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5-014-01 - Komunikace" sheetId="2" r:id="rId2"/>
    <sheet name="2025-014-02-02 - Opěrná z..." sheetId="3" r:id="rId3"/>
    <sheet name="2025-014-03-01 - Křížová ..." sheetId="4" r:id="rId4"/>
    <sheet name="2025-014-03-02 - Pergola ..." sheetId="5" r:id="rId5"/>
    <sheet name="2025-014-03-03 - Treláž" sheetId="6" r:id="rId6"/>
    <sheet name="2025-014-03-04 - Vodní pr..." sheetId="7" r:id="rId7"/>
    <sheet name="2025-014-03-05 - Dětské h..." sheetId="8" r:id="rId8"/>
    <sheet name="2025-014-03-06 - Dětské h..." sheetId="9" r:id="rId9"/>
    <sheet name="2025-014-03-07 - Mobiliář" sheetId="10" r:id="rId10"/>
    <sheet name="2025-014-04-01 - Krajinář..." sheetId="11" r:id="rId11"/>
    <sheet name="2025-014-04-02 - Krajinář..." sheetId="12" r:id="rId12"/>
    <sheet name="2025-014-04-03 - Krajinář..." sheetId="13" r:id="rId13"/>
    <sheet name="2025-014-04-04 - Krajinář..." sheetId="14" r:id="rId14"/>
    <sheet name="2025-014-04-05 - Krajinář..." sheetId="15" r:id="rId15"/>
    <sheet name="2025-014-04-06 - Krajinář..." sheetId="16" r:id="rId16"/>
    <sheet name="2025-014-04-07 - Krajinář..." sheetId="17" r:id="rId17"/>
    <sheet name="2025-014-05 - Areálová zd..." sheetId="18" r:id="rId18"/>
    <sheet name="2025-014-06 - Bourací prá..." sheetId="19" r:id="rId19"/>
    <sheet name="2025-014-07 - Bourací prá..." sheetId="20" r:id="rId20"/>
    <sheet name="2025-014-08 - VRN - vedle..." sheetId="21" r:id="rId21"/>
    <sheet name="Pokyny pro vyplnění" sheetId="22" r:id="rId22"/>
  </sheets>
  <definedNames>
    <definedName name="_xlnm.Print_Area" localSheetId="0">'Rekapitulace stavby'!$D$4:$AO$36,'Rekapitulace stavby'!$C$42:$AQ$78</definedName>
    <definedName name="_xlnm.Print_Titles" localSheetId="0">'Rekapitulace stavby'!$52:$52</definedName>
    <definedName name="_xlnm._FilterDatabase" localSheetId="1" hidden="1">'2025-014-01 - Komunikace'!$C$91:$L$541</definedName>
    <definedName name="_xlnm.Print_Area" localSheetId="1">'2025-014-01 - Komunikace'!$C$4:$K$41,'2025-014-01 - Komunikace'!$C$47:$K$73,'2025-014-01 - Komunikace'!$C$79:$L$541</definedName>
    <definedName name="_xlnm.Print_Titles" localSheetId="1">'2025-014-01 - Komunikace'!$91:$91</definedName>
    <definedName name="_xlnm._FilterDatabase" localSheetId="2" hidden="1">'2025-014-02-02 - Opěrná z...'!$C$94:$L$483</definedName>
    <definedName name="_xlnm.Print_Area" localSheetId="2">'2025-014-02-02 - Opěrná z...'!$C$4:$K$43,'2025-014-02-02 - Opěrná z...'!$C$49:$K$74,'2025-014-02-02 - Opěrná z...'!$C$80:$L$483</definedName>
    <definedName name="_xlnm.Print_Titles" localSheetId="2">'2025-014-02-02 - Opěrná z...'!$94:$94</definedName>
    <definedName name="_xlnm._FilterDatabase" localSheetId="3" hidden="1">'2025-014-03-01 - Křížová ...'!$C$93:$L$292</definedName>
    <definedName name="_xlnm.Print_Area" localSheetId="3">'2025-014-03-01 - Křížová ...'!$C$4:$K$43,'2025-014-03-01 - Křížová ...'!$C$49:$K$73,'2025-014-03-01 - Křížová ...'!$C$79:$L$292</definedName>
    <definedName name="_xlnm.Print_Titles" localSheetId="3">'2025-014-03-01 - Křížová ...'!$93:$93</definedName>
    <definedName name="_xlnm._FilterDatabase" localSheetId="4" hidden="1">'2025-014-03-02 - Pergola ...'!$C$93:$L$319</definedName>
    <definedName name="_xlnm.Print_Area" localSheetId="4">'2025-014-03-02 - Pergola ...'!$C$4:$K$43,'2025-014-03-02 - Pergola ...'!$C$49:$K$73,'2025-014-03-02 - Pergola ...'!$C$79:$L$319</definedName>
    <definedName name="_xlnm.Print_Titles" localSheetId="4">'2025-014-03-02 - Pergola ...'!$93:$93</definedName>
    <definedName name="_xlnm._FilterDatabase" localSheetId="5" hidden="1">'2025-014-03-03 - Treláž'!$C$93:$L$268</definedName>
    <definedName name="_xlnm.Print_Area" localSheetId="5">'2025-014-03-03 - Treláž'!$C$4:$K$43,'2025-014-03-03 - Treláž'!$C$49:$K$73,'2025-014-03-03 - Treláž'!$C$79:$L$268</definedName>
    <definedName name="_xlnm.Print_Titles" localSheetId="5">'2025-014-03-03 - Treláž'!$93:$93</definedName>
    <definedName name="_xlnm._FilterDatabase" localSheetId="6" hidden="1">'2025-014-03-04 - Vodní pr...'!$C$94:$L$377</definedName>
    <definedName name="_xlnm.Print_Area" localSheetId="6">'2025-014-03-04 - Vodní pr...'!$C$4:$K$43,'2025-014-03-04 - Vodní pr...'!$C$49:$K$74,'2025-014-03-04 - Vodní pr...'!$C$80:$L$377</definedName>
    <definedName name="_xlnm.Print_Titles" localSheetId="6">'2025-014-03-04 - Vodní pr...'!$94:$94</definedName>
    <definedName name="_xlnm._FilterDatabase" localSheetId="7" hidden="1">'2025-014-03-05 - Dětské h...'!$C$93:$L$297</definedName>
    <definedName name="_xlnm.Print_Area" localSheetId="7">'2025-014-03-05 - Dětské h...'!$C$4:$K$43,'2025-014-03-05 - Dětské h...'!$C$49:$K$73,'2025-014-03-05 - Dětské h...'!$C$79:$L$297</definedName>
    <definedName name="_xlnm.Print_Titles" localSheetId="7">'2025-014-03-05 - Dětské h...'!$93:$93</definedName>
    <definedName name="_xlnm._FilterDatabase" localSheetId="8" hidden="1">'2025-014-03-06 - Dětské h...'!$C$92:$L$218</definedName>
    <definedName name="_xlnm.Print_Area" localSheetId="8">'2025-014-03-06 - Dětské h...'!$C$4:$K$43,'2025-014-03-06 - Dětské h...'!$C$49:$K$72,'2025-014-03-06 - Dětské h...'!$C$78:$L$218</definedName>
    <definedName name="_xlnm.Print_Titles" localSheetId="8">'2025-014-03-06 - Dětské h...'!$92:$92</definedName>
    <definedName name="_xlnm._FilterDatabase" localSheetId="9" hidden="1">'2025-014-03-07 - Mobiliář'!$C$89:$L$107</definedName>
    <definedName name="_xlnm.Print_Area" localSheetId="9">'2025-014-03-07 - Mobiliář'!$C$4:$K$43,'2025-014-03-07 - Mobiliář'!$C$49:$K$69,'2025-014-03-07 - Mobiliář'!$C$75:$L$107</definedName>
    <definedName name="_xlnm.Print_Titles" localSheetId="9">'2025-014-03-07 - Mobiliář'!$89:$89</definedName>
    <definedName name="_xlnm._FilterDatabase" localSheetId="10" hidden="1">'2025-014-04-01 - Krajinář...'!$C$100:$L$442</definedName>
    <definedName name="_xlnm.Print_Area" localSheetId="10">'2025-014-04-01 - Krajinář...'!$C$4:$K$43,'2025-014-04-01 - Krajinář...'!$C$49:$K$80,'2025-014-04-01 - Krajinář...'!$C$86:$L$442</definedName>
    <definedName name="_xlnm.Print_Titles" localSheetId="10">'2025-014-04-01 - Krajinář...'!$100:$100</definedName>
    <definedName name="_xlnm._FilterDatabase" localSheetId="11" hidden="1">'2025-014-04-02 - Krajinář...'!$C$91:$L$540</definedName>
    <definedName name="_xlnm.Print_Area" localSheetId="11">'2025-014-04-02 - Krajinář...'!$C$4:$K$43,'2025-014-04-02 - Krajinář...'!$C$49:$K$71,'2025-014-04-02 - Krajinář...'!$C$77:$L$540</definedName>
    <definedName name="_xlnm.Print_Titles" localSheetId="11">'2025-014-04-02 - Krajinář...'!$91:$91</definedName>
    <definedName name="_xlnm._FilterDatabase" localSheetId="12" hidden="1">'2025-014-04-03 - Krajinář...'!$C$91:$L$324</definedName>
    <definedName name="_xlnm.Print_Area" localSheetId="12">'2025-014-04-03 - Krajinář...'!$C$4:$K$43,'2025-014-04-03 - Krajinář...'!$C$49:$K$71,'2025-014-04-03 - Krajinář...'!$C$77:$L$324</definedName>
    <definedName name="_xlnm.Print_Titles" localSheetId="12">'2025-014-04-03 - Krajinář...'!$91:$91</definedName>
    <definedName name="_xlnm._FilterDatabase" localSheetId="13" hidden="1">'2025-014-04-04 - Krajinář...'!$C$91:$L$314</definedName>
    <definedName name="_xlnm.Print_Area" localSheetId="13">'2025-014-04-04 - Krajinář...'!$C$4:$K$43,'2025-014-04-04 - Krajinář...'!$C$49:$K$71,'2025-014-04-04 - Krajinář...'!$C$77:$L$314</definedName>
    <definedName name="_xlnm.Print_Titles" localSheetId="13">'2025-014-04-04 - Krajinář...'!$91:$91</definedName>
    <definedName name="_xlnm._FilterDatabase" localSheetId="14" hidden="1">'2025-014-04-05 - Krajinář...'!$C$89:$L$183</definedName>
    <definedName name="_xlnm.Print_Area" localSheetId="14">'2025-014-04-05 - Krajinář...'!$C$4:$K$43,'2025-014-04-05 - Krajinář...'!$C$49:$K$69,'2025-014-04-05 - Krajinář...'!$C$75:$L$183</definedName>
    <definedName name="_xlnm.Print_Titles" localSheetId="14">'2025-014-04-05 - Krajinář...'!$89:$89</definedName>
    <definedName name="_xlnm._FilterDatabase" localSheetId="15" hidden="1">'2025-014-04-06 - Krajinář...'!$C$92:$L$427</definedName>
    <definedName name="_xlnm.Print_Area" localSheetId="15">'2025-014-04-06 - Krajinář...'!$C$4:$K$43,'2025-014-04-06 - Krajinář...'!$C$49:$K$72,'2025-014-04-06 - Krajinář...'!$C$78:$L$427</definedName>
    <definedName name="_xlnm.Print_Titles" localSheetId="15">'2025-014-04-06 - Krajinář...'!$92:$92</definedName>
    <definedName name="_xlnm._FilterDatabase" localSheetId="16" hidden="1">'2025-014-04-07 - Krajinář...'!$C$92:$L$273</definedName>
    <definedName name="_xlnm.Print_Area" localSheetId="16">'2025-014-04-07 - Krajinář...'!$C$4:$K$43,'2025-014-04-07 - Krajinář...'!$C$49:$K$72,'2025-014-04-07 - Krajinář...'!$C$78:$L$273</definedName>
    <definedName name="_xlnm.Print_Titles" localSheetId="16">'2025-014-04-07 - Krajinář...'!$92:$92</definedName>
    <definedName name="_xlnm._FilterDatabase" localSheetId="17" hidden="1">'2025-014-05 - Areálová zd...'!$C$89:$L$498</definedName>
    <definedName name="_xlnm.Print_Area" localSheetId="17">'2025-014-05 - Areálová zd...'!$C$4:$K$41,'2025-014-05 - Areálová zd...'!$C$47:$K$71,'2025-014-05 - Areálová zd...'!$C$77:$L$498</definedName>
    <definedName name="_xlnm.Print_Titles" localSheetId="17">'2025-014-05 - Areálová zd...'!$89:$89</definedName>
    <definedName name="_xlnm._FilterDatabase" localSheetId="18" hidden="1">'2025-014-06 - Bourací prá...'!$C$94:$L$617</definedName>
    <definedName name="_xlnm.Print_Area" localSheetId="18">'2025-014-06 - Bourací prá...'!$C$4:$K$41,'2025-014-06 - Bourací prá...'!$C$47:$K$76,'2025-014-06 - Bourací prá...'!$C$82:$L$617</definedName>
    <definedName name="_xlnm.Print_Titles" localSheetId="18">'2025-014-06 - Bourací prá...'!$94:$94</definedName>
    <definedName name="_xlnm._FilterDatabase" localSheetId="19" hidden="1">'2025-014-07 - Bourací prá...'!$C$94:$L$554</definedName>
    <definedName name="_xlnm.Print_Area" localSheetId="19">'2025-014-07 - Bourací prá...'!$C$4:$K$41,'2025-014-07 - Bourací prá...'!$C$47:$K$76,'2025-014-07 - Bourací prá...'!$C$82:$L$554</definedName>
    <definedName name="_xlnm.Print_Titles" localSheetId="19">'2025-014-07 - Bourací prá...'!$94:$94</definedName>
    <definedName name="_xlnm._FilterDatabase" localSheetId="20" hidden="1">'2025-014-08 - VRN - vedle...'!$C$87:$L$119</definedName>
    <definedName name="_xlnm.Print_Area" localSheetId="20">'2025-014-08 - VRN - vedle...'!$C$4:$K$41,'2025-014-08 - VRN - vedle...'!$C$47:$K$69,'2025-014-08 - VRN - vedle...'!$C$75:$L$119</definedName>
    <definedName name="_xlnm.Print_Titles" localSheetId="20">'2025-014-08 - VRN - vedle...'!$87:$87</definedName>
    <definedName name="_xlnm.Print_Area" localSheetId="2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1" l="1" r="K39"/>
  <c r="K38"/>
  <c i="1" r="BA77"/>
  <c i="21" r="K37"/>
  <c i="1" r="AZ77"/>
  <c i="21" r="BI118"/>
  <c r="BH118"/>
  <c r="BG118"/>
  <c r="BF118"/>
  <c r="X118"/>
  <c r="X117"/>
  <c r="V118"/>
  <c r="V117"/>
  <c r="T118"/>
  <c r="T117"/>
  <c r="P118"/>
  <c r="BI115"/>
  <c r="BH115"/>
  <c r="BG115"/>
  <c r="BF115"/>
  <c r="X115"/>
  <c r="X114"/>
  <c r="V115"/>
  <c r="V114"/>
  <c r="T115"/>
  <c r="T114"/>
  <c r="P115"/>
  <c r="BI112"/>
  <c r="BH112"/>
  <c r="BG112"/>
  <c r="BF112"/>
  <c r="X112"/>
  <c r="X111"/>
  <c r="V112"/>
  <c r="V111"/>
  <c r="T112"/>
  <c r="T111"/>
  <c r="P112"/>
  <c r="BI109"/>
  <c r="BH109"/>
  <c r="BG109"/>
  <c r="BF109"/>
  <c r="X109"/>
  <c r="V109"/>
  <c r="T109"/>
  <c r="P109"/>
  <c r="BI107"/>
  <c r="BH107"/>
  <c r="BG107"/>
  <c r="BF107"/>
  <c r="X107"/>
  <c r="V107"/>
  <c r="T107"/>
  <c r="P107"/>
  <c r="BI105"/>
  <c r="BH105"/>
  <c r="BG105"/>
  <c r="BF105"/>
  <c r="X105"/>
  <c r="V105"/>
  <c r="T105"/>
  <c r="P105"/>
  <c r="BI102"/>
  <c r="BH102"/>
  <c r="BG102"/>
  <c r="BF102"/>
  <c r="X102"/>
  <c r="V102"/>
  <c r="T102"/>
  <c r="P102"/>
  <c r="BI101"/>
  <c r="BH101"/>
  <c r="BG101"/>
  <c r="BF101"/>
  <c r="X101"/>
  <c r="V101"/>
  <c r="T101"/>
  <c r="P101"/>
  <c r="BI99"/>
  <c r="BH99"/>
  <c r="BG99"/>
  <c r="BF99"/>
  <c r="X99"/>
  <c r="V99"/>
  <c r="T99"/>
  <c r="P99"/>
  <c r="BI94"/>
  <c r="BH94"/>
  <c r="BG94"/>
  <c r="BF94"/>
  <c r="X94"/>
  <c r="V94"/>
  <c r="T94"/>
  <c r="P94"/>
  <c r="BI93"/>
  <c r="BH93"/>
  <c r="BG93"/>
  <c r="BF93"/>
  <c r="X93"/>
  <c r="V93"/>
  <c r="T93"/>
  <c r="P93"/>
  <c r="BI91"/>
  <c r="BH91"/>
  <c r="BG91"/>
  <c r="BF91"/>
  <c r="X91"/>
  <c r="V91"/>
  <c r="T91"/>
  <c r="P91"/>
  <c r="J85"/>
  <c r="J84"/>
  <c r="F84"/>
  <c r="F82"/>
  <c r="E80"/>
  <c r="J57"/>
  <c r="J56"/>
  <c r="F56"/>
  <c r="F54"/>
  <c r="E52"/>
  <c r="J18"/>
  <c r="E18"/>
  <c r="F85"/>
  <c r="J17"/>
  <c r="J12"/>
  <c r="J54"/>
  <c r="E7"/>
  <c r="E78"/>
  <c i="20" r="K39"/>
  <c r="K38"/>
  <c i="1" r="BA76"/>
  <c i="20" r="K37"/>
  <c i="1" r="AZ76"/>
  <c i="20" r="BI542"/>
  <c r="BH542"/>
  <c r="BG542"/>
  <c r="BF542"/>
  <c r="X542"/>
  <c r="V542"/>
  <c r="T542"/>
  <c r="P542"/>
  <c r="BI535"/>
  <c r="BH535"/>
  <c r="BG535"/>
  <c r="BF535"/>
  <c r="X535"/>
  <c r="V535"/>
  <c r="T535"/>
  <c r="P535"/>
  <c r="BI527"/>
  <c r="BH527"/>
  <c r="BG527"/>
  <c r="BF527"/>
  <c r="X527"/>
  <c r="X526"/>
  <c r="V527"/>
  <c r="V526"/>
  <c r="T527"/>
  <c r="T526"/>
  <c r="P527"/>
  <c r="BI519"/>
  <c r="BH519"/>
  <c r="BG519"/>
  <c r="BF519"/>
  <c r="X519"/>
  <c r="X518"/>
  <c r="V519"/>
  <c r="V518"/>
  <c r="T519"/>
  <c r="T518"/>
  <c r="P519"/>
  <c r="BI507"/>
  <c r="BH507"/>
  <c r="BG507"/>
  <c r="BF507"/>
  <c r="X507"/>
  <c r="X506"/>
  <c r="V507"/>
  <c r="V506"/>
  <c r="T507"/>
  <c r="T506"/>
  <c r="P507"/>
  <c r="BI499"/>
  <c r="BH499"/>
  <c r="BG499"/>
  <c r="BF499"/>
  <c r="X499"/>
  <c r="V499"/>
  <c r="T499"/>
  <c r="P499"/>
  <c r="BI492"/>
  <c r="BH492"/>
  <c r="BG492"/>
  <c r="BF492"/>
  <c r="X492"/>
  <c r="V492"/>
  <c r="T492"/>
  <c r="P492"/>
  <c r="BI485"/>
  <c r="BH485"/>
  <c r="BG485"/>
  <c r="BF485"/>
  <c r="X485"/>
  <c r="V485"/>
  <c r="T485"/>
  <c r="P485"/>
  <c r="BI478"/>
  <c r="BH478"/>
  <c r="BG478"/>
  <c r="BF478"/>
  <c r="X478"/>
  <c r="V478"/>
  <c r="T478"/>
  <c r="P478"/>
  <c r="BI470"/>
  <c r="BH470"/>
  <c r="BG470"/>
  <c r="BF470"/>
  <c r="X470"/>
  <c r="V470"/>
  <c r="T470"/>
  <c r="P470"/>
  <c r="BI463"/>
  <c r="BH463"/>
  <c r="BG463"/>
  <c r="BF463"/>
  <c r="X463"/>
  <c r="V463"/>
  <c r="T463"/>
  <c r="P463"/>
  <c r="BI456"/>
  <c r="BH456"/>
  <c r="BG456"/>
  <c r="BF456"/>
  <c r="X456"/>
  <c r="V456"/>
  <c r="T456"/>
  <c r="P456"/>
  <c r="BI448"/>
  <c r="BH448"/>
  <c r="BG448"/>
  <c r="BF448"/>
  <c r="X448"/>
  <c r="V448"/>
  <c r="T448"/>
  <c r="P448"/>
  <c r="BI440"/>
  <c r="BH440"/>
  <c r="BG440"/>
  <c r="BF440"/>
  <c r="X440"/>
  <c r="V440"/>
  <c r="T440"/>
  <c r="P440"/>
  <c r="BI433"/>
  <c r="BH433"/>
  <c r="BG433"/>
  <c r="BF433"/>
  <c r="X433"/>
  <c r="V433"/>
  <c r="T433"/>
  <c r="P433"/>
  <c r="BI415"/>
  <c r="BH415"/>
  <c r="BG415"/>
  <c r="BF415"/>
  <c r="X415"/>
  <c r="V415"/>
  <c r="T415"/>
  <c r="P415"/>
  <c r="BI407"/>
  <c r="BH407"/>
  <c r="BG407"/>
  <c r="BF407"/>
  <c r="X407"/>
  <c r="X406"/>
  <c r="V407"/>
  <c r="V406"/>
  <c r="T407"/>
  <c r="T406"/>
  <c r="P407"/>
  <c r="BI400"/>
  <c r="BH400"/>
  <c r="BG400"/>
  <c r="BF400"/>
  <c r="X400"/>
  <c r="V400"/>
  <c r="T400"/>
  <c r="P400"/>
  <c r="BI395"/>
  <c r="BH395"/>
  <c r="BG395"/>
  <c r="BF395"/>
  <c r="X395"/>
  <c r="V395"/>
  <c r="T395"/>
  <c r="P395"/>
  <c r="BI370"/>
  <c r="BH370"/>
  <c r="BG370"/>
  <c r="BF370"/>
  <c r="X370"/>
  <c r="V370"/>
  <c r="T370"/>
  <c r="P370"/>
  <c r="BI361"/>
  <c r="BH361"/>
  <c r="BG361"/>
  <c r="BF361"/>
  <c r="X361"/>
  <c r="V361"/>
  <c r="T361"/>
  <c r="P361"/>
  <c r="BI348"/>
  <c r="BH348"/>
  <c r="BG348"/>
  <c r="BF348"/>
  <c r="X348"/>
  <c r="V348"/>
  <c r="T348"/>
  <c r="P348"/>
  <c r="BI337"/>
  <c r="BH337"/>
  <c r="BG337"/>
  <c r="BF337"/>
  <c r="X337"/>
  <c r="V337"/>
  <c r="T337"/>
  <c r="P337"/>
  <c r="BI332"/>
  <c r="BH332"/>
  <c r="BG332"/>
  <c r="BF332"/>
  <c r="X332"/>
  <c r="V332"/>
  <c r="T332"/>
  <c r="P332"/>
  <c r="BI317"/>
  <c r="BH317"/>
  <c r="BG317"/>
  <c r="BF317"/>
  <c r="X317"/>
  <c r="V317"/>
  <c r="T317"/>
  <c r="P317"/>
  <c r="BI314"/>
  <c r="BH314"/>
  <c r="BG314"/>
  <c r="BF314"/>
  <c r="X314"/>
  <c r="V314"/>
  <c r="T314"/>
  <c r="P314"/>
  <c r="BI312"/>
  <c r="BH312"/>
  <c r="BG312"/>
  <c r="BF312"/>
  <c r="X312"/>
  <c r="V312"/>
  <c r="T312"/>
  <c r="P312"/>
  <c r="BI310"/>
  <c r="BH310"/>
  <c r="BG310"/>
  <c r="BF310"/>
  <c r="X310"/>
  <c r="V310"/>
  <c r="T310"/>
  <c r="P310"/>
  <c r="BI302"/>
  <c r="BH302"/>
  <c r="BG302"/>
  <c r="BF302"/>
  <c r="X302"/>
  <c r="V302"/>
  <c r="T302"/>
  <c r="P302"/>
  <c r="BI295"/>
  <c r="BH295"/>
  <c r="BG295"/>
  <c r="BF295"/>
  <c r="X295"/>
  <c r="V295"/>
  <c r="T295"/>
  <c r="P295"/>
  <c r="BI288"/>
  <c r="BH288"/>
  <c r="BG288"/>
  <c r="BF288"/>
  <c r="X288"/>
  <c r="V288"/>
  <c r="T288"/>
  <c r="P288"/>
  <c r="BI280"/>
  <c r="BH280"/>
  <c r="BG280"/>
  <c r="BF280"/>
  <c r="X280"/>
  <c r="V280"/>
  <c r="T280"/>
  <c r="P280"/>
  <c r="BI272"/>
  <c r="BH272"/>
  <c r="BG272"/>
  <c r="BF272"/>
  <c r="X272"/>
  <c r="V272"/>
  <c r="T272"/>
  <c r="P272"/>
  <c r="BI266"/>
  <c r="BH266"/>
  <c r="BG266"/>
  <c r="BF266"/>
  <c r="X266"/>
  <c r="V266"/>
  <c r="T266"/>
  <c r="P266"/>
  <c r="BI248"/>
  <c r="BH248"/>
  <c r="BG248"/>
  <c r="BF248"/>
  <c r="X248"/>
  <c r="V248"/>
  <c r="T248"/>
  <c r="P248"/>
  <c r="BI237"/>
  <c r="BH237"/>
  <c r="BG237"/>
  <c r="BF237"/>
  <c r="X237"/>
  <c r="V237"/>
  <c r="T237"/>
  <c r="P237"/>
  <c r="BI226"/>
  <c r="BH226"/>
  <c r="BG226"/>
  <c r="BF226"/>
  <c r="X226"/>
  <c r="V226"/>
  <c r="T226"/>
  <c r="P226"/>
  <c r="BI215"/>
  <c r="BH215"/>
  <c r="BG215"/>
  <c r="BF215"/>
  <c r="X215"/>
  <c r="V215"/>
  <c r="T215"/>
  <c r="P215"/>
  <c r="BI204"/>
  <c r="BH204"/>
  <c r="BG204"/>
  <c r="BF204"/>
  <c r="X204"/>
  <c r="V204"/>
  <c r="T204"/>
  <c r="P204"/>
  <c r="BI197"/>
  <c r="BH197"/>
  <c r="BG197"/>
  <c r="BF197"/>
  <c r="X197"/>
  <c r="V197"/>
  <c r="T197"/>
  <c r="P197"/>
  <c r="BI184"/>
  <c r="BH184"/>
  <c r="BG184"/>
  <c r="BF184"/>
  <c r="X184"/>
  <c r="V184"/>
  <c r="T184"/>
  <c r="P184"/>
  <c r="BI176"/>
  <c r="BH176"/>
  <c r="BG176"/>
  <c r="BF176"/>
  <c r="X176"/>
  <c r="V176"/>
  <c r="T176"/>
  <c r="P176"/>
  <c r="BI169"/>
  <c r="BH169"/>
  <c r="BG169"/>
  <c r="BF169"/>
  <c r="X169"/>
  <c r="V169"/>
  <c r="T169"/>
  <c r="P169"/>
  <c r="BI161"/>
  <c r="BH161"/>
  <c r="BG161"/>
  <c r="BF161"/>
  <c r="X161"/>
  <c r="V161"/>
  <c r="T161"/>
  <c r="P161"/>
  <c r="BI154"/>
  <c r="BH154"/>
  <c r="BG154"/>
  <c r="BF154"/>
  <c r="X154"/>
  <c r="V154"/>
  <c r="T154"/>
  <c r="P154"/>
  <c r="BI142"/>
  <c r="BH142"/>
  <c r="BG142"/>
  <c r="BF142"/>
  <c r="X142"/>
  <c r="V142"/>
  <c r="T142"/>
  <c r="P142"/>
  <c r="BI122"/>
  <c r="BH122"/>
  <c r="BG122"/>
  <c r="BF122"/>
  <c r="X122"/>
  <c r="V122"/>
  <c r="T122"/>
  <c r="P122"/>
  <c r="BI114"/>
  <c r="BH114"/>
  <c r="BG114"/>
  <c r="BF114"/>
  <c r="X114"/>
  <c r="V114"/>
  <c r="T114"/>
  <c r="P114"/>
  <c r="BI106"/>
  <c r="BH106"/>
  <c r="BG106"/>
  <c r="BF106"/>
  <c r="X106"/>
  <c r="V106"/>
  <c r="T106"/>
  <c r="P106"/>
  <c r="BI98"/>
  <c r="BH98"/>
  <c r="BG98"/>
  <c r="BF98"/>
  <c r="X98"/>
  <c r="V98"/>
  <c r="T98"/>
  <c r="P98"/>
  <c r="J92"/>
  <c r="J91"/>
  <c r="F91"/>
  <c r="F89"/>
  <c r="E87"/>
  <c r="J57"/>
  <c r="J56"/>
  <c r="F56"/>
  <c r="F54"/>
  <c r="E52"/>
  <c r="J18"/>
  <c r="E18"/>
  <c r="F92"/>
  <c r="J17"/>
  <c r="J12"/>
  <c r="J54"/>
  <c r="E7"/>
  <c r="E85"/>
  <c i="19" r="K39"/>
  <c r="K38"/>
  <c i="1" r="BA75"/>
  <c i="19" r="K37"/>
  <c i="1" r="AZ75"/>
  <c i="19" r="BI605"/>
  <c r="BH605"/>
  <c r="BG605"/>
  <c r="BF605"/>
  <c r="X605"/>
  <c r="X604"/>
  <c r="V605"/>
  <c r="V604"/>
  <c r="T605"/>
  <c r="T604"/>
  <c r="P605"/>
  <c r="BI597"/>
  <c r="BH597"/>
  <c r="BG597"/>
  <c r="BF597"/>
  <c r="X597"/>
  <c r="X596"/>
  <c r="V597"/>
  <c r="V596"/>
  <c r="T597"/>
  <c r="T596"/>
  <c r="P597"/>
  <c r="BI573"/>
  <c r="BH573"/>
  <c r="BG573"/>
  <c r="BF573"/>
  <c r="X573"/>
  <c r="X572"/>
  <c r="V573"/>
  <c r="V572"/>
  <c r="T573"/>
  <c r="T572"/>
  <c r="P573"/>
  <c r="BI549"/>
  <c r="BH549"/>
  <c r="BG549"/>
  <c r="BF549"/>
  <c r="X549"/>
  <c r="X525"/>
  <c r="V549"/>
  <c r="V525"/>
  <c r="T549"/>
  <c r="T525"/>
  <c r="P549"/>
  <c r="BI526"/>
  <c r="BH526"/>
  <c r="BG526"/>
  <c r="BF526"/>
  <c r="X526"/>
  <c r="V526"/>
  <c r="T526"/>
  <c r="P526"/>
  <c r="BI518"/>
  <c r="BH518"/>
  <c r="BG518"/>
  <c r="BF518"/>
  <c r="X518"/>
  <c r="V518"/>
  <c r="T518"/>
  <c r="P518"/>
  <c r="BI511"/>
  <c r="BH511"/>
  <c r="BG511"/>
  <c r="BF511"/>
  <c r="X511"/>
  <c r="V511"/>
  <c r="T511"/>
  <c r="P511"/>
  <c r="BI503"/>
  <c r="BH503"/>
  <c r="BG503"/>
  <c r="BF503"/>
  <c r="X503"/>
  <c r="V503"/>
  <c r="T503"/>
  <c r="P503"/>
  <c r="BI495"/>
  <c r="BH495"/>
  <c r="BG495"/>
  <c r="BF495"/>
  <c r="X495"/>
  <c r="V495"/>
  <c r="T495"/>
  <c r="P495"/>
  <c r="BI488"/>
  <c r="BH488"/>
  <c r="BG488"/>
  <c r="BF488"/>
  <c r="X488"/>
  <c r="V488"/>
  <c r="T488"/>
  <c r="P488"/>
  <c r="BI481"/>
  <c r="BH481"/>
  <c r="BG481"/>
  <c r="BF481"/>
  <c r="X481"/>
  <c r="V481"/>
  <c r="T481"/>
  <c r="P481"/>
  <c r="BI470"/>
  <c r="BH470"/>
  <c r="BG470"/>
  <c r="BF470"/>
  <c r="X470"/>
  <c r="V470"/>
  <c r="T470"/>
  <c r="P470"/>
  <c r="BI459"/>
  <c r="BH459"/>
  <c r="BG459"/>
  <c r="BF459"/>
  <c r="X459"/>
  <c r="V459"/>
  <c r="T459"/>
  <c r="P459"/>
  <c r="BI451"/>
  <c r="BH451"/>
  <c r="BG451"/>
  <c r="BF451"/>
  <c r="X451"/>
  <c r="X450"/>
  <c r="V451"/>
  <c r="V450"/>
  <c r="T451"/>
  <c r="T450"/>
  <c r="P451"/>
  <c r="BI443"/>
  <c r="BH443"/>
  <c r="BG443"/>
  <c r="BF443"/>
  <c r="X443"/>
  <c r="X442"/>
  <c r="V443"/>
  <c r="V442"/>
  <c r="T443"/>
  <c r="T442"/>
  <c r="P443"/>
  <c r="BI436"/>
  <c r="BH436"/>
  <c r="BG436"/>
  <c r="BF436"/>
  <c r="X436"/>
  <c r="V436"/>
  <c r="T436"/>
  <c r="P436"/>
  <c r="BI431"/>
  <c r="BH431"/>
  <c r="BG431"/>
  <c r="BF431"/>
  <c r="X431"/>
  <c r="V431"/>
  <c r="T431"/>
  <c r="P431"/>
  <c r="BI410"/>
  <c r="BH410"/>
  <c r="BG410"/>
  <c r="BF410"/>
  <c r="X410"/>
  <c r="V410"/>
  <c r="T410"/>
  <c r="P410"/>
  <c r="BI401"/>
  <c r="BH401"/>
  <c r="BG401"/>
  <c r="BF401"/>
  <c r="X401"/>
  <c r="V401"/>
  <c r="T401"/>
  <c r="P401"/>
  <c r="BI383"/>
  <c r="BH383"/>
  <c r="BG383"/>
  <c r="BF383"/>
  <c r="X383"/>
  <c r="V383"/>
  <c r="T383"/>
  <c r="P383"/>
  <c r="BI372"/>
  <c r="BH372"/>
  <c r="BG372"/>
  <c r="BF372"/>
  <c r="X372"/>
  <c r="V372"/>
  <c r="T372"/>
  <c r="P372"/>
  <c r="BI367"/>
  <c r="BH367"/>
  <c r="BG367"/>
  <c r="BF367"/>
  <c r="X367"/>
  <c r="V367"/>
  <c r="T367"/>
  <c r="P367"/>
  <c r="BI356"/>
  <c r="BH356"/>
  <c r="BG356"/>
  <c r="BF356"/>
  <c r="X356"/>
  <c r="V356"/>
  <c r="T356"/>
  <c r="P356"/>
  <c r="BI353"/>
  <c r="BH353"/>
  <c r="BG353"/>
  <c r="BF353"/>
  <c r="X353"/>
  <c r="V353"/>
  <c r="T353"/>
  <c r="P353"/>
  <c r="BI351"/>
  <c r="BH351"/>
  <c r="BG351"/>
  <c r="BF351"/>
  <c r="X351"/>
  <c r="V351"/>
  <c r="T351"/>
  <c r="P351"/>
  <c r="BI349"/>
  <c r="BH349"/>
  <c r="BG349"/>
  <c r="BF349"/>
  <c r="X349"/>
  <c r="V349"/>
  <c r="T349"/>
  <c r="P349"/>
  <c r="BI325"/>
  <c r="BH325"/>
  <c r="BG325"/>
  <c r="BF325"/>
  <c r="X325"/>
  <c r="V325"/>
  <c r="T325"/>
  <c r="P325"/>
  <c r="BI312"/>
  <c r="BH312"/>
  <c r="BG312"/>
  <c r="BF312"/>
  <c r="X312"/>
  <c r="V312"/>
  <c r="T312"/>
  <c r="P312"/>
  <c r="BI299"/>
  <c r="BH299"/>
  <c r="BG299"/>
  <c r="BF299"/>
  <c r="X299"/>
  <c r="V299"/>
  <c r="T299"/>
  <c r="P299"/>
  <c r="BI292"/>
  <c r="BH292"/>
  <c r="BG292"/>
  <c r="BF292"/>
  <c r="X292"/>
  <c r="V292"/>
  <c r="T292"/>
  <c r="P292"/>
  <c r="BI284"/>
  <c r="BH284"/>
  <c r="BG284"/>
  <c r="BF284"/>
  <c r="X284"/>
  <c r="V284"/>
  <c r="T284"/>
  <c r="P284"/>
  <c r="BI276"/>
  <c r="BH276"/>
  <c r="BG276"/>
  <c r="BF276"/>
  <c r="X276"/>
  <c r="V276"/>
  <c r="T276"/>
  <c r="P276"/>
  <c r="BI271"/>
  <c r="BH271"/>
  <c r="BG271"/>
  <c r="BF271"/>
  <c r="X271"/>
  <c r="V271"/>
  <c r="T271"/>
  <c r="P271"/>
  <c r="BI250"/>
  <c r="BH250"/>
  <c r="BG250"/>
  <c r="BF250"/>
  <c r="X250"/>
  <c r="V250"/>
  <c r="T250"/>
  <c r="P250"/>
  <c r="BI234"/>
  <c r="BH234"/>
  <c r="BG234"/>
  <c r="BF234"/>
  <c r="X234"/>
  <c r="V234"/>
  <c r="T234"/>
  <c r="P234"/>
  <c r="BI227"/>
  <c r="BH227"/>
  <c r="BG227"/>
  <c r="BF227"/>
  <c r="X227"/>
  <c r="V227"/>
  <c r="T227"/>
  <c r="P227"/>
  <c r="BI209"/>
  <c r="BH209"/>
  <c r="BG209"/>
  <c r="BF209"/>
  <c r="X209"/>
  <c r="V209"/>
  <c r="T209"/>
  <c r="P209"/>
  <c r="BI201"/>
  <c r="BH201"/>
  <c r="BG201"/>
  <c r="BF201"/>
  <c r="X201"/>
  <c r="V201"/>
  <c r="T201"/>
  <c r="P201"/>
  <c r="BI182"/>
  <c r="BH182"/>
  <c r="BG182"/>
  <c r="BF182"/>
  <c r="X182"/>
  <c r="V182"/>
  <c r="T182"/>
  <c r="P182"/>
  <c r="BI163"/>
  <c r="BH163"/>
  <c r="BG163"/>
  <c r="BF163"/>
  <c r="X163"/>
  <c r="V163"/>
  <c r="T163"/>
  <c r="P163"/>
  <c r="BI145"/>
  <c r="BH145"/>
  <c r="BG145"/>
  <c r="BF145"/>
  <c r="X145"/>
  <c r="V145"/>
  <c r="T145"/>
  <c r="P145"/>
  <c r="BI129"/>
  <c r="BH129"/>
  <c r="BG129"/>
  <c r="BF129"/>
  <c r="X129"/>
  <c r="V129"/>
  <c r="T129"/>
  <c r="P129"/>
  <c r="BI106"/>
  <c r="BH106"/>
  <c r="BG106"/>
  <c r="BF106"/>
  <c r="X106"/>
  <c r="V106"/>
  <c r="T106"/>
  <c r="P106"/>
  <c r="BI98"/>
  <c r="BH98"/>
  <c r="BG98"/>
  <c r="BF98"/>
  <c r="X98"/>
  <c r="V98"/>
  <c r="T98"/>
  <c r="P98"/>
  <c r="J92"/>
  <c r="J91"/>
  <c r="F91"/>
  <c r="F89"/>
  <c r="E87"/>
  <c r="J57"/>
  <c r="J56"/>
  <c r="F56"/>
  <c r="F54"/>
  <c r="E52"/>
  <c r="J18"/>
  <c r="E18"/>
  <c r="F92"/>
  <c r="J17"/>
  <c r="J12"/>
  <c r="J89"/>
  <c r="E7"/>
  <c r="E50"/>
  <c i="18" r="K39"/>
  <c r="K38"/>
  <c i="1" r="BA74"/>
  <c i="18" r="K37"/>
  <c i="1" r="AZ74"/>
  <c i="18" r="BI493"/>
  <c r="BH493"/>
  <c r="BG493"/>
  <c r="BF493"/>
  <c r="X493"/>
  <c r="V493"/>
  <c r="T493"/>
  <c r="P493"/>
  <c r="BI487"/>
  <c r="BH487"/>
  <c r="BG487"/>
  <c r="BF487"/>
  <c r="X487"/>
  <c r="V487"/>
  <c r="T487"/>
  <c r="P487"/>
  <c r="BI485"/>
  <c r="BH485"/>
  <c r="BG485"/>
  <c r="BF485"/>
  <c r="X485"/>
  <c r="V485"/>
  <c r="T485"/>
  <c r="P485"/>
  <c r="BI483"/>
  <c r="BH483"/>
  <c r="BG483"/>
  <c r="BF483"/>
  <c r="X483"/>
  <c r="V483"/>
  <c r="T483"/>
  <c r="P483"/>
  <c r="BI479"/>
  <c r="BH479"/>
  <c r="BG479"/>
  <c r="BF479"/>
  <c r="X479"/>
  <c r="X478"/>
  <c r="V479"/>
  <c r="V478"/>
  <c r="T479"/>
  <c r="T478"/>
  <c r="P479"/>
  <c r="BI476"/>
  <c r="BH476"/>
  <c r="BG476"/>
  <c r="BF476"/>
  <c r="X476"/>
  <c r="V476"/>
  <c r="T476"/>
  <c r="P476"/>
  <c r="BI474"/>
  <c r="BH474"/>
  <c r="BG474"/>
  <c r="BF474"/>
  <c r="X474"/>
  <c r="V474"/>
  <c r="T474"/>
  <c r="P474"/>
  <c r="BI471"/>
  <c r="BH471"/>
  <c r="BG471"/>
  <c r="BF471"/>
  <c r="X471"/>
  <c r="V471"/>
  <c r="T471"/>
  <c r="P471"/>
  <c r="BI469"/>
  <c r="BH469"/>
  <c r="BG469"/>
  <c r="BF469"/>
  <c r="X469"/>
  <c r="V469"/>
  <c r="T469"/>
  <c r="P469"/>
  <c r="BI467"/>
  <c r="BH467"/>
  <c r="BG467"/>
  <c r="BF467"/>
  <c r="X467"/>
  <c r="V467"/>
  <c r="T467"/>
  <c r="P467"/>
  <c r="BI465"/>
  <c r="BH465"/>
  <c r="BG465"/>
  <c r="BF465"/>
  <c r="X465"/>
  <c r="V465"/>
  <c r="T465"/>
  <c r="P465"/>
  <c r="BI463"/>
  <c r="BH463"/>
  <c r="BG463"/>
  <c r="BF463"/>
  <c r="X463"/>
  <c r="V463"/>
  <c r="T463"/>
  <c r="P463"/>
  <c r="BI462"/>
  <c r="BH462"/>
  <c r="BG462"/>
  <c r="BF462"/>
  <c r="X462"/>
  <c r="V462"/>
  <c r="T462"/>
  <c r="P462"/>
  <c r="BI461"/>
  <c r="BH461"/>
  <c r="BG461"/>
  <c r="BF461"/>
  <c r="X461"/>
  <c r="V461"/>
  <c r="T461"/>
  <c r="P461"/>
  <c r="BI460"/>
  <c r="BH460"/>
  <c r="BG460"/>
  <c r="BF460"/>
  <c r="X460"/>
  <c r="V460"/>
  <c r="T460"/>
  <c r="P460"/>
  <c r="BI459"/>
  <c r="BH459"/>
  <c r="BG459"/>
  <c r="BF459"/>
  <c r="X459"/>
  <c r="V459"/>
  <c r="T459"/>
  <c r="P459"/>
  <c r="BI458"/>
  <c r="BH458"/>
  <c r="BG458"/>
  <c r="BF458"/>
  <c r="X458"/>
  <c r="V458"/>
  <c r="T458"/>
  <c r="P458"/>
  <c r="BI457"/>
  <c r="BH457"/>
  <c r="BG457"/>
  <c r="BF457"/>
  <c r="X457"/>
  <c r="V457"/>
  <c r="T457"/>
  <c r="P457"/>
  <c r="BI456"/>
  <c r="BH456"/>
  <c r="BG456"/>
  <c r="BF456"/>
  <c r="X456"/>
  <c r="V456"/>
  <c r="T456"/>
  <c r="P456"/>
  <c r="BI455"/>
  <c r="BH455"/>
  <c r="BG455"/>
  <c r="BF455"/>
  <c r="X455"/>
  <c r="V455"/>
  <c r="T455"/>
  <c r="P455"/>
  <c r="BI454"/>
  <c r="BH454"/>
  <c r="BG454"/>
  <c r="BF454"/>
  <c r="X454"/>
  <c r="V454"/>
  <c r="T454"/>
  <c r="P454"/>
  <c r="BI453"/>
  <c r="BH453"/>
  <c r="BG453"/>
  <c r="BF453"/>
  <c r="X453"/>
  <c r="V453"/>
  <c r="T453"/>
  <c r="P453"/>
  <c r="BI452"/>
  <c r="BH452"/>
  <c r="BG452"/>
  <c r="BF452"/>
  <c r="X452"/>
  <c r="V452"/>
  <c r="T452"/>
  <c r="P452"/>
  <c r="BI451"/>
  <c r="BH451"/>
  <c r="BG451"/>
  <c r="BF451"/>
  <c r="X451"/>
  <c r="V451"/>
  <c r="T451"/>
  <c r="P451"/>
  <c r="BI450"/>
  <c r="BH450"/>
  <c r="BG450"/>
  <c r="BF450"/>
  <c r="X450"/>
  <c r="V450"/>
  <c r="T450"/>
  <c r="P450"/>
  <c r="BI449"/>
  <c r="BH449"/>
  <c r="BG449"/>
  <c r="BF449"/>
  <c r="X449"/>
  <c r="V449"/>
  <c r="T449"/>
  <c r="P449"/>
  <c r="BI448"/>
  <c r="BH448"/>
  <c r="BG448"/>
  <c r="BF448"/>
  <c r="X448"/>
  <c r="V448"/>
  <c r="T448"/>
  <c r="P448"/>
  <c r="BI447"/>
  <c r="BH447"/>
  <c r="BG447"/>
  <c r="BF447"/>
  <c r="X447"/>
  <c r="V447"/>
  <c r="T447"/>
  <c r="P447"/>
  <c r="BI446"/>
  <c r="BH446"/>
  <c r="BG446"/>
  <c r="BF446"/>
  <c r="X446"/>
  <c r="V446"/>
  <c r="T446"/>
  <c r="P446"/>
  <c r="BI445"/>
  <c r="BH445"/>
  <c r="BG445"/>
  <c r="BF445"/>
  <c r="X445"/>
  <c r="V445"/>
  <c r="T445"/>
  <c r="P445"/>
  <c r="BI444"/>
  <c r="BH444"/>
  <c r="BG444"/>
  <c r="BF444"/>
  <c r="X444"/>
  <c r="V444"/>
  <c r="T444"/>
  <c r="P444"/>
  <c r="BI443"/>
  <c r="BH443"/>
  <c r="BG443"/>
  <c r="BF443"/>
  <c r="X443"/>
  <c r="V443"/>
  <c r="T443"/>
  <c r="P443"/>
  <c r="BI442"/>
  <c r="BH442"/>
  <c r="BG442"/>
  <c r="BF442"/>
  <c r="X442"/>
  <c r="V442"/>
  <c r="T442"/>
  <c r="P442"/>
  <c r="BI441"/>
  <c r="BH441"/>
  <c r="BG441"/>
  <c r="BF441"/>
  <c r="X441"/>
  <c r="V441"/>
  <c r="T441"/>
  <c r="P441"/>
  <c r="BI440"/>
  <c r="BH440"/>
  <c r="BG440"/>
  <c r="BF440"/>
  <c r="X440"/>
  <c r="V440"/>
  <c r="T440"/>
  <c r="P440"/>
  <c r="BI439"/>
  <c r="BH439"/>
  <c r="BG439"/>
  <c r="BF439"/>
  <c r="X439"/>
  <c r="V439"/>
  <c r="T439"/>
  <c r="P439"/>
  <c r="BI438"/>
  <c r="BH438"/>
  <c r="BG438"/>
  <c r="BF438"/>
  <c r="X438"/>
  <c r="V438"/>
  <c r="T438"/>
  <c r="P438"/>
  <c r="BI437"/>
  <c r="BH437"/>
  <c r="BG437"/>
  <c r="BF437"/>
  <c r="X437"/>
  <c r="V437"/>
  <c r="T437"/>
  <c r="P437"/>
  <c r="BI431"/>
  <c r="BH431"/>
  <c r="BG431"/>
  <c r="BF431"/>
  <c r="X431"/>
  <c r="V431"/>
  <c r="T431"/>
  <c r="P431"/>
  <c r="BI424"/>
  <c r="BH424"/>
  <c r="BG424"/>
  <c r="BF424"/>
  <c r="X424"/>
  <c r="V424"/>
  <c r="T424"/>
  <c r="P424"/>
  <c r="BI419"/>
  <c r="BH419"/>
  <c r="BG419"/>
  <c r="BF419"/>
  <c r="X419"/>
  <c r="V419"/>
  <c r="T419"/>
  <c r="P419"/>
  <c r="BI412"/>
  <c r="BH412"/>
  <c r="BG412"/>
  <c r="BF412"/>
  <c r="X412"/>
  <c r="V412"/>
  <c r="T412"/>
  <c r="P412"/>
  <c r="BI406"/>
  <c r="BH406"/>
  <c r="BG406"/>
  <c r="BF406"/>
  <c r="X406"/>
  <c r="V406"/>
  <c r="T406"/>
  <c r="P406"/>
  <c r="BI399"/>
  <c r="BH399"/>
  <c r="BG399"/>
  <c r="BF399"/>
  <c r="X399"/>
  <c r="V399"/>
  <c r="T399"/>
  <c r="P399"/>
  <c r="BI393"/>
  <c r="BH393"/>
  <c r="BG393"/>
  <c r="BF393"/>
  <c r="X393"/>
  <c r="V393"/>
  <c r="T393"/>
  <c r="P393"/>
  <c r="BI387"/>
  <c r="BH387"/>
  <c r="BG387"/>
  <c r="BF387"/>
  <c r="X387"/>
  <c r="V387"/>
  <c r="T387"/>
  <c r="P387"/>
  <c r="BI382"/>
  <c r="BH382"/>
  <c r="BG382"/>
  <c r="BF382"/>
  <c r="X382"/>
  <c r="V382"/>
  <c r="T382"/>
  <c r="P382"/>
  <c r="BI375"/>
  <c r="BH375"/>
  <c r="BG375"/>
  <c r="BF375"/>
  <c r="X375"/>
  <c r="V375"/>
  <c r="T375"/>
  <c r="P375"/>
  <c r="BI370"/>
  <c r="BH370"/>
  <c r="BG370"/>
  <c r="BF370"/>
  <c r="X370"/>
  <c r="V370"/>
  <c r="T370"/>
  <c r="P370"/>
  <c r="BI364"/>
  <c r="BH364"/>
  <c r="BG364"/>
  <c r="BF364"/>
  <c r="X364"/>
  <c r="V364"/>
  <c r="T364"/>
  <c r="P364"/>
  <c r="BI359"/>
  <c r="BH359"/>
  <c r="BG359"/>
  <c r="BF359"/>
  <c r="X359"/>
  <c r="V359"/>
  <c r="T359"/>
  <c r="P359"/>
  <c r="BI353"/>
  <c r="BH353"/>
  <c r="BG353"/>
  <c r="BF353"/>
  <c r="X353"/>
  <c r="V353"/>
  <c r="T353"/>
  <c r="P353"/>
  <c r="BI347"/>
  <c r="BH347"/>
  <c r="BG347"/>
  <c r="BF347"/>
  <c r="X347"/>
  <c r="V347"/>
  <c r="T347"/>
  <c r="P347"/>
  <c r="BI338"/>
  <c r="BH338"/>
  <c r="BG338"/>
  <c r="BF338"/>
  <c r="X338"/>
  <c r="V338"/>
  <c r="T338"/>
  <c r="P338"/>
  <c r="BI332"/>
  <c r="BH332"/>
  <c r="BG332"/>
  <c r="BF332"/>
  <c r="X332"/>
  <c r="V332"/>
  <c r="T332"/>
  <c r="P332"/>
  <c r="BI325"/>
  <c r="BH325"/>
  <c r="BG325"/>
  <c r="BF325"/>
  <c r="X325"/>
  <c r="V325"/>
  <c r="T325"/>
  <c r="P325"/>
  <c r="BI319"/>
  <c r="BH319"/>
  <c r="BG319"/>
  <c r="BF319"/>
  <c r="X319"/>
  <c r="V319"/>
  <c r="T319"/>
  <c r="P319"/>
  <c r="BI316"/>
  <c r="BH316"/>
  <c r="BG316"/>
  <c r="BF316"/>
  <c r="X316"/>
  <c r="V316"/>
  <c r="T316"/>
  <c r="P316"/>
  <c r="BI312"/>
  <c r="BH312"/>
  <c r="BG312"/>
  <c r="BF312"/>
  <c r="X312"/>
  <c r="V312"/>
  <c r="T312"/>
  <c r="P312"/>
  <c r="BI306"/>
  <c r="BH306"/>
  <c r="BG306"/>
  <c r="BF306"/>
  <c r="X306"/>
  <c r="V306"/>
  <c r="T306"/>
  <c r="P306"/>
  <c r="BI305"/>
  <c r="BH305"/>
  <c r="BG305"/>
  <c r="BF305"/>
  <c r="X305"/>
  <c r="V305"/>
  <c r="T305"/>
  <c r="P305"/>
  <c r="BI299"/>
  <c r="BH299"/>
  <c r="BG299"/>
  <c r="BF299"/>
  <c r="X299"/>
  <c r="V299"/>
  <c r="T299"/>
  <c r="P299"/>
  <c r="BI296"/>
  <c r="BH296"/>
  <c r="BG296"/>
  <c r="BF296"/>
  <c r="X296"/>
  <c r="V296"/>
  <c r="T296"/>
  <c r="P296"/>
  <c r="BI290"/>
  <c r="BH290"/>
  <c r="BG290"/>
  <c r="BF290"/>
  <c r="X290"/>
  <c r="V290"/>
  <c r="T290"/>
  <c r="P290"/>
  <c r="BI280"/>
  <c r="BH280"/>
  <c r="BG280"/>
  <c r="BF280"/>
  <c r="X280"/>
  <c r="V280"/>
  <c r="T280"/>
  <c r="P280"/>
  <c r="BI275"/>
  <c r="BH275"/>
  <c r="BG275"/>
  <c r="BF275"/>
  <c r="X275"/>
  <c r="V275"/>
  <c r="T275"/>
  <c r="P275"/>
  <c r="BI269"/>
  <c r="BH269"/>
  <c r="BG269"/>
  <c r="BF269"/>
  <c r="X269"/>
  <c r="V269"/>
  <c r="T269"/>
  <c r="P269"/>
  <c r="BI263"/>
  <c r="BH263"/>
  <c r="BG263"/>
  <c r="BF263"/>
  <c r="X263"/>
  <c r="V263"/>
  <c r="T263"/>
  <c r="P263"/>
  <c r="BI257"/>
  <c r="BH257"/>
  <c r="BG257"/>
  <c r="BF257"/>
  <c r="X257"/>
  <c r="V257"/>
  <c r="T257"/>
  <c r="P257"/>
  <c r="BI251"/>
  <c r="BH251"/>
  <c r="BG251"/>
  <c r="BF251"/>
  <c r="X251"/>
  <c r="V251"/>
  <c r="T251"/>
  <c r="P251"/>
  <c r="BI247"/>
  <c r="BH247"/>
  <c r="BG247"/>
  <c r="BF247"/>
  <c r="X247"/>
  <c r="V247"/>
  <c r="T247"/>
  <c r="P247"/>
  <c r="BI243"/>
  <c r="BH243"/>
  <c r="BG243"/>
  <c r="BF243"/>
  <c r="X243"/>
  <c r="V243"/>
  <c r="T243"/>
  <c r="P243"/>
  <c r="BI237"/>
  <c r="BH237"/>
  <c r="BG237"/>
  <c r="BF237"/>
  <c r="X237"/>
  <c r="V237"/>
  <c r="T237"/>
  <c r="P237"/>
  <c r="BI231"/>
  <c r="BH231"/>
  <c r="BG231"/>
  <c r="BF231"/>
  <c r="X231"/>
  <c r="V231"/>
  <c r="T231"/>
  <c r="P231"/>
  <c r="BI223"/>
  <c r="BH223"/>
  <c r="BG223"/>
  <c r="BF223"/>
  <c r="X223"/>
  <c r="V223"/>
  <c r="T223"/>
  <c r="P223"/>
  <c r="BI202"/>
  <c r="BH202"/>
  <c r="BG202"/>
  <c r="BF202"/>
  <c r="X202"/>
  <c r="V202"/>
  <c r="T202"/>
  <c r="P202"/>
  <c r="BI183"/>
  <c r="BH183"/>
  <c r="BG183"/>
  <c r="BF183"/>
  <c r="X183"/>
  <c r="V183"/>
  <c r="T183"/>
  <c r="P183"/>
  <c r="BI164"/>
  <c r="BH164"/>
  <c r="BG164"/>
  <c r="BF164"/>
  <c r="X164"/>
  <c r="V164"/>
  <c r="T164"/>
  <c r="P164"/>
  <c r="BI143"/>
  <c r="BH143"/>
  <c r="BG143"/>
  <c r="BF143"/>
  <c r="X143"/>
  <c r="V143"/>
  <c r="T143"/>
  <c r="P143"/>
  <c r="BI124"/>
  <c r="BH124"/>
  <c r="BG124"/>
  <c r="BF124"/>
  <c r="X124"/>
  <c r="V124"/>
  <c r="T124"/>
  <c r="P124"/>
  <c r="BI108"/>
  <c r="BH108"/>
  <c r="BG108"/>
  <c r="BF108"/>
  <c r="X108"/>
  <c r="V108"/>
  <c r="T108"/>
  <c r="P108"/>
  <c r="BI103"/>
  <c r="BH103"/>
  <c r="BG103"/>
  <c r="BF103"/>
  <c r="X103"/>
  <c r="V103"/>
  <c r="T103"/>
  <c r="P103"/>
  <c r="BI98"/>
  <c r="BH98"/>
  <c r="BG98"/>
  <c r="BF98"/>
  <c r="X98"/>
  <c r="V98"/>
  <c r="T98"/>
  <c r="P98"/>
  <c r="BI93"/>
  <c r="BH93"/>
  <c r="BG93"/>
  <c r="BF93"/>
  <c r="X93"/>
  <c r="V93"/>
  <c r="T93"/>
  <c r="P93"/>
  <c r="J87"/>
  <c r="J86"/>
  <c r="F86"/>
  <c r="F84"/>
  <c r="E82"/>
  <c r="J57"/>
  <c r="J56"/>
  <c r="F56"/>
  <c r="F54"/>
  <c r="E52"/>
  <c r="J18"/>
  <c r="E18"/>
  <c r="F87"/>
  <c r="J17"/>
  <c r="J12"/>
  <c r="J54"/>
  <c r="E7"/>
  <c r="E80"/>
  <c i="17" r="K41"/>
  <c r="K40"/>
  <c i="1" r="BA73"/>
  <c i="17" r="K39"/>
  <c i="1" r="AZ73"/>
  <c i="17" r="BI267"/>
  <c r="BH267"/>
  <c r="BG267"/>
  <c r="BF267"/>
  <c r="X267"/>
  <c r="V267"/>
  <c r="T267"/>
  <c r="P267"/>
  <c r="BI256"/>
  <c r="BH256"/>
  <c r="BG256"/>
  <c r="BF256"/>
  <c r="X256"/>
  <c r="V256"/>
  <c r="T256"/>
  <c r="P256"/>
  <c r="BI247"/>
  <c r="BH247"/>
  <c r="BG247"/>
  <c r="BF247"/>
  <c r="X247"/>
  <c r="V247"/>
  <c r="T247"/>
  <c r="P247"/>
  <c r="BI235"/>
  <c r="BH235"/>
  <c r="BG235"/>
  <c r="BF235"/>
  <c r="X235"/>
  <c r="V235"/>
  <c r="T235"/>
  <c r="P235"/>
  <c r="BI228"/>
  <c r="BH228"/>
  <c r="BG228"/>
  <c r="BF228"/>
  <c r="X228"/>
  <c r="V228"/>
  <c r="T228"/>
  <c r="P228"/>
  <c r="BI217"/>
  <c r="BH217"/>
  <c r="BG217"/>
  <c r="BF217"/>
  <c r="X217"/>
  <c r="V217"/>
  <c r="T217"/>
  <c r="P217"/>
  <c r="BI208"/>
  <c r="BH208"/>
  <c r="BG208"/>
  <c r="BF208"/>
  <c r="X208"/>
  <c r="V208"/>
  <c r="T208"/>
  <c r="P208"/>
  <c r="BI196"/>
  <c r="BH196"/>
  <c r="BG196"/>
  <c r="BF196"/>
  <c r="X196"/>
  <c r="V196"/>
  <c r="T196"/>
  <c r="P196"/>
  <c r="BI189"/>
  <c r="BH189"/>
  <c r="BG189"/>
  <c r="BF189"/>
  <c r="X189"/>
  <c r="V189"/>
  <c r="T189"/>
  <c r="P189"/>
  <c r="BI178"/>
  <c r="BH178"/>
  <c r="BG178"/>
  <c r="BF178"/>
  <c r="X178"/>
  <c r="V178"/>
  <c r="T178"/>
  <c r="P178"/>
  <c r="BI169"/>
  <c r="BH169"/>
  <c r="BG169"/>
  <c r="BF169"/>
  <c r="X169"/>
  <c r="V169"/>
  <c r="T169"/>
  <c r="P169"/>
  <c r="BI157"/>
  <c r="BH157"/>
  <c r="BG157"/>
  <c r="BF157"/>
  <c r="X157"/>
  <c r="V157"/>
  <c r="T157"/>
  <c r="P157"/>
  <c r="BI150"/>
  <c r="BH150"/>
  <c r="BG150"/>
  <c r="BF150"/>
  <c r="X150"/>
  <c r="V150"/>
  <c r="T150"/>
  <c r="P150"/>
  <c r="BI139"/>
  <c r="BH139"/>
  <c r="BG139"/>
  <c r="BF139"/>
  <c r="X139"/>
  <c r="V139"/>
  <c r="T139"/>
  <c r="P139"/>
  <c r="BI131"/>
  <c r="BH131"/>
  <c r="BG131"/>
  <c r="BF131"/>
  <c r="X131"/>
  <c r="V131"/>
  <c r="T131"/>
  <c r="P131"/>
  <c r="BI124"/>
  <c r="BH124"/>
  <c r="BG124"/>
  <c r="BF124"/>
  <c r="X124"/>
  <c r="V124"/>
  <c r="T124"/>
  <c r="P124"/>
  <c r="BI117"/>
  <c r="BH117"/>
  <c r="BG117"/>
  <c r="BF117"/>
  <c r="X117"/>
  <c r="V117"/>
  <c r="T117"/>
  <c r="P117"/>
  <c r="BI110"/>
  <c r="BH110"/>
  <c r="BG110"/>
  <c r="BF110"/>
  <c r="X110"/>
  <c r="V110"/>
  <c r="T110"/>
  <c r="P110"/>
  <c r="BI103"/>
  <c r="BH103"/>
  <c r="BG103"/>
  <c r="BF103"/>
  <c r="X103"/>
  <c r="V103"/>
  <c r="T103"/>
  <c r="P103"/>
  <c r="BI96"/>
  <c r="BH96"/>
  <c r="BG96"/>
  <c r="BF96"/>
  <c r="X96"/>
  <c r="V96"/>
  <c r="T96"/>
  <c r="P96"/>
  <c r="J90"/>
  <c r="J89"/>
  <c r="F89"/>
  <c r="F87"/>
  <c r="E85"/>
  <c r="J61"/>
  <c r="J60"/>
  <c r="F60"/>
  <c r="F58"/>
  <c r="E56"/>
  <c r="J20"/>
  <c r="E20"/>
  <c r="F90"/>
  <c r="J19"/>
  <c r="J14"/>
  <c r="J58"/>
  <c r="E7"/>
  <c r="E52"/>
  <c i="16" r="K41"/>
  <c r="K40"/>
  <c i="1" r="BA72"/>
  <c i="16" r="K39"/>
  <c i="1" r="AZ72"/>
  <c i="16" r="BI426"/>
  <c r="BH426"/>
  <c r="BG426"/>
  <c r="BF426"/>
  <c r="X426"/>
  <c r="X425"/>
  <c r="V426"/>
  <c r="V425"/>
  <c r="T426"/>
  <c r="T425"/>
  <c r="P426"/>
  <c r="BI417"/>
  <c r="BH417"/>
  <c r="BG417"/>
  <c r="BF417"/>
  <c r="X417"/>
  <c r="V417"/>
  <c r="T417"/>
  <c r="P417"/>
  <c r="BI410"/>
  <c r="BH410"/>
  <c r="BG410"/>
  <c r="BF410"/>
  <c r="X410"/>
  <c r="V410"/>
  <c r="T410"/>
  <c r="P410"/>
  <c r="BI403"/>
  <c r="BH403"/>
  <c r="BG403"/>
  <c r="BF403"/>
  <c r="X403"/>
  <c r="V403"/>
  <c r="T403"/>
  <c r="P403"/>
  <c r="BI396"/>
  <c r="BH396"/>
  <c r="BG396"/>
  <c r="BF396"/>
  <c r="X396"/>
  <c r="V396"/>
  <c r="T396"/>
  <c r="P396"/>
  <c r="BI390"/>
  <c r="BH390"/>
  <c r="BG390"/>
  <c r="BF390"/>
  <c r="X390"/>
  <c r="V390"/>
  <c r="T390"/>
  <c r="P390"/>
  <c r="BI383"/>
  <c r="BH383"/>
  <c r="BG383"/>
  <c r="BF383"/>
  <c r="X383"/>
  <c r="V383"/>
  <c r="T383"/>
  <c r="P383"/>
  <c r="BI377"/>
  <c r="BH377"/>
  <c r="BG377"/>
  <c r="BF377"/>
  <c r="X377"/>
  <c r="V377"/>
  <c r="T377"/>
  <c r="P377"/>
  <c r="BI370"/>
  <c r="BH370"/>
  <c r="BG370"/>
  <c r="BF370"/>
  <c r="X370"/>
  <c r="V370"/>
  <c r="T370"/>
  <c r="P370"/>
  <c r="BI365"/>
  <c r="BH365"/>
  <c r="BG365"/>
  <c r="BF365"/>
  <c r="X365"/>
  <c r="V365"/>
  <c r="T365"/>
  <c r="P365"/>
  <c r="BI358"/>
  <c r="BH358"/>
  <c r="BG358"/>
  <c r="BF358"/>
  <c r="X358"/>
  <c r="V358"/>
  <c r="T358"/>
  <c r="P358"/>
  <c r="BI349"/>
  <c r="BH349"/>
  <c r="BG349"/>
  <c r="BF349"/>
  <c r="X349"/>
  <c r="V349"/>
  <c r="T349"/>
  <c r="P349"/>
  <c r="BI342"/>
  <c r="BH342"/>
  <c r="BG342"/>
  <c r="BF342"/>
  <c r="X342"/>
  <c r="V342"/>
  <c r="T342"/>
  <c r="P342"/>
  <c r="BI335"/>
  <c r="BH335"/>
  <c r="BG335"/>
  <c r="BF335"/>
  <c r="X335"/>
  <c r="V335"/>
  <c r="T335"/>
  <c r="P335"/>
  <c r="BI328"/>
  <c r="BH328"/>
  <c r="BG328"/>
  <c r="BF328"/>
  <c r="X328"/>
  <c r="V328"/>
  <c r="T328"/>
  <c r="P328"/>
  <c r="BI322"/>
  <c r="BH322"/>
  <c r="BG322"/>
  <c r="BF322"/>
  <c r="X322"/>
  <c r="V322"/>
  <c r="T322"/>
  <c r="P322"/>
  <c r="BI315"/>
  <c r="BH315"/>
  <c r="BG315"/>
  <c r="BF315"/>
  <c r="X315"/>
  <c r="V315"/>
  <c r="T315"/>
  <c r="P315"/>
  <c r="BI309"/>
  <c r="BH309"/>
  <c r="BG309"/>
  <c r="BF309"/>
  <c r="X309"/>
  <c r="V309"/>
  <c r="T309"/>
  <c r="P309"/>
  <c r="BI302"/>
  <c r="BH302"/>
  <c r="BG302"/>
  <c r="BF302"/>
  <c r="X302"/>
  <c r="V302"/>
  <c r="T302"/>
  <c r="P302"/>
  <c r="BI297"/>
  <c r="BH297"/>
  <c r="BG297"/>
  <c r="BF297"/>
  <c r="X297"/>
  <c r="V297"/>
  <c r="T297"/>
  <c r="P297"/>
  <c r="BI290"/>
  <c r="BH290"/>
  <c r="BG290"/>
  <c r="BF290"/>
  <c r="X290"/>
  <c r="V290"/>
  <c r="T290"/>
  <c r="P290"/>
  <c r="BI281"/>
  <c r="BH281"/>
  <c r="BG281"/>
  <c r="BF281"/>
  <c r="X281"/>
  <c r="V281"/>
  <c r="T281"/>
  <c r="P281"/>
  <c r="BI274"/>
  <c r="BH274"/>
  <c r="BG274"/>
  <c r="BF274"/>
  <c r="X274"/>
  <c r="V274"/>
  <c r="T274"/>
  <c r="P274"/>
  <c r="BI267"/>
  <c r="BH267"/>
  <c r="BG267"/>
  <c r="BF267"/>
  <c r="X267"/>
  <c r="V267"/>
  <c r="T267"/>
  <c r="P267"/>
  <c r="BI260"/>
  <c r="BH260"/>
  <c r="BG260"/>
  <c r="BF260"/>
  <c r="X260"/>
  <c r="V260"/>
  <c r="T260"/>
  <c r="P260"/>
  <c r="BI254"/>
  <c r="BH254"/>
  <c r="BG254"/>
  <c r="BF254"/>
  <c r="X254"/>
  <c r="V254"/>
  <c r="T254"/>
  <c r="P254"/>
  <c r="BI247"/>
  <c r="BH247"/>
  <c r="BG247"/>
  <c r="BF247"/>
  <c r="X247"/>
  <c r="V247"/>
  <c r="T247"/>
  <c r="P247"/>
  <c r="BI241"/>
  <c r="BH241"/>
  <c r="BG241"/>
  <c r="BF241"/>
  <c r="X241"/>
  <c r="V241"/>
  <c r="T241"/>
  <c r="P241"/>
  <c r="BI234"/>
  <c r="BH234"/>
  <c r="BG234"/>
  <c r="BF234"/>
  <c r="X234"/>
  <c r="V234"/>
  <c r="T234"/>
  <c r="P234"/>
  <c r="BI229"/>
  <c r="BH229"/>
  <c r="BG229"/>
  <c r="BF229"/>
  <c r="X229"/>
  <c r="V229"/>
  <c r="T229"/>
  <c r="P229"/>
  <c r="BI222"/>
  <c r="BH222"/>
  <c r="BG222"/>
  <c r="BF222"/>
  <c r="X222"/>
  <c r="V222"/>
  <c r="T222"/>
  <c r="P222"/>
  <c r="BI213"/>
  <c r="BH213"/>
  <c r="BG213"/>
  <c r="BF213"/>
  <c r="X213"/>
  <c r="V213"/>
  <c r="T213"/>
  <c r="P213"/>
  <c r="BI206"/>
  <c r="BH206"/>
  <c r="BG206"/>
  <c r="BF206"/>
  <c r="X206"/>
  <c r="V206"/>
  <c r="T206"/>
  <c r="P206"/>
  <c r="BI199"/>
  <c r="BH199"/>
  <c r="BG199"/>
  <c r="BF199"/>
  <c r="X199"/>
  <c r="V199"/>
  <c r="T199"/>
  <c r="P199"/>
  <c r="BI194"/>
  <c r="BH194"/>
  <c r="BG194"/>
  <c r="BF194"/>
  <c r="X194"/>
  <c r="V194"/>
  <c r="T194"/>
  <c r="P194"/>
  <c r="BI187"/>
  <c r="BH187"/>
  <c r="BG187"/>
  <c r="BF187"/>
  <c r="X187"/>
  <c r="V187"/>
  <c r="T187"/>
  <c r="P187"/>
  <c r="BI182"/>
  <c r="BH182"/>
  <c r="BG182"/>
  <c r="BF182"/>
  <c r="X182"/>
  <c r="V182"/>
  <c r="T182"/>
  <c r="P182"/>
  <c r="BI176"/>
  <c r="BH176"/>
  <c r="BG176"/>
  <c r="BF176"/>
  <c r="X176"/>
  <c r="V176"/>
  <c r="T176"/>
  <c r="P176"/>
  <c r="BI169"/>
  <c r="BH169"/>
  <c r="BG169"/>
  <c r="BF169"/>
  <c r="X169"/>
  <c r="V169"/>
  <c r="T169"/>
  <c r="P169"/>
  <c r="BI163"/>
  <c r="BH163"/>
  <c r="BG163"/>
  <c r="BF163"/>
  <c r="X163"/>
  <c r="V163"/>
  <c r="T163"/>
  <c r="P163"/>
  <c r="BI156"/>
  <c r="BH156"/>
  <c r="BG156"/>
  <c r="BF156"/>
  <c r="X156"/>
  <c r="V156"/>
  <c r="T156"/>
  <c r="P156"/>
  <c r="BI151"/>
  <c r="BH151"/>
  <c r="BG151"/>
  <c r="BF151"/>
  <c r="X151"/>
  <c r="V151"/>
  <c r="T151"/>
  <c r="P151"/>
  <c r="BI145"/>
  <c r="BH145"/>
  <c r="BG145"/>
  <c r="BF145"/>
  <c r="X145"/>
  <c r="V145"/>
  <c r="T145"/>
  <c r="P145"/>
  <c r="BI138"/>
  <c r="BH138"/>
  <c r="BG138"/>
  <c r="BF138"/>
  <c r="X138"/>
  <c r="V138"/>
  <c r="T138"/>
  <c r="P138"/>
  <c r="BI133"/>
  <c r="BH133"/>
  <c r="BG133"/>
  <c r="BF133"/>
  <c r="X133"/>
  <c r="V133"/>
  <c r="T133"/>
  <c r="P133"/>
  <c r="BI125"/>
  <c r="BH125"/>
  <c r="BG125"/>
  <c r="BF125"/>
  <c r="X125"/>
  <c r="V125"/>
  <c r="T125"/>
  <c r="P125"/>
  <c r="BI118"/>
  <c r="BH118"/>
  <c r="BG118"/>
  <c r="BF118"/>
  <c r="X118"/>
  <c r="V118"/>
  <c r="T118"/>
  <c r="P118"/>
  <c r="BI111"/>
  <c r="BH111"/>
  <c r="BG111"/>
  <c r="BF111"/>
  <c r="X111"/>
  <c r="V111"/>
  <c r="T111"/>
  <c r="P111"/>
  <c r="BI103"/>
  <c r="BH103"/>
  <c r="BG103"/>
  <c r="BF103"/>
  <c r="X103"/>
  <c r="V103"/>
  <c r="T103"/>
  <c r="P103"/>
  <c r="BI96"/>
  <c r="BH96"/>
  <c r="BG96"/>
  <c r="BF96"/>
  <c r="X96"/>
  <c r="V96"/>
  <c r="T96"/>
  <c r="P96"/>
  <c r="J90"/>
  <c r="J89"/>
  <c r="F89"/>
  <c r="F87"/>
  <c r="E85"/>
  <c r="J61"/>
  <c r="J60"/>
  <c r="F60"/>
  <c r="F58"/>
  <c r="E56"/>
  <c r="J20"/>
  <c r="E20"/>
  <c r="F90"/>
  <c r="J19"/>
  <c r="J14"/>
  <c r="J87"/>
  <c r="E7"/>
  <c r="E81"/>
  <c i="15" r="K41"/>
  <c r="K40"/>
  <c i="1" r="BA71"/>
  <c i="15" r="K39"/>
  <c i="1" r="AZ71"/>
  <c i="15" r="BI182"/>
  <c r="BH182"/>
  <c r="BG182"/>
  <c r="BF182"/>
  <c r="X182"/>
  <c r="V182"/>
  <c r="T182"/>
  <c r="P182"/>
  <c r="BI180"/>
  <c r="BH180"/>
  <c r="BG180"/>
  <c r="BF180"/>
  <c r="X180"/>
  <c r="V180"/>
  <c r="T180"/>
  <c r="P180"/>
  <c r="BI171"/>
  <c r="BH171"/>
  <c r="BG171"/>
  <c r="BF171"/>
  <c r="X171"/>
  <c r="V171"/>
  <c r="T171"/>
  <c r="P171"/>
  <c r="BI164"/>
  <c r="BH164"/>
  <c r="BG164"/>
  <c r="BF164"/>
  <c r="X164"/>
  <c r="V164"/>
  <c r="T164"/>
  <c r="P164"/>
  <c r="BI157"/>
  <c r="BH157"/>
  <c r="BG157"/>
  <c r="BF157"/>
  <c r="X157"/>
  <c r="V157"/>
  <c r="T157"/>
  <c r="P157"/>
  <c r="BI147"/>
  <c r="BH147"/>
  <c r="BG147"/>
  <c r="BF147"/>
  <c r="X147"/>
  <c r="V147"/>
  <c r="T147"/>
  <c r="P147"/>
  <c r="BI140"/>
  <c r="BH140"/>
  <c r="BG140"/>
  <c r="BF140"/>
  <c r="X140"/>
  <c r="V140"/>
  <c r="T140"/>
  <c r="P140"/>
  <c r="BI133"/>
  <c r="BH133"/>
  <c r="BG133"/>
  <c r="BF133"/>
  <c r="X133"/>
  <c r="V133"/>
  <c r="T133"/>
  <c r="P133"/>
  <c r="BI126"/>
  <c r="BH126"/>
  <c r="BG126"/>
  <c r="BF126"/>
  <c r="X126"/>
  <c r="V126"/>
  <c r="T126"/>
  <c r="P126"/>
  <c r="BI120"/>
  <c r="BH120"/>
  <c r="BG120"/>
  <c r="BF120"/>
  <c r="X120"/>
  <c r="V120"/>
  <c r="T120"/>
  <c r="P120"/>
  <c r="BI113"/>
  <c r="BH113"/>
  <c r="BG113"/>
  <c r="BF113"/>
  <c r="X113"/>
  <c r="V113"/>
  <c r="T113"/>
  <c r="P113"/>
  <c r="BI107"/>
  <c r="BH107"/>
  <c r="BG107"/>
  <c r="BF107"/>
  <c r="X107"/>
  <c r="V107"/>
  <c r="T107"/>
  <c r="P107"/>
  <c r="BI100"/>
  <c r="BH100"/>
  <c r="BG100"/>
  <c r="BF100"/>
  <c r="X100"/>
  <c r="V100"/>
  <c r="T100"/>
  <c r="P100"/>
  <c r="BI93"/>
  <c r="BH93"/>
  <c r="BG93"/>
  <c r="BF93"/>
  <c r="X93"/>
  <c r="V93"/>
  <c r="T93"/>
  <c r="P93"/>
  <c r="J87"/>
  <c r="J86"/>
  <c r="F86"/>
  <c r="F84"/>
  <c r="E82"/>
  <c r="J61"/>
  <c r="J60"/>
  <c r="F60"/>
  <c r="F58"/>
  <c r="E56"/>
  <c r="J20"/>
  <c r="E20"/>
  <c r="F87"/>
  <c r="J19"/>
  <c r="J14"/>
  <c r="J58"/>
  <c r="E7"/>
  <c r="E78"/>
  <c i="14" r="K41"/>
  <c r="K40"/>
  <c i="1" r="BA70"/>
  <c i="14" r="K39"/>
  <c i="1" r="AZ70"/>
  <c i="14" r="BI312"/>
  <c r="BH312"/>
  <c r="BG312"/>
  <c r="BF312"/>
  <c r="X312"/>
  <c r="V312"/>
  <c r="T312"/>
  <c r="P312"/>
  <c r="BI309"/>
  <c r="BH309"/>
  <c r="BG309"/>
  <c r="BF309"/>
  <c r="X309"/>
  <c r="V309"/>
  <c r="T309"/>
  <c r="P309"/>
  <c r="BI305"/>
  <c r="BH305"/>
  <c r="BG305"/>
  <c r="BF305"/>
  <c r="X305"/>
  <c r="V305"/>
  <c r="T305"/>
  <c r="P305"/>
  <c r="BI302"/>
  <c r="BH302"/>
  <c r="BG302"/>
  <c r="BF302"/>
  <c r="X302"/>
  <c r="V302"/>
  <c r="T302"/>
  <c r="P302"/>
  <c r="BI293"/>
  <c r="BH293"/>
  <c r="BG293"/>
  <c r="BF293"/>
  <c r="X293"/>
  <c r="V293"/>
  <c r="T293"/>
  <c r="P293"/>
  <c r="BI287"/>
  <c r="BH287"/>
  <c r="BG287"/>
  <c r="BF287"/>
  <c r="X287"/>
  <c r="V287"/>
  <c r="T287"/>
  <c r="P287"/>
  <c r="BI280"/>
  <c r="BH280"/>
  <c r="BG280"/>
  <c r="BF280"/>
  <c r="X280"/>
  <c r="V280"/>
  <c r="T280"/>
  <c r="P280"/>
  <c r="BI270"/>
  <c r="BH270"/>
  <c r="BG270"/>
  <c r="BF270"/>
  <c r="X270"/>
  <c r="V270"/>
  <c r="T270"/>
  <c r="P270"/>
  <c r="BI263"/>
  <c r="BH263"/>
  <c r="BG263"/>
  <c r="BF263"/>
  <c r="X263"/>
  <c r="V263"/>
  <c r="T263"/>
  <c r="P263"/>
  <c r="BI257"/>
  <c r="BH257"/>
  <c r="BG257"/>
  <c r="BF257"/>
  <c r="X257"/>
  <c r="V257"/>
  <c r="T257"/>
  <c r="P257"/>
  <c r="BI250"/>
  <c r="BH250"/>
  <c r="BG250"/>
  <c r="BF250"/>
  <c r="X250"/>
  <c r="V250"/>
  <c r="T250"/>
  <c r="P250"/>
  <c r="BI243"/>
  <c r="BH243"/>
  <c r="BG243"/>
  <c r="BF243"/>
  <c r="X243"/>
  <c r="V243"/>
  <c r="T243"/>
  <c r="P243"/>
  <c r="BI236"/>
  <c r="BH236"/>
  <c r="BG236"/>
  <c r="BF236"/>
  <c r="X236"/>
  <c r="V236"/>
  <c r="T236"/>
  <c r="P236"/>
  <c r="BI229"/>
  <c r="BH229"/>
  <c r="BG229"/>
  <c r="BF229"/>
  <c r="X229"/>
  <c r="V229"/>
  <c r="T229"/>
  <c r="P229"/>
  <c r="BI222"/>
  <c r="BH222"/>
  <c r="BG222"/>
  <c r="BF222"/>
  <c r="X222"/>
  <c r="V222"/>
  <c r="T222"/>
  <c r="P222"/>
  <c r="BI213"/>
  <c r="BH213"/>
  <c r="BG213"/>
  <c r="BF213"/>
  <c r="X213"/>
  <c r="V213"/>
  <c r="T213"/>
  <c r="P213"/>
  <c r="BI206"/>
  <c r="BH206"/>
  <c r="BG206"/>
  <c r="BF206"/>
  <c r="X206"/>
  <c r="V206"/>
  <c r="T206"/>
  <c r="P206"/>
  <c r="BI199"/>
  <c r="BH199"/>
  <c r="BG199"/>
  <c r="BF199"/>
  <c r="X199"/>
  <c r="V199"/>
  <c r="T199"/>
  <c r="P199"/>
  <c r="BI189"/>
  <c r="BH189"/>
  <c r="BG189"/>
  <c r="BF189"/>
  <c r="X189"/>
  <c r="V189"/>
  <c r="T189"/>
  <c r="P189"/>
  <c r="BI182"/>
  <c r="BH182"/>
  <c r="BG182"/>
  <c r="BF182"/>
  <c r="X182"/>
  <c r="V182"/>
  <c r="T182"/>
  <c r="P182"/>
  <c r="BI176"/>
  <c r="BH176"/>
  <c r="BG176"/>
  <c r="BF176"/>
  <c r="X176"/>
  <c r="V176"/>
  <c r="T176"/>
  <c r="P176"/>
  <c r="BI169"/>
  <c r="BH169"/>
  <c r="BG169"/>
  <c r="BF169"/>
  <c r="X169"/>
  <c r="V169"/>
  <c r="T169"/>
  <c r="P169"/>
  <c r="BI162"/>
  <c r="BH162"/>
  <c r="BG162"/>
  <c r="BF162"/>
  <c r="X162"/>
  <c r="V162"/>
  <c r="T162"/>
  <c r="P162"/>
  <c r="BI160"/>
  <c r="BH160"/>
  <c r="BG160"/>
  <c r="BF160"/>
  <c r="X160"/>
  <c r="V160"/>
  <c r="T160"/>
  <c r="P160"/>
  <c r="BI154"/>
  <c r="BH154"/>
  <c r="BG154"/>
  <c r="BF154"/>
  <c r="X154"/>
  <c r="V154"/>
  <c r="T154"/>
  <c r="P154"/>
  <c r="BI148"/>
  <c r="BH148"/>
  <c r="BG148"/>
  <c r="BF148"/>
  <c r="X148"/>
  <c r="V148"/>
  <c r="T148"/>
  <c r="P148"/>
  <c r="BI142"/>
  <c r="BH142"/>
  <c r="BG142"/>
  <c r="BF142"/>
  <c r="X142"/>
  <c r="V142"/>
  <c r="T142"/>
  <c r="P142"/>
  <c r="BI136"/>
  <c r="BH136"/>
  <c r="BG136"/>
  <c r="BF136"/>
  <c r="X136"/>
  <c r="V136"/>
  <c r="T136"/>
  <c r="P136"/>
  <c r="BI130"/>
  <c r="BH130"/>
  <c r="BG130"/>
  <c r="BF130"/>
  <c r="X130"/>
  <c r="V130"/>
  <c r="T130"/>
  <c r="P130"/>
  <c r="BI123"/>
  <c r="BH123"/>
  <c r="BG123"/>
  <c r="BF123"/>
  <c r="X123"/>
  <c r="V123"/>
  <c r="T123"/>
  <c r="P123"/>
  <c r="BI116"/>
  <c r="BH116"/>
  <c r="BG116"/>
  <c r="BF116"/>
  <c r="X116"/>
  <c r="V116"/>
  <c r="T116"/>
  <c r="P116"/>
  <c r="BI109"/>
  <c r="BH109"/>
  <c r="BG109"/>
  <c r="BF109"/>
  <c r="X109"/>
  <c r="V109"/>
  <c r="T109"/>
  <c r="P109"/>
  <c r="BI102"/>
  <c r="BH102"/>
  <c r="BG102"/>
  <c r="BF102"/>
  <c r="X102"/>
  <c r="V102"/>
  <c r="T102"/>
  <c r="P102"/>
  <c r="BI95"/>
  <c r="BH95"/>
  <c r="BG95"/>
  <c r="BF95"/>
  <c r="X95"/>
  <c r="V95"/>
  <c r="T95"/>
  <c r="P95"/>
  <c r="J89"/>
  <c r="J88"/>
  <c r="F88"/>
  <c r="F86"/>
  <c r="E84"/>
  <c r="J61"/>
  <c r="J60"/>
  <c r="F60"/>
  <c r="F58"/>
  <c r="E56"/>
  <c r="J20"/>
  <c r="E20"/>
  <c r="F89"/>
  <c r="J19"/>
  <c r="J14"/>
  <c r="J86"/>
  <c r="E7"/>
  <c r="E52"/>
  <c i="13" r="K41"/>
  <c r="K40"/>
  <c i="1" r="BA69"/>
  <c i="13" r="K39"/>
  <c i="1" r="AZ69"/>
  <c i="13" r="BI322"/>
  <c r="BH322"/>
  <c r="BG322"/>
  <c r="BF322"/>
  <c r="X322"/>
  <c r="V322"/>
  <c r="T322"/>
  <c r="P322"/>
  <c r="BI319"/>
  <c r="BH319"/>
  <c r="BG319"/>
  <c r="BF319"/>
  <c r="X319"/>
  <c r="V319"/>
  <c r="T319"/>
  <c r="P319"/>
  <c r="BI315"/>
  <c r="BH315"/>
  <c r="BG315"/>
  <c r="BF315"/>
  <c r="X315"/>
  <c r="V315"/>
  <c r="T315"/>
  <c r="P315"/>
  <c r="BI312"/>
  <c r="BH312"/>
  <c r="BG312"/>
  <c r="BF312"/>
  <c r="X312"/>
  <c r="V312"/>
  <c r="T312"/>
  <c r="P312"/>
  <c r="BI303"/>
  <c r="BH303"/>
  <c r="BG303"/>
  <c r="BF303"/>
  <c r="X303"/>
  <c r="V303"/>
  <c r="T303"/>
  <c r="P303"/>
  <c r="BI296"/>
  <c r="BH296"/>
  <c r="BG296"/>
  <c r="BF296"/>
  <c r="X296"/>
  <c r="V296"/>
  <c r="T296"/>
  <c r="P296"/>
  <c r="BI289"/>
  <c r="BH289"/>
  <c r="BG289"/>
  <c r="BF289"/>
  <c r="X289"/>
  <c r="V289"/>
  <c r="T289"/>
  <c r="P289"/>
  <c r="BI279"/>
  <c r="BH279"/>
  <c r="BG279"/>
  <c r="BF279"/>
  <c r="X279"/>
  <c r="V279"/>
  <c r="T279"/>
  <c r="P279"/>
  <c r="BI272"/>
  <c r="BH272"/>
  <c r="BG272"/>
  <c r="BF272"/>
  <c r="X272"/>
  <c r="V272"/>
  <c r="T272"/>
  <c r="P272"/>
  <c r="BI266"/>
  <c r="BH266"/>
  <c r="BG266"/>
  <c r="BF266"/>
  <c r="X266"/>
  <c r="V266"/>
  <c r="T266"/>
  <c r="P266"/>
  <c r="BI259"/>
  <c r="BH259"/>
  <c r="BG259"/>
  <c r="BF259"/>
  <c r="X259"/>
  <c r="V259"/>
  <c r="T259"/>
  <c r="P259"/>
  <c r="BI252"/>
  <c r="BH252"/>
  <c r="BG252"/>
  <c r="BF252"/>
  <c r="X252"/>
  <c r="V252"/>
  <c r="T252"/>
  <c r="P252"/>
  <c r="BI245"/>
  <c r="BH245"/>
  <c r="BG245"/>
  <c r="BF245"/>
  <c r="X245"/>
  <c r="V245"/>
  <c r="T245"/>
  <c r="P245"/>
  <c r="BI239"/>
  <c r="BH239"/>
  <c r="BG239"/>
  <c r="BF239"/>
  <c r="X239"/>
  <c r="V239"/>
  <c r="T239"/>
  <c r="P239"/>
  <c r="BI232"/>
  <c r="BH232"/>
  <c r="BG232"/>
  <c r="BF232"/>
  <c r="X232"/>
  <c r="V232"/>
  <c r="T232"/>
  <c r="P232"/>
  <c r="BI225"/>
  <c r="BH225"/>
  <c r="BG225"/>
  <c r="BF225"/>
  <c r="X225"/>
  <c r="V225"/>
  <c r="T225"/>
  <c r="P225"/>
  <c r="BI218"/>
  <c r="BH218"/>
  <c r="BG218"/>
  <c r="BF218"/>
  <c r="X218"/>
  <c r="V218"/>
  <c r="T218"/>
  <c r="P218"/>
  <c r="BI211"/>
  <c r="BH211"/>
  <c r="BG211"/>
  <c r="BF211"/>
  <c r="X211"/>
  <c r="V211"/>
  <c r="T211"/>
  <c r="P211"/>
  <c r="BI204"/>
  <c r="BH204"/>
  <c r="BG204"/>
  <c r="BF204"/>
  <c r="X204"/>
  <c r="V204"/>
  <c r="T204"/>
  <c r="P204"/>
  <c r="BI195"/>
  <c r="BH195"/>
  <c r="BG195"/>
  <c r="BF195"/>
  <c r="X195"/>
  <c r="V195"/>
  <c r="T195"/>
  <c r="P195"/>
  <c r="BI188"/>
  <c r="BH188"/>
  <c r="BG188"/>
  <c r="BF188"/>
  <c r="X188"/>
  <c r="V188"/>
  <c r="T188"/>
  <c r="P188"/>
  <c r="BI181"/>
  <c r="BH181"/>
  <c r="BG181"/>
  <c r="BF181"/>
  <c r="X181"/>
  <c r="V181"/>
  <c r="T181"/>
  <c r="P181"/>
  <c r="BI171"/>
  <c r="BH171"/>
  <c r="BG171"/>
  <c r="BF171"/>
  <c r="X171"/>
  <c r="V171"/>
  <c r="T171"/>
  <c r="P171"/>
  <c r="BI160"/>
  <c r="BH160"/>
  <c r="BG160"/>
  <c r="BF160"/>
  <c r="X160"/>
  <c r="V160"/>
  <c r="T160"/>
  <c r="P160"/>
  <c r="BI154"/>
  <c r="BH154"/>
  <c r="BG154"/>
  <c r="BF154"/>
  <c r="X154"/>
  <c r="V154"/>
  <c r="T154"/>
  <c r="P154"/>
  <c r="BI146"/>
  <c r="BH146"/>
  <c r="BG146"/>
  <c r="BF146"/>
  <c r="X146"/>
  <c r="V146"/>
  <c r="T146"/>
  <c r="P146"/>
  <c r="BI137"/>
  <c r="BH137"/>
  <c r="BG137"/>
  <c r="BF137"/>
  <c r="X137"/>
  <c r="V137"/>
  <c r="T137"/>
  <c r="P137"/>
  <c r="BI130"/>
  <c r="BH130"/>
  <c r="BG130"/>
  <c r="BF130"/>
  <c r="X130"/>
  <c r="V130"/>
  <c r="T130"/>
  <c r="P130"/>
  <c r="BI124"/>
  <c r="BH124"/>
  <c r="BG124"/>
  <c r="BF124"/>
  <c r="X124"/>
  <c r="V124"/>
  <c r="T124"/>
  <c r="P124"/>
  <c r="BI117"/>
  <c r="BH117"/>
  <c r="BG117"/>
  <c r="BF117"/>
  <c r="X117"/>
  <c r="V117"/>
  <c r="T117"/>
  <c r="P117"/>
  <c r="BI113"/>
  <c r="BH113"/>
  <c r="BG113"/>
  <c r="BF113"/>
  <c r="X113"/>
  <c r="V113"/>
  <c r="T113"/>
  <c r="P113"/>
  <c r="BI109"/>
  <c r="BH109"/>
  <c r="BG109"/>
  <c r="BF109"/>
  <c r="X109"/>
  <c r="V109"/>
  <c r="T109"/>
  <c r="P109"/>
  <c r="BI102"/>
  <c r="BH102"/>
  <c r="BG102"/>
  <c r="BF102"/>
  <c r="X102"/>
  <c r="V102"/>
  <c r="T102"/>
  <c r="P102"/>
  <c r="BI95"/>
  <c r="BH95"/>
  <c r="BG95"/>
  <c r="BF95"/>
  <c r="X95"/>
  <c r="V95"/>
  <c r="T95"/>
  <c r="P95"/>
  <c r="J89"/>
  <c r="J88"/>
  <c r="F88"/>
  <c r="F86"/>
  <c r="E84"/>
  <c r="J61"/>
  <c r="J60"/>
  <c r="F60"/>
  <c r="F58"/>
  <c r="E56"/>
  <c r="J20"/>
  <c r="E20"/>
  <c r="F89"/>
  <c r="J19"/>
  <c r="J14"/>
  <c r="J86"/>
  <c r="E7"/>
  <c r="E52"/>
  <c i="12" r="K41"/>
  <c r="K40"/>
  <c i="1" r="BA68"/>
  <c i="12" r="K39"/>
  <c i="1" r="AZ68"/>
  <c i="12" r="BI538"/>
  <c r="BH538"/>
  <c r="BG538"/>
  <c r="BF538"/>
  <c r="X538"/>
  <c r="V538"/>
  <c r="T538"/>
  <c r="P538"/>
  <c r="BI535"/>
  <c r="BH535"/>
  <c r="BG535"/>
  <c r="BF535"/>
  <c r="X535"/>
  <c r="V535"/>
  <c r="T535"/>
  <c r="P535"/>
  <c r="BI531"/>
  <c r="BH531"/>
  <c r="BG531"/>
  <c r="BF531"/>
  <c r="X531"/>
  <c r="V531"/>
  <c r="T531"/>
  <c r="P531"/>
  <c r="BI528"/>
  <c r="BH528"/>
  <c r="BG528"/>
  <c r="BF528"/>
  <c r="X528"/>
  <c r="V528"/>
  <c r="T528"/>
  <c r="P528"/>
  <c r="BI519"/>
  <c r="BH519"/>
  <c r="BG519"/>
  <c r="BF519"/>
  <c r="X519"/>
  <c r="V519"/>
  <c r="T519"/>
  <c r="P519"/>
  <c r="BI512"/>
  <c r="BH512"/>
  <c r="BG512"/>
  <c r="BF512"/>
  <c r="X512"/>
  <c r="V512"/>
  <c r="T512"/>
  <c r="P512"/>
  <c r="BI505"/>
  <c r="BH505"/>
  <c r="BG505"/>
  <c r="BF505"/>
  <c r="X505"/>
  <c r="V505"/>
  <c r="T505"/>
  <c r="P505"/>
  <c r="BI496"/>
  <c r="BH496"/>
  <c r="BG496"/>
  <c r="BF496"/>
  <c r="X496"/>
  <c r="V496"/>
  <c r="T496"/>
  <c r="P496"/>
  <c r="BI489"/>
  <c r="BH489"/>
  <c r="BG489"/>
  <c r="BF489"/>
  <c r="X489"/>
  <c r="V489"/>
  <c r="T489"/>
  <c r="P489"/>
  <c r="BI477"/>
  <c r="BH477"/>
  <c r="BG477"/>
  <c r="BF477"/>
  <c r="X477"/>
  <c r="V477"/>
  <c r="T477"/>
  <c r="P477"/>
  <c r="BI470"/>
  <c r="BH470"/>
  <c r="BG470"/>
  <c r="BF470"/>
  <c r="X470"/>
  <c r="V470"/>
  <c r="T470"/>
  <c r="P470"/>
  <c r="BI463"/>
  <c r="BH463"/>
  <c r="BG463"/>
  <c r="BF463"/>
  <c r="X463"/>
  <c r="V463"/>
  <c r="T463"/>
  <c r="P463"/>
  <c r="BI456"/>
  <c r="BH456"/>
  <c r="BG456"/>
  <c r="BF456"/>
  <c r="X456"/>
  <c r="V456"/>
  <c r="T456"/>
  <c r="P456"/>
  <c r="BI455"/>
  <c r="BH455"/>
  <c r="BG455"/>
  <c r="BF455"/>
  <c r="X455"/>
  <c r="V455"/>
  <c r="T455"/>
  <c r="P455"/>
  <c r="BI448"/>
  <c r="BH448"/>
  <c r="BG448"/>
  <c r="BF448"/>
  <c r="X448"/>
  <c r="V448"/>
  <c r="T448"/>
  <c r="P448"/>
  <c r="BI442"/>
  <c r="BH442"/>
  <c r="BG442"/>
  <c r="BF442"/>
  <c r="X442"/>
  <c r="V442"/>
  <c r="T442"/>
  <c r="P442"/>
  <c r="BI435"/>
  <c r="BH435"/>
  <c r="BG435"/>
  <c r="BF435"/>
  <c r="X435"/>
  <c r="V435"/>
  <c r="T435"/>
  <c r="P435"/>
  <c r="BI429"/>
  <c r="BH429"/>
  <c r="BG429"/>
  <c r="BF429"/>
  <c r="X429"/>
  <c r="V429"/>
  <c r="T429"/>
  <c r="P429"/>
  <c r="BI423"/>
  <c r="BH423"/>
  <c r="BG423"/>
  <c r="BF423"/>
  <c r="X423"/>
  <c r="V423"/>
  <c r="T423"/>
  <c r="P423"/>
  <c r="BI417"/>
  <c r="BH417"/>
  <c r="BG417"/>
  <c r="BF417"/>
  <c r="X417"/>
  <c r="V417"/>
  <c r="T417"/>
  <c r="P417"/>
  <c r="BI411"/>
  <c r="BH411"/>
  <c r="BG411"/>
  <c r="BF411"/>
  <c r="X411"/>
  <c r="V411"/>
  <c r="T411"/>
  <c r="P411"/>
  <c r="BI405"/>
  <c r="BH405"/>
  <c r="BG405"/>
  <c r="BF405"/>
  <c r="X405"/>
  <c r="V405"/>
  <c r="T405"/>
  <c r="P405"/>
  <c r="BI399"/>
  <c r="BH399"/>
  <c r="BG399"/>
  <c r="BF399"/>
  <c r="X399"/>
  <c r="V399"/>
  <c r="T399"/>
  <c r="P399"/>
  <c r="BI393"/>
  <c r="BH393"/>
  <c r="BG393"/>
  <c r="BF393"/>
  <c r="X393"/>
  <c r="V393"/>
  <c r="T393"/>
  <c r="P393"/>
  <c r="BI387"/>
  <c r="BH387"/>
  <c r="BG387"/>
  <c r="BF387"/>
  <c r="X387"/>
  <c r="V387"/>
  <c r="T387"/>
  <c r="P387"/>
  <c r="BI380"/>
  <c r="BH380"/>
  <c r="BG380"/>
  <c r="BF380"/>
  <c r="X380"/>
  <c r="V380"/>
  <c r="T380"/>
  <c r="P380"/>
  <c r="BI373"/>
  <c r="BH373"/>
  <c r="BG373"/>
  <c r="BF373"/>
  <c r="X373"/>
  <c r="V373"/>
  <c r="T373"/>
  <c r="P373"/>
  <c r="BI366"/>
  <c r="BH366"/>
  <c r="BG366"/>
  <c r="BF366"/>
  <c r="X366"/>
  <c r="V366"/>
  <c r="T366"/>
  <c r="P366"/>
  <c r="BI359"/>
  <c r="BH359"/>
  <c r="BG359"/>
  <c r="BF359"/>
  <c r="X359"/>
  <c r="V359"/>
  <c r="T359"/>
  <c r="P359"/>
  <c r="BI348"/>
  <c r="BH348"/>
  <c r="BG348"/>
  <c r="BF348"/>
  <c r="X348"/>
  <c r="V348"/>
  <c r="T348"/>
  <c r="P348"/>
  <c r="BI340"/>
  <c r="BH340"/>
  <c r="BG340"/>
  <c r="BF340"/>
  <c r="X340"/>
  <c r="V340"/>
  <c r="T340"/>
  <c r="P340"/>
  <c r="BI332"/>
  <c r="BH332"/>
  <c r="BG332"/>
  <c r="BF332"/>
  <c r="X332"/>
  <c r="V332"/>
  <c r="T332"/>
  <c r="P332"/>
  <c r="BI324"/>
  <c r="BH324"/>
  <c r="BG324"/>
  <c r="BF324"/>
  <c r="X324"/>
  <c r="V324"/>
  <c r="T324"/>
  <c r="P324"/>
  <c r="BI316"/>
  <c r="BH316"/>
  <c r="BG316"/>
  <c r="BF316"/>
  <c r="X316"/>
  <c r="V316"/>
  <c r="T316"/>
  <c r="P316"/>
  <c r="BI309"/>
  <c r="BH309"/>
  <c r="BG309"/>
  <c r="BF309"/>
  <c r="X309"/>
  <c r="V309"/>
  <c r="T309"/>
  <c r="P309"/>
  <c r="BI302"/>
  <c r="BH302"/>
  <c r="BG302"/>
  <c r="BF302"/>
  <c r="X302"/>
  <c r="V302"/>
  <c r="T302"/>
  <c r="P302"/>
  <c r="BI293"/>
  <c r="BH293"/>
  <c r="BG293"/>
  <c r="BF293"/>
  <c r="X293"/>
  <c r="V293"/>
  <c r="T293"/>
  <c r="P293"/>
  <c r="BI286"/>
  <c r="BH286"/>
  <c r="BG286"/>
  <c r="BF286"/>
  <c r="X286"/>
  <c r="V286"/>
  <c r="T286"/>
  <c r="P286"/>
  <c r="BI279"/>
  <c r="BH279"/>
  <c r="BG279"/>
  <c r="BF279"/>
  <c r="X279"/>
  <c r="V279"/>
  <c r="T279"/>
  <c r="P279"/>
  <c r="BI273"/>
  <c r="BH273"/>
  <c r="BG273"/>
  <c r="BF273"/>
  <c r="X273"/>
  <c r="V273"/>
  <c r="T273"/>
  <c r="P273"/>
  <c r="BI267"/>
  <c r="BH267"/>
  <c r="BG267"/>
  <c r="BF267"/>
  <c r="X267"/>
  <c r="V267"/>
  <c r="T267"/>
  <c r="P267"/>
  <c r="BI256"/>
  <c r="BH256"/>
  <c r="BG256"/>
  <c r="BF256"/>
  <c r="X256"/>
  <c r="V256"/>
  <c r="T256"/>
  <c r="P256"/>
  <c r="BI254"/>
  <c r="BH254"/>
  <c r="BG254"/>
  <c r="BF254"/>
  <c r="X254"/>
  <c r="V254"/>
  <c r="T254"/>
  <c r="P254"/>
  <c r="BI246"/>
  <c r="BH246"/>
  <c r="BG246"/>
  <c r="BF246"/>
  <c r="X246"/>
  <c r="V246"/>
  <c r="T246"/>
  <c r="P246"/>
  <c r="BI239"/>
  <c r="BH239"/>
  <c r="BG239"/>
  <c r="BF239"/>
  <c r="X239"/>
  <c r="V239"/>
  <c r="T239"/>
  <c r="P239"/>
  <c r="BI233"/>
  <c r="BH233"/>
  <c r="BG233"/>
  <c r="BF233"/>
  <c r="X233"/>
  <c r="V233"/>
  <c r="T233"/>
  <c r="P233"/>
  <c r="BI226"/>
  <c r="BH226"/>
  <c r="BG226"/>
  <c r="BF226"/>
  <c r="X226"/>
  <c r="V226"/>
  <c r="T226"/>
  <c r="P226"/>
  <c r="BI220"/>
  <c r="BH220"/>
  <c r="BG220"/>
  <c r="BF220"/>
  <c r="X220"/>
  <c r="V220"/>
  <c r="T220"/>
  <c r="P220"/>
  <c r="BI214"/>
  <c r="BH214"/>
  <c r="BG214"/>
  <c r="BF214"/>
  <c r="X214"/>
  <c r="V214"/>
  <c r="T214"/>
  <c r="P214"/>
  <c r="BI207"/>
  <c r="BH207"/>
  <c r="BG207"/>
  <c r="BF207"/>
  <c r="X207"/>
  <c r="V207"/>
  <c r="T207"/>
  <c r="P207"/>
  <c r="BI201"/>
  <c r="BH201"/>
  <c r="BG201"/>
  <c r="BF201"/>
  <c r="X201"/>
  <c r="V201"/>
  <c r="T201"/>
  <c r="P201"/>
  <c r="BI194"/>
  <c r="BH194"/>
  <c r="BG194"/>
  <c r="BF194"/>
  <c r="X194"/>
  <c r="V194"/>
  <c r="T194"/>
  <c r="P194"/>
  <c r="BI187"/>
  <c r="BH187"/>
  <c r="BG187"/>
  <c r="BF187"/>
  <c r="X187"/>
  <c r="V187"/>
  <c r="T187"/>
  <c r="P187"/>
  <c r="BI180"/>
  <c r="BH180"/>
  <c r="BG180"/>
  <c r="BF180"/>
  <c r="X180"/>
  <c r="V180"/>
  <c r="T180"/>
  <c r="P180"/>
  <c r="BI173"/>
  <c r="BH173"/>
  <c r="BG173"/>
  <c r="BF173"/>
  <c r="X173"/>
  <c r="V173"/>
  <c r="T173"/>
  <c r="P173"/>
  <c r="BI166"/>
  <c r="BH166"/>
  <c r="BG166"/>
  <c r="BF166"/>
  <c r="X166"/>
  <c r="V166"/>
  <c r="T166"/>
  <c r="P166"/>
  <c r="BI154"/>
  <c r="BH154"/>
  <c r="BG154"/>
  <c r="BF154"/>
  <c r="X154"/>
  <c r="V154"/>
  <c r="T154"/>
  <c r="P154"/>
  <c r="BI142"/>
  <c r="BH142"/>
  <c r="BG142"/>
  <c r="BF142"/>
  <c r="X142"/>
  <c r="V142"/>
  <c r="T142"/>
  <c r="P142"/>
  <c r="BI130"/>
  <c r="BH130"/>
  <c r="BG130"/>
  <c r="BF130"/>
  <c r="X130"/>
  <c r="V130"/>
  <c r="T130"/>
  <c r="P130"/>
  <c r="BI118"/>
  <c r="BH118"/>
  <c r="BG118"/>
  <c r="BF118"/>
  <c r="X118"/>
  <c r="V118"/>
  <c r="T118"/>
  <c r="P118"/>
  <c r="BI106"/>
  <c r="BH106"/>
  <c r="BG106"/>
  <c r="BF106"/>
  <c r="X106"/>
  <c r="V106"/>
  <c r="T106"/>
  <c r="P106"/>
  <c r="BI95"/>
  <c r="BH95"/>
  <c r="BG95"/>
  <c r="BF95"/>
  <c r="X95"/>
  <c r="V95"/>
  <c r="T95"/>
  <c r="P95"/>
  <c r="J89"/>
  <c r="J88"/>
  <c r="F88"/>
  <c r="F86"/>
  <c r="E84"/>
  <c r="J61"/>
  <c r="J60"/>
  <c r="F60"/>
  <c r="F58"/>
  <c r="E56"/>
  <c r="J20"/>
  <c r="E20"/>
  <c r="F89"/>
  <c r="J19"/>
  <c r="J14"/>
  <c r="J86"/>
  <c r="E7"/>
  <c r="E80"/>
  <c i="11" r="K41"/>
  <c r="K40"/>
  <c i="1" r="BA67"/>
  <c i="11" r="K39"/>
  <c i="1" r="AZ67"/>
  <c i="11" r="BI441"/>
  <c r="BH441"/>
  <c r="BG441"/>
  <c r="BF441"/>
  <c r="X441"/>
  <c r="X440"/>
  <c r="V441"/>
  <c r="V440"/>
  <c r="T441"/>
  <c r="T440"/>
  <c r="P441"/>
  <c r="BI435"/>
  <c r="BH435"/>
  <c r="BG435"/>
  <c r="BF435"/>
  <c r="X435"/>
  <c r="V435"/>
  <c r="T435"/>
  <c r="P435"/>
  <c r="BI428"/>
  <c r="BH428"/>
  <c r="BG428"/>
  <c r="BF428"/>
  <c r="X428"/>
  <c r="V428"/>
  <c r="T428"/>
  <c r="P428"/>
  <c r="BI423"/>
  <c r="BH423"/>
  <c r="BG423"/>
  <c r="BF423"/>
  <c r="X423"/>
  <c r="V423"/>
  <c r="T423"/>
  <c r="P423"/>
  <c r="BI416"/>
  <c r="BH416"/>
  <c r="BG416"/>
  <c r="BF416"/>
  <c r="X416"/>
  <c r="V416"/>
  <c r="T416"/>
  <c r="P416"/>
  <c r="BI410"/>
  <c r="BH410"/>
  <c r="BG410"/>
  <c r="BF410"/>
  <c r="X410"/>
  <c r="V410"/>
  <c r="T410"/>
  <c r="P410"/>
  <c r="BI404"/>
  <c r="BH404"/>
  <c r="BG404"/>
  <c r="BF404"/>
  <c r="X404"/>
  <c r="V404"/>
  <c r="T404"/>
  <c r="P404"/>
  <c r="BI397"/>
  <c r="BH397"/>
  <c r="BG397"/>
  <c r="BF397"/>
  <c r="X397"/>
  <c r="V397"/>
  <c r="T397"/>
  <c r="P397"/>
  <c r="BI390"/>
  <c r="BH390"/>
  <c r="BG390"/>
  <c r="BF390"/>
  <c r="X390"/>
  <c r="V390"/>
  <c r="T390"/>
  <c r="P390"/>
  <c r="BI383"/>
  <c r="BH383"/>
  <c r="BG383"/>
  <c r="BF383"/>
  <c r="X383"/>
  <c r="V383"/>
  <c r="T383"/>
  <c r="P383"/>
  <c r="BI377"/>
  <c r="BH377"/>
  <c r="BG377"/>
  <c r="BF377"/>
  <c r="X377"/>
  <c r="V377"/>
  <c r="T377"/>
  <c r="P377"/>
  <c r="BI370"/>
  <c r="BH370"/>
  <c r="BG370"/>
  <c r="BF370"/>
  <c r="X370"/>
  <c r="V370"/>
  <c r="T370"/>
  <c r="P370"/>
  <c r="BI363"/>
  <c r="BH363"/>
  <c r="BG363"/>
  <c r="BF363"/>
  <c r="X363"/>
  <c r="V363"/>
  <c r="T363"/>
  <c r="P363"/>
  <c r="BI356"/>
  <c r="BH356"/>
  <c r="BG356"/>
  <c r="BF356"/>
  <c r="X356"/>
  <c r="V356"/>
  <c r="T356"/>
  <c r="P356"/>
  <c r="BI349"/>
  <c r="BH349"/>
  <c r="BG349"/>
  <c r="BF349"/>
  <c r="X349"/>
  <c r="V349"/>
  <c r="T349"/>
  <c r="P349"/>
  <c r="BI343"/>
  <c r="BH343"/>
  <c r="BG343"/>
  <c r="BF343"/>
  <c r="X343"/>
  <c r="V343"/>
  <c r="T343"/>
  <c r="P343"/>
  <c r="BI336"/>
  <c r="BH336"/>
  <c r="BG336"/>
  <c r="BF336"/>
  <c r="X336"/>
  <c r="V336"/>
  <c r="T336"/>
  <c r="P336"/>
  <c r="BI329"/>
  <c r="BH329"/>
  <c r="BG329"/>
  <c r="BF329"/>
  <c r="X329"/>
  <c r="V329"/>
  <c r="T329"/>
  <c r="P329"/>
  <c r="BI322"/>
  <c r="BH322"/>
  <c r="BG322"/>
  <c r="BF322"/>
  <c r="X322"/>
  <c r="V322"/>
  <c r="T322"/>
  <c r="P322"/>
  <c r="BI315"/>
  <c r="BH315"/>
  <c r="BG315"/>
  <c r="BF315"/>
  <c r="X315"/>
  <c r="V315"/>
  <c r="T315"/>
  <c r="P315"/>
  <c r="BI308"/>
  <c r="BH308"/>
  <c r="BG308"/>
  <c r="BF308"/>
  <c r="X308"/>
  <c r="V308"/>
  <c r="T308"/>
  <c r="P308"/>
  <c r="BI302"/>
  <c r="BH302"/>
  <c r="BG302"/>
  <c r="BF302"/>
  <c r="X302"/>
  <c r="V302"/>
  <c r="T302"/>
  <c r="P302"/>
  <c r="BI295"/>
  <c r="BH295"/>
  <c r="BG295"/>
  <c r="BF295"/>
  <c r="X295"/>
  <c r="V295"/>
  <c r="T295"/>
  <c r="P295"/>
  <c r="BI288"/>
  <c r="BH288"/>
  <c r="BG288"/>
  <c r="BF288"/>
  <c r="X288"/>
  <c r="V288"/>
  <c r="T288"/>
  <c r="P288"/>
  <c r="BI281"/>
  <c r="BH281"/>
  <c r="BG281"/>
  <c r="BF281"/>
  <c r="X281"/>
  <c r="V281"/>
  <c r="T281"/>
  <c r="P281"/>
  <c r="BI274"/>
  <c r="BH274"/>
  <c r="BG274"/>
  <c r="BF274"/>
  <c r="X274"/>
  <c r="V274"/>
  <c r="T274"/>
  <c r="P274"/>
  <c r="BI267"/>
  <c r="BH267"/>
  <c r="BG267"/>
  <c r="BF267"/>
  <c r="X267"/>
  <c r="V267"/>
  <c r="T267"/>
  <c r="P267"/>
  <c r="BI260"/>
  <c r="BH260"/>
  <c r="BG260"/>
  <c r="BF260"/>
  <c r="X260"/>
  <c r="V260"/>
  <c r="T260"/>
  <c r="P260"/>
  <c r="BI252"/>
  <c r="BH252"/>
  <c r="BG252"/>
  <c r="BF252"/>
  <c r="X252"/>
  <c r="V252"/>
  <c r="T252"/>
  <c r="T245"/>
  <c r="P252"/>
  <c r="BI246"/>
  <c r="BH246"/>
  <c r="BG246"/>
  <c r="BF246"/>
  <c r="X246"/>
  <c r="V246"/>
  <c r="T246"/>
  <c r="P246"/>
  <c r="BI238"/>
  <c r="BH238"/>
  <c r="BG238"/>
  <c r="BF238"/>
  <c r="X238"/>
  <c r="V238"/>
  <c r="T238"/>
  <c r="P238"/>
  <c r="BI231"/>
  <c r="BH231"/>
  <c r="BG231"/>
  <c r="BF231"/>
  <c r="X231"/>
  <c r="V231"/>
  <c r="T231"/>
  <c r="P231"/>
  <c r="BI224"/>
  <c r="BH224"/>
  <c r="BG224"/>
  <c r="BF224"/>
  <c r="X224"/>
  <c r="V224"/>
  <c r="T224"/>
  <c r="P224"/>
  <c r="BI217"/>
  <c r="BH217"/>
  <c r="BG217"/>
  <c r="BF217"/>
  <c r="X217"/>
  <c r="V217"/>
  <c r="T217"/>
  <c r="P217"/>
  <c r="BI210"/>
  <c r="BH210"/>
  <c r="BG210"/>
  <c r="BF210"/>
  <c r="X210"/>
  <c r="V210"/>
  <c r="T210"/>
  <c r="P210"/>
  <c r="BI203"/>
  <c r="BH203"/>
  <c r="BG203"/>
  <c r="BF203"/>
  <c r="X203"/>
  <c r="V203"/>
  <c r="T203"/>
  <c r="P203"/>
  <c r="BI195"/>
  <c r="BH195"/>
  <c r="BG195"/>
  <c r="BF195"/>
  <c r="X195"/>
  <c r="X194"/>
  <c r="V195"/>
  <c r="V194"/>
  <c r="T195"/>
  <c r="T194"/>
  <c r="P195"/>
  <c r="BI187"/>
  <c r="BH187"/>
  <c r="BG187"/>
  <c r="BF187"/>
  <c r="X187"/>
  <c r="X186"/>
  <c r="V187"/>
  <c r="V186"/>
  <c r="T187"/>
  <c r="T186"/>
  <c r="P187"/>
  <c r="BI182"/>
  <c r="BH182"/>
  <c r="BG182"/>
  <c r="BF182"/>
  <c r="X182"/>
  <c r="V182"/>
  <c r="T182"/>
  <c r="P182"/>
  <c r="BI176"/>
  <c r="BH176"/>
  <c r="BG176"/>
  <c r="BF176"/>
  <c r="X176"/>
  <c r="V176"/>
  <c r="T176"/>
  <c r="P176"/>
  <c r="BI170"/>
  <c r="BH170"/>
  <c r="BG170"/>
  <c r="BF170"/>
  <c r="X170"/>
  <c r="V170"/>
  <c r="T170"/>
  <c r="P170"/>
  <c r="BI165"/>
  <c r="BH165"/>
  <c r="BG165"/>
  <c r="BF165"/>
  <c r="X165"/>
  <c r="V165"/>
  <c r="T165"/>
  <c r="P165"/>
  <c r="BI159"/>
  <c r="BH159"/>
  <c r="BG159"/>
  <c r="BF159"/>
  <c r="X159"/>
  <c r="V159"/>
  <c r="T159"/>
  <c r="P159"/>
  <c r="BI153"/>
  <c r="BH153"/>
  <c r="BG153"/>
  <c r="BF153"/>
  <c r="X153"/>
  <c r="V153"/>
  <c r="T153"/>
  <c r="P153"/>
  <c r="BI146"/>
  <c r="BH146"/>
  <c r="BG146"/>
  <c r="BF146"/>
  <c r="X146"/>
  <c r="X145"/>
  <c r="V146"/>
  <c r="V145"/>
  <c r="T146"/>
  <c r="T145"/>
  <c r="P146"/>
  <c r="BI129"/>
  <c r="BH129"/>
  <c r="BG129"/>
  <c r="BF129"/>
  <c r="X129"/>
  <c r="V129"/>
  <c r="T129"/>
  <c r="P129"/>
  <c r="BI123"/>
  <c r="BH123"/>
  <c r="BG123"/>
  <c r="BF123"/>
  <c r="X123"/>
  <c r="V123"/>
  <c r="T123"/>
  <c r="P123"/>
  <c r="BI117"/>
  <c r="BH117"/>
  <c r="BG117"/>
  <c r="BF117"/>
  <c r="X117"/>
  <c r="V117"/>
  <c r="T117"/>
  <c r="P117"/>
  <c r="BI111"/>
  <c r="BH111"/>
  <c r="BG111"/>
  <c r="BF111"/>
  <c r="X111"/>
  <c r="V111"/>
  <c r="T111"/>
  <c r="P111"/>
  <c r="BI104"/>
  <c r="BH104"/>
  <c r="BG104"/>
  <c r="BF104"/>
  <c r="X104"/>
  <c r="V104"/>
  <c r="T104"/>
  <c r="P104"/>
  <c r="J98"/>
  <c r="J97"/>
  <c r="F97"/>
  <c r="F95"/>
  <c r="E93"/>
  <c r="J61"/>
  <c r="J60"/>
  <c r="F60"/>
  <c r="F58"/>
  <c r="E56"/>
  <c r="J20"/>
  <c r="E20"/>
  <c r="F98"/>
  <c r="J19"/>
  <c r="J14"/>
  <c r="J58"/>
  <c r="E7"/>
  <c r="E89"/>
  <c i="10" r="K41"/>
  <c r="K40"/>
  <c i="1" r="BA65"/>
  <c i="10" r="K39"/>
  <c i="1" r="AZ65"/>
  <c i="10" r="BI106"/>
  <c r="BH106"/>
  <c r="BG106"/>
  <c r="BF106"/>
  <c r="X106"/>
  <c r="X105"/>
  <c r="V106"/>
  <c r="V105"/>
  <c r="T106"/>
  <c r="T105"/>
  <c r="P106"/>
  <c r="BI99"/>
  <c r="BH99"/>
  <c r="BG99"/>
  <c r="BF99"/>
  <c r="X99"/>
  <c r="V99"/>
  <c r="T99"/>
  <c r="P99"/>
  <c r="BI93"/>
  <c r="BH93"/>
  <c r="BG93"/>
  <c r="BF93"/>
  <c r="X93"/>
  <c r="V93"/>
  <c r="T93"/>
  <c r="P93"/>
  <c r="J87"/>
  <c r="J86"/>
  <c r="F86"/>
  <c r="F84"/>
  <c r="E82"/>
  <c r="J61"/>
  <c r="J60"/>
  <c r="F60"/>
  <c r="F58"/>
  <c r="E56"/>
  <c r="J20"/>
  <c r="E20"/>
  <c r="F61"/>
  <c r="J19"/>
  <c r="J14"/>
  <c r="J58"/>
  <c r="E7"/>
  <c r="E78"/>
  <c i="9" r="K41"/>
  <c r="K40"/>
  <c i="1" r="BA64"/>
  <c i="9" r="K39"/>
  <c i="1" r="AZ64"/>
  <c i="9" r="BI214"/>
  <c r="BH214"/>
  <c r="BG214"/>
  <c r="BF214"/>
  <c r="X214"/>
  <c r="X213"/>
  <c r="V214"/>
  <c r="V213"/>
  <c r="T214"/>
  <c r="T213"/>
  <c r="P214"/>
  <c r="BI211"/>
  <c r="BH211"/>
  <c r="BG211"/>
  <c r="BF211"/>
  <c r="X211"/>
  <c r="X210"/>
  <c r="V211"/>
  <c r="V210"/>
  <c r="T211"/>
  <c r="T210"/>
  <c r="P211"/>
  <c r="BI203"/>
  <c r="BH203"/>
  <c r="BG203"/>
  <c r="BF203"/>
  <c r="X203"/>
  <c r="V203"/>
  <c r="T203"/>
  <c r="P203"/>
  <c r="BI197"/>
  <c r="BH197"/>
  <c r="BG197"/>
  <c r="BF197"/>
  <c r="X197"/>
  <c r="V197"/>
  <c r="T197"/>
  <c r="P197"/>
  <c r="BI191"/>
  <c r="BH191"/>
  <c r="BG191"/>
  <c r="BF191"/>
  <c r="X191"/>
  <c r="V191"/>
  <c r="T191"/>
  <c r="P191"/>
  <c r="BI183"/>
  <c r="BH183"/>
  <c r="BG183"/>
  <c r="BF183"/>
  <c r="X183"/>
  <c r="X182"/>
  <c r="V183"/>
  <c r="V182"/>
  <c r="T183"/>
  <c r="T182"/>
  <c r="P183"/>
  <c r="BI175"/>
  <c r="BH175"/>
  <c r="BG175"/>
  <c r="BF175"/>
  <c r="X175"/>
  <c r="V175"/>
  <c r="T175"/>
  <c r="P175"/>
  <c r="BI168"/>
  <c r="BH168"/>
  <c r="BG168"/>
  <c r="BF168"/>
  <c r="X168"/>
  <c r="V168"/>
  <c r="T168"/>
  <c r="P168"/>
  <c r="BI162"/>
  <c r="BH162"/>
  <c r="BG162"/>
  <c r="BF162"/>
  <c r="X162"/>
  <c r="V162"/>
  <c r="T162"/>
  <c r="P162"/>
  <c r="BI155"/>
  <c r="BH155"/>
  <c r="BG155"/>
  <c r="BF155"/>
  <c r="X155"/>
  <c r="V155"/>
  <c r="T155"/>
  <c r="P155"/>
  <c r="BI148"/>
  <c r="BH148"/>
  <c r="BG148"/>
  <c r="BF148"/>
  <c r="X148"/>
  <c r="V148"/>
  <c r="T148"/>
  <c r="P148"/>
  <c r="BI141"/>
  <c r="BH141"/>
  <c r="BG141"/>
  <c r="BF141"/>
  <c r="X141"/>
  <c r="V141"/>
  <c r="T141"/>
  <c r="P141"/>
  <c r="BI135"/>
  <c r="BH135"/>
  <c r="BG135"/>
  <c r="BF135"/>
  <c r="X135"/>
  <c r="V135"/>
  <c r="T135"/>
  <c r="P135"/>
  <c r="BI130"/>
  <c r="BH130"/>
  <c r="BG130"/>
  <c r="BF130"/>
  <c r="X130"/>
  <c r="V130"/>
  <c r="T130"/>
  <c r="P130"/>
  <c r="BI122"/>
  <c r="BH122"/>
  <c r="BG122"/>
  <c r="BF122"/>
  <c r="X122"/>
  <c r="V122"/>
  <c r="T122"/>
  <c r="P122"/>
  <c r="BI115"/>
  <c r="BH115"/>
  <c r="BG115"/>
  <c r="BF115"/>
  <c r="X115"/>
  <c r="V115"/>
  <c r="T115"/>
  <c r="P115"/>
  <c r="BI108"/>
  <c r="BH108"/>
  <c r="BG108"/>
  <c r="BF108"/>
  <c r="X108"/>
  <c r="V108"/>
  <c r="T108"/>
  <c r="P108"/>
  <c r="BI102"/>
  <c r="BH102"/>
  <c r="BG102"/>
  <c r="BF102"/>
  <c r="X102"/>
  <c r="V102"/>
  <c r="T102"/>
  <c r="P102"/>
  <c r="BI96"/>
  <c r="BH96"/>
  <c r="BG96"/>
  <c r="BF96"/>
  <c r="X96"/>
  <c r="V96"/>
  <c r="T96"/>
  <c r="P96"/>
  <c r="J90"/>
  <c r="J89"/>
  <c r="F89"/>
  <c r="F87"/>
  <c r="E85"/>
  <c r="J61"/>
  <c r="J60"/>
  <c r="F60"/>
  <c r="F58"/>
  <c r="E56"/>
  <c r="J20"/>
  <c r="E20"/>
  <c r="F90"/>
  <c r="J19"/>
  <c r="J14"/>
  <c r="J87"/>
  <c r="E7"/>
  <c r="E81"/>
  <c i="8" r="K41"/>
  <c r="K40"/>
  <c i="1" r="BA63"/>
  <c i="8" r="K39"/>
  <c i="1" r="AZ63"/>
  <c i="8" r="BI283"/>
  <c r="BH283"/>
  <c r="BG283"/>
  <c r="BF283"/>
  <c r="X283"/>
  <c r="X267"/>
  <c r="X266"/>
  <c r="V283"/>
  <c r="V267"/>
  <c r="V266"/>
  <c r="T283"/>
  <c r="P283"/>
  <c r="BI268"/>
  <c r="BH268"/>
  <c r="BG268"/>
  <c r="BF268"/>
  <c r="X268"/>
  <c r="V268"/>
  <c r="T268"/>
  <c r="P268"/>
  <c r="BI264"/>
  <c r="BH264"/>
  <c r="BG264"/>
  <c r="BF264"/>
  <c r="X264"/>
  <c r="V264"/>
  <c r="T264"/>
  <c r="P264"/>
  <c r="BI262"/>
  <c r="BH262"/>
  <c r="BG262"/>
  <c r="BF262"/>
  <c r="X262"/>
  <c r="V262"/>
  <c r="T262"/>
  <c r="P262"/>
  <c r="BI254"/>
  <c r="BH254"/>
  <c r="BG254"/>
  <c r="BF254"/>
  <c r="X254"/>
  <c r="V254"/>
  <c r="T254"/>
  <c r="P254"/>
  <c r="BI247"/>
  <c r="BH247"/>
  <c r="BG247"/>
  <c r="BF247"/>
  <c r="X247"/>
  <c r="V247"/>
  <c r="T247"/>
  <c r="P247"/>
  <c r="BI241"/>
  <c r="BH241"/>
  <c r="BG241"/>
  <c r="BF241"/>
  <c r="X241"/>
  <c r="V241"/>
  <c r="T241"/>
  <c r="P241"/>
  <c r="BI233"/>
  <c r="BH233"/>
  <c r="BG233"/>
  <c r="BF233"/>
  <c r="X233"/>
  <c r="V233"/>
  <c r="T233"/>
  <c r="P233"/>
  <c r="BI227"/>
  <c r="BH227"/>
  <c r="BG227"/>
  <c r="BF227"/>
  <c r="X227"/>
  <c r="V227"/>
  <c r="T227"/>
  <c r="P227"/>
  <c r="BI215"/>
  <c r="BH215"/>
  <c r="BG215"/>
  <c r="BF215"/>
  <c r="X215"/>
  <c r="V215"/>
  <c r="T215"/>
  <c r="P215"/>
  <c r="BI207"/>
  <c r="BH207"/>
  <c r="BG207"/>
  <c r="BF207"/>
  <c r="X207"/>
  <c r="V207"/>
  <c r="T207"/>
  <c r="P207"/>
  <c r="BI200"/>
  <c r="BH200"/>
  <c r="BG200"/>
  <c r="BF200"/>
  <c r="X200"/>
  <c r="V200"/>
  <c r="T200"/>
  <c r="P200"/>
  <c r="BI192"/>
  <c r="BH192"/>
  <c r="BG192"/>
  <c r="BF192"/>
  <c r="X192"/>
  <c r="X191"/>
  <c r="V192"/>
  <c r="V191"/>
  <c r="T192"/>
  <c r="T191"/>
  <c r="P192"/>
  <c r="BI183"/>
  <c r="BH183"/>
  <c r="BG183"/>
  <c r="BF183"/>
  <c r="X183"/>
  <c r="V183"/>
  <c r="T183"/>
  <c r="P183"/>
  <c r="BI174"/>
  <c r="BH174"/>
  <c r="BG174"/>
  <c r="BF174"/>
  <c r="X174"/>
  <c r="V174"/>
  <c r="T174"/>
  <c r="P174"/>
  <c r="BI169"/>
  <c r="BH169"/>
  <c r="BG169"/>
  <c r="BF169"/>
  <c r="X169"/>
  <c r="V169"/>
  <c r="T169"/>
  <c r="P169"/>
  <c r="BI162"/>
  <c r="BH162"/>
  <c r="BG162"/>
  <c r="BF162"/>
  <c r="X162"/>
  <c r="V162"/>
  <c r="T162"/>
  <c r="P162"/>
  <c r="BI155"/>
  <c r="BH155"/>
  <c r="BG155"/>
  <c r="BF155"/>
  <c r="X155"/>
  <c r="V155"/>
  <c r="T155"/>
  <c r="P155"/>
  <c r="BI148"/>
  <c r="BH148"/>
  <c r="BG148"/>
  <c r="BF148"/>
  <c r="X148"/>
  <c r="V148"/>
  <c r="T148"/>
  <c r="P148"/>
  <c r="BI140"/>
  <c r="BH140"/>
  <c r="BG140"/>
  <c r="BF140"/>
  <c r="X140"/>
  <c r="V140"/>
  <c r="T140"/>
  <c r="P140"/>
  <c r="BI133"/>
  <c r="BH133"/>
  <c r="BG133"/>
  <c r="BF133"/>
  <c r="X133"/>
  <c r="V133"/>
  <c r="T133"/>
  <c r="P133"/>
  <c r="BI125"/>
  <c r="BH125"/>
  <c r="BG125"/>
  <c r="BF125"/>
  <c r="X125"/>
  <c r="V125"/>
  <c r="T125"/>
  <c r="P125"/>
  <c r="BI118"/>
  <c r="BH118"/>
  <c r="BG118"/>
  <c r="BF118"/>
  <c r="X118"/>
  <c r="V118"/>
  <c r="T118"/>
  <c r="P118"/>
  <c r="BI111"/>
  <c r="BH111"/>
  <c r="BG111"/>
  <c r="BF111"/>
  <c r="X111"/>
  <c r="V111"/>
  <c r="T111"/>
  <c r="P111"/>
  <c r="BI104"/>
  <c r="BH104"/>
  <c r="BG104"/>
  <c r="BF104"/>
  <c r="X104"/>
  <c r="V104"/>
  <c r="T104"/>
  <c r="P104"/>
  <c r="BI97"/>
  <c r="BH97"/>
  <c r="BG97"/>
  <c r="BF97"/>
  <c r="X97"/>
  <c r="V97"/>
  <c r="T97"/>
  <c r="P97"/>
  <c r="J91"/>
  <c r="J90"/>
  <c r="F90"/>
  <c r="F88"/>
  <c r="E86"/>
  <c r="J61"/>
  <c r="J60"/>
  <c r="F60"/>
  <c r="F58"/>
  <c r="E56"/>
  <c r="J20"/>
  <c r="E20"/>
  <c r="F91"/>
  <c r="J19"/>
  <c r="J14"/>
  <c r="J88"/>
  <c r="E7"/>
  <c r="E82"/>
  <c i="7" r="K41"/>
  <c r="K40"/>
  <c i="1" r="BA62"/>
  <c i="7" r="K39"/>
  <c i="1" r="AZ62"/>
  <c i="7" r="BI376"/>
  <c r="BH376"/>
  <c r="BG376"/>
  <c r="BF376"/>
  <c r="X376"/>
  <c r="X375"/>
  <c r="V376"/>
  <c r="V375"/>
  <c r="T376"/>
  <c r="T375"/>
  <c r="P376"/>
  <c r="BI368"/>
  <c r="BH368"/>
  <c r="BG368"/>
  <c r="BF368"/>
  <c r="X368"/>
  <c r="X367"/>
  <c r="V368"/>
  <c r="V367"/>
  <c r="T368"/>
  <c r="T367"/>
  <c r="P368"/>
  <c r="BI362"/>
  <c r="BH362"/>
  <c r="BG362"/>
  <c r="BF362"/>
  <c r="X362"/>
  <c r="V362"/>
  <c r="T362"/>
  <c r="P362"/>
  <c r="BI357"/>
  <c r="BH357"/>
  <c r="BG357"/>
  <c r="BF357"/>
  <c r="X357"/>
  <c r="V357"/>
  <c r="T357"/>
  <c r="P357"/>
  <c r="BI351"/>
  <c r="BH351"/>
  <c r="BG351"/>
  <c r="BF351"/>
  <c r="X351"/>
  <c r="V351"/>
  <c r="T351"/>
  <c r="P351"/>
  <c r="BI347"/>
  <c r="BH347"/>
  <c r="BG347"/>
  <c r="BF347"/>
  <c r="X347"/>
  <c r="V347"/>
  <c r="T347"/>
  <c r="P347"/>
  <c r="BI341"/>
  <c r="BH341"/>
  <c r="BG341"/>
  <c r="BF341"/>
  <c r="X341"/>
  <c r="V341"/>
  <c r="T341"/>
  <c r="P341"/>
  <c r="BI335"/>
  <c r="BH335"/>
  <c r="BG335"/>
  <c r="BF335"/>
  <c r="X335"/>
  <c r="V335"/>
  <c r="T335"/>
  <c r="P335"/>
  <c r="BI329"/>
  <c r="BH329"/>
  <c r="BG329"/>
  <c r="BF329"/>
  <c r="X329"/>
  <c r="V329"/>
  <c r="T329"/>
  <c r="P329"/>
  <c r="BI323"/>
  <c r="BH323"/>
  <c r="BG323"/>
  <c r="BF323"/>
  <c r="X323"/>
  <c r="V323"/>
  <c r="T323"/>
  <c r="P323"/>
  <c r="BI317"/>
  <c r="BH317"/>
  <c r="BG317"/>
  <c r="BF317"/>
  <c r="X317"/>
  <c r="V317"/>
  <c r="T317"/>
  <c r="P317"/>
  <c r="BI311"/>
  <c r="BH311"/>
  <c r="BG311"/>
  <c r="BF311"/>
  <c r="X311"/>
  <c r="V311"/>
  <c r="T311"/>
  <c r="P311"/>
  <c r="BI305"/>
  <c r="BH305"/>
  <c r="BG305"/>
  <c r="BF305"/>
  <c r="X305"/>
  <c r="V305"/>
  <c r="T305"/>
  <c r="P305"/>
  <c r="BI298"/>
  <c r="BH298"/>
  <c r="BG298"/>
  <c r="BF298"/>
  <c r="X298"/>
  <c r="V298"/>
  <c r="T298"/>
  <c r="P298"/>
  <c r="BI291"/>
  <c r="BH291"/>
  <c r="BG291"/>
  <c r="BF291"/>
  <c r="X291"/>
  <c r="V291"/>
  <c r="T291"/>
  <c r="P291"/>
  <c r="BI283"/>
  <c r="BH283"/>
  <c r="BG283"/>
  <c r="BF283"/>
  <c r="X283"/>
  <c r="X282"/>
  <c r="V283"/>
  <c r="V282"/>
  <c r="T283"/>
  <c r="T282"/>
  <c r="P283"/>
  <c r="BI280"/>
  <c r="BH280"/>
  <c r="BG280"/>
  <c r="BF280"/>
  <c r="X280"/>
  <c r="V280"/>
  <c r="T280"/>
  <c r="P280"/>
  <c r="BI274"/>
  <c r="BH274"/>
  <c r="BG274"/>
  <c r="BF274"/>
  <c r="X274"/>
  <c r="V274"/>
  <c r="T274"/>
  <c r="P274"/>
  <c r="BI267"/>
  <c r="BH267"/>
  <c r="BG267"/>
  <c r="BF267"/>
  <c r="X267"/>
  <c r="V267"/>
  <c r="T267"/>
  <c r="P267"/>
  <c r="BI260"/>
  <c r="BH260"/>
  <c r="BG260"/>
  <c r="BF260"/>
  <c r="X260"/>
  <c r="V260"/>
  <c r="T260"/>
  <c r="P260"/>
  <c r="BI252"/>
  <c r="BH252"/>
  <c r="BG252"/>
  <c r="BF252"/>
  <c r="X252"/>
  <c r="V252"/>
  <c r="T252"/>
  <c r="P252"/>
  <c r="BI245"/>
  <c r="BH245"/>
  <c r="BG245"/>
  <c r="BF245"/>
  <c r="X245"/>
  <c r="V245"/>
  <c r="T245"/>
  <c r="P245"/>
  <c r="BI238"/>
  <c r="BH238"/>
  <c r="BG238"/>
  <c r="BF238"/>
  <c r="X238"/>
  <c r="V238"/>
  <c r="T238"/>
  <c r="P238"/>
  <c r="BI231"/>
  <c r="BH231"/>
  <c r="BG231"/>
  <c r="BF231"/>
  <c r="X231"/>
  <c r="V231"/>
  <c r="T231"/>
  <c r="P231"/>
  <c r="BI225"/>
  <c r="BH225"/>
  <c r="BG225"/>
  <c r="BF225"/>
  <c r="X225"/>
  <c r="V225"/>
  <c r="T225"/>
  <c r="P225"/>
  <c r="BI219"/>
  <c r="BH219"/>
  <c r="BG219"/>
  <c r="BF219"/>
  <c r="X219"/>
  <c r="V219"/>
  <c r="T219"/>
  <c r="P219"/>
  <c r="BI212"/>
  <c r="BH212"/>
  <c r="BG212"/>
  <c r="BF212"/>
  <c r="X212"/>
  <c r="V212"/>
  <c r="T212"/>
  <c r="P212"/>
  <c r="BI205"/>
  <c r="BH205"/>
  <c r="BG205"/>
  <c r="BF205"/>
  <c r="X205"/>
  <c r="V205"/>
  <c r="T205"/>
  <c r="P205"/>
  <c r="BI197"/>
  <c r="BH197"/>
  <c r="BG197"/>
  <c r="BF197"/>
  <c r="X197"/>
  <c r="V197"/>
  <c r="T197"/>
  <c r="P197"/>
  <c r="BI187"/>
  <c r="BH187"/>
  <c r="BG187"/>
  <c r="BF187"/>
  <c r="X187"/>
  <c r="V187"/>
  <c r="T187"/>
  <c r="P187"/>
  <c r="BI177"/>
  <c r="BH177"/>
  <c r="BG177"/>
  <c r="BF177"/>
  <c r="X177"/>
  <c r="V177"/>
  <c r="T177"/>
  <c r="P177"/>
  <c r="BI170"/>
  <c r="BH170"/>
  <c r="BG170"/>
  <c r="BF170"/>
  <c r="X170"/>
  <c r="V170"/>
  <c r="T170"/>
  <c r="P170"/>
  <c r="BI160"/>
  <c r="BH160"/>
  <c r="BG160"/>
  <c r="BF160"/>
  <c r="X160"/>
  <c r="V160"/>
  <c r="T160"/>
  <c r="P160"/>
  <c r="BI150"/>
  <c r="BH150"/>
  <c r="BG150"/>
  <c r="BF150"/>
  <c r="X150"/>
  <c r="V150"/>
  <c r="T150"/>
  <c r="P150"/>
  <c r="BI140"/>
  <c r="BH140"/>
  <c r="BG140"/>
  <c r="BF140"/>
  <c r="X140"/>
  <c r="V140"/>
  <c r="T140"/>
  <c r="P140"/>
  <c r="BI129"/>
  <c r="BH129"/>
  <c r="BG129"/>
  <c r="BF129"/>
  <c r="X129"/>
  <c r="V129"/>
  <c r="T129"/>
  <c r="P129"/>
  <c r="BI119"/>
  <c r="BH119"/>
  <c r="BG119"/>
  <c r="BF119"/>
  <c r="X119"/>
  <c r="V119"/>
  <c r="T119"/>
  <c r="P119"/>
  <c r="BI112"/>
  <c r="BH112"/>
  <c r="BG112"/>
  <c r="BF112"/>
  <c r="X112"/>
  <c r="V112"/>
  <c r="T112"/>
  <c r="P112"/>
  <c r="BI105"/>
  <c r="BH105"/>
  <c r="BG105"/>
  <c r="BF105"/>
  <c r="X105"/>
  <c r="V105"/>
  <c r="T105"/>
  <c r="P105"/>
  <c r="BI98"/>
  <c r="BH98"/>
  <c r="BG98"/>
  <c r="BF98"/>
  <c r="X98"/>
  <c r="V98"/>
  <c r="T98"/>
  <c r="P98"/>
  <c r="J92"/>
  <c r="J91"/>
  <c r="F91"/>
  <c r="F89"/>
  <c r="E87"/>
  <c r="J61"/>
  <c r="J60"/>
  <c r="F60"/>
  <c r="F58"/>
  <c r="E56"/>
  <c r="J20"/>
  <c r="E20"/>
  <c r="F92"/>
  <c r="J19"/>
  <c r="J14"/>
  <c r="J58"/>
  <c r="E7"/>
  <c r="E83"/>
  <c i="6" r="K41"/>
  <c r="K40"/>
  <c i="1" r="BA61"/>
  <c i="6" r="K39"/>
  <c i="1" r="AZ61"/>
  <c i="6" r="BI256"/>
  <c r="BH256"/>
  <c r="BG256"/>
  <c r="BF256"/>
  <c r="X256"/>
  <c r="X242"/>
  <c r="V256"/>
  <c r="V242"/>
  <c r="T256"/>
  <c r="T242"/>
  <c r="P256"/>
  <c r="BI243"/>
  <c r="BH243"/>
  <c r="BG243"/>
  <c r="BF243"/>
  <c r="X243"/>
  <c r="V243"/>
  <c r="T243"/>
  <c r="P243"/>
  <c r="BI240"/>
  <c r="BH240"/>
  <c r="BG240"/>
  <c r="BF240"/>
  <c r="X240"/>
  <c r="V240"/>
  <c r="T240"/>
  <c r="P240"/>
  <c r="BI231"/>
  <c r="BH231"/>
  <c r="BG231"/>
  <c r="BF231"/>
  <c r="X231"/>
  <c r="V231"/>
  <c r="T231"/>
  <c r="P231"/>
  <c r="BI223"/>
  <c r="BH223"/>
  <c r="BG223"/>
  <c r="BF223"/>
  <c r="X223"/>
  <c r="V223"/>
  <c r="T223"/>
  <c r="P223"/>
  <c r="BI215"/>
  <c r="BH215"/>
  <c r="BG215"/>
  <c r="BF215"/>
  <c r="X215"/>
  <c r="V215"/>
  <c r="T215"/>
  <c r="P215"/>
  <c r="BI204"/>
  <c r="BH204"/>
  <c r="BG204"/>
  <c r="BF204"/>
  <c r="X204"/>
  <c r="V204"/>
  <c r="T204"/>
  <c r="P204"/>
  <c r="BI198"/>
  <c r="BH198"/>
  <c r="BG198"/>
  <c r="BF198"/>
  <c r="X198"/>
  <c r="V198"/>
  <c r="T198"/>
  <c r="P198"/>
  <c r="BI191"/>
  <c r="BH191"/>
  <c r="BG191"/>
  <c r="BF191"/>
  <c r="X191"/>
  <c r="V191"/>
  <c r="T191"/>
  <c r="P191"/>
  <c r="BI187"/>
  <c r="BH187"/>
  <c r="BG187"/>
  <c r="BF187"/>
  <c r="X187"/>
  <c r="X186"/>
  <c r="V187"/>
  <c r="V186"/>
  <c r="T187"/>
  <c r="T186"/>
  <c r="P187"/>
  <c r="BI180"/>
  <c r="BH180"/>
  <c r="BG180"/>
  <c r="BF180"/>
  <c r="X180"/>
  <c r="V180"/>
  <c r="T180"/>
  <c r="P180"/>
  <c r="BI174"/>
  <c r="BH174"/>
  <c r="BG174"/>
  <c r="BF174"/>
  <c r="X174"/>
  <c r="V174"/>
  <c r="T174"/>
  <c r="P174"/>
  <c r="BI167"/>
  <c r="BH167"/>
  <c r="BG167"/>
  <c r="BF167"/>
  <c r="X167"/>
  <c r="V167"/>
  <c r="T167"/>
  <c r="P167"/>
  <c r="BI159"/>
  <c r="BH159"/>
  <c r="BG159"/>
  <c r="BF159"/>
  <c r="X159"/>
  <c r="V159"/>
  <c r="T159"/>
  <c r="P159"/>
  <c r="BI152"/>
  <c r="BH152"/>
  <c r="BG152"/>
  <c r="BF152"/>
  <c r="X152"/>
  <c r="V152"/>
  <c r="T152"/>
  <c r="P152"/>
  <c r="BI145"/>
  <c r="BH145"/>
  <c r="BG145"/>
  <c r="BF145"/>
  <c r="X145"/>
  <c r="V145"/>
  <c r="T145"/>
  <c r="P145"/>
  <c r="BI139"/>
  <c r="BH139"/>
  <c r="BG139"/>
  <c r="BF139"/>
  <c r="X139"/>
  <c r="V139"/>
  <c r="T139"/>
  <c r="P139"/>
  <c r="BI132"/>
  <c r="BH132"/>
  <c r="BG132"/>
  <c r="BF132"/>
  <c r="X132"/>
  <c r="V132"/>
  <c r="T132"/>
  <c r="P132"/>
  <c r="BI125"/>
  <c r="BH125"/>
  <c r="BG125"/>
  <c r="BF125"/>
  <c r="X125"/>
  <c r="V125"/>
  <c r="T125"/>
  <c r="P125"/>
  <c r="BI118"/>
  <c r="BH118"/>
  <c r="BG118"/>
  <c r="BF118"/>
  <c r="X118"/>
  <c r="V118"/>
  <c r="T118"/>
  <c r="P118"/>
  <c r="BI111"/>
  <c r="BH111"/>
  <c r="BG111"/>
  <c r="BF111"/>
  <c r="X111"/>
  <c r="V111"/>
  <c r="T111"/>
  <c r="P111"/>
  <c r="BI104"/>
  <c r="BH104"/>
  <c r="BG104"/>
  <c r="BF104"/>
  <c r="X104"/>
  <c r="V104"/>
  <c r="T104"/>
  <c r="P104"/>
  <c r="BI97"/>
  <c r="BH97"/>
  <c r="BG97"/>
  <c r="BF97"/>
  <c r="X97"/>
  <c r="V97"/>
  <c r="T97"/>
  <c r="P97"/>
  <c r="J91"/>
  <c r="J90"/>
  <c r="F90"/>
  <c r="F88"/>
  <c r="E86"/>
  <c r="J61"/>
  <c r="J60"/>
  <c r="F60"/>
  <c r="F58"/>
  <c r="E56"/>
  <c r="J20"/>
  <c r="E20"/>
  <c r="F61"/>
  <c r="J19"/>
  <c r="J14"/>
  <c r="J88"/>
  <c r="E7"/>
  <c r="E52"/>
  <c i="5" r="K41"/>
  <c r="K40"/>
  <c i="1" r="BA60"/>
  <c i="5" r="K39"/>
  <c i="1" r="AZ60"/>
  <c i="5" r="BI297"/>
  <c r="BH297"/>
  <c r="BG297"/>
  <c r="BF297"/>
  <c r="X297"/>
  <c r="X273"/>
  <c r="V297"/>
  <c r="V273"/>
  <c r="T297"/>
  <c r="T273"/>
  <c r="P297"/>
  <c r="BI274"/>
  <c r="BH274"/>
  <c r="BG274"/>
  <c r="BF274"/>
  <c r="X274"/>
  <c r="V274"/>
  <c r="T274"/>
  <c r="P274"/>
  <c r="BI271"/>
  <c r="BH271"/>
  <c r="BG271"/>
  <c r="BF271"/>
  <c r="X271"/>
  <c r="V271"/>
  <c r="T271"/>
  <c r="P271"/>
  <c r="BI258"/>
  <c r="BH258"/>
  <c r="BG258"/>
  <c r="BF258"/>
  <c r="X258"/>
  <c r="V258"/>
  <c r="T258"/>
  <c r="P258"/>
  <c r="BI248"/>
  <c r="BH248"/>
  <c r="BG248"/>
  <c r="BF248"/>
  <c r="X248"/>
  <c r="V248"/>
  <c r="T248"/>
  <c r="P248"/>
  <c r="BI241"/>
  <c r="BH241"/>
  <c r="BG241"/>
  <c r="BF241"/>
  <c r="X241"/>
  <c r="V241"/>
  <c r="T241"/>
  <c r="P241"/>
  <c r="BI233"/>
  <c r="BH233"/>
  <c r="BG233"/>
  <c r="BF233"/>
  <c r="X233"/>
  <c r="V233"/>
  <c r="T233"/>
  <c r="P233"/>
  <c r="BI219"/>
  <c r="BH219"/>
  <c r="BG219"/>
  <c r="BF219"/>
  <c r="X219"/>
  <c r="V219"/>
  <c r="T219"/>
  <c r="P219"/>
  <c r="BI202"/>
  <c r="BH202"/>
  <c r="BG202"/>
  <c r="BF202"/>
  <c r="X202"/>
  <c r="V202"/>
  <c r="T202"/>
  <c r="P202"/>
  <c r="BI198"/>
  <c r="BH198"/>
  <c r="BG198"/>
  <c r="BF198"/>
  <c r="X198"/>
  <c r="V198"/>
  <c r="T198"/>
  <c r="P198"/>
  <c r="BI191"/>
  <c r="BH191"/>
  <c r="BG191"/>
  <c r="BF191"/>
  <c r="X191"/>
  <c r="V191"/>
  <c r="T191"/>
  <c r="P191"/>
  <c r="BI187"/>
  <c r="BH187"/>
  <c r="BG187"/>
  <c r="BF187"/>
  <c r="X187"/>
  <c r="X186"/>
  <c r="V187"/>
  <c r="V186"/>
  <c r="T187"/>
  <c r="T186"/>
  <c r="P187"/>
  <c r="BI180"/>
  <c r="BH180"/>
  <c r="BG180"/>
  <c r="BF180"/>
  <c r="X180"/>
  <c r="V180"/>
  <c r="T180"/>
  <c r="P180"/>
  <c r="BI174"/>
  <c r="BH174"/>
  <c r="BG174"/>
  <c r="BF174"/>
  <c r="X174"/>
  <c r="V174"/>
  <c r="T174"/>
  <c r="P174"/>
  <c r="BI167"/>
  <c r="BH167"/>
  <c r="BG167"/>
  <c r="BF167"/>
  <c r="X167"/>
  <c r="V167"/>
  <c r="T167"/>
  <c r="P167"/>
  <c r="BI159"/>
  <c r="BH159"/>
  <c r="BG159"/>
  <c r="BF159"/>
  <c r="X159"/>
  <c r="V159"/>
  <c r="T159"/>
  <c r="P159"/>
  <c r="BI152"/>
  <c r="BH152"/>
  <c r="BG152"/>
  <c r="BF152"/>
  <c r="X152"/>
  <c r="V152"/>
  <c r="T152"/>
  <c r="P152"/>
  <c r="BI145"/>
  <c r="BH145"/>
  <c r="BG145"/>
  <c r="BF145"/>
  <c r="X145"/>
  <c r="V145"/>
  <c r="T145"/>
  <c r="P145"/>
  <c r="BI139"/>
  <c r="BH139"/>
  <c r="BG139"/>
  <c r="BF139"/>
  <c r="X139"/>
  <c r="V139"/>
  <c r="T139"/>
  <c r="P139"/>
  <c r="BI132"/>
  <c r="BH132"/>
  <c r="BG132"/>
  <c r="BF132"/>
  <c r="X132"/>
  <c r="V132"/>
  <c r="T132"/>
  <c r="P132"/>
  <c r="BI125"/>
  <c r="BH125"/>
  <c r="BG125"/>
  <c r="BF125"/>
  <c r="X125"/>
  <c r="V125"/>
  <c r="T125"/>
  <c r="P125"/>
  <c r="BI118"/>
  <c r="BH118"/>
  <c r="BG118"/>
  <c r="BF118"/>
  <c r="X118"/>
  <c r="V118"/>
  <c r="T118"/>
  <c r="P118"/>
  <c r="BI111"/>
  <c r="BH111"/>
  <c r="BG111"/>
  <c r="BF111"/>
  <c r="X111"/>
  <c r="V111"/>
  <c r="T111"/>
  <c r="P111"/>
  <c r="BI104"/>
  <c r="BH104"/>
  <c r="BG104"/>
  <c r="BF104"/>
  <c r="X104"/>
  <c r="V104"/>
  <c r="T104"/>
  <c r="P104"/>
  <c r="BI97"/>
  <c r="BH97"/>
  <c r="BG97"/>
  <c r="BF97"/>
  <c r="X97"/>
  <c r="V97"/>
  <c r="T97"/>
  <c r="P97"/>
  <c r="J91"/>
  <c r="J90"/>
  <c r="F90"/>
  <c r="F88"/>
  <c r="E86"/>
  <c r="J61"/>
  <c r="J60"/>
  <c r="F60"/>
  <c r="F58"/>
  <c r="E56"/>
  <c r="J20"/>
  <c r="E20"/>
  <c r="F91"/>
  <c r="J19"/>
  <c r="J14"/>
  <c r="J58"/>
  <c r="E7"/>
  <c r="E52"/>
  <c i="4" r="K41"/>
  <c r="K40"/>
  <c i="1" r="BA59"/>
  <c i="4" r="K39"/>
  <c i="1" r="AZ59"/>
  <c i="4" r="BI275"/>
  <c r="BH275"/>
  <c r="BG275"/>
  <c r="BF275"/>
  <c r="X275"/>
  <c r="V275"/>
  <c r="T275"/>
  <c r="P275"/>
  <c r="BI257"/>
  <c r="BH257"/>
  <c r="BG257"/>
  <c r="BF257"/>
  <c r="X257"/>
  <c r="V257"/>
  <c r="T257"/>
  <c r="P257"/>
  <c r="BI254"/>
  <c r="BH254"/>
  <c r="BG254"/>
  <c r="BF254"/>
  <c r="X254"/>
  <c r="V254"/>
  <c r="T254"/>
  <c r="P254"/>
  <c r="BI241"/>
  <c r="BH241"/>
  <c r="BG241"/>
  <c r="BF241"/>
  <c r="X241"/>
  <c r="V241"/>
  <c r="T241"/>
  <c r="P241"/>
  <c r="BI233"/>
  <c r="BH233"/>
  <c r="BG233"/>
  <c r="BF233"/>
  <c r="X233"/>
  <c r="V233"/>
  <c r="T233"/>
  <c r="P233"/>
  <c r="BI225"/>
  <c r="BH225"/>
  <c r="BG225"/>
  <c r="BF225"/>
  <c r="X225"/>
  <c r="V225"/>
  <c r="T225"/>
  <c r="P225"/>
  <c r="BI217"/>
  <c r="BH217"/>
  <c r="BG217"/>
  <c r="BF217"/>
  <c r="X217"/>
  <c r="V217"/>
  <c r="T217"/>
  <c r="P217"/>
  <c r="BI202"/>
  <c r="BH202"/>
  <c r="BG202"/>
  <c r="BF202"/>
  <c r="X202"/>
  <c r="V202"/>
  <c r="T202"/>
  <c r="P202"/>
  <c r="BI198"/>
  <c r="BH198"/>
  <c r="BG198"/>
  <c r="BF198"/>
  <c r="X198"/>
  <c r="V198"/>
  <c r="T198"/>
  <c r="P198"/>
  <c r="BI191"/>
  <c r="BH191"/>
  <c r="BG191"/>
  <c r="BF191"/>
  <c r="X191"/>
  <c r="V191"/>
  <c r="T191"/>
  <c r="P191"/>
  <c r="BI187"/>
  <c r="BH187"/>
  <c r="BG187"/>
  <c r="BF187"/>
  <c r="X187"/>
  <c r="X186"/>
  <c r="V187"/>
  <c r="V186"/>
  <c r="T187"/>
  <c r="T186"/>
  <c r="P187"/>
  <c r="BI180"/>
  <c r="BH180"/>
  <c r="BG180"/>
  <c r="BF180"/>
  <c r="X180"/>
  <c r="V180"/>
  <c r="T180"/>
  <c r="P180"/>
  <c r="BI174"/>
  <c r="BH174"/>
  <c r="BG174"/>
  <c r="BF174"/>
  <c r="X174"/>
  <c r="V174"/>
  <c r="T174"/>
  <c r="P174"/>
  <c r="BI167"/>
  <c r="BH167"/>
  <c r="BG167"/>
  <c r="BF167"/>
  <c r="X167"/>
  <c r="V167"/>
  <c r="T167"/>
  <c r="P167"/>
  <c r="BI159"/>
  <c r="BH159"/>
  <c r="BG159"/>
  <c r="BF159"/>
  <c r="X159"/>
  <c r="V159"/>
  <c r="T159"/>
  <c r="P159"/>
  <c r="BI152"/>
  <c r="BH152"/>
  <c r="BG152"/>
  <c r="BF152"/>
  <c r="X152"/>
  <c r="V152"/>
  <c r="T152"/>
  <c r="P152"/>
  <c r="BI145"/>
  <c r="BH145"/>
  <c r="BG145"/>
  <c r="BF145"/>
  <c r="X145"/>
  <c r="V145"/>
  <c r="T145"/>
  <c r="P145"/>
  <c r="BI139"/>
  <c r="BH139"/>
  <c r="BG139"/>
  <c r="BF139"/>
  <c r="X139"/>
  <c r="V139"/>
  <c r="T139"/>
  <c r="P139"/>
  <c r="BI132"/>
  <c r="BH132"/>
  <c r="BG132"/>
  <c r="BF132"/>
  <c r="X132"/>
  <c r="V132"/>
  <c r="T132"/>
  <c r="P132"/>
  <c r="BI125"/>
  <c r="BH125"/>
  <c r="BG125"/>
  <c r="BF125"/>
  <c r="X125"/>
  <c r="V125"/>
  <c r="T125"/>
  <c r="P125"/>
  <c r="BI118"/>
  <c r="BH118"/>
  <c r="BG118"/>
  <c r="BF118"/>
  <c r="X118"/>
  <c r="V118"/>
  <c r="T118"/>
  <c r="P118"/>
  <c r="BI111"/>
  <c r="BH111"/>
  <c r="BG111"/>
  <c r="BF111"/>
  <c r="X111"/>
  <c r="V111"/>
  <c r="T111"/>
  <c r="P111"/>
  <c r="BI104"/>
  <c r="BH104"/>
  <c r="BG104"/>
  <c r="BF104"/>
  <c r="X104"/>
  <c r="V104"/>
  <c r="T104"/>
  <c r="P104"/>
  <c r="BI97"/>
  <c r="BH97"/>
  <c r="BG97"/>
  <c r="BF97"/>
  <c r="X97"/>
  <c r="V97"/>
  <c r="T97"/>
  <c r="P97"/>
  <c r="J91"/>
  <c r="J90"/>
  <c r="F90"/>
  <c r="F88"/>
  <c r="E86"/>
  <c r="J61"/>
  <c r="J60"/>
  <c r="F60"/>
  <c r="F58"/>
  <c r="E56"/>
  <c r="J20"/>
  <c r="E20"/>
  <c r="F91"/>
  <c r="J19"/>
  <c r="J14"/>
  <c r="J88"/>
  <c r="E7"/>
  <c r="E52"/>
  <c i="3" r="K41"/>
  <c r="K40"/>
  <c i="1" r="BA57"/>
  <c i="3" r="K39"/>
  <c i="1" r="AZ57"/>
  <c i="3" r="BI482"/>
  <c r="BH482"/>
  <c r="BG482"/>
  <c r="BF482"/>
  <c r="X482"/>
  <c r="V482"/>
  <c r="T482"/>
  <c r="P482"/>
  <c r="BI480"/>
  <c r="BH480"/>
  <c r="BG480"/>
  <c r="BF480"/>
  <c r="X480"/>
  <c r="V480"/>
  <c r="T480"/>
  <c r="P480"/>
  <c r="BI473"/>
  <c r="BH473"/>
  <c r="BG473"/>
  <c r="BF473"/>
  <c r="X473"/>
  <c r="V473"/>
  <c r="T473"/>
  <c r="P473"/>
  <c r="BI466"/>
  <c r="BH466"/>
  <c r="BG466"/>
  <c r="BF466"/>
  <c r="X466"/>
  <c r="V466"/>
  <c r="T466"/>
  <c r="P466"/>
  <c r="BI459"/>
  <c r="BH459"/>
  <c r="BG459"/>
  <c r="BF459"/>
  <c r="X459"/>
  <c r="V459"/>
  <c r="T459"/>
  <c r="P459"/>
  <c r="BI452"/>
  <c r="BH452"/>
  <c r="BG452"/>
  <c r="BF452"/>
  <c r="X452"/>
  <c r="V452"/>
  <c r="T452"/>
  <c r="P452"/>
  <c r="BI444"/>
  <c r="BH444"/>
  <c r="BG444"/>
  <c r="BF444"/>
  <c r="X444"/>
  <c r="V444"/>
  <c r="T444"/>
  <c r="P444"/>
  <c r="BI436"/>
  <c r="BH436"/>
  <c r="BG436"/>
  <c r="BF436"/>
  <c r="X436"/>
  <c r="V436"/>
  <c r="T436"/>
  <c r="P436"/>
  <c r="BI429"/>
  <c r="BH429"/>
  <c r="BG429"/>
  <c r="BF429"/>
  <c r="X429"/>
  <c r="V429"/>
  <c r="T429"/>
  <c r="P429"/>
  <c r="BI422"/>
  <c r="BH422"/>
  <c r="BG422"/>
  <c r="BF422"/>
  <c r="X422"/>
  <c r="V422"/>
  <c r="T422"/>
  <c r="P422"/>
  <c r="BI414"/>
  <c r="BH414"/>
  <c r="BG414"/>
  <c r="BF414"/>
  <c r="X414"/>
  <c r="V414"/>
  <c r="T414"/>
  <c r="P414"/>
  <c r="BI406"/>
  <c r="BH406"/>
  <c r="BG406"/>
  <c r="BF406"/>
  <c r="X406"/>
  <c r="V406"/>
  <c r="T406"/>
  <c r="P406"/>
  <c r="BI403"/>
  <c r="BH403"/>
  <c r="BG403"/>
  <c r="BF403"/>
  <c r="X403"/>
  <c r="X402"/>
  <c r="V403"/>
  <c r="V402"/>
  <c r="T403"/>
  <c r="T402"/>
  <c r="P403"/>
  <c r="BI395"/>
  <c r="BH395"/>
  <c r="BG395"/>
  <c r="BF395"/>
  <c r="X395"/>
  <c r="V395"/>
  <c r="T395"/>
  <c r="P395"/>
  <c r="BI389"/>
  <c r="BH389"/>
  <c r="BG389"/>
  <c r="BF389"/>
  <c r="X389"/>
  <c r="V389"/>
  <c r="T389"/>
  <c r="P389"/>
  <c r="BI381"/>
  <c r="BH381"/>
  <c r="BG381"/>
  <c r="BF381"/>
  <c r="X381"/>
  <c r="V381"/>
  <c r="T381"/>
  <c r="P381"/>
  <c r="BI374"/>
  <c r="BH374"/>
  <c r="BG374"/>
  <c r="BF374"/>
  <c r="X374"/>
  <c r="V374"/>
  <c r="T374"/>
  <c r="P374"/>
  <c r="BI367"/>
  <c r="BH367"/>
  <c r="BG367"/>
  <c r="BF367"/>
  <c r="X367"/>
  <c r="V367"/>
  <c r="T367"/>
  <c r="P367"/>
  <c r="BI359"/>
  <c r="BH359"/>
  <c r="BG359"/>
  <c r="BF359"/>
  <c r="X359"/>
  <c r="V359"/>
  <c r="T359"/>
  <c r="P359"/>
  <c r="BI350"/>
  <c r="BH350"/>
  <c r="BG350"/>
  <c r="BF350"/>
  <c r="X350"/>
  <c r="V350"/>
  <c r="T350"/>
  <c r="P350"/>
  <c r="BI339"/>
  <c r="BH339"/>
  <c r="BG339"/>
  <c r="BF339"/>
  <c r="X339"/>
  <c r="V339"/>
  <c r="T339"/>
  <c r="P339"/>
  <c r="BI332"/>
  <c r="BH332"/>
  <c r="BG332"/>
  <c r="BF332"/>
  <c r="X332"/>
  <c r="V332"/>
  <c r="T332"/>
  <c r="P332"/>
  <c r="BI326"/>
  <c r="BH326"/>
  <c r="BG326"/>
  <c r="BF326"/>
  <c r="X326"/>
  <c r="V326"/>
  <c r="T326"/>
  <c r="P326"/>
  <c r="BI318"/>
  <c r="BH318"/>
  <c r="BG318"/>
  <c r="BF318"/>
  <c r="X318"/>
  <c r="V318"/>
  <c r="T318"/>
  <c r="P318"/>
  <c r="BI311"/>
  <c r="BH311"/>
  <c r="BG311"/>
  <c r="BF311"/>
  <c r="X311"/>
  <c r="V311"/>
  <c r="T311"/>
  <c r="P311"/>
  <c r="BI304"/>
  <c r="BH304"/>
  <c r="BG304"/>
  <c r="BF304"/>
  <c r="X304"/>
  <c r="V304"/>
  <c r="T304"/>
  <c r="P304"/>
  <c r="BI293"/>
  <c r="BH293"/>
  <c r="BG293"/>
  <c r="BF293"/>
  <c r="X293"/>
  <c r="V293"/>
  <c r="T293"/>
  <c r="P293"/>
  <c r="BI286"/>
  <c r="BH286"/>
  <c r="BG286"/>
  <c r="BF286"/>
  <c r="X286"/>
  <c r="V286"/>
  <c r="T286"/>
  <c r="P286"/>
  <c r="BI279"/>
  <c r="BH279"/>
  <c r="BG279"/>
  <c r="BF279"/>
  <c r="X279"/>
  <c r="V279"/>
  <c r="T279"/>
  <c r="P279"/>
  <c r="BI272"/>
  <c r="BH272"/>
  <c r="BG272"/>
  <c r="BF272"/>
  <c r="X272"/>
  <c r="V272"/>
  <c r="T272"/>
  <c r="P272"/>
  <c r="BI261"/>
  <c r="BH261"/>
  <c r="BG261"/>
  <c r="BF261"/>
  <c r="X261"/>
  <c r="V261"/>
  <c r="T261"/>
  <c r="P261"/>
  <c r="BI257"/>
  <c r="BH257"/>
  <c r="BG257"/>
  <c r="BF257"/>
  <c r="X257"/>
  <c r="V257"/>
  <c r="T257"/>
  <c r="P257"/>
  <c r="BI250"/>
  <c r="BH250"/>
  <c r="BG250"/>
  <c r="BF250"/>
  <c r="X250"/>
  <c r="V250"/>
  <c r="T250"/>
  <c r="P250"/>
  <c r="BI244"/>
  <c r="BH244"/>
  <c r="BG244"/>
  <c r="BF244"/>
  <c r="X244"/>
  <c r="V244"/>
  <c r="T244"/>
  <c r="P244"/>
  <c r="BI232"/>
  <c r="BH232"/>
  <c r="BG232"/>
  <c r="BF232"/>
  <c r="X232"/>
  <c r="V232"/>
  <c r="T232"/>
  <c r="P232"/>
  <c r="BI219"/>
  <c r="BH219"/>
  <c r="BG219"/>
  <c r="BF219"/>
  <c r="X219"/>
  <c r="V219"/>
  <c r="T219"/>
  <c r="P219"/>
  <c r="BI212"/>
  <c r="BH212"/>
  <c r="BG212"/>
  <c r="BF212"/>
  <c r="X212"/>
  <c r="V212"/>
  <c r="T212"/>
  <c r="P212"/>
  <c r="BI205"/>
  <c r="BH205"/>
  <c r="BG205"/>
  <c r="BF205"/>
  <c r="X205"/>
  <c r="V205"/>
  <c r="T205"/>
  <c r="P205"/>
  <c r="BI199"/>
  <c r="BH199"/>
  <c r="BG199"/>
  <c r="BF199"/>
  <c r="X199"/>
  <c r="V199"/>
  <c r="T199"/>
  <c r="P199"/>
  <c r="BI192"/>
  <c r="BH192"/>
  <c r="BG192"/>
  <c r="BF192"/>
  <c r="X192"/>
  <c r="V192"/>
  <c r="T192"/>
  <c r="P192"/>
  <c r="BI181"/>
  <c r="BH181"/>
  <c r="BG181"/>
  <c r="BF181"/>
  <c r="X181"/>
  <c r="V181"/>
  <c r="T181"/>
  <c r="P181"/>
  <c r="BI164"/>
  <c r="BH164"/>
  <c r="BG164"/>
  <c r="BF164"/>
  <c r="X164"/>
  <c r="V164"/>
  <c r="T164"/>
  <c r="P164"/>
  <c r="BI147"/>
  <c r="BH147"/>
  <c r="BG147"/>
  <c r="BF147"/>
  <c r="X147"/>
  <c r="V147"/>
  <c r="T147"/>
  <c r="P147"/>
  <c r="BI130"/>
  <c r="BH130"/>
  <c r="BG130"/>
  <c r="BF130"/>
  <c r="X130"/>
  <c r="V130"/>
  <c r="T130"/>
  <c r="P130"/>
  <c r="BI113"/>
  <c r="BH113"/>
  <c r="BG113"/>
  <c r="BF113"/>
  <c r="X113"/>
  <c r="V113"/>
  <c r="T113"/>
  <c r="P113"/>
  <c r="BI106"/>
  <c r="BH106"/>
  <c r="BG106"/>
  <c r="BF106"/>
  <c r="X106"/>
  <c r="V106"/>
  <c r="T106"/>
  <c r="P106"/>
  <c r="BI98"/>
  <c r="BH98"/>
  <c r="BG98"/>
  <c r="BF98"/>
  <c r="X98"/>
  <c r="V98"/>
  <c r="T98"/>
  <c r="P98"/>
  <c r="J92"/>
  <c r="J91"/>
  <c r="F91"/>
  <c r="F89"/>
  <c r="E87"/>
  <c r="J61"/>
  <c r="J60"/>
  <c r="F60"/>
  <c r="F58"/>
  <c r="E56"/>
  <c r="J20"/>
  <c r="E20"/>
  <c r="F92"/>
  <c r="J19"/>
  <c r="J14"/>
  <c r="J58"/>
  <c r="E7"/>
  <c r="E83"/>
  <c i="2" r="K39"/>
  <c r="K38"/>
  <c i="1" r="BA55"/>
  <c i="2" r="K37"/>
  <c i="1" r="AZ55"/>
  <c i="2" r="BI540"/>
  <c r="BH540"/>
  <c r="BG540"/>
  <c r="BF540"/>
  <c r="X540"/>
  <c r="X539"/>
  <c r="V540"/>
  <c r="V539"/>
  <c r="T540"/>
  <c r="T539"/>
  <c r="P540"/>
  <c r="BI531"/>
  <c r="BH531"/>
  <c r="BG531"/>
  <c r="BF531"/>
  <c r="X531"/>
  <c r="X523"/>
  <c r="V531"/>
  <c r="T531"/>
  <c r="P531"/>
  <c r="BI524"/>
  <c r="BH524"/>
  <c r="BG524"/>
  <c r="BF524"/>
  <c r="X524"/>
  <c r="V524"/>
  <c r="T524"/>
  <c r="P524"/>
  <c r="BI515"/>
  <c r="BH515"/>
  <c r="BG515"/>
  <c r="BF515"/>
  <c r="X515"/>
  <c r="V515"/>
  <c r="T515"/>
  <c r="P515"/>
  <c r="BI506"/>
  <c r="BH506"/>
  <c r="BG506"/>
  <c r="BF506"/>
  <c r="X506"/>
  <c r="V506"/>
  <c r="T506"/>
  <c r="P506"/>
  <c r="BI498"/>
  <c r="BH498"/>
  <c r="BG498"/>
  <c r="BF498"/>
  <c r="X498"/>
  <c r="V498"/>
  <c r="T498"/>
  <c r="P498"/>
  <c r="BI489"/>
  <c r="BH489"/>
  <c r="BG489"/>
  <c r="BF489"/>
  <c r="X489"/>
  <c r="V489"/>
  <c r="T489"/>
  <c r="P489"/>
  <c r="BI483"/>
  <c r="BH483"/>
  <c r="BG483"/>
  <c r="BF483"/>
  <c r="X483"/>
  <c r="V483"/>
  <c r="T483"/>
  <c r="P483"/>
  <c r="BI478"/>
  <c r="BH478"/>
  <c r="BG478"/>
  <c r="BF478"/>
  <c r="X478"/>
  <c r="V478"/>
  <c r="T478"/>
  <c r="P478"/>
  <c r="BI471"/>
  <c r="BH471"/>
  <c r="BG471"/>
  <c r="BF471"/>
  <c r="X471"/>
  <c r="V471"/>
  <c r="T471"/>
  <c r="P471"/>
  <c r="BI465"/>
  <c r="BH465"/>
  <c r="BG465"/>
  <c r="BF465"/>
  <c r="X465"/>
  <c r="V465"/>
  <c r="T465"/>
  <c r="P465"/>
  <c r="BI459"/>
  <c r="BH459"/>
  <c r="BG459"/>
  <c r="BF459"/>
  <c r="X459"/>
  <c r="V459"/>
  <c r="T459"/>
  <c r="P459"/>
  <c r="BI452"/>
  <c r="BH452"/>
  <c r="BG452"/>
  <c r="BF452"/>
  <c r="X452"/>
  <c r="V452"/>
  <c r="T452"/>
  <c r="P452"/>
  <c r="BI446"/>
  <c r="BH446"/>
  <c r="BG446"/>
  <c r="BF446"/>
  <c r="X446"/>
  <c r="V446"/>
  <c r="T446"/>
  <c r="P446"/>
  <c r="BI440"/>
  <c r="BH440"/>
  <c r="BG440"/>
  <c r="BF440"/>
  <c r="X440"/>
  <c r="V440"/>
  <c r="T440"/>
  <c r="P440"/>
  <c r="BI432"/>
  <c r="BH432"/>
  <c r="BG432"/>
  <c r="BF432"/>
  <c r="X432"/>
  <c r="V432"/>
  <c r="T432"/>
  <c r="P432"/>
  <c r="BI425"/>
  <c r="BH425"/>
  <c r="BG425"/>
  <c r="BF425"/>
  <c r="X425"/>
  <c r="V425"/>
  <c r="T425"/>
  <c r="P425"/>
  <c r="BI414"/>
  <c r="BH414"/>
  <c r="BG414"/>
  <c r="BF414"/>
  <c r="X414"/>
  <c r="V414"/>
  <c r="T414"/>
  <c r="P414"/>
  <c r="BI407"/>
  <c r="BH407"/>
  <c r="BG407"/>
  <c r="BF407"/>
  <c r="X407"/>
  <c r="V407"/>
  <c r="T407"/>
  <c r="P407"/>
  <c r="BI401"/>
  <c r="BH401"/>
  <c r="BG401"/>
  <c r="BF401"/>
  <c r="X401"/>
  <c r="V401"/>
  <c r="T401"/>
  <c r="P401"/>
  <c r="BI395"/>
  <c r="BH395"/>
  <c r="BG395"/>
  <c r="BF395"/>
  <c r="X395"/>
  <c r="V395"/>
  <c r="T395"/>
  <c r="P395"/>
  <c r="BI389"/>
  <c r="BH389"/>
  <c r="BG389"/>
  <c r="BF389"/>
  <c r="X389"/>
  <c r="V389"/>
  <c r="T389"/>
  <c r="P389"/>
  <c r="BI383"/>
  <c r="BH383"/>
  <c r="BG383"/>
  <c r="BF383"/>
  <c r="X383"/>
  <c r="V383"/>
  <c r="T383"/>
  <c r="P383"/>
  <c r="BI377"/>
  <c r="BH377"/>
  <c r="BG377"/>
  <c r="BF377"/>
  <c r="X377"/>
  <c r="V377"/>
  <c r="T377"/>
  <c r="P377"/>
  <c r="BI370"/>
  <c r="BH370"/>
  <c r="BG370"/>
  <c r="BF370"/>
  <c r="X370"/>
  <c r="V370"/>
  <c r="T370"/>
  <c r="P370"/>
  <c r="BI364"/>
  <c r="BH364"/>
  <c r="BG364"/>
  <c r="BF364"/>
  <c r="X364"/>
  <c r="V364"/>
  <c r="T364"/>
  <c r="P364"/>
  <c r="BI358"/>
  <c r="BH358"/>
  <c r="BG358"/>
  <c r="BF358"/>
  <c r="X358"/>
  <c r="V358"/>
  <c r="T358"/>
  <c r="P358"/>
  <c r="BI352"/>
  <c r="BH352"/>
  <c r="BG352"/>
  <c r="BF352"/>
  <c r="X352"/>
  <c r="V352"/>
  <c r="T352"/>
  <c r="P352"/>
  <c r="BI346"/>
  <c r="BH346"/>
  <c r="BG346"/>
  <c r="BF346"/>
  <c r="X346"/>
  <c r="V346"/>
  <c r="T346"/>
  <c r="P346"/>
  <c r="BI340"/>
  <c r="BH340"/>
  <c r="BG340"/>
  <c r="BF340"/>
  <c r="X340"/>
  <c r="V340"/>
  <c r="T340"/>
  <c r="P340"/>
  <c r="BI332"/>
  <c r="BH332"/>
  <c r="BG332"/>
  <c r="BF332"/>
  <c r="X332"/>
  <c r="V332"/>
  <c r="T332"/>
  <c r="P332"/>
  <c r="BI325"/>
  <c r="BH325"/>
  <c r="BG325"/>
  <c r="BF325"/>
  <c r="X325"/>
  <c r="V325"/>
  <c r="T325"/>
  <c r="P325"/>
  <c r="BI319"/>
  <c r="BH319"/>
  <c r="BG319"/>
  <c r="BF319"/>
  <c r="X319"/>
  <c r="V319"/>
  <c r="T319"/>
  <c r="P319"/>
  <c r="BI312"/>
  <c r="BH312"/>
  <c r="BG312"/>
  <c r="BF312"/>
  <c r="X312"/>
  <c r="V312"/>
  <c r="T312"/>
  <c r="P312"/>
  <c r="BI305"/>
  <c r="BH305"/>
  <c r="BG305"/>
  <c r="BF305"/>
  <c r="X305"/>
  <c r="V305"/>
  <c r="T305"/>
  <c r="P305"/>
  <c r="BI298"/>
  <c r="BH298"/>
  <c r="BG298"/>
  <c r="BF298"/>
  <c r="X298"/>
  <c r="V298"/>
  <c r="T298"/>
  <c r="P298"/>
  <c r="BI291"/>
  <c r="BH291"/>
  <c r="BG291"/>
  <c r="BF291"/>
  <c r="X291"/>
  <c r="V291"/>
  <c r="T291"/>
  <c r="P291"/>
  <c r="BI285"/>
  <c r="BH285"/>
  <c r="BG285"/>
  <c r="BF285"/>
  <c r="X285"/>
  <c r="V285"/>
  <c r="T285"/>
  <c r="P285"/>
  <c r="BI278"/>
  <c r="BH278"/>
  <c r="BG278"/>
  <c r="BF278"/>
  <c r="X278"/>
  <c r="V278"/>
  <c r="T278"/>
  <c r="P278"/>
  <c r="BI271"/>
  <c r="BH271"/>
  <c r="BG271"/>
  <c r="BF271"/>
  <c r="X271"/>
  <c r="V271"/>
  <c r="T271"/>
  <c r="P271"/>
  <c r="BI265"/>
  <c r="BH265"/>
  <c r="BG265"/>
  <c r="BF265"/>
  <c r="X265"/>
  <c r="V265"/>
  <c r="T265"/>
  <c r="P265"/>
  <c r="BI259"/>
  <c r="BH259"/>
  <c r="BG259"/>
  <c r="BF259"/>
  <c r="X259"/>
  <c r="V259"/>
  <c r="T259"/>
  <c r="P259"/>
  <c r="BI251"/>
  <c r="BH251"/>
  <c r="BG251"/>
  <c r="BF251"/>
  <c r="X251"/>
  <c r="V251"/>
  <c r="T251"/>
  <c r="P251"/>
  <c r="BI244"/>
  <c r="BH244"/>
  <c r="BG244"/>
  <c r="BF244"/>
  <c r="X244"/>
  <c r="V244"/>
  <c r="T244"/>
  <c r="P244"/>
  <c r="BI237"/>
  <c r="BH237"/>
  <c r="BG237"/>
  <c r="BF237"/>
  <c r="X237"/>
  <c r="V237"/>
  <c r="T237"/>
  <c r="P237"/>
  <c r="BI230"/>
  <c r="BH230"/>
  <c r="BG230"/>
  <c r="BF230"/>
  <c r="X230"/>
  <c r="V230"/>
  <c r="T230"/>
  <c r="P230"/>
  <c r="BI223"/>
  <c r="BH223"/>
  <c r="BG223"/>
  <c r="BF223"/>
  <c r="X223"/>
  <c r="V223"/>
  <c r="T223"/>
  <c r="P223"/>
  <c r="BI216"/>
  <c r="BH216"/>
  <c r="BG216"/>
  <c r="BF216"/>
  <c r="X216"/>
  <c r="V216"/>
  <c r="T216"/>
  <c r="P216"/>
  <c r="BI209"/>
  <c r="BH209"/>
  <c r="BG209"/>
  <c r="BF209"/>
  <c r="X209"/>
  <c r="V209"/>
  <c r="T209"/>
  <c r="P209"/>
  <c r="BI203"/>
  <c r="BH203"/>
  <c r="BG203"/>
  <c r="BF203"/>
  <c r="X203"/>
  <c r="V203"/>
  <c r="T203"/>
  <c r="P203"/>
  <c r="BI196"/>
  <c r="BH196"/>
  <c r="BG196"/>
  <c r="BF196"/>
  <c r="X196"/>
  <c r="V196"/>
  <c r="T196"/>
  <c r="P196"/>
  <c r="BI189"/>
  <c r="BH189"/>
  <c r="BG189"/>
  <c r="BF189"/>
  <c r="X189"/>
  <c r="V189"/>
  <c r="T189"/>
  <c r="P189"/>
  <c r="BI183"/>
  <c r="BH183"/>
  <c r="BG183"/>
  <c r="BF183"/>
  <c r="X183"/>
  <c r="V183"/>
  <c r="T183"/>
  <c r="P183"/>
  <c r="BI177"/>
  <c r="BH177"/>
  <c r="BG177"/>
  <c r="BF177"/>
  <c r="X177"/>
  <c r="V177"/>
  <c r="T177"/>
  <c r="P177"/>
  <c r="BI169"/>
  <c r="BH169"/>
  <c r="BG169"/>
  <c r="BF169"/>
  <c r="X169"/>
  <c r="V169"/>
  <c r="T169"/>
  <c r="P169"/>
  <c r="BI162"/>
  <c r="BH162"/>
  <c r="BG162"/>
  <c r="BF162"/>
  <c r="X162"/>
  <c r="V162"/>
  <c r="T162"/>
  <c r="P162"/>
  <c r="BI155"/>
  <c r="BH155"/>
  <c r="BG155"/>
  <c r="BF155"/>
  <c r="X155"/>
  <c r="V155"/>
  <c r="T155"/>
  <c r="P155"/>
  <c r="BI148"/>
  <c r="BH148"/>
  <c r="BG148"/>
  <c r="BF148"/>
  <c r="X148"/>
  <c r="V148"/>
  <c r="T148"/>
  <c r="P148"/>
  <c r="BI141"/>
  <c r="BH141"/>
  <c r="BG141"/>
  <c r="BF141"/>
  <c r="X141"/>
  <c r="V141"/>
  <c r="T141"/>
  <c r="P141"/>
  <c r="BI134"/>
  <c r="BH134"/>
  <c r="BG134"/>
  <c r="BF134"/>
  <c r="X134"/>
  <c r="V134"/>
  <c r="T134"/>
  <c r="P134"/>
  <c r="BI127"/>
  <c r="BH127"/>
  <c r="BG127"/>
  <c r="BF127"/>
  <c r="X127"/>
  <c r="V127"/>
  <c r="T127"/>
  <c r="P127"/>
  <c r="BI121"/>
  <c r="BH121"/>
  <c r="BG121"/>
  <c r="BF121"/>
  <c r="X121"/>
  <c r="V121"/>
  <c r="T121"/>
  <c r="P121"/>
  <c r="BI114"/>
  <c r="BH114"/>
  <c r="BG114"/>
  <c r="BF114"/>
  <c r="X114"/>
  <c r="V114"/>
  <c r="T114"/>
  <c r="P114"/>
  <c r="BI107"/>
  <c r="BH107"/>
  <c r="BG107"/>
  <c r="BF107"/>
  <c r="X107"/>
  <c r="V107"/>
  <c r="T107"/>
  <c r="P107"/>
  <c r="BI101"/>
  <c r="BH101"/>
  <c r="BG101"/>
  <c r="BF101"/>
  <c r="X101"/>
  <c r="V101"/>
  <c r="T101"/>
  <c r="P101"/>
  <c r="BI95"/>
  <c r="BH95"/>
  <c r="BG95"/>
  <c r="BF95"/>
  <c r="X95"/>
  <c r="V95"/>
  <c r="T95"/>
  <c r="P95"/>
  <c r="J89"/>
  <c r="J88"/>
  <c r="F88"/>
  <c r="F86"/>
  <c r="E84"/>
  <c r="J57"/>
  <c r="J56"/>
  <c r="F56"/>
  <c r="F54"/>
  <c r="E52"/>
  <c r="J18"/>
  <c r="E18"/>
  <c r="F89"/>
  <c r="J17"/>
  <c r="J12"/>
  <c r="J86"/>
  <c r="E7"/>
  <c r="E82"/>
  <c i="1" r="L50"/>
  <c r="AM50"/>
  <c r="AM49"/>
  <c r="L49"/>
  <c r="AM47"/>
  <c r="L47"/>
  <c r="L45"/>
  <c r="L44"/>
  <c i="4" r="Q118"/>
  <c i="5" r="K159"/>
  <c r="BE159"/>
  <c i="6" r="Q132"/>
  <c r="R145"/>
  <c r="R152"/>
  <c r="K240"/>
  <c r="BE240"/>
  <c i="7" r="Q197"/>
  <c r="BK267"/>
  <c r="BK170"/>
  <c i="8" r="Q162"/>
  <c r="Q183"/>
  <c r="Q111"/>
  <c r="BK227"/>
  <c i="9" r="Q108"/>
  <c r="K191"/>
  <c r="BE191"/>
  <c i="11" r="R435"/>
  <c r="R104"/>
  <c r="R390"/>
  <c r="R252"/>
  <c r="R315"/>
  <c r="Q111"/>
  <c r="BK159"/>
  <c r="BK187"/>
  <c i="12" r="R254"/>
  <c r="Q286"/>
  <c r="R399"/>
  <c r="Q340"/>
  <c r="R417"/>
  <c r="K505"/>
  <c r="BE505"/>
  <c r="BK405"/>
  <c i="2" r="R524"/>
  <c r="R446"/>
  <c r="R312"/>
  <c r="Q209"/>
  <c r="Q395"/>
  <c r="R177"/>
  <c r="BK244"/>
  <c r="K332"/>
  <c r="BE332"/>
  <c r="BK121"/>
  <c i="3" r="Q181"/>
  <c r="R130"/>
  <c r="R466"/>
  <c r="Q199"/>
  <c r="BK205"/>
  <c r="BK326"/>
  <c r="BK250"/>
  <c i="4" r="Q202"/>
  <c r="R145"/>
  <c r="R167"/>
  <c r="BK225"/>
  <c i="5" r="R219"/>
  <c r="R233"/>
  <c r="Q219"/>
  <c r="Q139"/>
  <c r="BK187"/>
  <c r="K125"/>
  <c r="BE125"/>
  <c i="6" r="K243"/>
  <c r="BE243"/>
  <c i="7" r="Q140"/>
  <c r="Q283"/>
  <c r="Q357"/>
  <c r="R362"/>
  <c r="BK311"/>
  <c r="K231"/>
  <c r="BE231"/>
  <c i="8" r="Q247"/>
  <c r="Q148"/>
  <c r="BK125"/>
  <c i="9" r="R96"/>
  <c r="R141"/>
  <c r="BK141"/>
  <c i="11" r="Q329"/>
  <c r="Q217"/>
  <c r="Q123"/>
  <c r="R267"/>
  <c r="K308"/>
  <c r="BE308"/>
  <c r="BK274"/>
  <c i="12" r="Q423"/>
  <c r="Q399"/>
  <c r="R489"/>
  <c r="R332"/>
  <c r="Q220"/>
  <c r="BK366"/>
  <c r="K187"/>
  <c r="BE187"/>
  <c r="BK166"/>
  <c i="13" r="Q218"/>
  <c r="R160"/>
  <c r="R154"/>
  <c r="R130"/>
  <c r="BK312"/>
  <c r="BK239"/>
  <c i="14" r="Q142"/>
  <c r="R213"/>
  <c r="BK169"/>
  <c r="BK229"/>
  <c i="15" r="Q171"/>
  <c i="16" r="R426"/>
  <c r="Q417"/>
  <c r="R169"/>
  <c r="Q349"/>
  <c r="R133"/>
  <c r="BK290"/>
  <c i="17" r="R178"/>
  <c r="Q228"/>
  <c r="BK131"/>
  <c i="18" r="Q412"/>
  <c r="R319"/>
  <c r="R338"/>
  <c r="Q316"/>
  <c r="Q439"/>
  <c r="R461"/>
  <c r="K463"/>
  <c r="BE463"/>
  <c r="BK454"/>
  <c r="K312"/>
  <c r="BE312"/>
  <c r="BK280"/>
  <c i="19" r="Q410"/>
  <c r="R292"/>
  <c r="R234"/>
  <c r="BK227"/>
  <c i="20" r="R527"/>
  <c r="Q215"/>
  <c r="R337"/>
  <c r="Q288"/>
  <c r="K535"/>
  <c r="BE535"/>
  <c r="BK169"/>
  <c r="BK161"/>
  <c i="21" r="R91"/>
  <c i="2" r="R540"/>
  <c r="Q401"/>
  <c r="R291"/>
  <c r="Q216"/>
  <c r="Q141"/>
  <c r="R407"/>
  <c r="Q177"/>
  <c r="BK531"/>
  <c r="BK346"/>
  <c r="BK452"/>
  <c i="3" r="R459"/>
  <c r="R232"/>
  <c r="R452"/>
  <c r="R279"/>
  <c r="K466"/>
  <c r="BE466"/>
  <c r="K367"/>
  <c r="BE367"/>
  <c r="K403"/>
  <c r="BE403"/>
  <c i="4" r="R275"/>
  <c r="Q167"/>
  <c r="K257"/>
  <c r="BE257"/>
  <c r="K104"/>
  <c r="BE104"/>
  <c i="5" r="R167"/>
  <c r="R248"/>
  <c r="Q233"/>
  <c r="Q125"/>
  <c r="K198"/>
  <c r="BE198"/>
  <c i="6" r="Q204"/>
  <c r="K215"/>
  <c r="BE215"/>
  <c i="7" r="R329"/>
  <c r="Q362"/>
  <c r="R245"/>
  <c r="Q298"/>
  <c r="BK274"/>
  <c r="BK305"/>
  <c i="8" r="Q97"/>
  <c r="Q174"/>
  <c r="R133"/>
  <c r="K133"/>
  <c r="BE133"/>
  <c i="9" r="R211"/>
  <c r="BK155"/>
  <c i="11" r="R441"/>
  <c r="Q153"/>
  <c r="R363"/>
  <c r="R195"/>
  <c r="R203"/>
  <c r="BK349"/>
  <c i="12" r="Q332"/>
  <c r="Q528"/>
  <c r="R226"/>
  <c r="R411"/>
  <c r="Q366"/>
  <c r="Q470"/>
  <c i="2" r="BK101"/>
  <c r="R340"/>
  <c r="R148"/>
  <c r="R459"/>
  <c r="R352"/>
  <c r="Q237"/>
  <c r="R107"/>
  <c r="K203"/>
  <c r="BE203"/>
  <c r="BK414"/>
  <c r="K389"/>
  <c r="BE389"/>
  <c r="K189"/>
  <c r="BE189"/>
  <c i="3" r="R332"/>
  <c r="R429"/>
  <c r="Q406"/>
  <c r="R181"/>
  <c r="BK381"/>
  <c r="K304"/>
  <c r="BE304"/>
  <c i="4" r="R241"/>
  <c i="5" r="K132"/>
  <c r="BE132"/>
  <c i="6" r="R191"/>
  <c r="K167"/>
  <c r="BE167"/>
  <c i="7" r="R160"/>
  <c r="BK98"/>
  <c r="K317"/>
  <c r="BE317"/>
  <c i="8" r="Q227"/>
  <c r="K174"/>
  <c r="BE174"/>
  <c i="9" r="Q214"/>
  <c r="K135"/>
  <c r="BE135"/>
  <c i="11" r="Q165"/>
  <c r="R322"/>
  <c r="R428"/>
  <c r="K410"/>
  <c r="BE410"/>
  <c r="BK383"/>
  <c i="12" r="R429"/>
  <c r="R505"/>
  <c r="Q535"/>
  <c r="R246"/>
  <c r="Q246"/>
  <c r="K399"/>
  <c r="BE399"/>
  <c r="BK273"/>
  <c i="2" r="R483"/>
  <c r="Q425"/>
  <c r="R244"/>
  <c r="Q148"/>
  <c r="R414"/>
  <c r="R223"/>
  <c r="BK401"/>
  <c r="BK459"/>
  <c i="3" r="Q482"/>
  <c r="Q395"/>
  <c r="Q444"/>
  <c r="BK444"/>
  <c r="K406"/>
  <c r="BE406"/>
  <c r="K232"/>
  <c r="BE232"/>
  <c i="4" r="Q111"/>
  <c r="R257"/>
  <c r="BK241"/>
  <c i="5" r="Q248"/>
  <c r="R180"/>
  <c r="R187"/>
  <c r="Q152"/>
  <c r="Q111"/>
  <c r="K152"/>
  <c r="BE152"/>
  <c i="6" r="Q111"/>
  <c r="BK104"/>
  <c i="7" r="Q368"/>
  <c r="Q238"/>
  <c r="Q225"/>
  <c r="BK205"/>
  <c i="8" r="R215"/>
  <c r="BK148"/>
  <c r="BK233"/>
  <c i="9" r="R162"/>
  <c i="10" r="Q106"/>
  <c i="11" r="R182"/>
  <c r="R260"/>
  <c r="Q377"/>
  <c r="K428"/>
  <c r="BE428"/>
  <c r="BK252"/>
  <c i="12" r="R286"/>
  <c r="Q538"/>
  <c r="R373"/>
  <c r="R267"/>
  <c r="BK538"/>
  <c r="K239"/>
  <c r="BE239"/>
  <c i="13" r="R315"/>
  <c r="Q319"/>
  <c r="R124"/>
  <c r="R181"/>
  <c r="K117"/>
  <c r="BE117"/>
  <c i="14" r="Q263"/>
  <c r="R312"/>
  <c r="BK95"/>
  <c i="15" r="R182"/>
  <c r="BK133"/>
  <c i="16" r="R176"/>
  <c r="R260"/>
  <c r="R145"/>
  <c r="R247"/>
  <c r="BK111"/>
  <c r="BK342"/>
  <c i="17" r="K247"/>
  <c r="Q110"/>
  <c i="18" r="Q465"/>
  <c r="K124"/>
  <c r="Q305"/>
  <c r="Q424"/>
  <c r="Q454"/>
  <c r="Q202"/>
  <c r="K483"/>
  <c r="BE483"/>
  <c r="K448"/>
  <c r="BE448"/>
  <c r="K419"/>
  <c r="BE419"/>
  <c r="K406"/>
  <c r="BE406"/>
  <c i="19" r="Q495"/>
  <c r="Q163"/>
  <c r="Q526"/>
  <c r="Q401"/>
  <c r="K526"/>
  <c r="BE526"/>
  <c i="20" r="Q456"/>
  <c r="Q470"/>
  <c r="R288"/>
  <c r="R169"/>
  <c r="BK470"/>
  <c r="K302"/>
  <c r="BE302"/>
  <c i="21" r="Q115"/>
  <c r="K115"/>
  <c r="BE115"/>
  <c i="2" r="Q483"/>
  <c r="Q370"/>
  <c r="Q244"/>
  <c r="R155"/>
  <c r="Q389"/>
  <c r="R251"/>
  <c r="R101"/>
  <c r="BK489"/>
  <c r="BK483"/>
  <c i="3" r="Q389"/>
  <c r="R374"/>
  <c r="Q130"/>
  <c r="Q205"/>
  <c r="K359"/>
  <c r="BE359"/>
  <c r="BK113"/>
  <c i="4" r="R217"/>
  <c r="Q225"/>
  <c r="Q217"/>
  <c r="BK254"/>
  <c r="K187"/>
  <c r="BE187"/>
  <c i="5" r="R152"/>
  <c r="Q198"/>
  <c r="R104"/>
  <c i="6" r="Q223"/>
  <c r="BK159"/>
  <c i="7" r="Q170"/>
  <c r="R170"/>
  <c r="Q160"/>
  <c r="K225"/>
  <c r="BE225"/>
  <c r="K351"/>
  <c r="BE351"/>
  <c i="8" r="R262"/>
  <c r="R169"/>
  <c i="9" r="Q148"/>
  <c r="R155"/>
  <c i="10" r="R106"/>
  <c i="11" r="Q231"/>
  <c r="Q176"/>
  <c r="Q274"/>
  <c r="Q302"/>
  <c r="K356"/>
  <c r="BE356"/>
  <c r="K123"/>
  <c r="BE123"/>
  <c r="BK165"/>
  <c i="12" r="Q180"/>
  <c r="Q95"/>
  <c r="R273"/>
  <c r="R173"/>
  <c r="BK417"/>
  <c r="K477"/>
  <c r="BE477"/>
  <c r="BK256"/>
  <c i="13" r="Q154"/>
  <c r="Q130"/>
  <c r="Q303"/>
  <c r="R188"/>
  <c r="BK109"/>
  <c i="14" r="Q305"/>
  <c r="R182"/>
  <c r="R263"/>
  <c r="BK102"/>
  <c r="K263"/>
  <c r="BE263"/>
  <c i="15" r="Q140"/>
  <c r="K147"/>
  <c r="BE147"/>
  <c i="16" r="Q342"/>
  <c r="R309"/>
  <c r="R328"/>
  <c r="Q156"/>
  <c r="Q309"/>
  <c r="Q222"/>
  <c r="BK383"/>
  <c r="K234"/>
  <c r="BE234"/>
  <c i="17" r="R256"/>
  <c r="Q267"/>
  <c r="BK267"/>
  <c i="18" r="Q459"/>
  <c r="R143"/>
  <c r="R457"/>
  <c r="R93"/>
  <c r="R305"/>
  <c r="R469"/>
  <c r="R454"/>
  <c r="K471"/>
  <c r="BE471"/>
  <c r="BK438"/>
  <c r="K455"/>
  <c r="BE455"/>
  <c r="K202"/>
  <c r="BE202"/>
  <c i="19" r="R284"/>
  <c r="Q234"/>
  <c r="Q470"/>
  <c r="Q250"/>
  <c r="BK573"/>
  <c r="BK436"/>
  <c i="20" r="R332"/>
  <c r="R519"/>
  <c r="Q197"/>
  <c r="Q395"/>
  <c r="BK295"/>
  <c i="21" r="R112"/>
  <c r="Q99"/>
  <c i="2" r="Q285"/>
  <c r="BK498"/>
  <c r="K377"/>
  <c r="BE377"/>
  <c r="BK209"/>
  <c i="3" r="Q192"/>
  <c r="R422"/>
  <c r="R311"/>
  <c r="K339"/>
  <c r="BE339"/>
  <c r="BK332"/>
  <c i="4" r="Q275"/>
  <c r="Q191"/>
  <c r="R159"/>
  <c r="K233"/>
  <c r="BE233"/>
  <c r="BK97"/>
  <c i="5" r="Q187"/>
  <c r="R132"/>
  <c r="R111"/>
  <c r="K139"/>
  <c r="BE139"/>
  <c r="K111"/>
  <c r="BE111"/>
  <c i="6" r="R118"/>
  <c r="Q125"/>
  <c r="Q240"/>
  <c r="K231"/>
  <c r="BE231"/>
  <c i="7" r="R341"/>
  <c r="Q231"/>
  <c r="R347"/>
  <c r="Q150"/>
  <c r="K341"/>
  <c r="BE341"/>
  <c r="K177"/>
  <c r="BE177"/>
  <c i="8" r="Q283"/>
  <c r="R283"/>
  <c r="BK97"/>
  <c i="9" r="Q135"/>
  <c r="Q162"/>
  <c r="K108"/>
  <c r="BE108"/>
  <c i="11" r="Q435"/>
  <c r="R349"/>
  <c r="Q288"/>
  <c r="R343"/>
  <c r="BK441"/>
  <c r="BK203"/>
  <c r="BK182"/>
  <c i="12" r="R456"/>
  <c r="R359"/>
  <c r="Q316"/>
  <c r="K531"/>
  <c r="BE531"/>
  <c r="BK309"/>
  <c r="BK180"/>
  <c i="13" r="R279"/>
  <c r="Q137"/>
  <c r="R303"/>
  <c r="K137"/>
  <c r="BE137"/>
  <c i="14" r="Q312"/>
  <c r="Q222"/>
  <c r="Q229"/>
  <c r="BK176"/>
  <c i="15" r="R133"/>
  <c r="R120"/>
  <c i="16" r="R241"/>
  <c r="R182"/>
  <c r="R118"/>
  <c r="R199"/>
  <c r="K335"/>
  <c r="BE335"/>
  <c r="K182"/>
  <c r="BE182"/>
  <c i="17" r="Q178"/>
  <c r="Q139"/>
  <c r="BK139"/>
  <c i="18" r="Q399"/>
  <c r="Q359"/>
  <c r="Q471"/>
  <c r="R463"/>
  <c r="R460"/>
  <c r="Q406"/>
  <c r="R449"/>
  <c r="K476"/>
  <c r="BE476"/>
  <c r="BK375"/>
  <c i="19" r="R597"/>
  <c r="Q367"/>
  <c r="Q209"/>
  <c r="K481"/>
  <c r="BE481"/>
  <c r="BK356"/>
  <c i="20" r="Q348"/>
  <c r="R204"/>
  <c r="R184"/>
  <c r="Q161"/>
  <c r="BK237"/>
  <c r="BK142"/>
  <c i="2" r="Q498"/>
  <c r="Q432"/>
  <c r="R319"/>
  <c r="Q196"/>
  <c r="Q414"/>
  <c r="R298"/>
  <c r="Q107"/>
  <c r="K370"/>
  <c r="BE370"/>
  <c i="3" r="Q374"/>
  <c r="Q311"/>
  <c r="Q232"/>
  <c r="R339"/>
  <c i="6" r="Q180"/>
  <c i="13" r="K160"/>
  <c r="BE160"/>
  <c r="K113"/>
  <c r="BE113"/>
  <c i="14" r="R199"/>
  <c r="Q293"/>
  <c r="R95"/>
  <c r="BK293"/>
  <c i="15" r="R93"/>
  <c r="BK180"/>
  <c i="16" r="R229"/>
  <c r="Q328"/>
  <c r="R281"/>
  <c r="Q358"/>
  <c r="BK403"/>
  <c r="K194"/>
  <c r="BE194"/>
  <c i="17" r="R208"/>
  <c r="Q169"/>
  <c r="K217"/>
  <c r="BE217"/>
  <c i="18" r="Q467"/>
  <c r="Q93"/>
  <c r="Q476"/>
  <c r="Q263"/>
  <c r="R382"/>
  <c r="Q455"/>
  <c r="Q124"/>
  <c r="BK487"/>
  <c r="K443"/>
  <c r="BE443"/>
  <c r="K251"/>
  <c r="BE251"/>
  <c r="BK98"/>
  <c i="19" r="R410"/>
  <c r="R470"/>
  <c r="Q312"/>
  <c r="R436"/>
  <c r="BK250"/>
  <c i="20" r="R470"/>
  <c r="Q237"/>
  <c r="R317"/>
  <c r="R395"/>
  <c r="R440"/>
  <c r="K215"/>
  <c r="BE215"/>
  <c i="21" r="Q105"/>
  <c r="BK109"/>
  <c i="6" r="BK198"/>
  <c i="7" r="Q187"/>
  <c r="Q329"/>
  <c r="R351"/>
  <c r="Q245"/>
  <c r="K245"/>
  <c r="BE245"/>
  <c r="BK260"/>
  <c i="8" r="Q118"/>
  <c r="Q200"/>
  <c r="R140"/>
  <c i="9" r="K211"/>
  <c r="BE211"/>
  <c i="11" r="Q428"/>
  <c r="Q129"/>
  <c r="Q182"/>
  <c r="K246"/>
  <c r="BE246"/>
  <c r="BK104"/>
  <c i="12" r="R463"/>
  <c r="Q373"/>
  <c r="Q456"/>
  <c r="R194"/>
  <c r="Q359"/>
  <c r="Q187"/>
  <c r="K214"/>
  <c r="BE214"/>
  <c r="BK106"/>
  <c i="13" r="Q232"/>
  <c r="Q181"/>
  <c r="R225"/>
  <c r="K154"/>
  <c r="BE154"/>
  <c i="14" r="Q154"/>
  <c r="Q280"/>
  <c r="R309"/>
  <c r="Q160"/>
  <c r="BK189"/>
  <c i="15" r="BK182"/>
  <c i="16" r="R274"/>
  <c r="Q254"/>
  <c r="Q315"/>
  <c r="R315"/>
  <c r="Q111"/>
  <c r="BK309"/>
  <c i="17" r="R96"/>
  <c r="Q124"/>
  <c i="18" r="Q469"/>
  <c r="R108"/>
  <c r="Q251"/>
  <c r="R306"/>
  <c r="R325"/>
  <c r="R443"/>
  <c r="Q306"/>
  <c r="Q457"/>
  <c r="K450"/>
  <c r="BE450"/>
  <c r="K467"/>
  <c r="BE467"/>
  <c r="K437"/>
  <c r="BE437"/>
  <c i="19" r="Q129"/>
  <c r="R325"/>
  <c r="R209"/>
  <c r="Q488"/>
  <c r="K129"/>
  <c r="BE129"/>
  <c r="K271"/>
  <c r="BE271"/>
  <c i="20" r="R400"/>
  <c r="Q317"/>
  <c r="Q312"/>
  <c r="R433"/>
  <c r="R237"/>
  <c r="K519"/>
  <c r="BE519"/>
  <c r="K288"/>
  <c r="BE288"/>
  <c i="21" r="R115"/>
  <c r="BK94"/>
  <c i="2" r="Q540"/>
  <c r="Q452"/>
  <c r="R370"/>
  <c r="Q251"/>
  <c r="Q189"/>
  <c r="R134"/>
  <c r="R395"/>
  <c r="Q298"/>
  <c r="Q101"/>
  <c r="BK506"/>
  <c r="K425"/>
  <c r="BE425"/>
  <c r="BK358"/>
  <c i="3" r="R480"/>
  <c r="R257"/>
  <c r="Q403"/>
  <c r="R444"/>
  <c r="R326"/>
  <c r="BK244"/>
  <c r="K212"/>
  <c r="BE212"/>
  <c r="BK389"/>
  <c i="5" r="R145"/>
  <c r="BK202"/>
  <c i="6" r="R198"/>
  <c r="R243"/>
  <c r="Q191"/>
  <c r="R97"/>
  <c r="BK97"/>
  <c i="7" r="Q205"/>
  <c r="Q347"/>
  <c r="K160"/>
  <c r="BE160"/>
  <c i="8" r="R264"/>
  <c r="R104"/>
  <c r="BK118"/>
  <c i="9" r="R197"/>
  <c r="R135"/>
  <c i="10" r="K106"/>
  <c r="BE106"/>
  <c i="11" r="R281"/>
  <c r="R187"/>
  <c r="R231"/>
  <c r="Q246"/>
  <c r="K267"/>
  <c r="BE267"/>
  <c r="K295"/>
  <c r="BE295"/>
  <c i="12" r="Q309"/>
  <c r="Q173"/>
  <c r="R309"/>
  <c r="Q279"/>
  <c r="Q166"/>
  <c r="BK489"/>
  <c i="2" r="Q515"/>
  <c r="Q478"/>
  <c r="R389"/>
  <c r="Q265"/>
  <c r="Q127"/>
  <c r="R278"/>
  <c r="K340"/>
  <c r="BE340"/>
  <c r="K278"/>
  <c r="BE278"/>
  <c r="K259"/>
  <c r="BE259"/>
  <c i="3" r="Q414"/>
  <c r="R219"/>
  <c r="R286"/>
  <c r="Q339"/>
  <c r="K261"/>
  <c r="BE261"/>
  <c r="BK219"/>
  <c i="4" r="R225"/>
  <c r="Q104"/>
  <c r="R198"/>
  <c r="R191"/>
  <c r="BK180"/>
  <c i="5" r="R198"/>
  <c r="Q97"/>
  <c r="Q159"/>
  <c r="BK248"/>
  <c r="BK167"/>
  <c i="6" r="Q174"/>
  <c r="K132"/>
  <c r="BE132"/>
  <c i="7" r="Q311"/>
  <c r="Q219"/>
  <c r="Q317"/>
  <c r="R129"/>
  <c r="BK140"/>
  <c r="K112"/>
  <c r="BE112"/>
  <c i="8" r="Q125"/>
  <c r="R97"/>
  <c r="K215"/>
  <c r="BE215"/>
  <c i="9" r="Q155"/>
  <c r="Q130"/>
  <c r="BK148"/>
  <c i="11" r="Q441"/>
  <c r="Q363"/>
  <c r="Q343"/>
  <c r="R308"/>
  <c r="R146"/>
  <c r="BK377"/>
  <c r="K343"/>
  <c r="BE343"/>
  <c i="12" r="Q239"/>
  <c r="Q293"/>
  <c r="R435"/>
  <c r="Q455"/>
  <c r="Q302"/>
  <c r="BK233"/>
  <c r="BK373"/>
  <c r="BK359"/>
  <c i="13" r="Q266"/>
  <c r="R266"/>
  <c r="Q315"/>
  <c r="Q195"/>
  <c r="BK259"/>
  <c i="14" r="R123"/>
  <c r="Q136"/>
  <c r="Q213"/>
  <c r="BK287"/>
  <c r="K123"/>
  <c r="BE123"/>
  <c i="15" r="K120"/>
  <c r="BE120"/>
  <c i="16" r="R103"/>
  <c r="Q335"/>
  <c r="Q403"/>
  <c r="Q206"/>
  <c r="BK358"/>
  <c r="BK103"/>
  <c i="17" r="Q150"/>
  <c r="K196"/>
  <c r="BE196"/>
  <c i="18" r="Q449"/>
  <c r="Q463"/>
  <c r="R474"/>
  <c r="Q223"/>
  <c r="R290"/>
  <c r="Q325"/>
  <c r="Q447"/>
  <c r="K439"/>
  <c r="BE439"/>
  <c r="BK319"/>
  <c r="K387"/>
  <c r="BE387"/>
  <c i="19" r="Q549"/>
  <c r="R227"/>
  <c r="R488"/>
  <c r="Q605"/>
  <c r="K209"/>
  <c r="BE209"/>
  <c r="K410"/>
  <c r="BE410"/>
  <c i="20" r="Q226"/>
  <c r="Q407"/>
  <c r="R161"/>
  <c r="Q154"/>
  <c r="BK317"/>
  <c r="BK280"/>
  <c i="21" r="R99"/>
  <c r="K102"/>
  <c r="BE102"/>
  <c i="2" r="Q524"/>
  <c r="R425"/>
  <c r="R325"/>
  <c r="Q203"/>
  <c r="R432"/>
  <c r="R346"/>
  <c r="Q121"/>
  <c r="K230"/>
  <c r="BE230"/>
  <c r="K183"/>
  <c r="BE183"/>
  <c i="3" r="Q164"/>
  <c r="R359"/>
  <c r="Q261"/>
  <c r="K164"/>
  <c r="BE164"/>
  <c r="K318"/>
  <c r="BE318"/>
  <c r="K272"/>
  <c r="BE272"/>
  <c i="4" r="R233"/>
  <c r="R118"/>
  <c r="R97"/>
  <c r="K118"/>
  <c r="BE118"/>
  <c i="5" r="R191"/>
  <c r="Q271"/>
  <c r="Q167"/>
  <c r="BK241"/>
  <c i="6" r="Q243"/>
  <c r="BK118"/>
  <c i="7" r="R317"/>
  <c r="R105"/>
  <c r="R231"/>
  <c r="R252"/>
  <c r="BK368"/>
  <c r="BK197"/>
  <c i="8" r="R233"/>
  <c r="K247"/>
  <c r="BE247"/>
  <c i="9" r="R148"/>
  <c r="BK122"/>
  <c i="11" r="Q349"/>
  <c r="R423"/>
  <c r="Q416"/>
  <c r="R404"/>
  <c r="R159"/>
  <c r="K390"/>
  <c r="BE390"/>
  <c i="12" r="Q489"/>
  <c r="Q411"/>
  <c r="R455"/>
  <c r="R496"/>
  <c r="R316"/>
  <c r="K528"/>
  <c r="BE528"/>
  <c r="BK348"/>
  <c r="K226"/>
  <c r="BE226"/>
  <c r="K142"/>
  <c r="BE142"/>
  <c i="13" r="R252"/>
  <c r="Q259"/>
  <c r="Q109"/>
  <c r="K181"/>
  <c r="BE181"/>
  <c r="BK232"/>
  <c i="14" r="Q270"/>
  <c r="R302"/>
  <c r="Q176"/>
  <c r="R169"/>
  <c r="BK302"/>
  <c i="15" r="R107"/>
  <c r="R164"/>
  <c r="K100"/>
  <c r="BE100"/>
  <c i="16" r="R138"/>
  <c r="R358"/>
  <c r="R96"/>
  <c r="R254"/>
  <c r="BK410"/>
  <c r="BK222"/>
  <c i="17" r="R228"/>
  <c r="Q117"/>
  <c r="K169"/>
  <c r="BE169"/>
  <c i="18" r="Q479"/>
  <c r="R332"/>
  <c r="R299"/>
  <c r="R393"/>
  <c r="R442"/>
  <c r="R243"/>
  <c r="Q438"/>
  <c r="R223"/>
  <c r="Q243"/>
  <c r="K316"/>
  <c r="BE316"/>
  <c r="BK347"/>
  <c r="K164"/>
  <c r="BE164"/>
  <c r="BK325"/>
  <c i="19" r="R573"/>
  <c r="Q145"/>
  <c r="R351"/>
  <c r="Q227"/>
  <c r="K511"/>
  <c r="BE511"/>
  <c i="20" r="R507"/>
  <c r="Q314"/>
  <c r="Q463"/>
  <c r="R114"/>
  <c r="K478"/>
  <c r="BE478"/>
  <c r="K226"/>
  <c r="BE226"/>
  <c i="21" r="Q101"/>
  <c r="K101"/>
  <c r="BE101"/>
  <c i="2" r="R237"/>
  <c r="K440"/>
  <c r="BE440"/>
  <c r="K271"/>
  <c r="BE271"/>
  <c r="BK95"/>
  <c i="3" r="R381"/>
  <c r="Q304"/>
  <c r="R414"/>
  <c r="R98"/>
  <c r="BK459"/>
  <c r="BK106"/>
  <c i="4" r="Q97"/>
  <c r="R111"/>
  <c r="Q152"/>
  <c r="K125"/>
  <c r="BE125"/>
  <c i="5" r="Q241"/>
  <c r="Q191"/>
  <c r="Q180"/>
  <c r="R258"/>
  <c r="K180"/>
  <c r="BE180"/>
  <c i="6" r="Q256"/>
  <c r="Q187"/>
  <c r="Q159"/>
  <c r="Q145"/>
  <c r="K204"/>
  <c r="BE204"/>
  <c i="7" r="Q267"/>
  <c r="Q305"/>
  <c r="R368"/>
  <c r="R225"/>
  <c r="R323"/>
  <c r="BK376"/>
  <c i="8" r="R200"/>
  <c r="Q207"/>
  <c r="K140"/>
  <c r="BE140"/>
  <c i="9" r="R102"/>
  <c r="K183"/>
  <c r="BE183"/>
  <c i="11" r="Q267"/>
  <c r="R111"/>
  <c r="Q104"/>
  <c r="R153"/>
  <c r="K322"/>
  <c r="BE322"/>
  <c i="12" r="Q442"/>
  <c r="R393"/>
  <c r="R512"/>
  <c r="R233"/>
  <c r="Q254"/>
  <c r="BK267"/>
  <c r="BK173"/>
  <c r="K220"/>
  <c r="BE220"/>
  <c i="13" r="R211"/>
  <c r="Q252"/>
  <c r="Q211"/>
  <c r="K252"/>
  <c r="BE252"/>
  <c i="14" r="R243"/>
  <c r="R109"/>
  <c r="BK123"/>
  <c r="K199"/>
  <c r="BE199"/>
  <c r="BK236"/>
  <c i="15" r="R126"/>
  <c i="16" r="Q297"/>
  <c r="Q302"/>
  <c r="R194"/>
  <c r="Q322"/>
  <c r="BK426"/>
  <c r="K365"/>
  <c r="BE365"/>
  <c r="BK213"/>
  <c i="17" r="R131"/>
  <c r="K235"/>
  <c r="BE235"/>
  <c i="18" r="Q461"/>
  <c r="R164"/>
  <c r="R448"/>
  <c r="Q437"/>
  <c r="R483"/>
  <c r="R437"/>
  <c r="Q332"/>
  <c r="K247"/>
  <c r="BE247"/>
  <c r="K449"/>
  <c r="BE449"/>
  <c i="19" r="R372"/>
  <c r="Q276"/>
  <c r="R443"/>
  <c r="K349"/>
  <c r="BE349"/>
  <c r="BK182"/>
  <c i="20" r="Q440"/>
  <c r="R98"/>
  <c r="Q492"/>
  <c r="K463"/>
  <c r="BE463"/>
  <c r="K122"/>
  <c r="BE122"/>
  <c i="21" r="Q109"/>
  <c r="BK91"/>
  <c i="2" r="R452"/>
  <c r="Q332"/>
  <c r="Q223"/>
  <c r="Q155"/>
  <c r="Q465"/>
  <c r="Q312"/>
  <c r="Q162"/>
  <c r="K265"/>
  <c r="BE265"/>
  <c r="BK395"/>
  <c r="K237"/>
  <c r="BE237"/>
  <c i="3" r="R350"/>
  <c r="Q286"/>
  <c r="Q459"/>
  <c i="4" r="K174"/>
  <c r="BE174"/>
  <c i="13" r="Q322"/>
  <c r="BK303"/>
  <c r="BK218"/>
  <c i="14" r="R102"/>
  <c r="Q257"/>
  <c r="K142"/>
  <c r="BE142"/>
  <c r="BK257"/>
  <c i="15" r="Q147"/>
  <c r="BK107"/>
  <c i="16" r="Q260"/>
  <c r="R349"/>
  <c r="Q390"/>
  <c r="Q118"/>
  <c r="BK322"/>
  <c r="BK163"/>
  <c i="17" r="R189"/>
  <c r="BK110"/>
  <c i="18" r="R440"/>
  <c r="Q347"/>
  <c r="Q444"/>
  <c r="Q460"/>
  <c r="Q312"/>
  <c r="Q442"/>
  <c r="R452"/>
  <c r="BK460"/>
  <c r="BK431"/>
  <c r="K457"/>
  <c r="BE457"/>
  <c i="19" r="R518"/>
  <c r="Q351"/>
  <c r="Q436"/>
  <c r="BK163"/>
  <c r="BK372"/>
  <c i="20" r="R492"/>
  <c r="Q176"/>
  <c r="R106"/>
  <c r="R266"/>
  <c r="BK197"/>
  <c r="BK337"/>
  <c i="21" r="Q118"/>
  <c r="BK99"/>
  <c i="7" r="R357"/>
  <c r="R291"/>
  <c r="R311"/>
  <c r="R112"/>
  <c r="R219"/>
  <c r="BK347"/>
  <c r="BK150"/>
  <c i="8" r="Q104"/>
  <c r="BK162"/>
  <c r="BK262"/>
  <c r="K192"/>
  <c r="BE192"/>
  <c r="BK264"/>
  <c r="K155"/>
  <c r="BE155"/>
  <c r="BK104"/>
  <c i="9" r="R168"/>
  <c r="R122"/>
  <c r="Q141"/>
  <c r="Q122"/>
  <c r="Q211"/>
  <c r="Q96"/>
  <c r="Q115"/>
  <c r="K175"/>
  <c r="BE175"/>
  <c i="10" r="R99"/>
  <c i="11" r="Q308"/>
  <c r="Q410"/>
  <c r="R295"/>
  <c r="BK336"/>
  <c r="K224"/>
  <c r="BE224"/>
  <c i="12" r="R538"/>
  <c r="R106"/>
  <c r="Q387"/>
  <c r="Q142"/>
  <c r="K512"/>
  <c r="BE512"/>
  <c r="K118"/>
  <c r="BE118"/>
  <c r="K207"/>
  <c r="BE207"/>
  <c i="13" r="R312"/>
  <c r="Q279"/>
  <c r="BK154"/>
  <c r="BK315"/>
  <c r="BK124"/>
  <c i="14" r="Q287"/>
  <c r="Q95"/>
  <c r="R130"/>
  <c r="K109"/>
  <c r="BE109"/>
  <c i="15" r="BK100"/>
  <c i="16" r="Q426"/>
  <c r="Q125"/>
  <c r="Q410"/>
  <c r="Q138"/>
  <c r="BK297"/>
  <c r="K267"/>
  <c r="BE267"/>
  <c i="17" r="R247"/>
  <c r="R157"/>
  <c r="K256"/>
  <c r="BE256"/>
  <c i="18" r="Q456"/>
  <c r="R471"/>
  <c r="R465"/>
  <c r="R251"/>
  <c r="R275"/>
  <c r="R431"/>
  <c r="R237"/>
  <c r="Q257"/>
  <c r="BK469"/>
  <c r="K412"/>
  <c r="BE412"/>
  <c r="BK103"/>
  <c r="K108"/>
  <c r="BE108"/>
  <c i="19" r="R401"/>
  <c r="R459"/>
  <c r="R299"/>
  <c r="BK488"/>
  <c r="K443"/>
  <c r="BE443"/>
  <c i="20" r="R295"/>
  <c r="Q169"/>
  <c r="R142"/>
  <c r="Q400"/>
  <c r="BK485"/>
  <c i="21" r="Q112"/>
  <c i="2" r="R506"/>
  <c i="18" r="BK353"/>
  <c i="19" r="R367"/>
  <c r="Q451"/>
  <c r="R356"/>
  <c r="Q518"/>
  <c r="BK106"/>
  <c r="BK234"/>
  <c i="20" r="Q248"/>
  <c r="R407"/>
  <c r="R302"/>
  <c r="R197"/>
  <c r="K395"/>
  <c r="BE395"/>
  <c r="K184"/>
  <c r="BE184"/>
  <c i="21" r="K105"/>
  <c r="BE105"/>
  <c i="2" r="Q278"/>
  <c r="K383"/>
  <c r="BE383"/>
  <c r="BK114"/>
  <c r="K141"/>
  <c r="BE141"/>
  <c i="3" r="Q244"/>
  <c r="R244"/>
  <c r="R395"/>
  <c r="R192"/>
  <c r="BK181"/>
  <c r="K279"/>
  <c r="BE279"/>
  <c i="4" r="Q180"/>
  <c r="Q241"/>
  <c r="R202"/>
  <c r="BK217"/>
  <c r="BK198"/>
  <c i="5" r="R202"/>
  <c r="Q258"/>
  <c r="R271"/>
  <c r="BK297"/>
  <c r="BK97"/>
  <c i="6" r="R215"/>
  <c r="R223"/>
  <c r="Q215"/>
  <c r="Q118"/>
  <c r="K152"/>
  <c r="BE152"/>
  <c i="7" r="R177"/>
  <c r="R187"/>
  <c r="Q280"/>
  <c r="R98"/>
  <c r="K119"/>
  <c r="BE119"/>
  <c r="BK252"/>
  <c i="8" r="R254"/>
  <c r="R162"/>
  <c i="9" r="R203"/>
  <c r="R183"/>
  <c r="K102"/>
  <c r="BE102"/>
  <c i="11" r="R336"/>
  <c r="Q404"/>
  <c r="Q336"/>
  <c r="R410"/>
  <c r="R176"/>
  <c r="K397"/>
  <c r="BE397"/>
  <c i="12" r="R477"/>
  <c r="R118"/>
  <c r="R535"/>
  <c r="R302"/>
  <c r="Q106"/>
  <c r="Q201"/>
  <c r="K496"/>
  <c r="BE496"/>
  <c r="K302"/>
  <c r="BE302"/>
  <c i="13" r="R319"/>
  <c r="R272"/>
  <c r="Q312"/>
  <c r="Q171"/>
  <c r="K296"/>
  <c r="BE296"/>
  <c i="14" r="R136"/>
  <c r="K270"/>
  <c r="R206"/>
  <c r="K160"/>
  <c r="BE160"/>
  <c r="BK222"/>
  <c i="15" r="Q113"/>
  <c r="BK171"/>
  <c i="16" r="K403"/>
  <c r="R302"/>
  <c r="R396"/>
  <c r="R151"/>
  <c r="BK96"/>
  <c r="BK315"/>
  <c i="17" r="Q247"/>
  <c r="Q256"/>
  <c i="18" r="Q483"/>
  <c r="Q338"/>
  <c r="R280"/>
  <c r="R312"/>
  <c r="R353"/>
  <c r="Q446"/>
  <c r="R247"/>
  <c r="R399"/>
  <c r="K459"/>
  <c r="BE459"/>
  <c r="K269"/>
  <c r="BE269"/>
  <c r="K231"/>
  <c r="BE231"/>
  <c i="19" r="R481"/>
  <c r="Q511"/>
  <c r="Q325"/>
  <c r="K201"/>
  <c r="BE201"/>
  <c r="K312"/>
  <c r="BE312"/>
  <c i="20" r="BK154"/>
  <c r="R280"/>
  <c r="Q280"/>
  <c r="R215"/>
  <c r="BK456"/>
  <c r="BK176"/>
  <c i="21" r="R105"/>
  <c i="1" r="AU58"/>
  <c i="2" r="R95"/>
  <c r="Q346"/>
  <c r="R230"/>
  <c i="1" r="AU56"/>
  <c i="2" r="BK223"/>
  <c r="BK471"/>
  <c i="3" r="Q480"/>
  <c r="Q318"/>
  <c r="Q257"/>
  <c r="R261"/>
  <c r="Q293"/>
  <c i="13" r="Q113"/>
  <c r="K279"/>
  <c r="BE279"/>
  <c i="14" r="Q302"/>
  <c r="R160"/>
  <c r="Q148"/>
  <c r="K213"/>
  <c r="BE213"/>
  <c r="BK206"/>
  <c i="15" r="Q126"/>
  <c r="BK93"/>
  <c i="16" r="Q96"/>
  <c r="Q383"/>
  <c r="R163"/>
  <c r="Q290"/>
  <c r="K349"/>
  <c r="BE349"/>
  <c r="BK274"/>
  <c i="17" r="R267"/>
  <c r="R124"/>
  <c r="BK189"/>
  <c i="18" r="R453"/>
  <c r="R406"/>
  <c r="R347"/>
  <c r="R455"/>
  <c r="Q143"/>
  <c r="Q299"/>
  <c r="R441"/>
  <c r="BK393"/>
  <c r="K474"/>
  <c r="BE474"/>
  <c r="BK338"/>
  <c r="K424"/>
  <c r="BE424"/>
  <c i="19" r="Q353"/>
  <c r="R271"/>
  <c r="R129"/>
  <c r="Q597"/>
  <c r="K353"/>
  <c r="BE353"/>
  <c r="K325"/>
  <c r="BE325"/>
  <c i="20" r="Q122"/>
  <c r="Q448"/>
  <c r="R272"/>
  <c r="R312"/>
  <c r="K542"/>
  <c r="BE542"/>
  <c r="K361"/>
  <c r="BE361"/>
  <c r="BK272"/>
  <c i="6" r="R132"/>
  <c r="K187"/>
  <c r="BE187"/>
  <c i="7" r="Q98"/>
  <c r="Q129"/>
  <c r="R205"/>
  <c r="K357"/>
  <c r="BE357"/>
  <c r="BK280"/>
  <c i="8" r="BK174"/>
  <c r="R227"/>
  <c r="Q192"/>
  <c i="9" r="BK115"/>
  <c i="11" r="Q260"/>
  <c r="R356"/>
  <c r="K435"/>
  <c r="BE435"/>
  <c r="BK217"/>
  <c r="K117"/>
  <c r="BE117"/>
  <c i="12" r="Q214"/>
  <c r="R531"/>
  <c r="R340"/>
  <c r="R423"/>
  <c r="R201"/>
  <c r="K279"/>
  <c r="BE279"/>
  <c r="BK448"/>
  <c r="BK254"/>
  <c i="13" r="Q188"/>
  <c r="R95"/>
  <c r="Q117"/>
  <c r="K245"/>
  <c r="BE245"/>
  <c i="14" r="R305"/>
  <c r="K148"/>
  <c r="Q250"/>
  <c r="K116"/>
  <c r="BE116"/>
  <c r="K136"/>
  <c r="BE136"/>
  <c i="15" r="Q180"/>
  <c r="BK157"/>
  <c i="16" r="Q365"/>
  <c r="Q199"/>
  <c r="Q377"/>
  <c r="K396"/>
  <c r="BE396"/>
  <c r="K156"/>
  <c r="BE156"/>
  <c r="K151"/>
  <c r="BE151"/>
  <c i="17" r="R110"/>
  <c r="BK208"/>
  <c i="18" r="R424"/>
  <c r="Q448"/>
  <c r="R447"/>
  <c r="R451"/>
  <c r="R462"/>
  <c r="R359"/>
  <c r="R387"/>
  <c r="K275"/>
  <c r="BE275"/>
  <c r="K332"/>
  <c r="BE332"/>
  <c r="BK263"/>
  <c r="K306"/>
  <c r="BE306"/>
  <c i="19" r="R503"/>
  <c r="Q443"/>
  <c r="R163"/>
  <c r="BK518"/>
  <c i="20" r="R535"/>
  <c r="Q478"/>
  <c r="Q106"/>
  <c r="Q204"/>
  <c r="Q98"/>
  <c r="K312"/>
  <c r="BE312"/>
  <c r="K415"/>
  <c r="BE415"/>
  <c i="21" r="Q102"/>
  <c r="BK107"/>
  <c i="2" r="R531"/>
  <c r="Q506"/>
  <c r="Q446"/>
  <c r="Q325"/>
  <c r="Q230"/>
  <c r="Q169"/>
  <c r="R471"/>
  <c r="R364"/>
  <c r="R305"/>
  <c r="R189"/>
  <c r="BK524"/>
  <c r="BK148"/>
  <c r="BK364"/>
  <c r="BK155"/>
  <c i="3" r="R147"/>
  <c r="Q212"/>
  <c r="R272"/>
  <c r="Q429"/>
  <c r="BK422"/>
  <c r="K436"/>
  <c r="BE436"/>
  <c r="BK192"/>
  <c r="K98"/>
  <c r="BE98"/>
  <c i="5" r="K258"/>
  <c r="BE258"/>
  <c i="6" r="R180"/>
  <c r="R104"/>
  <c r="R231"/>
  <c r="BK191"/>
  <c i="7" r="Q376"/>
  <c r="Q119"/>
  <c r="K291"/>
  <c r="BE291"/>
  <c r="BK329"/>
  <c i="8" r="R268"/>
  <c r="R148"/>
  <c r="BK241"/>
  <c i="9" r="Q175"/>
  <c r="R130"/>
  <c r="K96"/>
  <c r="BE96"/>
  <c i="11" r="Q315"/>
  <c r="Q252"/>
  <c r="R129"/>
  <c r="Q210"/>
  <c r="K416"/>
  <c r="BE416"/>
  <c i="12" r="Q496"/>
  <c r="Q380"/>
  <c r="R448"/>
  <c r="R166"/>
  <c r="Q324"/>
  <c r="BK340"/>
  <c r="K455"/>
  <c r="BE455"/>
  <c r="BK154"/>
  <c i="2" r="K452"/>
  <c r="Q471"/>
  <c r="Q364"/>
  <c r="R183"/>
  <c r="R465"/>
  <c r="R271"/>
  <c r="R121"/>
  <c r="BK285"/>
  <c r="K196"/>
  <c r="BE196"/>
  <c r="K169"/>
  <c r="BE169"/>
  <c i="3" r="Q279"/>
  <c r="R389"/>
  <c r="Q422"/>
  <c r="R106"/>
  <c r="BK473"/>
  <c r="K293"/>
  <c r="BE293"/>
  <c i="4" r="Q159"/>
  <c r="R104"/>
  <c r="Q132"/>
  <c r="K152"/>
  <c r="BE152"/>
  <c i="5" r="R159"/>
  <c r="BK174"/>
  <c r="Q202"/>
  <c r="BK191"/>
  <c r="K104"/>
  <c r="BE104"/>
  <c i="6" r="R204"/>
  <c i="7" r="R376"/>
  <c r="Q112"/>
  <c r="Q291"/>
  <c r="R280"/>
  <c r="BK105"/>
  <c i="8" r="Q268"/>
  <c r="Q155"/>
  <c r="BK283"/>
  <c r="BK183"/>
  <c i="9" r="Q191"/>
  <c r="BK214"/>
  <c i="10" r="R93"/>
  <c i="11" r="R288"/>
  <c r="Q117"/>
  <c r="Q423"/>
  <c r="Q195"/>
  <c r="K195"/>
  <c r="BE195"/>
  <c r="K231"/>
  <c r="BE231"/>
  <c r="BK176"/>
  <c i="12" r="R154"/>
  <c r="Q194"/>
  <c r="R324"/>
  <c r="R380"/>
  <c r="BK442"/>
  <c r="K463"/>
  <c r="BE463"/>
  <c r="K324"/>
  <c r="BE324"/>
  <c i="13" r="R239"/>
  <c r="R117"/>
  <c r="Q102"/>
  <c r="BK272"/>
  <c r="K95"/>
  <c r="BE95"/>
  <c i="14" r="R287"/>
  <c r="Q243"/>
  <c r="R229"/>
  <c r="R154"/>
  <c r="BK250"/>
  <c i="15" r="Q120"/>
  <c r="Q100"/>
  <c i="16" r="Q234"/>
  <c r="R365"/>
  <c r="Q176"/>
  <c r="Q281"/>
  <c r="K199"/>
  <c r="BE199"/>
  <c r="K176"/>
  <c r="BE176"/>
  <c r="BK118"/>
  <c i="17" r="R235"/>
  <c i="18" r="R487"/>
  <c r="Q108"/>
  <c r="Q441"/>
  <c r="R459"/>
  <c r="Q98"/>
  <c r="R412"/>
  <c r="Q269"/>
  <c r="BK237"/>
  <c r="BK299"/>
  <c r="K445"/>
  <c r="BE445"/>
  <c i="19" r="Q503"/>
  <c r="R349"/>
  <c r="Q431"/>
  <c r="BK597"/>
  <c r="BK401"/>
  <c i="20" r="Q535"/>
  <c r="Q142"/>
  <c r="Q499"/>
  <c r="R478"/>
  <c r="BK448"/>
  <c r="K248"/>
  <c r="BE248"/>
  <c i="21" r="R101"/>
  <c r="K93"/>
  <c r="BE93"/>
  <c i="2" r="R440"/>
  <c r="Q352"/>
  <c r="R259"/>
  <c r="Q183"/>
  <c r="R127"/>
  <c r="R358"/>
  <c r="R203"/>
  <c r="BK162"/>
  <c r="BK291"/>
  <c i="3" r="Q473"/>
  <c r="R293"/>
  <c r="Q250"/>
  <c r="R318"/>
  <c r="Q147"/>
  <c r="K414"/>
  <c r="BE414"/>
  <c r="K130"/>
  <c r="BE130"/>
  <c i="4" r="Q198"/>
  <c r="Q233"/>
  <c r="Q125"/>
  <c r="K167"/>
  <c r="BE167"/>
  <c i="5" r="BK274"/>
  <c r="Q297"/>
  <c r="Q104"/>
  <c i="6" r="R111"/>
  <c r="R159"/>
  <c r="K223"/>
  <c r="BE223"/>
  <c i="7" r="R212"/>
  <c r="Q341"/>
  <c r="Q105"/>
  <c r="Q212"/>
  <c r="BK283"/>
  <c i="8" r="Q254"/>
  <c r="Q215"/>
  <c r="K207"/>
  <c r="BE207"/>
  <c i="9" r="R214"/>
  <c r="Q197"/>
  <c r="BK197"/>
  <c i="11" r="R416"/>
  <c r="R377"/>
  <c r="R329"/>
  <c r="Q322"/>
  <c r="R117"/>
  <c r="K260"/>
  <c r="BE260"/>
  <c r="K281"/>
  <c r="BE281"/>
  <c i="12" r="Q256"/>
  <c r="Q348"/>
  <c r="R366"/>
  <c r="Q130"/>
  <c r="R214"/>
  <c r="BK470"/>
  <c r="BK429"/>
  <c r="BK293"/>
  <c i="13" r="Q289"/>
  <c r="R113"/>
  <c r="R259"/>
  <c r="BK322"/>
  <c r="K289"/>
  <c r="BE289"/>
  <c r="K102"/>
  <c r="BE102"/>
  <c i="14" r="R176"/>
  <c r="R270"/>
  <c r="Q102"/>
  <c r="K182"/>
  <c r="BE182"/>
  <c r="K154"/>
  <c r="BE154"/>
  <c i="15" r="Q164"/>
  <c r="K164"/>
  <c r="BE164"/>
  <c i="16" r="Q194"/>
  <c r="Q213"/>
  <c r="R297"/>
  <c r="R417"/>
  <c r="R390"/>
  <c r="R125"/>
  <c r="K169"/>
  <c r="BE169"/>
  <c r="BK247"/>
  <c i="17" r="R117"/>
  <c r="Q217"/>
  <c r="K228"/>
  <c r="BE228"/>
  <c r="BK96"/>
  <c i="18" r="Q393"/>
  <c r="Q462"/>
  <c r="R183"/>
  <c r="Q319"/>
  <c r="Q458"/>
  <c r="Q451"/>
  <c r="Q296"/>
  <c r="Q375"/>
  <c r="BK458"/>
  <c r="BK451"/>
  <c r="BK364"/>
  <c r="K305"/>
  <c r="BE305"/>
  <c i="19" r="R511"/>
  <c r="R250"/>
  <c r="R431"/>
  <c r="BK145"/>
  <c r="K284"/>
  <c r="BE284"/>
  <c i="20" r="R542"/>
  <c r="R310"/>
  <c r="R226"/>
  <c r="K527"/>
  <c r="BE527"/>
  <c r="K407"/>
  <c r="BE407"/>
  <c r="BK314"/>
  <c i="21" r="Q93"/>
  <c i="2" r="Q305"/>
  <c r="BK540"/>
  <c r="K101"/>
  <c r="BE101"/>
  <c r="K352"/>
  <c r="BE352"/>
  <c i="3" r="R482"/>
  <c r="R164"/>
  <c r="Q436"/>
  <c r="R212"/>
  <c r="K311"/>
  <c r="BE311"/>
  <c r="BK286"/>
  <c i="4" r="R187"/>
  <c r="Q139"/>
  <c r="R125"/>
  <c r="BK202"/>
  <c i="5" r="Q274"/>
  <c r="Q132"/>
  <c r="Q118"/>
  <c r="R297"/>
  <c r="BK219"/>
  <c i="6" r="Q231"/>
  <c r="Q97"/>
  <c r="R125"/>
  <c r="Q152"/>
  <c r="BK145"/>
  <c i="7" r="Q335"/>
  <c r="R305"/>
  <c r="K298"/>
  <c r="BE298"/>
  <c i="8" r="Q140"/>
  <c r="R174"/>
  <c r="Q133"/>
  <c r="BK200"/>
  <c i="9" r="Q183"/>
  <c r="K162"/>
  <c r="BE162"/>
  <c i="10" r="BK93"/>
  <c i="11" r="Q146"/>
  <c r="Q203"/>
  <c r="R246"/>
  <c r="R217"/>
  <c r="BK423"/>
  <c r="K404"/>
  <c r="BE404"/>
  <c r="BK153"/>
  <c i="12" r="R220"/>
  <c r="R130"/>
  <c r="Q405"/>
  <c r="Q393"/>
  <c r="Q118"/>
  <c r="K380"/>
  <c r="BE380"/>
  <c r="BK316"/>
  <c r="BK411"/>
  <c i="13" r="R245"/>
  <c r="R195"/>
  <c r="R289"/>
  <c r="K211"/>
  <c r="BE211"/>
  <c i="14" r="R250"/>
  <c r="R148"/>
  <c r="R142"/>
  <c r="K280"/>
  <c r="BE280"/>
  <c i="15" r="R113"/>
  <c r="K113"/>
  <c r="BE113"/>
  <c i="16" r="Q133"/>
  <c r="R335"/>
  <c r="Q274"/>
  <c r="BK145"/>
  <c r="K206"/>
  <c r="BE206"/>
  <c i="17" r="Q189"/>
  <c r="R217"/>
  <c r="Q208"/>
  <c r="BK117"/>
  <c i="18" r="Q474"/>
  <c r="Q103"/>
  <c r="Q237"/>
  <c r="R263"/>
  <c r="Q183"/>
  <c r="R98"/>
  <c r="K456"/>
  <c r="BE456"/>
  <c r="K382"/>
  <c r="BE382"/>
  <c i="19" r="Q98"/>
  <c r="R353"/>
  <c r="Q284"/>
  <c r="R145"/>
  <c r="BK495"/>
  <c i="20" r="R499"/>
  <c r="Q519"/>
  <c r="Q433"/>
  <c r="Q542"/>
  <c r="R361"/>
  <c r="K400"/>
  <c r="BE400"/>
  <c i="21" r="Q91"/>
  <c i="2" r="Q489"/>
  <c r="R401"/>
  <c r="R285"/>
  <c r="R169"/>
  <c r="Q383"/>
  <c r="R265"/>
  <c r="BK432"/>
  <c r="K134"/>
  <c r="BE134"/>
  <c r="BK177"/>
  <c i="3" r="Q359"/>
  <c r="R304"/>
  <c r="R113"/>
  <c r="Q367"/>
  <c r="R199"/>
  <c i="13" r="Q146"/>
  <c r="K204"/>
  <c r="BE204"/>
  <c i="14" r="Q109"/>
  <c r="Q130"/>
  <c r="Q199"/>
  <c i="15" r="R171"/>
  <c r="Q157"/>
  <c i="16" r="BK365"/>
  <c r="Q169"/>
  <c r="R206"/>
  <c r="Q163"/>
  <c r="Q229"/>
  <c r="BK125"/>
  <c r="K302"/>
  <c r="BE302"/>
  <c i="17" r="Q196"/>
  <c r="Q103"/>
  <c i="18" r="R493"/>
  <c r="Q453"/>
  <c r="R456"/>
  <c r="R124"/>
  <c r="Q247"/>
  <c r="Q370"/>
  <c r="Q353"/>
  <c r="BK223"/>
  <c r="K243"/>
  <c r="BE243"/>
  <c r="BK296"/>
  <c i="19" r="R201"/>
  <c r="R106"/>
  <c r="Q292"/>
  <c r="BK549"/>
  <c r="BK98"/>
  <c i="20" r="Q370"/>
  <c r="R456"/>
  <c r="R154"/>
  <c r="BK433"/>
  <c r="BK266"/>
  <c i="21" r="Q107"/>
  <c i="6" r="K111"/>
  <c r="BE111"/>
  <c i="7" r="R150"/>
  <c r="R283"/>
  <c r="Q351"/>
  <c r="K238"/>
  <c r="BE238"/>
  <c i="8" r="Q264"/>
  <c r="R125"/>
  <c i="9" r="BK168"/>
  <c i="10" r="BK99"/>
  <c i="11" r="Q159"/>
  <c r="R210"/>
  <c r="K159"/>
  <c r="K146"/>
  <c r="BE146"/>
  <c r="K329"/>
  <c r="BE329"/>
  <c i="12" r="R348"/>
  <c r="Q429"/>
  <c r="Q417"/>
  <c r="Q154"/>
  <c r="Q505"/>
  <c r="R95"/>
  <c r="K519"/>
  <c r="BE519"/>
  <c r="BK201"/>
  <c i="13" r="R322"/>
  <c r="Q239"/>
  <c r="Q95"/>
  <c r="BK225"/>
  <c r="K146"/>
  <c r="BE146"/>
  <c i="14" r="R162"/>
  <c r="R257"/>
  <c r="BK312"/>
  <c r="BK270"/>
  <c i="15" r="R157"/>
  <c r="BK126"/>
  <c i="16" r="Q241"/>
  <c r="R410"/>
  <c r="Q151"/>
  <c r="R187"/>
  <c r="K370"/>
  <c r="BE370"/>
  <c r="BK328"/>
  <c i="17" r="Q235"/>
  <c r="Q131"/>
  <c r="K103"/>
  <c r="BE103"/>
  <c i="18" r="Q387"/>
  <c r="R370"/>
  <c r="Q487"/>
  <c r="R103"/>
  <c r="Q231"/>
  <c r="Q443"/>
  <c r="BK485"/>
  <c r="BK453"/>
  <c r="BK124"/>
  <c r="K441"/>
  <c r="BE441"/>
  <c i="19" r="Q459"/>
  <c r="Q182"/>
  <c r="Q349"/>
  <c r="Q356"/>
  <c r="BK470"/>
  <c r="BK383"/>
  <c i="20" r="Q184"/>
  <c r="Q295"/>
  <c r="R448"/>
  <c r="R314"/>
  <c r="BK499"/>
  <c r="BK106"/>
  <c r="K114"/>
  <c r="BE114"/>
  <c i="21" r="R94"/>
  <c i="2" r="R515"/>
  <c r="Q459"/>
  <c r="Q407"/>
  <c r="Q271"/>
  <c r="R209"/>
  <c r="Q114"/>
  <c r="R383"/>
  <c r="R332"/>
  <c r="R141"/>
  <c r="BK298"/>
  <c r="BK407"/>
  <c r="BK305"/>
  <c r="BK107"/>
  <c i="3" r="Q98"/>
  <c r="R473"/>
  <c r="Q106"/>
  <c r="Q350"/>
  <c r="BK482"/>
  <c r="BK480"/>
  <c r="BK257"/>
  <c i="4" r="R180"/>
  <c i="5" r="R97"/>
  <c r="K174"/>
  <c r="BE174"/>
  <c i="6" r="R187"/>
  <c r="Q139"/>
  <c r="R240"/>
  <c r="R139"/>
  <c r="BK125"/>
  <c i="7" r="R274"/>
  <c r="R260"/>
  <c r="K335"/>
  <c r="BE335"/>
  <c r="BK219"/>
  <c i="8" r="R247"/>
  <c r="R155"/>
  <c r="BK111"/>
  <c i="9" r="R175"/>
  <c r="K203"/>
  <c r="BE203"/>
  <c i="11" r="Q383"/>
  <c r="R397"/>
  <c r="Q356"/>
  <c r="Q390"/>
  <c r="R165"/>
  <c r="K302"/>
  <c r="BE302"/>
  <c r="K210"/>
  <c r="BE210"/>
  <c i="12" r="BK118"/>
  <c r="Q519"/>
  <c r="R442"/>
  <c r="Q512"/>
  <c r="Q207"/>
  <c r="K286"/>
  <c r="BE286"/>
  <c i="2" r="R489"/>
  <c r="Q95"/>
  <c r="Q440"/>
  <c r="Q340"/>
  <c r="R216"/>
  <c r="R162"/>
  <c r="R377"/>
  <c r="BK478"/>
  <c r="K127"/>
  <c r="BE127"/>
  <c r="BK515"/>
  <c i="3" r="Q452"/>
  <c r="R436"/>
  <c r="R403"/>
  <c r="K147"/>
  <c r="BE147"/>
  <c r="K350"/>
  <c r="BE350"/>
  <c i="4" r="R139"/>
  <c r="R254"/>
  <c r="Q254"/>
  <c r="BK159"/>
  <c r="BK139"/>
  <c i="5" r="Q145"/>
  <c r="R274"/>
  <c r="K274"/>
  <c r="BE274"/>
  <c r="K118"/>
  <c r="BE118"/>
  <c i="6" r="Q104"/>
  <c r="K174"/>
  <c r="BE174"/>
  <c i="7" r="R197"/>
  <c r="Q323"/>
  <c r="Q177"/>
  <c r="K362"/>
  <c r="BE362"/>
  <c r="K323"/>
  <c r="BE323"/>
  <c i="8" r="R207"/>
  <c r="R183"/>
  <c r="R118"/>
  <c i="9" r="Q168"/>
  <c r="BK130"/>
  <c i="11" r="Q397"/>
  <c r="R123"/>
  <c r="R383"/>
  <c r="R224"/>
  <c r="R170"/>
  <c r="BK129"/>
  <c r="K111"/>
  <c r="BE111"/>
  <c i="12" r="R470"/>
  <c r="R519"/>
  <c r="Q531"/>
  <c r="Q226"/>
  <c r="Q477"/>
  <c r="R142"/>
  <c r="K332"/>
  <c r="BE332"/>
  <c r="BK130"/>
  <c i="13" r="Q124"/>
  <c r="R218"/>
  <c r="Q245"/>
  <c r="R296"/>
  <c r="K188"/>
  <c r="BE188"/>
  <c i="14" r="Q206"/>
  <c r="Q162"/>
  <c r="R293"/>
  <c r="BK309"/>
  <c i="15" r="R147"/>
  <c r="R140"/>
  <c i="16" r="R267"/>
  <c r="R377"/>
  <c r="R290"/>
  <c r="R383"/>
  <c r="K417"/>
  <c r="BE417"/>
  <c r="BK241"/>
  <c i="17" r="Q157"/>
  <c r="BK157"/>
  <c i="18" r="Q382"/>
  <c r="R438"/>
  <c r="Q450"/>
  <c r="R446"/>
  <c r="R479"/>
  <c r="Q280"/>
  <c r="R439"/>
  <c r="K462"/>
  <c r="BE462"/>
  <c r="K452"/>
  <c r="BE452"/>
  <c r="BK257"/>
  <c i="19" r="Q299"/>
  <c r="R526"/>
  <c r="Q372"/>
  <c r="R451"/>
  <c r="BK367"/>
  <c r="BK351"/>
  <c i="20" r="Q310"/>
  <c r="R415"/>
  <c r="R370"/>
  <c r="Q337"/>
  <c r="K370"/>
  <c r="BE370"/>
  <c r="K204"/>
  <c r="BE204"/>
  <c i="21" r="R107"/>
  <c i="2" r="R498"/>
  <c i="1" r="AU66"/>
  <c i="2" r="R478"/>
  <c r="Q319"/>
  <c r="K251"/>
  <c r="BE251"/>
  <c r="BK216"/>
  <c i="3" r="R205"/>
  <c r="Q326"/>
  <c r="R367"/>
  <c r="BK452"/>
  <c r="K199"/>
  <c r="BE199"/>
  <c r="K374"/>
  <c r="BE374"/>
  <c i="4" r="Q257"/>
  <c r="R174"/>
  <c r="Q174"/>
  <c r="K191"/>
  <c r="BE191"/>
  <c r="K111"/>
  <c r="BE111"/>
  <c i="5" r="R139"/>
  <c r="R241"/>
  <c r="R118"/>
  <c r="BK271"/>
  <c i="6" r="R256"/>
  <c r="Q167"/>
  <c r="K139"/>
  <c r="BE139"/>
  <c i="7" r="R119"/>
  <c r="R267"/>
  <c r="Q252"/>
  <c r="R335"/>
  <c r="K212"/>
  <c r="BE212"/>
  <c i="8" r="R192"/>
  <c r="R111"/>
  <c r="BK254"/>
  <c i="9" r="R191"/>
  <c r="Q102"/>
  <c i="10" r="Q99"/>
  <c i="11" r="R302"/>
  <c r="R274"/>
  <c r="R238"/>
  <c r="Q238"/>
  <c r="BK170"/>
  <c r="BK315"/>
  <c i="12" r="Q448"/>
  <c r="Q463"/>
  <c r="R528"/>
  <c r="R187"/>
  <c r="R293"/>
  <c r="Q233"/>
  <c r="BK535"/>
  <c r="BK246"/>
  <c r="BK435"/>
  <c r="K194"/>
  <c r="BE194"/>
  <c i="13" r="Q296"/>
  <c r="R146"/>
  <c r="R171"/>
  <c r="Q272"/>
  <c r="BK171"/>
  <c i="14" r="Q189"/>
  <c r="Q116"/>
  <c r="Q169"/>
  <c r="Q123"/>
  <c r="K243"/>
  <c r="BE243"/>
  <c i="15" r="Q182"/>
  <c r="Q107"/>
  <c i="16" r="Q247"/>
  <c r="Q396"/>
  <c r="R403"/>
  <c r="Q187"/>
  <c r="Q370"/>
  <c r="R156"/>
  <c r="BK390"/>
  <c r="BK133"/>
  <c r="BK229"/>
  <c i="17" r="R103"/>
  <c r="R150"/>
  <c r="BK150"/>
  <c i="18" r="R444"/>
  <c r="R419"/>
  <c r="Q485"/>
  <c r="R257"/>
  <c r="Q419"/>
  <c r="R485"/>
  <c r="Q364"/>
  <c r="R445"/>
  <c r="BK493"/>
  <c r="K183"/>
  <c r="BE183"/>
  <c r="K446"/>
  <c r="BE446"/>
  <c r="K447"/>
  <c r="BE447"/>
  <c r="BK143"/>
  <c i="19" r="R383"/>
  <c r="Q106"/>
  <c r="Q573"/>
  <c r="K292"/>
  <c r="BE292"/>
  <c r="K431"/>
  <c r="BE431"/>
  <c i="20" r="R485"/>
  <c r="Q332"/>
  <c r="Q415"/>
  <c r="R122"/>
  <c r="K348"/>
  <c r="BE348"/>
  <c i="21" r="R118"/>
  <c r="Q94"/>
  <c i="2" r="Q291"/>
  <c r="R114"/>
  <c r="K312"/>
  <c r="BE312"/>
  <c r="K446"/>
  <c r="BE446"/>
  <c i="3" r="Q219"/>
  <c r="Q466"/>
  <c r="Q113"/>
  <c r="Q272"/>
  <c r="BK429"/>
  <c r="BK395"/>
  <c i="4" r="Q145"/>
  <c r="R152"/>
  <c r="R132"/>
  <c r="Q187"/>
  <c r="BK275"/>
  <c r="K145"/>
  <c r="BE145"/>
  <c i="5" r="Q174"/>
  <c r="R174"/>
  <c r="R125"/>
  <c r="K233"/>
  <c r="BE233"/>
  <c r="BK145"/>
  <c i="6" r="R167"/>
  <c r="Q198"/>
  <c r="R174"/>
  <c r="K180"/>
  <c r="BE180"/>
  <c i="7" r="Q274"/>
  <c r="BK129"/>
  <c i="8" r="Q262"/>
  <c r="Q233"/>
  <c r="BK268"/>
  <c r="BK169"/>
  <c i="9" r="R115"/>
  <c r="R108"/>
  <c i="10" r="Q93"/>
  <c i="11" r="Q170"/>
  <c r="R370"/>
  <c r="Q187"/>
  <c r="Q281"/>
  <c r="BK288"/>
  <c r="BK363"/>
  <c i="12" r="Q273"/>
  <c r="R239"/>
  <c r="R405"/>
  <c r="R387"/>
  <c r="R207"/>
  <c r="BK456"/>
  <c r="BK95"/>
  <c i="13" r="Q160"/>
  <c r="R109"/>
  <c r="R137"/>
  <c r="BK319"/>
  <c r="K130"/>
  <c r="BE130"/>
  <c i="14" r="R116"/>
  <c r="Q309"/>
  <c r="K305"/>
  <c r="BE305"/>
  <c r="BK162"/>
  <c i="15" r="Q93"/>
  <c r="BK140"/>
  <c i="16" r="R222"/>
  <c r="R370"/>
  <c r="R111"/>
  <c r="R234"/>
  <c r="BK377"/>
  <c r="BK187"/>
  <c i="17" r="Q96"/>
  <c r="K178"/>
  <c r="BE178"/>
  <c i="18" r="Q445"/>
  <c r="Q452"/>
  <c r="R375"/>
  <c r="R450"/>
  <c r="R202"/>
  <c r="R316"/>
  <c r="R458"/>
  <c r="BK479"/>
  <c r="BK359"/>
  <c r="K444"/>
  <c r="BE444"/>
  <c i="19" r="Q481"/>
  <c r="R495"/>
  <c r="R98"/>
  <c r="K503"/>
  <c r="BE503"/>
  <c r="K451"/>
  <c r="BE451"/>
  <c i="20" r="Q266"/>
  <c r="Q485"/>
  <c r="R348"/>
  <c r="Q361"/>
  <c r="BK507"/>
  <c r="BK310"/>
  <c i="21" r="R102"/>
  <c r="K112"/>
  <c r="BE112"/>
  <c i="2" r="Q531"/>
  <c r="Q377"/>
  <c r="Q259"/>
  <c r="Q134"/>
  <c r="Q358"/>
  <c r="R196"/>
  <c r="BK325"/>
  <c r="BK319"/>
  <c r="BK465"/>
  <c i="3" r="Q381"/>
  <c r="Q332"/>
  <c r="R250"/>
  <c r="R406"/>
  <c i="4" r="K132"/>
  <c r="BE132"/>
  <c i="13" r="Q204"/>
  <c r="BK195"/>
  <c i="14" r="Q182"/>
  <c r="Q236"/>
  <c r="R222"/>
  <c r="BK130"/>
  <c i="15" r="R100"/>
  <c i="16" r="R322"/>
  <c r="Q103"/>
  <c r="Q182"/>
  <c r="K254"/>
  <c r="BE254"/>
  <c r="BK138"/>
  <c i="17" r="R169"/>
  <c r="BK247"/>
  <c i="18" r="R269"/>
  <c r="Q275"/>
  <c r="Q440"/>
  <c r="R476"/>
  <c r="R231"/>
  <c r="Q164"/>
  <c r="K461"/>
  <c r="BE461"/>
  <c r="K370"/>
  <c r="BE370"/>
  <c r="K442"/>
  <c r="BE442"/>
  <c r="K93"/>
  <c r="BE93"/>
  <c i="19" r="Q271"/>
  <c r="R605"/>
  <c r="Q383"/>
  <c r="R276"/>
  <c r="BK605"/>
  <c r="BK459"/>
  <c i="20" r="Q302"/>
  <c r="Q507"/>
  <c r="R176"/>
  <c r="Q272"/>
  <c r="BK492"/>
  <c r="K154"/>
  <c r="BE154"/>
  <c r="K98"/>
  <c r="BE98"/>
  <c i="21" r="R93"/>
  <c i="6" r="K256"/>
  <c r="BE256"/>
  <c i="7" r="R238"/>
  <c r="Q260"/>
  <c r="R140"/>
  <c r="R298"/>
  <c r="K187"/>
  <c r="BE187"/>
  <c i="8" r="R241"/>
  <c r="Q241"/>
  <c r="Q169"/>
  <c i="9" r="Q203"/>
  <c i="11" r="Q370"/>
  <c r="Q295"/>
  <c r="Q224"/>
  <c r="BK370"/>
  <c r="BK238"/>
  <c i="12" r="Q267"/>
  <c r="R180"/>
  <c r="R256"/>
  <c r="Q435"/>
  <c r="R279"/>
  <c r="BK393"/>
  <c r="BK423"/>
  <c r="K387"/>
  <c r="BE387"/>
  <c i="13" r="Q225"/>
  <c r="R102"/>
  <c r="R204"/>
  <c r="R232"/>
  <c r="BK266"/>
  <c i="14" r="R236"/>
  <c r="R189"/>
  <c r="R280"/>
  <c r="BK148"/>
  <c i="15" r="R180"/>
  <c r="Q133"/>
  <c i="16" r="R213"/>
  <c r="R342"/>
  <c r="Q145"/>
  <c r="Q267"/>
  <c r="K281"/>
  <c r="BE281"/>
  <c r="BK260"/>
  <c i="17" r="R139"/>
  <c r="R196"/>
  <c r="BK124"/>
  <c i="18" r="Q290"/>
  <c r="R296"/>
  <c r="R364"/>
  <c r="Q431"/>
  <c r="Q493"/>
  <c r="R467"/>
  <c r="K465"/>
  <c r="BE465"/>
  <c r="K399"/>
  <c r="BE399"/>
  <c r="BK440"/>
  <c r="BK290"/>
  <c i="19" r="R312"/>
  <c r="R549"/>
  <c r="Q201"/>
  <c r="R182"/>
  <c r="BK276"/>
  <c r="K299"/>
  <c r="BE299"/>
  <c i="20" r="Q527"/>
  <c r="R463"/>
  <c r="R248"/>
  <c r="Q114"/>
  <c r="K440"/>
  <c r="BE440"/>
  <c r="BK332"/>
  <c i="21" r="R109"/>
  <c r="K118"/>
  <c r="BE118"/>
  <c i="2" l="1" r="V523"/>
  <c i="3" r="T388"/>
  <c i="10" r="X92"/>
  <c r="X91"/>
  <c r="X90"/>
  <c i="11" r="X169"/>
  <c i="17" r="T255"/>
  <c i="18" r="V482"/>
  <c r="V481"/>
  <c i="2" r="T523"/>
  <c i="3" r="X388"/>
  <c i="10" r="V92"/>
  <c r="V91"/>
  <c r="V90"/>
  <c i="11" r="V169"/>
  <c r="V245"/>
  <c i="17" r="V255"/>
  <c i="18" r="T482"/>
  <c r="T481"/>
  <c i="20" r="X534"/>
  <c i="3" r="V388"/>
  <c i="11" r="X245"/>
  <c i="17" r="X255"/>
  <c i="20" r="V534"/>
  <c i="8" r="T267"/>
  <c r="T266"/>
  <c i="10" r="T92"/>
  <c r="T91"/>
  <c r="T90"/>
  <c i="1" r="AW65"/>
  <c i="11" r="T169"/>
  <c i="18" r="X482"/>
  <c r="X481"/>
  <c i="20" r="T534"/>
  <c i="2" r="X94"/>
  <c r="Q176"/>
  <c r="I64"/>
  <c r="Q258"/>
  <c r="I65"/>
  <c r="T339"/>
  <c r="R413"/>
  <c r="J67"/>
  <c r="Q439"/>
  <c r="I68"/>
  <c r="R458"/>
  <c r="J69"/>
  <c r="T477"/>
  <c i="3" r="V97"/>
  <c r="V218"/>
  <c r="T325"/>
  <c r="Q366"/>
  <c r="I70"/>
  <c r="X405"/>
  <c i="4" r="V96"/>
  <c r="T166"/>
  <c r="V190"/>
  <c r="Q256"/>
  <c r="I72"/>
  <c i="5" r="Q96"/>
  <c r="X166"/>
  <c r="V190"/>
  <c r="V189"/>
  <c i="6" r="T96"/>
  <c r="V166"/>
  <c r="V190"/>
  <c r="V189"/>
  <c i="14" r="V94"/>
  <c r="T221"/>
  <c r="R301"/>
  <c r="J69"/>
  <c r="R308"/>
  <c r="J70"/>
  <c i="15" r="V92"/>
  <c r="X179"/>
  <c i="2" r="T94"/>
  <c r="V176"/>
  <c r="T258"/>
  <c r="R339"/>
  <c r="J66"/>
  <c r="Q413"/>
  <c r="I67"/>
  <c r="X439"/>
  <c r="BK477"/>
  <c r="K477"/>
  <c r="K70"/>
  <c r="Q477"/>
  <c r="I70"/>
  <c i="3" r="T97"/>
  <c r="Q218"/>
  <c r="I68"/>
  <c r="R325"/>
  <c r="J69"/>
  <c r="R366"/>
  <c r="J70"/>
  <c r="V405"/>
  <c i="4" r="T96"/>
  <c r="T95"/>
  <c r="V166"/>
  <c r="X190"/>
  <c r="R256"/>
  <c r="J72"/>
  <c i="5" r="X96"/>
  <c r="X95"/>
  <c r="Q190"/>
  <c i="6" r="Q96"/>
  <c r="X166"/>
  <c r="R190"/>
  <c i="7" r="V97"/>
  <c r="Q204"/>
  <c r="I68"/>
  <c r="X259"/>
  <c r="X290"/>
  <c i="8" r="X96"/>
  <c r="X199"/>
  <c r="V261"/>
  <c i="9" r="V95"/>
  <c r="R190"/>
  <c r="J69"/>
  <c i="11" r="R103"/>
  <c r="T152"/>
  <c r="Q202"/>
  <c r="I73"/>
  <c r="Q259"/>
  <c r="I75"/>
  <c r="R307"/>
  <c r="J76"/>
  <c r="V348"/>
  <c r="Q382"/>
  <c r="I78"/>
  <c i="12" r="V94"/>
  <c r="T301"/>
  <c r="T534"/>
  <c i="17" r="X95"/>
  <c r="V138"/>
  <c r="T177"/>
  <c r="R216"/>
  <c r="J70"/>
  <c i="18" r="R92"/>
  <c r="X268"/>
  <c r="T289"/>
  <c r="R289"/>
  <c r="J65"/>
  <c r="T298"/>
  <c r="Q464"/>
  <c r="I67"/>
  <c i="19" r="V97"/>
  <c r="Q97"/>
  <c r="I63"/>
  <c r="X144"/>
  <c r="R200"/>
  <c r="J65"/>
  <c r="Q348"/>
  <c r="I66"/>
  <c r="R458"/>
  <c r="J70"/>
  <c r="V502"/>
  <c i="20" r="X97"/>
  <c r="T153"/>
  <c r="R153"/>
  <c r="J64"/>
  <c r="R183"/>
  <c r="J65"/>
  <c r="V309"/>
  <c r="Q414"/>
  <c r="I69"/>
  <c r="V455"/>
  <c r="T477"/>
  <c i="2" r="R94"/>
  <c r="J63"/>
  <c r="X176"/>
  <c r="V258"/>
  <c r="Q339"/>
  <c r="I66"/>
  <c r="V413"/>
  <c r="V439"/>
  <c r="T458"/>
  <c r="Q458"/>
  <c r="I69"/>
  <c r="V477"/>
  <c i="3" r="X97"/>
  <c r="R218"/>
  <c r="J68"/>
  <c r="Q325"/>
  <c r="I69"/>
  <c r="X366"/>
  <c r="Q405"/>
  <c r="I73"/>
  <c i="4" r="X96"/>
  <c r="X95"/>
  <c r="X166"/>
  <c r="Q190"/>
  <c r="I71"/>
  <c r="X256"/>
  <c i="5" r="V96"/>
  <c r="T166"/>
  <c r="R166"/>
  <c r="J68"/>
  <c r="X190"/>
  <c r="X189"/>
  <c i="6" r="V96"/>
  <c r="V95"/>
  <c r="V94"/>
  <c r="T166"/>
  <c r="T190"/>
  <c r="T189"/>
  <c i="7" r="T97"/>
  <c r="X204"/>
  <c r="R290"/>
  <c i="8" r="V96"/>
  <c r="V95"/>
  <c r="V94"/>
  <c r="V199"/>
  <c r="T261"/>
  <c r="R261"/>
  <c r="J70"/>
  <c i="9" r="X95"/>
  <c r="X94"/>
  <c r="X93"/>
  <c r="X190"/>
  <c i="11" r="Q103"/>
  <c r="I67"/>
  <c r="X152"/>
  <c r="R202"/>
  <c r="J73"/>
  <c r="X259"/>
  <c r="V307"/>
  <c r="T348"/>
  <c r="R382"/>
  <c r="J78"/>
  <c i="12" r="T94"/>
  <c r="Q301"/>
  <c r="I68"/>
  <c r="X527"/>
  <c r="V534"/>
  <c i="13" r="Q94"/>
  <c r="R203"/>
  <c r="J68"/>
  <c r="X311"/>
  <c r="T318"/>
  <c r="X318"/>
  <c i="14" r="R94"/>
  <c r="J67"/>
  <c r="R221"/>
  <c r="J68"/>
  <c r="X301"/>
  <c r="V308"/>
  <c i="15" r="T92"/>
  <c r="BK179"/>
  <c r="K179"/>
  <c r="K68"/>
  <c r="R179"/>
  <c r="J68"/>
  <c i="16" r="R95"/>
  <c r="Q221"/>
  <c r="I68"/>
  <c r="T289"/>
  <c r="Q289"/>
  <c r="I69"/>
  <c r="X357"/>
  <c i="17" r="T95"/>
  <c r="Q138"/>
  <c r="I68"/>
  <c r="Q177"/>
  <c r="I69"/>
  <c r="V216"/>
  <c i="18" r="T92"/>
  <c r="V298"/>
  <c r="V464"/>
  <c i="19" r="X97"/>
  <c r="Q200"/>
  <c r="I65"/>
  <c r="V348"/>
  <c r="T458"/>
  <c r="R502"/>
  <c r="J71"/>
  <c i="20" r="Q97"/>
  <c r="V153"/>
  <c r="T183"/>
  <c r="Q309"/>
  <c r="I66"/>
  <c r="R414"/>
  <c r="J69"/>
  <c r="Q455"/>
  <c r="I70"/>
  <c r="V477"/>
  <c i="21" r="R90"/>
  <c i="2" r="V94"/>
  <c r="T176"/>
  <c r="R258"/>
  <c r="J65"/>
  <c r="X339"/>
  <c r="X413"/>
  <c r="T439"/>
  <c r="BK458"/>
  <c r="K458"/>
  <c r="K69"/>
  <c r="V458"/>
  <c r="R477"/>
  <c r="J70"/>
  <c i="3" r="R97"/>
  <c r="X218"/>
  <c r="V325"/>
  <c r="T366"/>
  <c r="T405"/>
  <c i="4" r="Q96"/>
  <c r="Q166"/>
  <c r="I68"/>
  <c r="R190"/>
  <c r="R189"/>
  <c r="J70"/>
  <c r="V256"/>
  <c i="5" r="R96"/>
  <c r="J67"/>
  <c r="V166"/>
  <c r="T190"/>
  <c r="T189"/>
  <c i="6" r="X96"/>
  <c r="X95"/>
  <c r="Q166"/>
  <c r="I68"/>
  <c r="X190"/>
  <c r="X189"/>
  <c i="7" r="R97"/>
  <c r="J67"/>
  <c r="V204"/>
  <c r="T259"/>
  <c r="V259"/>
  <c r="Q290"/>
  <c r="I71"/>
  <c i="8" r="Q96"/>
  <c r="T199"/>
  <c r="BK261"/>
  <c r="K261"/>
  <c r="K70"/>
  <c r="Q261"/>
  <c r="I70"/>
  <c i="9" r="Q95"/>
  <c r="I67"/>
  <c r="V190"/>
  <c i="11" r="T103"/>
  <c r="V152"/>
  <c r="T202"/>
  <c r="T259"/>
  <c r="Q307"/>
  <c r="I76"/>
  <c r="X348"/>
  <c r="T382"/>
  <c i="12" r="Q94"/>
  <c r="V301"/>
  <c r="T527"/>
  <c r="R527"/>
  <c r="J69"/>
  <c r="Q534"/>
  <c r="I70"/>
  <c i="13" r="V94"/>
  <c r="X203"/>
  <c r="T311"/>
  <c r="R311"/>
  <c r="J69"/>
  <c r="V318"/>
  <c i="14" r="X94"/>
  <c r="V221"/>
  <c r="V301"/>
  <c r="T308"/>
  <c i="15" r="X92"/>
  <c r="X91"/>
  <c r="X90"/>
  <c r="V179"/>
  <c i="16" r="V95"/>
  <c r="R221"/>
  <c r="J68"/>
  <c r="X289"/>
  <c r="T357"/>
  <c r="R357"/>
  <c r="J70"/>
  <c i="17" r="Q95"/>
  <c r="I67"/>
  <c r="X138"/>
  <c r="V177"/>
  <c r="T216"/>
  <c i="18" r="X92"/>
  <c r="T268"/>
  <c r="Q268"/>
  <c r="I64"/>
  <c r="Q289"/>
  <c r="I65"/>
  <c r="Q298"/>
  <c r="I66"/>
  <c r="R464"/>
  <c r="J67"/>
  <c i="19" r="T144"/>
  <c r="V144"/>
  <c r="T200"/>
  <c r="T348"/>
  <c r="V458"/>
  <c r="V441"/>
  <c r="T502"/>
  <c r="Q502"/>
  <c r="I71"/>
  <c i="20" r="V97"/>
  <c r="BK153"/>
  <c r="K153"/>
  <c r="K64"/>
  <c r="X153"/>
  <c r="V183"/>
  <c r="R309"/>
  <c r="J66"/>
  <c r="V414"/>
  <c r="V405"/>
  <c r="T455"/>
  <c r="Q477"/>
  <c r="I71"/>
  <c i="21" r="Q90"/>
  <c r="V98"/>
  <c r="Q98"/>
  <c r="I64"/>
  <c r="T104"/>
  <c i="2" r="Q94"/>
  <c r="R176"/>
  <c r="J64"/>
  <c r="X258"/>
  <c r="V339"/>
  <c r="T413"/>
  <c r="R439"/>
  <c r="J68"/>
  <c r="X458"/>
  <c r="X477"/>
  <c i="3" r="Q97"/>
  <c r="T218"/>
  <c r="X325"/>
  <c r="V366"/>
  <c r="R405"/>
  <c r="J73"/>
  <c i="4" r="R96"/>
  <c r="R166"/>
  <c r="J68"/>
  <c r="T190"/>
  <c r="T189"/>
  <c r="T256"/>
  <c i="5" r="T96"/>
  <c r="T95"/>
  <c r="T94"/>
  <c i="1" r="AW60"/>
  <c i="5" r="Q166"/>
  <c r="I68"/>
  <c r="R190"/>
  <c r="J71"/>
  <c i="6" r="R96"/>
  <c r="R166"/>
  <c r="J68"/>
  <c r="Q190"/>
  <c r="I71"/>
  <c i="7" r="X97"/>
  <c r="X96"/>
  <c r="X95"/>
  <c r="R204"/>
  <c r="J68"/>
  <c r="Q259"/>
  <c r="I69"/>
  <c r="T290"/>
  <c i="8" r="R96"/>
  <c r="R199"/>
  <c r="J69"/>
  <c r="X261"/>
  <c i="9" r="R95"/>
  <c r="J67"/>
  <c r="Q190"/>
  <c r="I69"/>
  <c i="11" r="V103"/>
  <c r="Q152"/>
  <c r="I69"/>
  <c r="V202"/>
  <c r="V259"/>
  <c r="T307"/>
  <c r="R348"/>
  <c r="J77"/>
  <c r="X382"/>
  <c i="12" r="R94"/>
  <c r="R301"/>
  <c r="J68"/>
  <c r="Q527"/>
  <c r="I69"/>
  <c r="X534"/>
  <c i="13" r="T94"/>
  <c r="R94"/>
  <c r="Q203"/>
  <c r="I68"/>
  <c r="V311"/>
  <c r="Q311"/>
  <c r="I69"/>
  <c r="R318"/>
  <c r="J70"/>
  <c i="14" r="T94"/>
  <c r="T93"/>
  <c r="T92"/>
  <c i="1" r="AW70"/>
  <c i="14" r="X221"/>
  <c r="T301"/>
  <c r="BK308"/>
  <c r="K308"/>
  <c r="K70"/>
  <c r="Q308"/>
  <c r="I70"/>
  <c i="15" r="R92"/>
  <c r="R91"/>
  <c r="J66"/>
  <c r="Q179"/>
  <c r="I68"/>
  <c i="16" r="X95"/>
  <c r="X94"/>
  <c r="X93"/>
  <c r="T221"/>
  <c r="X221"/>
  <c r="V289"/>
  <c r="Q357"/>
  <c r="I70"/>
  <c i="17" r="R95"/>
  <c r="R138"/>
  <c r="J68"/>
  <c r="R177"/>
  <c r="J69"/>
  <c r="X216"/>
  <c i="18" r="Q92"/>
  <c r="V268"/>
  <c r="BK289"/>
  <c r="K289"/>
  <c r="K65"/>
  <c r="V289"/>
  <c r="R298"/>
  <c r="J66"/>
  <c r="X464"/>
  <c i="19" r="BK144"/>
  <c r="K144"/>
  <c r="K64"/>
  <c r="R144"/>
  <c r="J64"/>
  <c r="X200"/>
  <c r="X348"/>
  <c r="Q458"/>
  <c r="I70"/>
  <c r="X502"/>
  <c i="20" r="R97"/>
  <c r="R96"/>
  <c r="Q153"/>
  <c r="I64"/>
  <c r="X183"/>
  <c r="X309"/>
  <c r="T414"/>
  <c r="T405"/>
  <c r="X455"/>
  <c r="X477"/>
  <c i="21" r="T90"/>
  <c r="X90"/>
  <c r="T98"/>
  <c r="X98"/>
  <c r="X104"/>
  <c r="R104"/>
  <c r="J65"/>
  <c i="7" r="Q97"/>
  <c r="T204"/>
  <c r="BK259"/>
  <c r="K259"/>
  <c r="K69"/>
  <c r="R259"/>
  <c r="J69"/>
  <c r="V290"/>
  <c i="8" r="T96"/>
  <c r="T95"/>
  <c r="T94"/>
  <c i="1" r="AW63"/>
  <c i="8" r="Q199"/>
  <c r="I69"/>
  <c i="9" r="T95"/>
  <c r="T94"/>
  <c r="T93"/>
  <c i="1" r="AW64"/>
  <c i="9" r="T190"/>
  <c i="11" r="X103"/>
  <c r="BK152"/>
  <c r="K152"/>
  <c r="K69"/>
  <c r="R152"/>
  <c r="J69"/>
  <c r="X202"/>
  <c r="R259"/>
  <c r="J75"/>
  <c r="X307"/>
  <c r="Q348"/>
  <c r="I77"/>
  <c r="V382"/>
  <c i="12" r="X94"/>
  <c r="X301"/>
  <c r="V527"/>
  <c r="BK534"/>
  <c r="K534"/>
  <c r="K70"/>
  <c r="R534"/>
  <c r="J70"/>
  <c i="13" r="X94"/>
  <c r="X93"/>
  <c r="X92"/>
  <c r="T203"/>
  <c r="V203"/>
  <c r="BK311"/>
  <c r="K311"/>
  <c r="K69"/>
  <c r="BK318"/>
  <c r="K318"/>
  <c r="K70"/>
  <c r="Q318"/>
  <c r="I70"/>
  <c i="14" r="Q94"/>
  <c r="I67"/>
  <c r="Q221"/>
  <c r="I68"/>
  <c r="Q301"/>
  <c r="I69"/>
  <c r="X308"/>
  <c i="15" r="Q92"/>
  <c r="Q91"/>
  <c r="I66"/>
  <c r="T179"/>
  <c i="16" r="T95"/>
  <c r="T94"/>
  <c r="T93"/>
  <c i="1" r="AW72"/>
  <c i="16" r="Q95"/>
  <c r="V221"/>
  <c r="R289"/>
  <c r="J69"/>
  <c r="V357"/>
  <c i="17" r="V95"/>
  <c r="V94"/>
  <c r="V93"/>
  <c r="T138"/>
  <c r="X177"/>
  <c r="Q216"/>
  <c r="I70"/>
  <c i="18" r="V92"/>
  <c r="V91"/>
  <c r="V90"/>
  <c r="R268"/>
  <c r="J64"/>
  <c r="X289"/>
  <c r="X298"/>
  <c r="T464"/>
  <c i="19" r="T97"/>
  <c r="T96"/>
  <c r="R97"/>
  <c r="Q144"/>
  <c r="I64"/>
  <c r="V200"/>
  <c r="R348"/>
  <c r="J66"/>
  <c r="X458"/>
  <c r="X441"/>
  <c i="20" r="T97"/>
  <c r="Q183"/>
  <c r="I65"/>
  <c r="T309"/>
  <c r="X414"/>
  <c r="X405"/>
  <c r="R455"/>
  <c r="J70"/>
  <c r="R477"/>
  <c r="J71"/>
  <c i="21" r="V90"/>
  <c r="R98"/>
  <c r="J64"/>
  <c r="V104"/>
  <c r="Q104"/>
  <c r="I65"/>
  <c i="2" r="BK523"/>
  <c r="K523"/>
  <c r="K71"/>
  <c r="R523"/>
  <c r="J71"/>
  <c r="Q539"/>
  <c r="I72"/>
  <c i="3" r="Q402"/>
  <c r="I72"/>
  <c i="5" r="R186"/>
  <c r="J69"/>
  <c r="Q273"/>
  <c r="I72"/>
  <c i="3" r="R402"/>
  <c r="J72"/>
  <c i="6" r="R186"/>
  <c r="J69"/>
  <c i="7" r="R282"/>
  <c r="J70"/>
  <c i="8" r="R191"/>
  <c r="J68"/>
  <c i="9" r="Q182"/>
  <c r="I68"/>
  <c r="Q210"/>
  <c r="I70"/>
  <c i="10" r="BK92"/>
  <c r="R92"/>
  <c r="J67"/>
  <c r="Q105"/>
  <c r="I68"/>
  <c i="11" r="BK169"/>
  <c r="K169"/>
  <c r="K70"/>
  <c r="R169"/>
  <c r="J70"/>
  <c i="19" r="Q442"/>
  <c r="R450"/>
  <c r="J69"/>
  <c r="BK572"/>
  <c r="K572"/>
  <c r="K73"/>
  <c r="Q572"/>
  <c r="I73"/>
  <c r="R596"/>
  <c r="J74"/>
  <c r="R604"/>
  <c r="J75"/>
  <c i="20" r="R406"/>
  <c r="J68"/>
  <c r="BK506"/>
  <c r="K506"/>
  <c r="K72"/>
  <c r="R506"/>
  <c r="J72"/>
  <c r="Q518"/>
  <c r="I73"/>
  <c r="R534"/>
  <c r="J75"/>
  <c i="2" r="BK539"/>
  <c r="K539"/>
  <c r="K72"/>
  <c r="R539"/>
  <c r="J72"/>
  <c i="3" r="Q388"/>
  <c r="I71"/>
  <c i="4" r="R186"/>
  <c r="J69"/>
  <c i="5" r="R273"/>
  <c r="J72"/>
  <c i="7" r="Q367"/>
  <c r="I72"/>
  <c i="8" r="Q267"/>
  <c r="Q266"/>
  <c r="I71"/>
  <c i="11" r="Q145"/>
  <c r="I68"/>
  <c r="Q194"/>
  <c r="I72"/>
  <c r="Q245"/>
  <c r="I74"/>
  <c r="Q440"/>
  <c r="I79"/>
  <c i="16" r="R425"/>
  <c r="J71"/>
  <c i="17" r="Q255"/>
  <c r="I71"/>
  <c i="18" r="Q482"/>
  <c r="I70"/>
  <c i="19" r="R525"/>
  <c r="J72"/>
  <c r="R572"/>
  <c r="J73"/>
  <c i="20" r="Q406"/>
  <c r="R526"/>
  <c r="J74"/>
  <c i="2" r="Q523"/>
  <c r="I71"/>
  <c i="5" r="BK186"/>
  <c r="K186"/>
  <c r="K69"/>
  <c r="Q186"/>
  <c r="I69"/>
  <c r="BK273"/>
  <c r="K273"/>
  <c r="K72"/>
  <c i="6" r="R242"/>
  <c r="J72"/>
  <c i="7" r="BK282"/>
  <c r="K282"/>
  <c r="K70"/>
  <c r="Q282"/>
  <c r="I70"/>
  <c i="9" r="R210"/>
  <c r="J70"/>
  <c r="Q213"/>
  <c r="I71"/>
  <c i="10" r="Q92"/>
  <c r="Q91"/>
  <c r="Q90"/>
  <c r="I65"/>
  <c r="K32"/>
  <c i="1" r="AS65"/>
  <c i="11" r="R145"/>
  <c r="J68"/>
  <c r="BK186"/>
  <c r="K186"/>
  <c r="K71"/>
  <c r="R186"/>
  <c r="J71"/>
  <c r="BK440"/>
  <c r="K440"/>
  <c r="K79"/>
  <c r="R440"/>
  <c r="J79"/>
  <c i="16" r="Q425"/>
  <c r="I71"/>
  <c i="18" r="Q478"/>
  <c r="I68"/>
  <c i="19" r="BK596"/>
  <c r="K596"/>
  <c r="K74"/>
  <c i="20" r="Q526"/>
  <c r="I74"/>
  <c r="Q534"/>
  <c r="I75"/>
  <c i="3" r="BK388"/>
  <c r="K388"/>
  <c r="K71"/>
  <c r="R388"/>
  <c r="J71"/>
  <c i="4" r="Q186"/>
  <c r="I69"/>
  <c i="6" r="Q186"/>
  <c r="I69"/>
  <c r="Q242"/>
  <c r="I72"/>
  <c i="7" r="BK367"/>
  <c r="K367"/>
  <c r="K72"/>
  <c r="R367"/>
  <c r="J72"/>
  <c r="Q375"/>
  <c r="I73"/>
  <c i="8" r="Q191"/>
  <c r="I68"/>
  <c i="9" r="R182"/>
  <c r="J68"/>
  <c i="10" r="R105"/>
  <c r="J68"/>
  <c i="11" r="Q186"/>
  <c r="I71"/>
  <c r="R245"/>
  <c r="J74"/>
  <c i="17" r="R255"/>
  <c r="J71"/>
  <c i="18" r="R482"/>
  <c r="J70"/>
  <c i="19" r="R442"/>
  <c r="J68"/>
  <c r="Q450"/>
  <c r="I69"/>
  <c r="Q596"/>
  <c r="I74"/>
  <c r="Q604"/>
  <c r="I75"/>
  <c i="20" r="R518"/>
  <c r="J73"/>
  <c i="21" r="R111"/>
  <c r="J66"/>
  <c r="Q114"/>
  <c r="I67"/>
  <c i="7" r="BK375"/>
  <c r="K375"/>
  <c r="K73"/>
  <c r="R375"/>
  <c r="J73"/>
  <c i="8" r="BK267"/>
  <c r="K267"/>
  <c r="K72"/>
  <c r="R267"/>
  <c r="R266"/>
  <c r="J71"/>
  <c i="9" r="BK213"/>
  <c r="K213"/>
  <c r="K71"/>
  <c r="R213"/>
  <c r="J71"/>
  <c i="11" r="Q169"/>
  <c r="I70"/>
  <c r="R194"/>
  <c r="J72"/>
  <c i="16" r="BK425"/>
  <c r="K425"/>
  <c r="K71"/>
  <c i="18" r="BK478"/>
  <c r="K478"/>
  <c r="K68"/>
  <c r="R478"/>
  <c r="J68"/>
  <c i="19" r="Q525"/>
  <c r="I72"/>
  <c r="BK604"/>
  <c r="K604"/>
  <c r="K75"/>
  <c i="20" r="Q506"/>
  <c r="I72"/>
  <c i="21" r="Q111"/>
  <c r="I66"/>
  <c r="R114"/>
  <c r="J67"/>
  <c r="Q117"/>
  <c r="I68"/>
  <c r="R117"/>
  <c r="J68"/>
  <c r="E50"/>
  <c r="J82"/>
  <c r="F57"/>
  <c i="20" r="E50"/>
  <c r="F57"/>
  <c r="J89"/>
  <c i="18" r="I63"/>
  <c r="J63"/>
  <c i="19" r="E85"/>
  <c r="J54"/>
  <c r="F57"/>
  <c i="18" r="F57"/>
  <c r="J84"/>
  <c r="E50"/>
  <c r="BE124"/>
  <c i="17" r="F61"/>
  <c r="BE247"/>
  <c r="J87"/>
  <c r="E81"/>
  <c i="16" r="F61"/>
  <c r="BE403"/>
  <c r="E52"/>
  <c r="J58"/>
  <c i="15" r="F61"/>
  <c r="E52"/>
  <c r="J84"/>
  <c i="14" r="BE148"/>
  <c r="J58"/>
  <c r="F61"/>
  <c r="E80"/>
  <c r="BE270"/>
  <c i="13" r="E80"/>
  <c r="F61"/>
  <c r="J58"/>
  <c i="12" r="J58"/>
  <c r="E52"/>
  <c r="F61"/>
  <c i="10" r="K92"/>
  <c r="K67"/>
  <c i="11" r="E52"/>
  <c r="J95"/>
  <c r="BE159"/>
  <c r="F61"/>
  <c i="10" r="E52"/>
  <c r="J84"/>
  <c r="F87"/>
  <c i="9" r="E52"/>
  <c r="F61"/>
  <c r="J58"/>
  <c i="8" r="J58"/>
  <c i="7" r="J71"/>
  <c i="8" r="E52"/>
  <c r="F61"/>
  <c i="7" r="J89"/>
  <c r="E52"/>
  <c r="F61"/>
  <c i="6" r="F91"/>
  <c r="J58"/>
  <c r="E82"/>
  <c i="5" r="J88"/>
  <c r="F61"/>
  <c r="E82"/>
  <c i="4" r="E82"/>
  <c r="F61"/>
  <c r="J58"/>
  <c i="3" r="E52"/>
  <c r="F61"/>
  <c r="J89"/>
  <c i="2" r="J54"/>
  <c r="F57"/>
  <c r="BE452"/>
  <c r="E50"/>
  <c r="K346"/>
  <c r="BE346"/>
  <c r="BK169"/>
  <c r="F39"/>
  <c i="1" r="BF55"/>
  <c i="11" r="BK356"/>
  <c r="BK348"/>
  <c r="K348"/>
  <c r="K77"/>
  <c i="12" r="BK220"/>
  <c r="BK477"/>
  <c r="BK496"/>
  <c r="K201"/>
  <c r="BE201"/>
  <c r="K254"/>
  <c r="BE254"/>
  <c r="BK463"/>
  <c r="BK226"/>
  <c r="K405"/>
  <c r="BE405"/>
  <c r="BK214"/>
  <c r="K429"/>
  <c r="BE429"/>
  <c r="K538"/>
  <c r="BE538"/>
  <c i="14" r="BK243"/>
  <c r="BK116"/>
  <c r="K309"/>
  <c r="BE309"/>
  <c r="BK136"/>
  <c r="K250"/>
  <c r="BE250"/>
  <c r="BK154"/>
  <c i="15" r="K93"/>
  <c r="BE93"/>
  <c i="16" r="K274"/>
  <c r="BE274"/>
  <c r="K163"/>
  <c r="BE163"/>
  <c r="K426"/>
  <c r="BE426"/>
  <c r="F39"/>
  <c i="1" r="BD72"/>
  <c i="3" r="F41"/>
  <c i="1" r="BF57"/>
  <c r="BF56"/>
  <c i="7" r="K376"/>
  <c r="BE376"/>
  <c r="K252"/>
  <c r="BE252"/>
  <c r="F41"/>
  <c i="1" r="BF62"/>
  <c i="12" r="BK286"/>
  <c i="13" r="K38"/>
  <c i="1" r="AY69"/>
  <c i="15" r="K182"/>
  <c r="BE182"/>
  <c i="16" r="K290"/>
  <c r="BE290"/>
  <c r="K297"/>
  <c r="BE297"/>
  <c r="K133"/>
  <c r="BE133"/>
  <c r="K103"/>
  <c r="BE103"/>
  <c r="K118"/>
  <c r="BE118"/>
  <c r="K138"/>
  <c r="BE138"/>
  <c r="BK176"/>
  <c r="BK349"/>
  <c i="17" r="K157"/>
  <c r="BE157"/>
  <c r="F40"/>
  <c i="1" r="BE73"/>
  <c i="19" r="K227"/>
  <c r="BE227"/>
  <c r="K488"/>
  <c r="BE488"/>
  <c r="K549"/>
  <c r="BE549"/>
  <c r="K182"/>
  <c r="BE182"/>
  <c r="BK325"/>
  <c r="BK451"/>
  <c r="BK450"/>
  <c r="K450"/>
  <c r="K69"/>
  <c r="BK271"/>
  <c i="20" r="BK478"/>
  <c r="BK184"/>
  <c r="K499"/>
  <c r="BE499"/>
  <c r="K433"/>
  <c r="BE433"/>
  <c i="21" r="BK115"/>
  <c r="BK114"/>
  <c r="K114"/>
  <c r="K67"/>
  <c r="K36"/>
  <c i="1" r="AY77"/>
  <c i="2" r="K162"/>
  <c r="BE162"/>
  <c r="BK259"/>
  <c r="BK377"/>
  <c r="K395"/>
  <c r="BE395"/>
  <c r="F37"/>
  <c i="1" r="BD55"/>
  <c i="11" r="K176"/>
  <c r="BE176"/>
  <c r="BK428"/>
  <c r="K238"/>
  <c r="BE238"/>
  <c i="12" r="BK505"/>
  <c r="K38"/>
  <c i="1" r="AY68"/>
  <c i="18" r="BK247"/>
  <c r="K263"/>
  <c r="BE263"/>
  <c r="K364"/>
  <c r="BE364"/>
  <c r="K469"/>
  <c r="BE469"/>
  <c r="K290"/>
  <c r="BE290"/>
  <c r="BK455"/>
  <c r="BK406"/>
  <c r="K451"/>
  <c r="BE451"/>
  <c i="20" r="F38"/>
  <c i="1" r="BE76"/>
  <c i="6" r="K38"/>
  <c i="1" r="AY61"/>
  <c i="13" r="BK113"/>
  <c r="BK137"/>
  <c r="BK289"/>
  <c r="K259"/>
  <c r="BE259"/>
  <c r="K312"/>
  <c r="BE312"/>
  <c r="BK252"/>
  <c i="15" r="F41"/>
  <c i="1" r="BF71"/>
  <c i="18" r="BK447"/>
  <c r="BK183"/>
  <c r="BK419"/>
  <c r="BK442"/>
  <c r="BK399"/>
  <c r="BK441"/>
  <c i="19" r="K36"/>
  <c i="1" r="AY75"/>
  <c i="2" r="BK312"/>
  <c r="F38"/>
  <c i="1" r="BE55"/>
  <c i="11" r="K203"/>
  <c r="BE203"/>
  <c r="K182"/>
  <c r="BE182"/>
  <c r="K336"/>
  <c r="BE336"/>
  <c i="12" r="K359"/>
  <c r="BE359"/>
  <c r="K470"/>
  <c r="BE470"/>
  <c r="F39"/>
  <c i="1" r="BD68"/>
  <c i="20" r="K36"/>
  <c i="1" r="AY76"/>
  <c i="20" r="K161"/>
  <c r="BE161"/>
  <c r="K280"/>
  <c r="BE280"/>
  <c r="BK407"/>
  <c r="BK406"/>
  <c r="K406"/>
  <c r="K68"/>
  <c i="21" r="F36"/>
  <c i="1" r="BC77"/>
  <c i="2" r="BK230"/>
  <c r="K364"/>
  <c r="BE364"/>
  <c r="BK278"/>
  <c r="K358"/>
  <c r="BE358"/>
  <c r="K465"/>
  <c r="BE465"/>
  <c r="BK446"/>
  <c r="K498"/>
  <c r="BE498"/>
  <c i="11" r="BK404"/>
  <c r="BK111"/>
  <c r="BK210"/>
  <c r="K315"/>
  <c r="BE315"/>
  <c r="K217"/>
  <c r="BE217"/>
  <c r="K377"/>
  <c r="BE377"/>
  <c r="BK246"/>
  <c i="13" r="BK181"/>
  <c r="BK188"/>
  <c r="BK296"/>
  <c r="BK146"/>
  <c i="14" r="K38"/>
  <c i="1" r="AY70"/>
  <c i="15" r="BK147"/>
  <c i="16" r="BK396"/>
  <c r="BK199"/>
  <c r="BK182"/>
  <c r="BK370"/>
  <c i="17" r="K189"/>
  <c r="BE189"/>
  <c r="K96"/>
  <c r="BE96"/>
  <c r="K124"/>
  <c r="BE124"/>
  <c r="K110"/>
  <c r="BE110"/>
  <c r="K208"/>
  <c r="BE208"/>
  <c r="BK235"/>
  <c r="K117"/>
  <c r="BE117"/>
  <c i="18" r="F36"/>
  <c i="1" r="BC74"/>
  <c i="20" r="BK302"/>
  <c r="BK361"/>
  <c r="BK415"/>
  <c r="BK463"/>
  <c r="BK455"/>
  <c r="K455"/>
  <c r="K70"/>
  <c r="K142"/>
  <c r="BE142"/>
  <c r="BK400"/>
  <c r="K492"/>
  <c r="BE492"/>
  <c i="21" r="BK93"/>
  <c r="BK90"/>
  <c r="K90"/>
  <c r="K63"/>
  <c i="2" r="K155"/>
  <c r="BE155"/>
  <c r="BK251"/>
  <c i="4" r="F39"/>
  <c i="1" r="BD59"/>
  <c i="7" r="BK317"/>
  <c i="8" r="K104"/>
  <c r="BE104"/>
  <c r="F39"/>
  <c i="1" r="BD63"/>
  <c i="12" r="K316"/>
  <c r="BE316"/>
  <c r="BK324"/>
  <c r="BK194"/>
  <c r="BK512"/>
  <c r="K535"/>
  <c r="BE535"/>
  <c i="14" r="K176"/>
  <c r="BE176"/>
  <c r="K162"/>
  <c r="BE162"/>
  <c r="K293"/>
  <c r="BE293"/>
  <c r="K222"/>
  <c r="BE222"/>
  <c r="K302"/>
  <c r="BE302"/>
  <c r="K312"/>
  <c r="BE312"/>
  <c i="15" r="F38"/>
  <c i="1" r="BC71"/>
  <c i="16" r="K241"/>
  <c r="BE241"/>
  <c r="K377"/>
  <c r="BE377"/>
  <c i="18" r="BK474"/>
  <c r="BK108"/>
  <c r="K36"/>
  <c i="1" r="AY74"/>
  <c i="5" r="K167"/>
  <c r="BE167"/>
  <c r="BK111"/>
  <c r="K145"/>
  <c r="BE145"/>
  <c r="K219"/>
  <c r="BE219"/>
  <c r="K187"/>
  <c r="BE187"/>
  <c r="F40"/>
  <c i="1" r="BE60"/>
  <c i="10" r="BK106"/>
  <c r="BK105"/>
  <c r="K105"/>
  <c r="K68"/>
  <c r="K93"/>
  <c r="BE93"/>
  <c i="11" r="K170"/>
  <c r="BE170"/>
  <c r="BK224"/>
  <c r="K349"/>
  <c r="BE349"/>
  <c r="BK146"/>
  <c r="BK145"/>
  <c r="K145"/>
  <c r="K68"/>
  <c r="BK123"/>
  <c r="BK435"/>
  <c r="K383"/>
  <c r="BE383"/>
  <c r="BK343"/>
  <c r="K441"/>
  <c r="BE441"/>
  <c i="12" r="K267"/>
  <c r="BE267"/>
  <c r="K273"/>
  <c r="BE273"/>
  <c r="BK528"/>
  <c i="13" r="K239"/>
  <c r="BE239"/>
  <c i="14" r="BK109"/>
  <c r="BK160"/>
  <c r="BK305"/>
  <c r="BK301"/>
  <c r="K301"/>
  <c r="K69"/>
  <c r="K236"/>
  <c r="BE236"/>
  <c r="F41"/>
  <c i="1" r="BF70"/>
  <c i="19" r="BK284"/>
  <c r="K401"/>
  <c r="BE401"/>
  <c r="K459"/>
  <c r="BE459"/>
  <c r="K573"/>
  <c r="BE573"/>
  <c r="K234"/>
  <c r="BE234"/>
  <c r="K351"/>
  <c r="BE351"/>
  <c r="K495"/>
  <c r="BE495"/>
  <c r="BK129"/>
  <c r="BK97"/>
  <c r="K97"/>
  <c r="K63"/>
  <c r="BK292"/>
  <c r="K436"/>
  <c r="BE436"/>
  <c r="K145"/>
  <c r="BE145"/>
  <c i="20" r="F36"/>
  <c i="1" r="BC76"/>
  <c i="5" r="K191"/>
  <c r="BE191"/>
  <c i="6" r="K125"/>
  <c r="BE125"/>
  <c r="BK231"/>
  <c r="BK215"/>
  <c r="K118"/>
  <c r="BE118"/>
  <c r="BK174"/>
  <c r="K145"/>
  <c r="BE145"/>
  <c r="BK204"/>
  <c i="7" r="BK225"/>
  <c r="K197"/>
  <c r="BE197"/>
  <c r="BK112"/>
  <c r="BK212"/>
  <c r="K311"/>
  <c r="BE311"/>
  <c r="BK323"/>
  <c r="F39"/>
  <c i="1" r="BD62"/>
  <c i="16" r="F38"/>
  <c i="1" r="BC72"/>
  <c i="18" r="K453"/>
  <c r="BE453"/>
  <c r="K299"/>
  <c r="BE299"/>
  <c r="BK462"/>
  <c r="BK450"/>
  <c i="19" r="F37"/>
  <c i="1" r="BD75"/>
  <c i="7" r="K150"/>
  <c r="BE150"/>
  <c r="K219"/>
  <c r="BE219"/>
  <c i="8" r="F41"/>
  <c i="1" r="BF63"/>
  <c i="13" r="K195"/>
  <c r="BE195"/>
  <c r="BK95"/>
  <c i="14" r="F38"/>
  <c i="1" r="BC70"/>
  <c i="20" r="K507"/>
  <c r="BE507"/>
  <c r="K332"/>
  <c r="BE332"/>
  <c r="F39"/>
  <c i="1" r="BF76"/>
  <c i="5" r="F38"/>
  <c i="1" r="BC60"/>
  <c i="8" r="K118"/>
  <c r="BE118"/>
  <c r="BK133"/>
  <c r="K148"/>
  <c r="BE148"/>
  <c r="K183"/>
  <c r="BE183"/>
  <c r="K254"/>
  <c r="BE254"/>
  <c r="K233"/>
  <c r="BE233"/>
  <c i="9" r="BK162"/>
  <c i="10" r="F39"/>
  <c i="1" r="BD65"/>
  <c i="11" r="K363"/>
  <c r="BE363"/>
  <c r="K129"/>
  <c r="BE129"/>
  <c i="12" r="K417"/>
  <c r="BE417"/>
  <c r="K233"/>
  <c r="BE233"/>
  <c r="K130"/>
  <c r="BE130"/>
  <c i="13" r="BK204"/>
  <c r="K303"/>
  <c r="BE303"/>
  <c r="K218"/>
  <c r="BE218"/>
  <c i="14" r="F39"/>
  <c i="1" r="BD70"/>
  <c i="17" r="K38"/>
  <c i="1" r="AY73"/>
  <c i="18" r="K98"/>
  <c r="BE98"/>
  <c r="K338"/>
  <c r="BE338"/>
  <c r="K353"/>
  <c r="BE353"/>
  <c r="BK243"/>
  <c r="BK382"/>
  <c r="F38"/>
  <c i="1" r="BE74"/>
  <c i="13" r="K272"/>
  <c r="BE272"/>
  <c r="K109"/>
  <c r="BE109"/>
  <c r="BK245"/>
  <c i="15" r="K171"/>
  <c r="BE171"/>
  <c r="BK120"/>
  <c r="K157"/>
  <c r="BE157"/>
  <c r="K38"/>
  <c i="1" r="AY71"/>
  <c i="16" r="F40"/>
  <c i="1" r="BE72"/>
  <c i="2" r="BK440"/>
  <c r="K471"/>
  <c r="BE471"/>
  <c i="6" r="BK243"/>
  <c r="F40"/>
  <c i="1" r="BE61"/>
  <c i="7" r="K170"/>
  <c r="BE170"/>
  <c i="8" r="K262"/>
  <c r="BE262"/>
  <c r="BK247"/>
  <c i="9" r="BK96"/>
  <c r="K141"/>
  <c r="BE141"/>
  <c r="BK175"/>
  <c r="K115"/>
  <c r="BE115"/>
  <c r="K168"/>
  <c r="BE168"/>
  <c r="K148"/>
  <c r="BE148"/>
  <c r="F39"/>
  <c i="1" r="BD64"/>
  <c i="2" r="BK237"/>
  <c r="BK332"/>
  <c i="5" r="K38"/>
  <c i="1" r="AY60"/>
  <c i="8" r="BK207"/>
  <c r="K264"/>
  <c r="BE264"/>
  <c r="K227"/>
  <c r="BE227"/>
  <c r="K38"/>
  <c i="1" r="AY63"/>
  <c i="12" r="K166"/>
  <c r="BE166"/>
  <c r="BK455"/>
  <c r="BK279"/>
  <c r="K246"/>
  <c r="BE246"/>
  <c r="BK332"/>
  <c r="K448"/>
  <c r="BE448"/>
  <c i="14" r="K95"/>
  <c r="BE95"/>
  <c r="K169"/>
  <c r="BE169"/>
  <c r="K229"/>
  <c r="BE229"/>
  <c r="K189"/>
  <c r="BE189"/>
  <c r="K102"/>
  <c r="BE102"/>
  <c r="BK263"/>
  <c i="15" r="BK113"/>
  <c r="F40"/>
  <c i="1" r="BE71"/>
  <c i="16" r="K187"/>
  <c r="BE187"/>
  <c r="K309"/>
  <c r="BE309"/>
  <c i="17" r="F39"/>
  <c i="1" r="BD73"/>
  <c i="21" r="BK102"/>
  <c r="K99"/>
  <c r="BE99"/>
  <c r="K91"/>
  <c r="BE91"/>
  <c r="BK105"/>
  <c r="BK104"/>
  <c r="K104"/>
  <c r="K65"/>
  <c i="2" r="K114"/>
  <c r="BE114"/>
  <c r="K291"/>
  <c r="BE291"/>
  <c r="K407"/>
  <c r="BE407"/>
  <c r="F36"/>
  <c i="1" r="BC55"/>
  <c i="6" r="K159"/>
  <c r="BE159"/>
  <c r="F39"/>
  <c i="1" r="BD61"/>
  <c i="10" r="F38"/>
  <c i="1" r="BC65"/>
  <c i="11" r="BK295"/>
  <c r="K288"/>
  <c r="BE288"/>
  <c r="K165"/>
  <c r="BE165"/>
  <c r="BK322"/>
  <c r="BK281"/>
  <c r="BK416"/>
  <c i="12" r="K366"/>
  <c r="BE366"/>
  <c r="BK380"/>
  <c r="K411"/>
  <c r="BE411"/>
  <c r="F40"/>
  <c i="1" r="BE68"/>
  <c i="2" r="K107"/>
  <c r="BE107"/>
  <c r="BK265"/>
  <c r="K216"/>
  <c r="BE216"/>
  <c r="K506"/>
  <c r="BE506"/>
  <c r="BK183"/>
  <c r="K305"/>
  <c r="BE305"/>
  <c r="K483"/>
  <c r="BE483"/>
  <c i="4" r="F40"/>
  <c i="1" r="BE59"/>
  <c i="6" r="K191"/>
  <c r="BE191"/>
  <c r="BK223"/>
  <c r="F41"/>
  <c i="1" r="BF61"/>
  <c i="10" r="F41"/>
  <c i="1" r="BF65"/>
  <c i="11" r="F40"/>
  <c i="1" r="BE67"/>
  <c i="16" r="K229"/>
  <c r="BE229"/>
  <c r="K247"/>
  <c r="BE247"/>
  <c r="K315"/>
  <c r="BE315"/>
  <c i="17" r="F38"/>
  <c i="1" r="BC73"/>
  <c i="18" r="BK275"/>
  <c r="BK412"/>
  <c r="K237"/>
  <c r="BE237"/>
  <c r="K143"/>
  <c r="BE143"/>
  <c i="21" r="BK101"/>
  <c i="3" r="K38"/>
  <c i="1" r="AY57"/>
  <c i="5" r="K297"/>
  <c r="BE297"/>
  <c i="6" r="K97"/>
  <c r="BE97"/>
  <c r="BK139"/>
  <c r="K198"/>
  <c r="BE198"/>
  <c r="BK240"/>
  <c r="BK167"/>
  <c i="7" r="F38"/>
  <c i="1" r="BC62"/>
  <c i="15" r="K180"/>
  <c r="BE180"/>
  <c i="16" r="BK151"/>
  <c r="BK234"/>
  <c r="BK302"/>
  <c r="BK335"/>
  <c r="K390"/>
  <c r="BE390"/>
  <c i="17" r="K150"/>
  <c r="BE150"/>
  <c r="BK256"/>
  <c r="F41"/>
  <c i="1" r="BF73"/>
  <c i="21" r="BK118"/>
  <c r="BK117"/>
  <c r="K117"/>
  <c r="K68"/>
  <c r="F38"/>
  <c i="1" r="BE77"/>
  <c i="2" r="K414"/>
  <c r="BE414"/>
  <c i="3" r="BK164"/>
  <c r="BK279"/>
  <c r="BK406"/>
  <c r="BK293"/>
  <c r="BK147"/>
  <c r="K444"/>
  <c r="BE444"/>
  <c r="K244"/>
  <c r="BE244"/>
  <c i="4" r="K97"/>
  <c r="BE97"/>
  <c r="BK125"/>
  <c r="BK187"/>
  <c r="BK186"/>
  <c r="K186"/>
  <c r="K69"/>
  <c r="BK233"/>
  <c r="BK174"/>
  <c r="K159"/>
  <c r="BE159"/>
  <c r="K180"/>
  <c r="BE180"/>
  <c r="K38"/>
  <c i="1" r="AY59"/>
  <c i="4" r="K241"/>
  <c r="BE241"/>
  <c i="5" r="BK233"/>
  <c i="6" r="BK152"/>
  <c i="7" r="BK291"/>
  <c r="K129"/>
  <c r="BE129"/>
  <c r="K368"/>
  <c r="BE368"/>
  <c i="8" r="K283"/>
  <c r="BE283"/>
  <c r="K97"/>
  <c r="BE97"/>
  <c r="K125"/>
  <c r="BE125"/>
  <c r="BK140"/>
  <c r="K169"/>
  <c r="BE169"/>
  <c r="BK192"/>
  <c r="BK191"/>
  <c r="K191"/>
  <c r="K68"/>
  <c r="K111"/>
  <c r="BE111"/>
  <c r="K268"/>
  <c r="BE268"/>
  <c i="9" r="F38"/>
  <c i="1" r="BC64"/>
  <c i="11" r="BK302"/>
  <c r="BK231"/>
  <c r="F41"/>
  <c i="1" r="BF67"/>
  <c i="16" r="BK281"/>
  <c r="K358"/>
  <c r="BE358"/>
  <c r="BK156"/>
  <c i="18" r="K493"/>
  <c r="BE493"/>
  <c r="BK439"/>
  <c r="BK463"/>
  <c r="K393"/>
  <c r="BE393"/>
  <c i="20" r="K485"/>
  <c r="BE485"/>
  <c r="BK312"/>
  <c r="BK98"/>
  <c i="21" r="BK112"/>
  <c r="BK111"/>
  <c r="K111"/>
  <c r="K66"/>
  <c i="2" r="K177"/>
  <c r="BE177"/>
  <c r="K298"/>
  <c r="BE298"/>
  <c r="K285"/>
  <c r="BE285"/>
  <c r="K515"/>
  <c r="BE515"/>
  <c r="K223"/>
  <c r="BE223"/>
  <c r="K319"/>
  <c r="BE319"/>
  <c r="K401"/>
  <c r="BE401"/>
  <c r="K244"/>
  <c r="BE244"/>
  <c r="K540"/>
  <c r="BE540"/>
  <c i="11" r="K187"/>
  <c r="BE187"/>
  <c r="K104"/>
  <c r="BE104"/>
  <c r="K153"/>
  <c r="BE153"/>
  <c r="K252"/>
  <c r="BE252"/>
  <c r="BK397"/>
  <c r="BK267"/>
  <c r="K423"/>
  <c r="BE423"/>
  <c i="12" r="F38"/>
  <c i="1" r="BC68"/>
  <c i="15" r="F39"/>
  <c i="1" r="BD71"/>
  <c i="19" r="K250"/>
  <c r="BE250"/>
  <c r="BK349"/>
  <c i="20" r="K272"/>
  <c r="BE272"/>
  <c r="BK542"/>
  <c r="K169"/>
  <c r="BE169"/>
  <c r="BK204"/>
  <c r="K237"/>
  <c r="BE237"/>
  <c r="K310"/>
  <c r="BE310"/>
  <c r="BK370"/>
  <c r="K470"/>
  <c r="BE470"/>
  <c r="BK248"/>
  <c r="BK527"/>
  <c r="BK526"/>
  <c r="K526"/>
  <c r="K74"/>
  <c i="21" r="K94"/>
  <c r="BE94"/>
  <c r="F39"/>
  <c i="1" r="BF77"/>
  <c i="2" r="K121"/>
  <c r="BE121"/>
  <c r="K459"/>
  <c r="BE459"/>
  <c i="6" r="K104"/>
  <c r="BE104"/>
  <c r="BK111"/>
  <c r="BK180"/>
  <c i="7" r="K260"/>
  <c r="BE260"/>
  <c r="BK341"/>
  <c r="K305"/>
  <c r="BE305"/>
  <c r="BK245"/>
  <c r="BK335"/>
  <c r="BK177"/>
  <c r="BK298"/>
  <c r="K140"/>
  <c r="BE140"/>
  <c r="BK357"/>
  <c r="K267"/>
  <c r="BE267"/>
  <c r="BK231"/>
  <c r="K280"/>
  <c r="BE280"/>
  <c r="BK187"/>
  <c r="K347"/>
  <c r="BE347"/>
  <c r="F40"/>
  <c i="1" r="BE62"/>
  <c i="11" r="F39"/>
  <c i="1" r="BD67"/>
  <c i="20" r="K317"/>
  <c r="BE317"/>
  <c r="F37"/>
  <c i="1" r="BD76"/>
  <c i="6" r="BK132"/>
  <c r="BK187"/>
  <c r="BK186"/>
  <c r="K186"/>
  <c r="K69"/>
  <c r="BK256"/>
  <c r="BK242"/>
  <c r="K242"/>
  <c r="K72"/>
  <c i="7" r="K329"/>
  <c r="BE329"/>
  <c r="BK160"/>
  <c r="K283"/>
  <c r="BE283"/>
  <c r="K274"/>
  <c r="BE274"/>
  <c r="K205"/>
  <c r="BE205"/>
  <c r="BK351"/>
  <c r="K105"/>
  <c r="BE105"/>
  <c r="BK362"/>
  <c r="BK238"/>
  <c i="9" r="BK108"/>
  <c r="BK135"/>
  <c r="K155"/>
  <c r="BE155"/>
  <c r="BK102"/>
  <c r="K122"/>
  <c r="BE122"/>
  <c r="BK191"/>
  <c r="K38"/>
  <c i="1" r="AY64"/>
  <c i="11" r="K38"/>
  <c i="1" r="AY67"/>
  <c i="18" r="BK471"/>
  <c i="19" r="BK503"/>
  <c r="BK511"/>
  <c r="BK502"/>
  <c r="K502"/>
  <c r="K71"/>
  <c r="K605"/>
  <c r="BE605"/>
  <c r="K106"/>
  <c r="BE106"/>
  <c r="K163"/>
  <c r="BE163"/>
  <c r="BK201"/>
  <c r="BK209"/>
  <c r="K367"/>
  <c r="BE367"/>
  <c r="K383"/>
  <c r="BE383"/>
  <c r="BK431"/>
  <c r="BK526"/>
  <c r="K597"/>
  <c r="BE597"/>
  <c r="BK299"/>
  <c r="BK443"/>
  <c r="BK442"/>
  <c r="K442"/>
  <c r="K68"/>
  <c r="K518"/>
  <c r="BE518"/>
  <c r="K98"/>
  <c r="BE98"/>
  <c r="K276"/>
  <c r="BE276"/>
  <c r="BK410"/>
  <c r="K470"/>
  <c r="BE470"/>
  <c r="K356"/>
  <c r="BE356"/>
  <c i="20" r="BK114"/>
  <c r="K314"/>
  <c r="BE314"/>
  <c r="BK215"/>
  <c r="BK519"/>
  <c r="BK518"/>
  <c r="K518"/>
  <c r="K73"/>
  <c i="21" r="K109"/>
  <c r="BE109"/>
  <c i="2" r="BK141"/>
  <c r="BK271"/>
  <c r="BK383"/>
  <c r="K524"/>
  <c r="BE524"/>
  <c r="BK189"/>
  <c r="BK352"/>
  <c r="K531"/>
  <c r="BE531"/>
  <c r="BK127"/>
  <c r="BK203"/>
  <c r="BK340"/>
  <c r="BK425"/>
  <c r="BK413"/>
  <c r="K413"/>
  <c r="K67"/>
  <c r="K489"/>
  <c r="BE489"/>
  <c i="3" r="K482"/>
  <c r="BE482"/>
  <c i="4" r="BK145"/>
  <c r="K275"/>
  <c r="BE275"/>
  <c r="K139"/>
  <c r="BE139"/>
  <c r="BK167"/>
  <c i="5" r="BK125"/>
  <c r="BK152"/>
  <c r="BK198"/>
  <c r="BK132"/>
  <c r="BK258"/>
  <c r="BK180"/>
  <c r="BK166"/>
  <c r="K166"/>
  <c r="K68"/>
  <c r="K248"/>
  <c r="BE248"/>
  <c r="K241"/>
  <c r="BE241"/>
  <c r="K97"/>
  <c r="BE97"/>
  <c r="F41"/>
  <c i="1" r="BF60"/>
  <c i="7" r="BK119"/>
  <c i="8" r="K241"/>
  <c r="BE241"/>
  <c r="BK215"/>
  <c i="9" r="K197"/>
  <c r="BE197"/>
  <c i="10" r="F40"/>
  <c i="1" r="BE65"/>
  <c i="11" r="BK195"/>
  <c r="BK194"/>
  <c r="K194"/>
  <c r="K72"/>
  <c r="K370"/>
  <c r="BE370"/>
  <c i="12" r="BK302"/>
  <c i="13" r="F39"/>
  <c i="1" r="BD69"/>
  <c i="16" r="K383"/>
  <c r="BE383"/>
  <c i="18" r="K431"/>
  <c r="BE431"/>
  <c r="BK269"/>
  <c r="BK448"/>
  <c r="K375"/>
  <c r="BE375"/>
  <c r="BK459"/>
  <c r="K257"/>
  <c r="BE257"/>
  <c r="BK316"/>
  <c r="BK449"/>
  <c r="K223"/>
  <c r="BE223"/>
  <c r="BK446"/>
  <c r="BK443"/>
  <c r="K479"/>
  <c r="BE479"/>
  <c r="K454"/>
  <c r="BE454"/>
  <c r="BK93"/>
  <c r="K325"/>
  <c r="BE325"/>
  <c r="BK387"/>
  <c r="BK231"/>
  <c r="K347"/>
  <c r="BE347"/>
  <c r="K485"/>
  <c r="BE485"/>
  <c r="BK467"/>
  <c i="20" r="K197"/>
  <c r="BE197"/>
  <c i="21" r="F37"/>
  <c i="1" r="BD77"/>
  <c i="3" r="K181"/>
  <c r="BE181"/>
  <c r="BK311"/>
  <c r="K250"/>
  <c r="BE250"/>
  <c r="K113"/>
  <c r="BE113"/>
  <c r="BK350"/>
  <c r="K429"/>
  <c r="BE429"/>
  <c r="K219"/>
  <c r="BE219"/>
  <c r="K381"/>
  <c r="BE381"/>
  <c r="BK339"/>
  <c r="K106"/>
  <c r="BE106"/>
  <c r="K332"/>
  <c r="BE332"/>
  <c r="BK359"/>
  <c r="BK261"/>
  <c r="K473"/>
  <c r="BE473"/>
  <c r="K326"/>
  <c r="BE326"/>
  <c r="K459"/>
  <c r="BE459"/>
  <c r="BK374"/>
  <c i="4" r="K225"/>
  <c r="BE225"/>
  <c r="BK111"/>
  <c r="BK257"/>
  <c r="BK256"/>
  <c r="K256"/>
  <c r="K72"/>
  <c i="5" r="BK118"/>
  <c r="BK139"/>
  <c r="BK159"/>
  <c r="BK104"/>
  <c r="K202"/>
  <c r="BE202"/>
  <c r="K271"/>
  <c r="BE271"/>
  <c r="F39"/>
  <c i="1" r="BD60"/>
  <c i="12" r="BK142"/>
  <c r="BK387"/>
  <c r="K293"/>
  <c r="BE293"/>
  <c r="K154"/>
  <c r="BE154"/>
  <c r="K340"/>
  <c r="BE340"/>
  <c r="K309"/>
  <c r="BE309"/>
  <c i="13" r="BK160"/>
  <c r="K319"/>
  <c r="BE319"/>
  <c r="K171"/>
  <c r="BE171"/>
  <c r="BK130"/>
  <c r="K266"/>
  <c r="BE266"/>
  <c r="K232"/>
  <c r="BE232"/>
  <c i="15" r="K140"/>
  <c r="BE140"/>
  <c i="16" r="K38"/>
  <c i="1" r="AY72"/>
  <c i="17" r="K139"/>
  <c r="BE139"/>
  <c i="18" r="K460"/>
  <c r="BE460"/>
  <c r="BK370"/>
  <c r="BK452"/>
  <c r="K296"/>
  <c r="BE296"/>
  <c r="K487"/>
  <c r="BE487"/>
  <c r="BK457"/>
  <c r="BK445"/>
  <c r="F39"/>
  <c i="1" r="BF74"/>
  <c i="4" r="BK104"/>
  <c r="K198"/>
  <c r="BE198"/>
  <c i="6" r="F38"/>
  <c i="1" r="BC61"/>
  <c i="7" r="K38"/>
  <c i="1" r="AY62"/>
  <c i="8" r="BK155"/>
  <c r="K200"/>
  <c r="BE200"/>
  <c r="K162"/>
  <c r="BE162"/>
  <c i="9" r="F40"/>
  <c i="1" r="BE64"/>
  <c i="15" r="K133"/>
  <c r="BE133"/>
  <c r="K126"/>
  <c r="BE126"/>
  <c i="16" r="BK206"/>
  <c r="K410"/>
  <c r="BE410"/>
  <c r="BK169"/>
  <c r="K342"/>
  <c r="BE342"/>
  <c r="F41"/>
  <c i="1" r="BF72"/>
  <c i="20" r="BK348"/>
  <c i="2" r="K325"/>
  <c r="BE325"/>
  <c r="BK134"/>
  <c r="BK389"/>
  <c i="1" r="AU54"/>
  <c i="3" r="F38"/>
  <c i="1" r="BC57"/>
  <c r="BC56"/>
  <c r="AY56"/>
  <c i="11" r="BK329"/>
  <c i="13" r="BK102"/>
  <c r="K315"/>
  <c r="BE315"/>
  <c r="K124"/>
  <c r="BE124"/>
  <c r="F40"/>
  <c i="1" r="BE69"/>
  <c i="19" r="F39"/>
  <c i="1" r="BF75"/>
  <c i="9" r="K214"/>
  <c r="BE214"/>
  <c r="BK183"/>
  <c r="BK182"/>
  <c r="K182"/>
  <c r="K68"/>
  <c r="K130"/>
  <c r="BE130"/>
  <c r="BK203"/>
  <c r="F41"/>
  <c i="1" r="BF64"/>
  <c i="12" r="K180"/>
  <c r="BE180"/>
  <c r="K373"/>
  <c r="BE373"/>
  <c r="K435"/>
  <c r="BE435"/>
  <c r="BK519"/>
  <c r="BK187"/>
  <c r="K489"/>
  <c r="BE489"/>
  <c r="K95"/>
  <c r="BE95"/>
  <c r="K423"/>
  <c r="BE423"/>
  <c r="K456"/>
  <c r="BE456"/>
  <c i="13" r="F38"/>
  <c i="1" r="BC69"/>
  <c i="19" r="F36"/>
  <c i="1" r="BC75"/>
  <c i="4" r="BK118"/>
  <c r="BK191"/>
  <c r="BK132"/>
  <c r="K217"/>
  <c r="BE217"/>
  <c r="K254"/>
  <c r="BE254"/>
  <c r="BK152"/>
  <c r="K202"/>
  <c r="BE202"/>
  <c r="F41"/>
  <c i="1" r="BF59"/>
  <c i="8" r="F40"/>
  <c i="1" r="BE63"/>
  <c i="12" r="K173"/>
  <c r="BE173"/>
  <c r="BK239"/>
  <c i="13" r="BK211"/>
  <c r="K322"/>
  <c r="BE322"/>
  <c i="14" r="K287"/>
  <c r="BE287"/>
  <c r="BK182"/>
  <c r="BK199"/>
  <c i="15" r="BK164"/>
  <c i="16" r="K328"/>
  <c r="BE328"/>
  <c r="K213"/>
  <c r="BE213"/>
  <c r="K260"/>
  <c r="BE260"/>
  <c r="K96"/>
  <c r="BE96"/>
  <c r="K111"/>
  <c r="BE111"/>
  <c r="K125"/>
  <c r="BE125"/>
  <c r="K145"/>
  <c r="BE145"/>
  <c r="BK254"/>
  <c r="BK194"/>
  <c i="17" r="BK169"/>
  <c r="BK138"/>
  <c r="K138"/>
  <c r="K68"/>
  <c i="18" r="K359"/>
  <c r="BE359"/>
  <c r="K458"/>
  <c r="BE458"/>
  <c r="BK461"/>
  <c r="BK476"/>
  <c r="F37"/>
  <c i="1" r="BD74"/>
  <c i="2" r="K95"/>
  <c r="BE95"/>
  <c i="3" r="F39"/>
  <c i="1" r="BD57"/>
  <c r="BD56"/>
  <c r="AZ56"/>
  <c i="7" r="K98"/>
  <c r="BE98"/>
  <c i="8" r="F38"/>
  <c i="1" r="BC63"/>
  <c i="11" r="K274"/>
  <c r="BE274"/>
  <c r="BK390"/>
  <c r="BK410"/>
  <c i="12" r="BK207"/>
  <c r="BK399"/>
  <c i="14" r="K257"/>
  <c r="BE257"/>
  <c r="K206"/>
  <c r="BE206"/>
  <c r="BK142"/>
  <c r="K130"/>
  <c r="BE130"/>
  <c r="BK213"/>
  <c r="BK280"/>
  <c r="F40"/>
  <c i="1" r="BE70"/>
  <c i="18" r="BK444"/>
  <c r="BK465"/>
  <c r="BK164"/>
  <c r="BK251"/>
  <c r="BK332"/>
  <c r="K440"/>
  <c r="BE440"/>
  <c r="K103"/>
  <c r="BE103"/>
  <c r="K319"/>
  <c r="BE319"/>
  <c r="BK437"/>
  <c r="BK305"/>
  <c r="K438"/>
  <c r="BE438"/>
  <c i="20" r="K456"/>
  <c r="BE456"/>
  <c i="2" r="K36"/>
  <c i="1" r="AY55"/>
  <c i="3" r="K286"/>
  <c r="BE286"/>
  <c r="BK414"/>
  <c r="K389"/>
  <c r="BE389"/>
  <c r="BK272"/>
  <c r="BK403"/>
  <c r="BK402"/>
  <c r="K402"/>
  <c r="K72"/>
  <c r="BK466"/>
  <c r="BK318"/>
  <c r="K192"/>
  <c r="BE192"/>
  <c r="BK367"/>
  <c r="K257"/>
  <c r="BE257"/>
  <c r="BK130"/>
  <c r="K480"/>
  <c r="BE480"/>
  <c r="K422"/>
  <c r="BE422"/>
  <c r="BK232"/>
  <c r="BK212"/>
  <c i="4" r="F38"/>
  <c i="1" r="BC59"/>
  <c i="9" r="BK211"/>
  <c r="BK210"/>
  <c r="K210"/>
  <c r="K70"/>
  <c i="10" r="K38"/>
  <c i="1" r="AY65"/>
  <c i="11" r="F38"/>
  <c i="1" r="BC67"/>
  <c i="12" r="BK531"/>
  <c r="K442"/>
  <c r="BE442"/>
  <c r="K393"/>
  <c r="BE393"/>
  <c r="F41"/>
  <c i="1" r="BF68"/>
  <c i="2" r="BK196"/>
  <c r="BK370"/>
  <c r="K478"/>
  <c r="BE478"/>
  <c r="K148"/>
  <c r="BE148"/>
  <c r="K209"/>
  <c r="BE209"/>
  <c r="K432"/>
  <c r="BE432"/>
  <c i="3" r="BK199"/>
  <c r="BK304"/>
  <c r="BK436"/>
  <c r="K205"/>
  <c r="BE205"/>
  <c r="K452"/>
  <c r="BE452"/>
  <c r="K395"/>
  <c r="BE395"/>
  <c r="BK98"/>
  <c r="F40"/>
  <c i="1" r="BE57"/>
  <c r="BE56"/>
  <c r="BA56"/>
  <c i="10" r="K99"/>
  <c r="BE99"/>
  <c r="F37"/>
  <c i="1" r="BB65"/>
  <c i="11" r="BK117"/>
  <c r="BK260"/>
  <c r="BK308"/>
  <c i="12" r="K256"/>
  <c r="BE256"/>
  <c r="K348"/>
  <c r="BE348"/>
  <c r="K106"/>
  <c r="BE106"/>
  <c i="13" r="BK279"/>
  <c r="BK117"/>
  <c r="K225"/>
  <c r="BE225"/>
  <c r="F41"/>
  <c i="1" r="BF69"/>
  <c i="18" r="K280"/>
  <c r="BE280"/>
  <c r="BK483"/>
  <c r="BK312"/>
  <c r="BK456"/>
  <c r="BK306"/>
  <c r="BK424"/>
  <c i="19" r="BK353"/>
  <c r="K372"/>
  <c r="BE372"/>
  <c r="BK481"/>
  <c r="BK458"/>
  <c r="K458"/>
  <c r="K70"/>
  <c r="F38"/>
  <c i="1" r="BE75"/>
  <c i="15" r="K107"/>
  <c r="BE107"/>
  <c i="16" r="BK417"/>
  <c r="K322"/>
  <c r="BE322"/>
  <c r="BK267"/>
  <c r="K222"/>
  <c r="BE222"/>
  <c i="17" r="BK196"/>
  <c r="K131"/>
  <c r="BE131"/>
  <c r="BK178"/>
  <c r="BK228"/>
  <c r="BK103"/>
  <c r="BK95"/>
  <c r="BK217"/>
  <c r="K267"/>
  <c r="BE267"/>
  <c i="18" r="BK202"/>
  <c i="19" r="BK312"/>
  <c i="20" r="BK440"/>
  <c r="BK535"/>
  <c r="BK122"/>
  <c r="K176"/>
  <c r="BE176"/>
  <c r="BK226"/>
  <c r="K266"/>
  <c r="BE266"/>
  <c r="K337"/>
  <c r="BE337"/>
  <c r="BK395"/>
  <c r="K448"/>
  <c r="BE448"/>
  <c r="K106"/>
  <c r="BE106"/>
  <c r="K295"/>
  <c r="BE295"/>
  <c r="BK288"/>
  <c i="21" r="K107"/>
  <c r="BE107"/>
  <c i="13" l="1" r="R93"/>
  <c r="R92"/>
  <c r="J65"/>
  <c r="K33"/>
  <c i="1" r="AT69"/>
  <c i="19" r="T441"/>
  <c i="6" r="X94"/>
  <c i="19" r="T95"/>
  <c i="1" r="AW75"/>
  <c i="7" r="Q96"/>
  <c r="Q95"/>
  <c r="I65"/>
  <c r="K32"/>
  <c i="1" r="AS62"/>
  <c i="21" r="T89"/>
  <c r="T88"/>
  <c i="1" r="AW77"/>
  <c i="8" r="R95"/>
  <c r="R94"/>
  <c r="J65"/>
  <c r="K33"/>
  <c i="1" r="AT63"/>
  <c i="21" r="Q89"/>
  <c r="Q88"/>
  <c r="I61"/>
  <c r="K30"/>
  <c i="1" r="AS77"/>
  <c i="8" r="Q95"/>
  <c r="Q94"/>
  <c r="I65"/>
  <c r="K32"/>
  <c i="1" r="AS63"/>
  <c i="19" r="X96"/>
  <c r="X95"/>
  <c i="16" r="R94"/>
  <c r="R93"/>
  <c r="J65"/>
  <c r="K33"/>
  <c i="1" r="AT72"/>
  <c i="13" r="Q93"/>
  <c r="I66"/>
  <c i="7" r="R96"/>
  <c r="R95"/>
  <c r="J65"/>
  <c r="K33"/>
  <c i="1" r="AT62"/>
  <c i="5" r="V95"/>
  <c r="V94"/>
  <c i="8" r="X95"/>
  <c r="X94"/>
  <c i="5" r="X94"/>
  <c i="4" r="V189"/>
  <c i="19" r="Q441"/>
  <c r="I67"/>
  <c i="20" r="T96"/>
  <c r="T95"/>
  <c i="1" r="AW76"/>
  <c i="3" r="Q96"/>
  <c r="I66"/>
  <c r="R96"/>
  <c r="R95"/>
  <c r="J65"/>
  <c r="K33"/>
  <c i="1" r="AT57"/>
  <c i="21" r="R89"/>
  <c r="J62"/>
  <c i="20" r="X96"/>
  <c r="X95"/>
  <c i="18" r="R91"/>
  <c i="6" r="Q95"/>
  <c i="5" r="Q95"/>
  <c r="I66"/>
  <c i="19" r="R96"/>
  <c i="16" r="Q94"/>
  <c r="Q93"/>
  <c r="I65"/>
  <c r="K32"/>
  <c i="1" r="AS72"/>
  <c i="12" r="X93"/>
  <c r="X92"/>
  <c i="13" r="T93"/>
  <c r="T92"/>
  <c i="1" r="AW69"/>
  <c i="4" r="R95"/>
  <c r="R94"/>
  <c r="J65"/>
  <c r="K33"/>
  <c i="1" r="AT59"/>
  <c i="16" r="V94"/>
  <c r="V93"/>
  <c i="11" r="T102"/>
  <c r="T101"/>
  <c i="1" r="AW67"/>
  <c i="18" r="T91"/>
  <c r="T90"/>
  <c i="1" r="AW74"/>
  <c i="17" r="T94"/>
  <c r="T93"/>
  <c i="1" r="AW73"/>
  <c i="15" r="T91"/>
  <c r="T90"/>
  <c i="1" r="AW71"/>
  <c i="9" r="V94"/>
  <c r="V93"/>
  <c i="5" r="Q189"/>
  <c r="I70"/>
  <c i="3" r="T96"/>
  <c r="T95"/>
  <c i="1" r="AW57"/>
  <c i="15" r="V91"/>
  <c r="V90"/>
  <c i="3" r="V96"/>
  <c r="V95"/>
  <c i="10" r="BK91"/>
  <c r="BK90"/>
  <c r="K90"/>
  <c r="K65"/>
  <c i="21" r="V89"/>
  <c r="V88"/>
  <c i="11" r="X102"/>
  <c r="X101"/>
  <c i="21" r="X89"/>
  <c r="X88"/>
  <c i="11" r="V102"/>
  <c r="V101"/>
  <c i="20" r="V96"/>
  <c r="V95"/>
  <c i="14" r="X93"/>
  <c r="X92"/>
  <c i="7" r="T96"/>
  <c r="T95"/>
  <c i="1" r="AW62"/>
  <c i="3" r="X96"/>
  <c r="X95"/>
  <c i="19" r="V96"/>
  <c r="V95"/>
  <c i="11" r="R102"/>
  <c r="J66"/>
  <c i="7" r="V96"/>
  <c r="V95"/>
  <c i="4" r="X189"/>
  <c i="14" r="V93"/>
  <c r="V92"/>
  <c i="20" r="Q405"/>
  <c r="I67"/>
  <c i="17" r="R94"/>
  <c r="R93"/>
  <c r="J65"/>
  <c r="K33"/>
  <c i="1" r="AT73"/>
  <c i="13" r="V93"/>
  <c r="V92"/>
  <c i="20" r="Q96"/>
  <c r="I62"/>
  <c i="17" r="X94"/>
  <c r="X93"/>
  <c i="6" r="R189"/>
  <c r="J70"/>
  <c i="4" r="T94"/>
  <c i="1" r="AW59"/>
  <c i="6" r="T95"/>
  <c r="T94"/>
  <c i="1" r="AW61"/>
  <c i="4" r="V95"/>
  <c r="V94"/>
  <c i="18" r="Q91"/>
  <c i="12" r="R93"/>
  <c r="J66"/>
  <c i="6" r="R95"/>
  <c r="J66"/>
  <c i="2" r="Q93"/>
  <c r="I62"/>
  <c i="18" r="X91"/>
  <c r="X90"/>
  <c i="12" r="Q93"/>
  <c r="I66"/>
  <c i="4" r="Q95"/>
  <c r="I66"/>
  <c i="2" r="V93"/>
  <c r="V92"/>
  <c i="12" r="T93"/>
  <c r="T92"/>
  <c i="1" r="AW68"/>
  <c i="4" r="X94"/>
  <c i="12" r="V93"/>
  <c r="V92"/>
  <c i="2" r="T93"/>
  <c r="T92"/>
  <c i="1" r="AW55"/>
  <c i="2" r="X93"/>
  <c r="X92"/>
  <c i="18" r="BK482"/>
  <c r="K482"/>
  <c r="K70"/>
  <c i="19" r="BK525"/>
  <c r="K525"/>
  <c r="K72"/>
  <c i="20" r="BK477"/>
  <c r="K477"/>
  <c r="K71"/>
  <c i="17" r="BK255"/>
  <c r="K255"/>
  <c r="K71"/>
  <c i="11" r="BK245"/>
  <c r="K245"/>
  <c r="K74"/>
  <c i="17" r="K95"/>
  <c r="K67"/>
  <c i="2" r="R93"/>
  <c r="R92"/>
  <c r="J61"/>
  <c r="K31"/>
  <c i="1" r="AT55"/>
  <c i="3" r="I67"/>
  <c i="4" r="I67"/>
  <c r="J71"/>
  <c i="5" r="I67"/>
  <c r="R189"/>
  <c r="J70"/>
  <c i="6" r="I67"/>
  <c i="14" r="Q93"/>
  <c r="I66"/>
  <c i="15" r="Q90"/>
  <c r="I65"/>
  <c r="K32"/>
  <c i="1" r="AS71"/>
  <c i="16" r="J67"/>
  <c i="2" r="I63"/>
  <c i="4" r="J67"/>
  <c i="5" r="R95"/>
  <c r="J66"/>
  <c i="6" r="Q189"/>
  <c r="I70"/>
  <c i="8" r="BK266"/>
  <c r="K266"/>
  <c r="K71"/>
  <c i="9" r="Q94"/>
  <c r="Q93"/>
  <c r="I65"/>
  <c r="K32"/>
  <c i="1" r="AS64"/>
  <c i="10" r="I67"/>
  <c i="11" r="Q102"/>
  <c r="Q101"/>
  <c r="I65"/>
  <c r="K32"/>
  <c i="1" r="AS67"/>
  <c i="13" r="I67"/>
  <c i="19" r="J63"/>
  <c r="I68"/>
  <c r="R441"/>
  <c r="J67"/>
  <c i="5" r="I71"/>
  <c i="6" r="J71"/>
  <c i="8" r="I72"/>
  <c i="12" r="J67"/>
  <c i="13" r="J66"/>
  <c i="14" r="R93"/>
  <c r="J66"/>
  <c i="15" r="J67"/>
  <c i="3" r="J67"/>
  <c i="4" r="Q189"/>
  <c r="I70"/>
  <c i="6" r="J67"/>
  <c i="7" r="I67"/>
  <c i="9" r="R94"/>
  <c r="R93"/>
  <c r="J65"/>
  <c r="K33"/>
  <c i="1" r="AT64"/>
  <c i="10" r="I66"/>
  <c r="R91"/>
  <c r="R90"/>
  <c r="J65"/>
  <c r="K33"/>
  <c i="1" r="AT65"/>
  <c i="11" r="J67"/>
  <c i="12" r="I67"/>
  <c i="13" r="J67"/>
  <c i="15" r="I67"/>
  <c i="17" r="J67"/>
  <c r="Q94"/>
  <c r="I66"/>
  <c i="18" r="Q481"/>
  <c r="I69"/>
  <c i="19" r="BK441"/>
  <c r="K441"/>
  <c r="K67"/>
  <c i="20" r="J62"/>
  <c r="I68"/>
  <c r="R405"/>
  <c r="J67"/>
  <c i="8" r="J67"/>
  <c r="J72"/>
  <c i="15" r="R90"/>
  <c r="J65"/>
  <c r="K33"/>
  <c i="1" r="AT71"/>
  <c i="18" r="R481"/>
  <c r="J69"/>
  <c i="19" r="Q96"/>
  <c r="Q95"/>
  <c r="I61"/>
  <c r="K30"/>
  <c i="1" r="AS75"/>
  <c i="20" r="J63"/>
  <c i="21" r="I63"/>
  <c i="8" r="I67"/>
  <c i="16" r="I67"/>
  <c i="20" r="I63"/>
  <c i="21" r="J63"/>
  <c i="6" r="BK166"/>
  <c r="K166"/>
  <c r="K68"/>
  <c i="2" r="BK176"/>
  <c r="K176"/>
  <c r="K64"/>
  <c r="BK339"/>
  <c r="K339"/>
  <c r="K66"/>
  <c i="3" r="BK218"/>
  <c r="K218"/>
  <c r="K68"/>
  <c i="5" r="BK190"/>
  <c r="K190"/>
  <c r="K71"/>
  <c i="11" r="BK202"/>
  <c r="K202"/>
  <c r="K73"/>
  <c i="12" r="BK527"/>
  <c r="K527"/>
  <c r="K69"/>
  <c i="17" r="BK216"/>
  <c r="K216"/>
  <c r="K70"/>
  <c i="18" r="BK464"/>
  <c r="K464"/>
  <c r="K67"/>
  <c i="6" r="BK96"/>
  <c r="K96"/>
  <c r="K67"/>
  <c r="BK190"/>
  <c r="K190"/>
  <c r="K71"/>
  <c i="7" r="BK204"/>
  <c r="K204"/>
  <c r="K68"/>
  <c r="BK290"/>
  <c r="K290"/>
  <c r="K71"/>
  <c i="9" r="BK95"/>
  <c i="11" r="BK382"/>
  <c r="K382"/>
  <c r="K78"/>
  <c i="12" r="BK301"/>
  <c r="K301"/>
  <c r="K68"/>
  <c i="13" r="BK94"/>
  <c i="15" r="BK92"/>
  <c r="BK91"/>
  <c r="K91"/>
  <c r="K66"/>
  <c i="16" r="BK95"/>
  <c i="18" r="BK298"/>
  <c r="K298"/>
  <c r="K66"/>
  <c i="19" r="BK200"/>
  <c r="K200"/>
  <c r="K65"/>
  <c i="20" r="BK97"/>
  <c r="K97"/>
  <c r="K63"/>
  <c r="BK309"/>
  <c r="K309"/>
  <c r="K66"/>
  <c i="2" r="BK258"/>
  <c r="K258"/>
  <c r="K65"/>
  <c i="3" r="BK97"/>
  <c r="K97"/>
  <c r="K67"/>
  <c r="BK405"/>
  <c r="K405"/>
  <c r="K73"/>
  <c i="4" r="BK96"/>
  <c r="K96"/>
  <c r="K67"/>
  <c i="7" r="BK97"/>
  <c r="K97"/>
  <c r="K67"/>
  <c i="11" r="BK103"/>
  <c r="K103"/>
  <c r="K67"/>
  <c r="BK307"/>
  <c r="K307"/>
  <c r="K76"/>
  <c i="13" r="BK203"/>
  <c r="K203"/>
  <c r="K68"/>
  <c i="16" r="BK221"/>
  <c r="K221"/>
  <c r="K68"/>
  <c i="18" r="BK92"/>
  <c r="K92"/>
  <c r="K63"/>
  <c i="19" r="BK348"/>
  <c r="K348"/>
  <c r="K66"/>
  <c i="2" r="BK94"/>
  <c r="K94"/>
  <c r="K63"/>
  <c i="3" r="BK325"/>
  <c r="K325"/>
  <c r="K69"/>
  <c i="5" r="BK96"/>
  <c r="K96"/>
  <c r="K67"/>
  <c i="14" r="BK221"/>
  <c r="K221"/>
  <c r="K68"/>
  <c i="16" r="BK357"/>
  <c r="K357"/>
  <c r="K70"/>
  <c i="8" r="BK96"/>
  <c r="K96"/>
  <c r="K67"/>
  <c r="BK199"/>
  <c r="K199"/>
  <c r="K69"/>
  <c i="11" r="BK259"/>
  <c r="K259"/>
  <c r="K75"/>
  <c i="12" r="BK94"/>
  <c r="BK93"/>
  <c r="K93"/>
  <c r="K66"/>
  <c i="14" r="BK94"/>
  <c r="BK93"/>
  <c r="K93"/>
  <c r="K66"/>
  <c i="16" r="BK289"/>
  <c r="K289"/>
  <c r="K69"/>
  <c i="20" r="BK183"/>
  <c r="K183"/>
  <c r="K65"/>
  <c i="21" r="BK98"/>
  <c r="K98"/>
  <c r="K64"/>
  <c i="9" r="BK190"/>
  <c r="K190"/>
  <c r="K69"/>
  <c i="17" r="BK177"/>
  <c r="K177"/>
  <c r="K69"/>
  <c i="20" r="BK414"/>
  <c r="K414"/>
  <c r="K69"/>
  <c i="2" r="BK439"/>
  <c r="K439"/>
  <c r="K68"/>
  <c i="18" r="BK268"/>
  <c r="K268"/>
  <c r="K64"/>
  <c i="4" r="BK190"/>
  <c r="K190"/>
  <c r="K71"/>
  <c r="BK166"/>
  <c r="K166"/>
  <c r="K68"/>
  <c i="20" r="BK534"/>
  <c r="K534"/>
  <c r="K75"/>
  <c i="3" r="BK366"/>
  <c r="K366"/>
  <c r="K70"/>
  <c i="14" r="F37"/>
  <c i="1" r="BB70"/>
  <c i="4" r="F37"/>
  <c i="1" r="BB59"/>
  <c r="BD58"/>
  <c r="AZ58"/>
  <c i="12" r="F37"/>
  <c i="1" r="BB68"/>
  <c r="BF66"/>
  <c i="3" r="F37"/>
  <c i="1" r="BB57"/>
  <c r="BB56"/>
  <c r="AX56"/>
  <c r="AV56"/>
  <c i="2" r="K35"/>
  <c i="1" r="AX55"/>
  <c r="AV55"/>
  <c i="11" r="F37"/>
  <c i="1" r="BB67"/>
  <c i="7" r="F37"/>
  <c i="1" r="BB62"/>
  <c i="8" r="K37"/>
  <c i="1" r="AX63"/>
  <c r="AV63"/>
  <c i="2" r="F35"/>
  <c i="1" r="BB55"/>
  <c i="9" r="F37"/>
  <c i="1" r="BB64"/>
  <c i="11" r="K37"/>
  <c i="1" r="AX67"/>
  <c r="AV67"/>
  <c r="AW56"/>
  <c i="5" r="F37"/>
  <c i="1" r="BB60"/>
  <c r="BE66"/>
  <c r="BA66"/>
  <c i="18" r="F35"/>
  <c i="1" r="BB74"/>
  <c i="13" r="F37"/>
  <c i="1" r="BB69"/>
  <c r="BC66"/>
  <c r="AY66"/>
  <c i="18" r="K35"/>
  <c i="1" r="AX74"/>
  <c r="AV74"/>
  <c r="BE58"/>
  <c r="BA58"/>
  <c i="12" r="K37"/>
  <c i="1" r="AX68"/>
  <c r="AV68"/>
  <c i="20" r="F35"/>
  <c i="1" r="BB76"/>
  <c i="15" r="F37"/>
  <c i="1" r="BB71"/>
  <c i="19" r="F35"/>
  <c i="1" r="BB75"/>
  <c i="13" r="K37"/>
  <c i="1" r="AX69"/>
  <c r="AV69"/>
  <c i="5" r="K37"/>
  <c i="1" r="AX60"/>
  <c r="AV60"/>
  <c i="20" r="K35"/>
  <c i="1" r="AX76"/>
  <c r="AV76"/>
  <c r="AT56"/>
  <c i="6" r="K37"/>
  <c i="1" r="AX61"/>
  <c r="AV61"/>
  <c i="3" r="K37"/>
  <c i="1" r="AX57"/>
  <c r="AV57"/>
  <c i="8" r="F37"/>
  <c i="1" r="BB63"/>
  <c i="10" r="K37"/>
  <c i="1" r="AX65"/>
  <c r="AV65"/>
  <c i="17" r="F37"/>
  <c i="1" r="BB73"/>
  <c i="4" r="K37"/>
  <c i="1" r="AX59"/>
  <c r="AV59"/>
  <c r="BD66"/>
  <c r="AZ66"/>
  <c i="21" r="F35"/>
  <c i="1" r="BB77"/>
  <c r="BC58"/>
  <c r="AY58"/>
  <c i="16" r="K37"/>
  <c i="1" r="AX72"/>
  <c r="AV72"/>
  <c i="7" r="K37"/>
  <c i="1" r="AX62"/>
  <c r="AV62"/>
  <c i="14" r="K37"/>
  <c i="1" r="AX70"/>
  <c r="AV70"/>
  <c i="21" r="K35"/>
  <c i="1" r="AX77"/>
  <c r="AV77"/>
  <c i="9" r="K37"/>
  <c i="1" r="AX64"/>
  <c r="AV64"/>
  <c i="16" r="F37"/>
  <c i="1" r="BB72"/>
  <c i="6" r="F37"/>
  <c i="1" r="BB61"/>
  <c r="BF58"/>
  <c i="17" r="K37"/>
  <c i="1" r="AX73"/>
  <c r="AV73"/>
  <c i="15" r="K37"/>
  <c i="1" r="AX71"/>
  <c r="AV71"/>
  <c i="19" r="K35"/>
  <c i="1" r="AX75"/>
  <c r="AV75"/>
  <c i="17" l="1" r="BK94"/>
  <c r="K94"/>
  <c r="K66"/>
  <c i="4" r="BK189"/>
  <c r="K189"/>
  <c r="K70"/>
  <c i="13" r="BK93"/>
  <c r="BK92"/>
  <c r="K92"/>
  <c r="K65"/>
  <c i="18" r="Q90"/>
  <c r="I61"/>
  <c r="K30"/>
  <c i="1" r="AS74"/>
  <c i="19" r="R95"/>
  <c r="J61"/>
  <c r="K31"/>
  <c i="1" r="AT75"/>
  <c i="6" r="Q94"/>
  <c r="I65"/>
  <c r="K32"/>
  <c i="1" r="AS61"/>
  <c i="9" r="BK94"/>
  <c r="K94"/>
  <c r="K66"/>
  <c i="18" r="R90"/>
  <c r="J61"/>
  <c r="K31"/>
  <c i="1" r="AT74"/>
  <c i="16" r="BK94"/>
  <c r="BK93"/>
  <c r="K93"/>
  <c i="21" r="BK89"/>
  <c r="K89"/>
  <c r="K62"/>
  <c i="20" r="BK405"/>
  <c r="K405"/>
  <c r="K67"/>
  <c i="19" r="BK96"/>
  <c r="K96"/>
  <c r="K62"/>
  <c i="20" r="R95"/>
  <c r="J61"/>
  <c r="K31"/>
  <c i="1" r="AT76"/>
  <c i="2" r="Q92"/>
  <c r="I61"/>
  <c r="K30"/>
  <c i="1" r="AS55"/>
  <c i="3" r="BK96"/>
  <c r="BK95"/>
  <c r="K95"/>
  <c i="4" r="Q94"/>
  <c r="I65"/>
  <c r="K32"/>
  <c i="1" r="AS59"/>
  <c i="4" r="BK95"/>
  <c r="K95"/>
  <c r="K66"/>
  <c i="5" r="Q94"/>
  <c r="I65"/>
  <c r="K32"/>
  <c i="1" r="AS60"/>
  <c i="5" r="BK95"/>
  <c r="K95"/>
  <c r="K66"/>
  <c r="R94"/>
  <c r="J65"/>
  <c r="K33"/>
  <c i="1" r="AT60"/>
  <c i="6" r="I66"/>
  <c r="R94"/>
  <c r="J65"/>
  <c r="K33"/>
  <c i="1" r="AT61"/>
  <c i="7" r="I66"/>
  <c i="9" r="I66"/>
  <c i="11" r="I66"/>
  <c r="R101"/>
  <c r="J65"/>
  <c r="K33"/>
  <c i="1" r="AT67"/>
  <c i="5" r="BK189"/>
  <c r="BK94"/>
  <c r="K94"/>
  <c r="K65"/>
  <c i="7" r="J66"/>
  <c i="18" r="BK91"/>
  <c r="K91"/>
  <c r="K62"/>
  <c i="2" r="J62"/>
  <c i="4" r="J66"/>
  <c i="8" r="BK95"/>
  <c r="K95"/>
  <c r="K66"/>
  <c i="10" r="J66"/>
  <c i="16" r="J66"/>
  <c i="19" r="J62"/>
  <c i="21" r="R88"/>
  <c r="J61"/>
  <c r="K31"/>
  <c i="1" r="AT77"/>
  <c i="16" r="K95"/>
  <c r="K67"/>
  <c i="12" r="Q92"/>
  <c r="I65"/>
  <c r="K32"/>
  <c i="1" r="AS68"/>
  <c i="12" r="R92"/>
  <c r="J65"/>
  <c r="K33"/>
  <c i="1" r="AT68"/>
  <c i="13" r="Q92"/>
  <c r="I65"/>
  <c r="K32"/>
  <c i="1" r="AS69"/>
  <c i="14" r="Q92"/>
  <c r="I65"/>
  <c r="K32"/>
  <c i="1" r="AS70"/>
  <c i="14" r="R92"/>
  <c r="J65"/>
  <c r="K33"/>
  <c i="1" r="AT70"/>
  <c i="16" r="I66"/>
  <c i="18" r="J62"/>
  <c i="14" r="K94"/>
  <c r="K67"/>
  <c i="17" r="Q93"/>
  <c r="I65"/>
  <c r="K32"/>
  <c i="1" r="AS73"/>
  <c i="18" r="BK481"/>
  <c r="K481"/>
  <c r="K69"/>
  <c i="19" r="I62"/>
  <c i="15" r="K92"/>
  <c r="K67"/>
  <c i="12" r="BK92"/>
  <c r="K92"/>
  <c r="K65"/>
  <c i="11" r="BK102"/>
  <c r="K102"/>
  <c r="K66"/>
  <c i="20" r="BK96"/>
  <c r="BK95"/>
  <c r="K95"/>
  <c r="K61"/>
  <c r="Q95"/>
  <c r="I61"/>
  <c r="K30"/>
  <c i="1" r="AS76"/>
  <c i="17" r="J66"/>
  <c i="6" r="BK189"/>
  <c r="K189"/>
  <c r="K70"/>
  <c i="2" r="BK93"/>
  <c r="K93"/>
  <c r="K62"/>
  <c i="14" r="BK92"/>
  <c r="K92"/>
  <c r="K65"/>
  <c i="3" r="Q95"/>
  <c r="I65"/>
  <c r="K32"/>
  <c i="1" r="AS57"/>
  <c i="21" r="I62"/>
  <c i="9" r="J66"/>
  <c i="6" r="BK95"/>
  <c r="K95"/>
  <c r="K66"/>
  <c i="8" r="J66"/>
  <c i="9" r="K95"/>
  <c r="K67"/>
  <c i="17" r="BK93"/>
  <c r="K93"/>
  <c r="K65"/>
  <c i="13" r="K94"/>
  <c r="K67"/>
  <c i="8" r="I66"/>
  <c i="15" r="BK90"/>
  <c r="K90"/>
  <c i="7" r="BK96"/>
  <c r="BK95"/>
  <c r="K95"/>
  <c r="K65"/>
  <c i="12" r="K94"/>
  <c r="K67"/>
  <c i="18" r="I62"/>
  <c i="3" r="J66"/>
  <c i="10" r="K91"/>
  <c r="K66"/>
  <c i="1" r="AW58"/>
  <c r="BC54"/>
  <c r="AY54"/>
  <c r="AK30"/>
  <c r="AW66"/>
  <c r="BF54"/>
  <c r="W33"/>
  <c r="BE54"/>
  <c r="W32"/>
  <c r="BB66"/>
  <c r="AX66"/>
  <c r="AV66"/>
  <c i="16" r="K34"/>
  <c i="1" r="AG72"/>
  <c r="BB58"/>
  <c r="AX58"/>
  <c r="AV58"/>
  <c r="AS56"/>
  <c r="BD54"/>
  <c r="W31"/>
  <c i="3" r="K34"/>
  <c i="1" r="AG57"/>
  <c r="AG56"/>
  <c i="15" r="K34"/>
  <c i="1" r="AG71"/>
  <c i="10" r="K34"/>
  <c i="1" r="AG65"/>
  <c i="15" l="1" r="K43"/>
  <c i="16" r="K43"/>
  <c i="10" r="K43"/>
  <c i="3" r="K43"/>
  <c i="15" r="K65"/>
  <c i="2" r="BK92"/>
  <c r="K92"/>
  <c i="19" r="BK95"/>
  <c r="K95"/>
  <c i="13" r="K93"/>
  <c r="K66"/>
  <c i="20" r="K96"/>
  <c r="K62"/>
  <c i="11" r="BK101"/>
  <c r="K101"/>
  <c i="4" r="BK94"/>
  <c r="K94"/>
  <c r="K65"/>
  <c i="7" r="K96"/>
  <c r="K66"/>
  <c i="8" r="BK94"/>
  <c r="K94"/>
  <c i="16" r="K94"/>
  <c r="K66"/>
  <c i="18" r="BK90"/>
  <c r="K90"/>
  <c i="9" r="BK93"/>
  <c r="K93"/>
  <c r="K65"/>
  <c i="3" r="K65"/>
  <c i="5" r="K189"/>
  <c r="K70"/>
  <c i="6" r="BK94"/>
  <c r="K94"/>
  <c r="K65"/>
  <c i="3" r="K96"/>
  <c r="K66"/>
  <c i="16" r="K65"/>
  <c i="21" r="BK88"/>
  <c r="K88"/>
  <c r="K61"/>
  <c i="1" r="AN72"/>
  <c r="AN56"/>
  <c r="AN57"/>
  <c r="AN65"/>
  <c r="AN71"/>
  <c r="AS58"/>
  <c i="20" r="K32"/>
  <c i="1" r="AG76"/>
  <c r="AN76"/>
  <c i="17" r="K34"/>
  <c i="1" r="AG73"/>
  <c r="BB54"/>
  <c r="AX54"/>
  <c r="AK29"/>
  <c r="AT66"/>
  <c r="AW54"/>
  <c i="13" r="K34"/>
  <c i="1" r="AG69"/>
  <c i="19" r="K32"/>
  <c i="1" r="AG75"/>
  <c r="AN75"/>
  <c r="AZ54"/>
  <c r="AS66"/>
  <c r="AT58"/>
  <c r="AT54"/>
  <c i="8" r="K34"/>
  <c i="1" r="AG63"/>
  <c i="18" r="K32"/>
  <c i="1" r="AG74"/>
  <c r="AN74"/>
  <c i="5" r="K34"/>
  <c i="1" r="AG60"/>
  <c r="AN60"/>
  <c i="12" r="K34"/>
  <c i="1" r="AG68"/>
  <c r="AN68"/>
  <c i="2" r="K32"/>
  <c i="1" r="AG55"/>
  <c r="AN55"/>
  <c i="7" r="K34"/>
  <c i="1" r="AG62"/>
  <c r="AN62"/>
  <c i="14" r="K34"/>
  <c i="1" r="AG70"/>
  <c r="AN70"/>
  <c r="BA54"/>
  <c i="11" r="K34"/>
  <c i="1" r="AG67"/>
  <c r="W30"/>
  <c i="18" l="1" r="K41"/>
  <c i="12" r="K43"/>
  <c i="13" r="K43"/>
  <c i="1" r="AN73"/>
  <c i="7" r="K43"/>
  <c i="2" r="K61"/>
  <c i="20" r="K41"/>
  <c i="2" r="K41"/>
  <c i="17" r="K43"/>
  <c i="19" r="K41"/>
  <c r="K61"/>
  <c i="8" r="K65"/>
  <c r="K43"/>
  <c i="14" r="K43"/>
  <c i="5" r="K43"/>
  <c i="18" r="K61"/>
  <c i="11" r="K65"/>
  <c r="K43"/>
  <c i="1" r="AN69"/>
  <c r="AN63"/>
  <c r="AN67"/>
  <c r="AS54"/>
  <c r="AV54"/>
  <c i="6" r="K34"/>
  <c i="1" r="AG61"/>
  <c r="AN61"/>
  <c i="21" r="K32"/>
  <c i="1" r="AG77"/>
  <c i="4" r="K34"/>
  <c i="1" r="AG59"/>
  <c r="AN59"/>
  <c r="AG66"/>
  <c i="9" r="K34"/>
  <c i="1" r="AG64"/>
  <c r="AN64"/>
  <c r="W29"/>
  <c i="21" l="1" r="K41"/>
  <c i="6" r="K43"/>
  <c i="9" r="K43"/>
  <c i="4" r="K43"/>
  <c i="1" r="AN77"/>
  <c r="AN66"/>
  <c r="AG58"/>
  <c r="AG54"/>
  <c r="AK26"/>
  <c r="AK35"/>
  <c l="1" r="AN58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<sst xmlns="http://schemas.openxmlformats.org/spreadsheetml/2006/main">
  <si>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</si>
  <si>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</si>
  <si>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</si>
  <si>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</si>
  <si>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</si>
  <si>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</si>
  <si>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{0a8ec6e1-6ce8-490b-bdbd-493eaa052540}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</si>
  <si>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</si>
  <si>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</si>
  <si>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</si>
  <si>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</si>
  <si>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</si>
  <si>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</si>
  <si>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</si>
  <si>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</si>
  <si>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2025-014-2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</si>
  <si>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</si>
  <si>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</si>
  <si>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Revitalizace zahrady Benediktinského opatství</t>
  </si>
  <si>
    <t>KSO:</t>
  </si>
  <si>
    <t/>
  </si>
  <si>
    <t>CC-CZ:</t>
  </si>
  <si>
    <t>Místo:</t>
  </si>
  <si>
    <t>parc.č.:1236, 1237/1, 1237/2, 1238, k.ú</t>
  </si>
  <si>
    <t>Datum:</t>
  </si>
  <si>
    <t>5. 6. 2025</t>
  </si>
  <si>
    <t>Zadavatel:</t>
  </si>
  <si>
    <t>IČ:</t>
  </si>
  <si>
    <t xml:space="preserve">Benediktinské opatství, Vyšehradská 49, Praha 2   </t>
  </si>
  <si>
    <t>DIČ:</t>
  </si>
  <si>
    <t>Účastník:</t>
  </si>
  <si>
    <t>Vyplň údaj</t>
  </si>
  <si>
    <t>Projektant:</t>
  </si>
  <si>
    <t xml:space="preserve">Ing. arch. Tomáš Hradečný, Sestupná 21, Praha 6   </t>
  </si>
  <si>
    <t>Zpracovatel:</t>
  </si>
  <si>
    <t>Ing. Dana Mlejnková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</si>
  <si>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</si>
  <si>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</si>
  <si>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</si>
  <si>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</si>
  <si>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</si>
  <si>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</si>
  <si>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</si>
  <si>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</si>
  <si>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</si>
  <si>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</si>
  <si>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</si>
  <si>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</si>
  <si>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</si>
  <si>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</si>
  <si>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</si>
  <si>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</si>
  <si>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</si>
  <si>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</si>
  <si>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</si>
  <si>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</si>
  <si>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</si>
  <si>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</si>
  <si>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</si>
  <si>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</si>
  <si>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</si>
  <si>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</si>
  <si>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</si>
  <si>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</si>
  <si>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</si>
  <si>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</si>
  <si>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</si>
  <si>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</si>
  <si>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</si>
  <si>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</si>
  <si>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</si>
  <si>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</si>
  <si>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</si>
  <si>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</si>
  <si>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</si>
  <si>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</si>
  <si>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</si>
  <si>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</si>
  <si>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</si>
  <si>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2025-014-01</t>
  </si>
  <si>
    <t>Komunikace</t>
  </si>
  <si>
    <t>STA</t>
  </si>
  <si>
    <t>1</t>
  </si>
  <si>
    <t>{8bfe570b-9810-401d-a170-1ff3dec12c6b}</t>
  </si>
  <si>
    <t>2</t>
  </si>
  <si>
    <t>2025-014-02</t>
  </si>
  <si>
    <t>Opěrné zdi a schodiště</t>
  </si>
  <si>
    <t>{292c14d6-c196-4a5c-ad73-d71c043c6ee6}</t>
  </si>
  <si>
    <t>2025-014-02-02</t>
  </si>
  <si>
    <t>Opěrná zeď G</t>
  </si>
  <si>
    <t>Soupis</t>
  </si>
  <si>
    <t>{7665c379-ca0f-4a7a-97a5-6fe6c6da5beb}</t>
  </si>
  <si>
    <t>2025-014-03</t>
  </si>
  <si>
    <t>Drobná architektura a mobiliář</t>
  </si>
  <si>
    <t>{fa15c547-8101-4ac8-a4f5-8da8f965540b}</t>
  </si>
  <si>
    <t>2025-014-03-01</t>
  </si>
  <si>
    <t>Křížová pergola</t>
  </si>
  <si>
    <t>{b9e9ed90-4a91-4f20-a516-4dc3de915e40}</t>
  </si>
  <si>
    <t>2025-014-03-02</t>
  </si>
  <si>
    <t>Pergola nad parkovacím stáním</t>
  </si>
  <si>
    <t>{dfb85980-1960-4349-881a-714bdd2b8480}</t>
  </si>
  <si>
    <t>2025-014-03-03</t>
  </si>
  <si>
    <t>Treláž</t>
  </si>
  <si>
    <t>{53343f0e-c2fe-4362-8c24-9766ba2bc8d1}</t>
  </si>
  <si>
    <t>2025-014-03-04</t>
  </si>
  <si>
    <t>Vodní prvek kruhový</t>
  </si>
  <si>
    <t>{58808c88-2630-4c73-9db0-7694fd962b52}</t>
  </si>
  <si>
    <t>2025-014-03-05</t>
  </si>
  <si>
    <t>Dětské hřiště - oplocení</t>
  </si>
  <si>
    <t>{39c2ea9b-5262-46be-adbf-27f979fa06cf}</t>
  </si>
  <si>
    <t>2025-014-03-06</t>
  </si>
  <si>
    <t>Dětské hřiště - dopadové plochy</t>
  </si>
  <si>
    <t>{f4025168-d4b4-4a7e-95b1-a0aef6b055a4}</t>
  </si>
  <si>
    <t>2025-014-03-07</t>
  </si>
  <si>
    <t>Mobiliář</t>
  </si>
  <si>
    <t>{53dd3e6c-faf2-4426-b3ef-050c027b23b2}</t>
  </si>
  <si>
    <t>2025-014-04</t>
  </si>
  <si>
    <t>Krajinářské úpravy</t>
  </si>
  <si>
    <t>{00e7b90d-3442-4992-8adc-041e794606b3}</t>
  </si>
  <si>
    <t>2025-014-04-01</t>
  </si>
  <si>
    <t xml:space="preserve">Krajinářské úpravy - příprava půdy </t>
  </si>
  <si>
    <t>{90e1c887-81ae-4829-9346-7cdd8bccbb68}</t>
  </si>
  <si>
    <t>2025-014-04-02</t>
  </si>
  <si>
    <t>Krajinářské úpravy - výsadba stromů</t>
  </si>
  <si>
    <t>{2d24cde0-7e1e-447f-b0a8-37c47326c623}</t>
  </si>
  <si>
    <t>2025-014-04-03</t>
  </si>
  <si>
    <t>Krajinářské úpravy - výsadba trvalek</t>
  </si>
  <si>
    <t>{8ddb91ae-d282-426f-b7e6-d3a6d85de1c4}</t>
  </si>
  <si>
    <t>2025-014-04-04</t>
  </si>
  <si>
    <t>Krajinářské úpravy - výsadba keřů</t>
  </si>
  <si>
    <t>{4d215a7b-a677-45ae-a578-21bb0a591420}</t>
  </si>
  <si>
    <t>2025-014-04-05</t>
  </si>
  <si>
    <t>Krajinářské úpravy - výsadba vinice</t>
  </si>
  <si>
    <t>{51fc6fcb-ad1e-40dd-8951-b6033d220c78}</t>
  </si>
  <si>
    <t>2025-014-04-06</t>
  </si>
  <si>
    <t>Krajinářské úpravy - trávníky</t>
  </si>
  <si>
    <t>{6261649b-93b2-4503-8e25-0d2730a0bdb1}</t>
  </si>
  <si>
    <t>2025-014-04-07</t>
  </si>
  <si>
    <t>Krajinářské úpravy - kácení stromů</t>
  </si>
  <si>
    <t>{6e24b703-de9a-461e-95e8-a35d7e28e691}</t>
  </si>
  <si>
    <t>2025-014-05</t>
  </si>
  <si>
    <t>Areálová zdravotně technická instalace</t>
  </si>
  <si>
    <t>{de49e023-c2b2-4598-be7f-63d64832be26}</t>
  </si>
  <si>
    <t>2025-014-06</t>
  </si>
  <si>
    <t>Bourací práce - objekt šatny</t>
  </si>
  <si>
    <t>{95740f2b-71e3-4dd2-9204-ee1e599fc5aa}</t>
  </si>
  <si>
    <t>2025-014-07</t>
  </si>
  <si>
    <t>Bourací práce - objekt domek</t>
  </si>
  <si>
    <t>{a234fc92-af67-426c-8cd3-0e6622a06de5}</t>
  </si>
  <si>
    <t>2025-014-08</t>
  </si>
  <si>
    <t>VRN - vedlejší rozpočtové náklady</t>
  </si>
  <si>
    <t>{b47db7e7-cfab-4ad0-b471-c8382cd2d954}</t>
  </si>
  <si>
    <t>KRYCÍ LIST SOUPISU PRACÍ</t>
  </si>
  <si>
    <t>Objekt:</t>
  </si>
  <si>
    <t>2025-014-01 - Komunikace</t>
  </si>
  <si>
    <t xml:space="preserve">Zpracováno dle metodiky ÚRS s maximálním zatříděním položek (popisu činností) dle Třídníku stavebních konstrukcí a prací. Použita databáze směrných cen 2024/I.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</si>
  <si>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</si>
  <si>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</si>
  <si>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</si>
  <si>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</si>
  <si>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</si>
  <si>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</si>
  <si>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</si>
  <si>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</si>
  <si>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</si>
  <si>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1-1 - Zemní práce- pro cesty z lomové výsivky</t>
  </si>
  <si>
    <t xml:space="preserve">    1-2 - Zemní práce- pro cesty z kamenné dlažby</t>
  </si>
  <si>
    <t xml:space="preserve">    1-3 - Zemní práce- pro nástupní plochy  z kamenné dlažby</t>
  </si>
  <si>
    <t xml:space="preserve">    1-4 - Zemní práce- Kamenný odvodňovací žlábek </t>
  </si>
  <si>
    <t xml:space="preserve">    5-1 - Komunikace pozemní - Cesty z lomové výsivky</t>
  </si>
  <si>
    <t xml:space="preserve">    5-2 - Komunikace pozemní - Cesty z kamenné dlažby</t>
  </si>
  <si>
    <t xml:space="preserve">    5-3 - Komunikace pozemní - nástupní plochy z kamenné dlažby</t>
  </si>
  <si>
    <t xml:space="preserve">    5-4 - Komunikace pozemní - Kamenný odvodňovací žlábek 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</si>
  <si>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</si>
  <si>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</si>
  <si>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</si>
  <si>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</si>
  <si>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</si>
  <si>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</si>
  <si>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</si>
  <si>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</si>
  <si>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</si>
  <si>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</si>
  <si>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</si>
  <si>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</si>
  <si>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</si>
  <si>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</si>
  <si>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</si>
  <si>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</si>
  <si>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</si>
  <si>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</si>
  <si>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</si>
  <si>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</si>
  <si>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</si>
  <si>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</si>
  <si>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1-1</t>
  </si>
  <si>
    <t>Zemní práce- pro cesty z lomové výsivky</t>
  </si>
  <si>
    <t>K</t>
  </si>
  <si>
    <t>111111331</t>
  </si>
  <si>
    <t>Odstranění ruderálního porostu z plochy přes 500 m2 v rovině nebo na svahu do 1:5</t>
  </si>
  <si>
    <t>m2</t>
  </si>
  <si>
    <t>CS ÚRS 2025 01</t>
  </si>
  <si>
    <t>4</t>
  </si>
  <si>
    <t>865257732</t>
  </si>
  <si>
    <t>Online PSC</t>
  </si>
  <si>
    <t>https://podminky.urs.cz/item/CS_URS_2025_01/111111331</t>
  </si>
  <si>
    <t>VV</t>
  </si>
  <si>
    <t xml:space="preserve">Cesty z lomové výsivky ve skladbě </t>
  </si>
  <si>
    <t>m²</t>
  </si>
  <si>
    <t>2029</t>
  </si>
  <si>
    <t>Součet</t>
  </si>
  <si>
    <t>111301111</t>
  </si>
  <si>
    <t>Sejmutí drnu tl. do 100 mm, v jakékoliv ploše</t>
  </si>
  <si>
    <t>-559978501</t>
  </si>
  <si>
    <t>https://podminky.urs.cz/item/CS_URS_2025_01/111301111</t>
  </si>
  <si>
    <t>3</t>
  </si>
  <si>
    <t>122251104</t>
  </si>
  <si>
    <t>Odkopávky a prokopávky nezapažené strojně v hornině třídy těžitelnosti I skupiny 3 přes 100 do 500 m3</t>
  </si>
  <si>
    <t>m3</t>
  </si>
  <si>
    <t>1403842880</t>
  </si>
  <si>
    <t>https://podminky.urs.cz/item/CS_URS_2025_01/122251104</t>
  </si>
  <si>
    <t>2029*0,23</t>
  </si>
  <si>
    <t xml:space="preserve">odkopávky / výsivka 30   + štěrkodrť 150   + štěrkodrť 150  mínus drny100 =230mm/</t>
  </si>
  <si>
    <t>6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</si>
  <si>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</si>
  <si>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</si>
  <si>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1641236972</t>
  </si>
  <si>
    <t>https://podminky.urs.cz/item/CS_URS_2025_01/162251102</t>
  </si>
  <si>
    <t>162702111</t>
  </si>
  <si>
    <t>Vodorovné přemístění drnu na suchu na vzdálenost přes 5000 do 6000 m</t>
  </si>
  <si>
    <t>-384244872</t>
  </si>
  <si>
    <t>https://podminky.urs.cz/item/CS_URS_2025_01/162702111</t>
  </si>
  <si>
    <t>5</t>
  </si>
  <si>
    <t>162702119</t>
  </si>
  <si>
    <t>Vodorovné přemístění drnu na suchu Příplatek k ceně za každých dalších i započatých 1000 m</t>
  </si>
  <si>
    <t>1913662659</t>
  </si>
  <si>
    <t>https://podminky.urs.cz/item/CS_URS_2025_01/162702119</t>
  </si>
  <si>
    <t>2029*5 'Přepočtené koeficientem množství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</si>
  <si>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</si>
  <si>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</si>
  <si>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</si>
  <si>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1355068053</t>
  </si>
  <si>
    <t>https://podminky.urs.cz/item/CS_URS_2025_01/162751117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</si>
  <si>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</si>
  <si>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</si>
  <si>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</si>
  <si>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-332747658</t>
  </si>
  <si>
    <t>https://podminky.urs.cz/item/CS_URS_2025_01/162751119</t>
  </si>
  <si>
    <t>9</t>
  </si>
  <si>
    <t>167111101</t>
  </si>
  <si>
    <t>Nakládání, skládání a překládání neulehlého výkopku nebo sypaniny ručně nakládání, z hornin třídy těžitelnosti I, skupiny 1 až 3</t>
  </si>
  <si>
    <t>-1170342264</t>
  </si>
  <si>
    <t>https://podminky.urs.cz/item/CS_URS_2025_01/167111101</t>
  </si>
  <si>
    <t>171152501</t>
  </si>
  <si>
    <t>Zhutnění podloží pod násypy z rostlé horniny třídy těžitelnosti I a II, skupiny 1 až 4 z hornin soudružných a nesoudržných</t>
  </si>
  <si>
    <t>224910349</t>
  </si>
  <si>
    <t>https://podminky.urs.cz/item/CS_URS_2025_01/171152501</t>
  </si>
  <si>
    <t xml:space="preserve">Cesty z lomové výsivky </t>
  </si>
  <si>
    <t>zhutněná pláň</t>
  </si>
  <si>
    <t>11</t>
  </si>
  <si>
    <t>171201221</t>
  </si>
  <si>
    <t>Poplatek za uložení stavebního odpadu na skládce (skládkovné) zeminy a kamení zatříděného do Katalogu odpadů pod kódem 17 05 04</t>
  </si>
  <si>
    <t>t</t>
  </si>
  <si>
    <t>1668950817</t>
  </si>
  <si>
    <t>https://podminky.urs.cz/item/CS_URS_2025_01/171201221</t>
  </si>
  <si>
    <t>2029*0,23*1,6</t>
  </si>
  <si>
    <t>10</t>
  </si>
  <si>
    <t>171251201</t>
  </si>
  <si>
    <t>Uložení sypaniny na skládky nebo meziskládky bez hutnění s upravením uložené sypaniny do předepsaného tvaru</t>
  </si>
  <si>
    <t>-422237844</t>
  </si>
  <si>
    <t>https://podminky.urs.cz/item/CS_URS_2025_01/171251201</t>
  </si>
  <si>
    <t>1-2</t>
  </si>
  <si>
    <t>Zemní práce- pro cesty z kamenné dlažby</t>
  </si>
  <si>
    <t>13</t>
  </si>
  <si>
    <t>111111321</t>
  </si>
  <si>
    <t>Odstranění ruderálního porostu z plochy přes 100 do 500 m2 v rovině nebo na svahu do 1:5</t>
  </si>
  <si>
    <t>1098069346</t>
  </si>
  <si>
    <t>https://podminky.urs.cz/item/CS_URS_2025_01/111111321</t>
  </si>
  <si>
    <t>Skladba cesty s kamenným krytem</t>
  </si>
  <si>
    <t>367</t>
  </si>
  <si>
    <t>14</t>
  </si>
  <si>
    <t>482731028</t>
  </si>
  <si>
    <t>15</t>
  </si>
  <si>
    <t>872074179</t>
  </si>
  <si>
    <t>cesta - kamenná dlažba</t>
  </si>
  <si>
    <t>odkopávky / dlažba 100 +ložná vrstva 40 + štěrkodrť 250 mínus drny100 =290mm/</t>
  </si>
  <si>
    <t>367*0,29</t>
  </si>
  <si>
    <t>18</t>
  </si>
  <si>
    <t>353450313</t>
  </si>
  <si>
    <t>16</t>
  </si>
  <si>
    <t>-1494088729</t>
  </si>
  <si>
    <t>17</t>
  </si>
  <si>
    <t>-287288573</t>
  </si>
  <si>
    <t>367*5 'Přepočtené koeficientem množství</t>
  </si>
  <si>
    <t>19</t>
  </si>
  <si>
    <t>-1627694160</t>
  </si>
  <si>
    <t>20</t>
  </si>
  <si>
    <t>-1175743698</t>
  </si>
  <si>
    <t>-1722642529</t>
  </si>
  <si>
    <t>24</t>
  </si>
  <si>
    <t>-153273120</t>
  </si>
  <si>
    <t>23</t>
  </si>
  <si>
    <t>1211009389</t>
  </si>
  <si>
    <t>367*0,29*1,6</t>
  </si>
  <si>
    <t>22</t>
  </si>
  <si>
    <t>-51379603</t>
  </si>
  <si>
    <t>1-3</t>
  </si>
  <si>
    <t xml:space="preserve">Zemní práce- pro nástupní plochy  z kamenné dlažby</t>
  </si>
  <si>
    <t>25</t>
  </si>
  <si>
    <t>111111311</t>
  </si>
  <si>
    <t>Odstranění ruderálního porostu z plochy do 100 m2 v rovině nebo na svahu do 1:5</t>
  </si>
  <si>
    <t>1481450855</t>
  </si>
  <si>
    <t>https://podminky.urs.cz/item/CS_URS_2025_01/111111311</t>
  </si>
  <si>
    <t>Skladba nástupních ploch s kamenným krytem u vstupů:</t>
  </si>
  <si>
    <t>51</t>
  </si>
  <si>
    <t>26</t>
  </si>
  <si>
    <t>-816300780</t>
  </si>
  <si>
    <t>27</t>
  </si>
  <si>
    <t>122251102</t>
  </si>
  <si>
    <t>Odkopávky a prokopávky nezapažené strojně v hornině třídy těžitelnosti I skupiny 3 přes 20 do 50 m3</t>
  </si>
  <si>
    <t>-501767286</t>
  </si>
  <si>
    <t>https://podminky.urs.cz/item/CS_URS_2025_01/122251102</t>
  </si>
  <si>
    <t>51*0,25</t>
  </si>
  <si>
    <t>odkopávky / dlažba 160 +ložná vrstva 40 + štěrkodrť 150 mínus drny100 =250mm/</t>
  </si>
  <si>
    <t>30</t>
  </si>
  <si>
    <t>1327642146</t>
  </si>
  <si>
    <t>28</t>
  </si>
  <si>
    <t>379204883</t>
  </si>
  <si>
    <t>29</t>
  </si>
  <si>
    <t>1564854434</t>
  </si>
  <si>
    <t>51*5 'Přepočtené koeficientem množství</t>
  </si>
  <si>
    <t>31</t>
  </si>
  <si>
    <t>361969682</t>
  </si>
  <si>
    <t>32</t>
  </si>
  <si>
    <t>-150609685</t>
  </si>
  <si>
    <t>33</t>
  </si>
  <si>
    <t>240951081</t>
  </si>
  <si>
    <t>36</t>
  </si>
  <si>
    <t>-144435954</t>
  </si>
  <si>
    <t>35</t>
  </si>
  <si>
    <t>716009208</t>
  </si>
  <si>
    <t>51*0,25*1,6</t>
  </si>
  <si>
    <t>34</t>
  </si>
  <si>
    <t>1996580527</t>
  </si>
  <si>
    <t>1-4</t>
  </si>
  <si>
    <t xml:space="preserve">Zemní práce- Kamenný odvodňovací žlábek </t>
  </si>
  <si>
    <t>37</t>
  </si>
  <si>
    <t>1435751858</t>
  </si>
  <si>
    <t>"zemní práce- Kamenný odvodňovací žlábek 
"</t>
  </si>
  <si>
    <t>m/2/</t>
  </si>
  <si>
    <t>67*0,68</t>
  </si>
  <si>
    <t>38</t>
  </si>
  <si>
    <t>997652623</t>
  </si>
  <si>
    <t>39</t>
  </si>
  <si>
    <t>785336819</t>
  </si>
  <si>
    <t>m/3/</t>
  </si>
  <si>
    <t>67*0,68*(0,25+0,075+0,1+0,1)</t>
  </si>
  <si>
    <t>42</t>
  </si>
  <si>
    <t>162251102.1</t>
  </si>
  <si>
    <t>2048093588</t>
  </si>
  <si>
    <t>https://podminky.urs.cz/item/CS_URS_2025_01/162251102.1</t>
  </si>
  <si>
    <t>40</t>
  </si>
  <si>
    <t>-1862139986</t>
  </si>
  <si>
    <t>"zemní práce- Kamenný odvodňovací žlábek "</t>
  </si>
  <si>
    <t>41</t>
  </si>
  <si>
    <t>-2108582148</t>
  </si>
  <si>
    <t>45,56*5 'Přepočtené koeficientem množství</t>
  </si>
  <si>
    <t>43</t>
  </si>
  <si>
    <t>162751117.1</t>
  </si>
  <si>
    <t>-116361659</t>
  </si>
  <si>
    <t>https://podminky.urs.cz/item/CS_URS_2025_01/162751117.1</t>
  </si>
  <si>
    <t>44</t>
  </si>
  <si>
    <t>1057281838</t>
  </si>
  <si>
    <t>45</t>
  </si>
  <si>
    <t>-1136966878</t>
  </si>
  <si>
    <t>48</t>
  </si>
  <si>
    <t>-568202308</t>
  </si>
  <si>
    <t>47</t>
  </si>
  <si>
    <t>582450555</t>
  </si>
  <si>
    <t>67*0,68*(0,25+0,075+0,1+0,1)*1,6</t>
  </si>
  <si>
    <t>46</t>
  </si>
  <si>
    <t>-1956433057</t>
  </si>
  <si>
    <t>5-1</t>
  </si>
  <si>
    <t>Komunikace pozemní - Cesty z lomové výsivky</t>
  </si>
  <si>
    <t>451577777.R</t>
  </si>
  <si>
    <t>Podklad - vrstva - Lomová výsivka 0-4 mm v ploše vodorovné nebo ve sklonu do 1:5, tloušťky 30 mm</t>
  </si>
  <si>
    <t>213324630</t>
  </si>
  <si>
    <t>Cesty z lomové výsivky</t>
  </si>
  <si>
    <t xml:space="preserve">lomová výsivka 0-4 mm    30 mm  ČSN-EN 13 285 "</t>
  </si>
  <si>
    <t>Mezisoučet</t>
  </si>
  <si>
    <t xml:space="preserve">"Cesty z lomové výsivky ve skladbě - spodní vrstvy jsou již hotovy nezapočítávají selomová výsivka 0-4 mm    30 mm  ČSN-EN 13 285 "</t>
  </si>
  <si>
    <t>460</t>
  </si>
  <si>
    <t>49</t>
  </si>
  <si>
    <t>564851111</t>
  </si>
  <si>
    <t>Podklad ze štěrkodrti ŠD s rozprostřením a zhutněním plochy přes 100 m2, po zhutnění tl. 150 mm</t>
  </si>
  <si>
    <t>-1798228434</t>
  </si>
  <si>
    <t>https://podminky.urs.cz/item/CS_URS_2025_01/564851111</t>
  </si>
  <si>
    <t xml:space="preserve">komunikace - Cesty z lomové výsivky </t>
  </si>
  <si>
    <t>ŠD- 150 mm štěrkodrť fr.4-32mm</t>
  </si>
  <si>
    <t>50</t>
  </si>
  <si>
    <t>452014015</t>
  </si>
  <si>
    <t>5-2</t>
  </si>
  <si>
    <t>Komunikace pozemní - Cesty z kamenné dlažby</t>
  </si>
  <si>
    <t>52</t>
  </si>
  <si>
    <t>564871111</t>
  </si>
  <si>
    <t>Podklad ze štěrkodrti ŠD s rozprostřením a zhutněním plochy přes 100 m2, po zhutnění tl. 250 mm</t>
  </si>
  <si>
    <t>-620867199</t>
  </si>
  <si>
    <t>https://podminky.urs.cz/item/CS_URS_2025_01/564871111</t>
  </si>
  <si>
    <t>cesty s kamenným krytem</t>
  </si>
  <si>
    <t xml:space="preserve">štěrkodrť     ŠD  /250/</t>
  </si>
  <si>
    <t>53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</si>
  <si>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</si>
  <si>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</si>
  <si>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-1263333029</t>
  </si>
  <si>
    <t>https://podminky.urs.cz/item/CS_URS_2025_01/591211111</t>
  </si>
  <si>
    <t xml:space="preserve">Skladba cesty s kamenným krytem: </t>
  </si>
  <si>
    <t xml:space="preserve"> - Kamenná dlažba kostky - odseky od kostek na dláždění  100 mm  ČSN 73 6131-1 </t>
  </si>
  <si>
    <t>54</t>
  </si>
  <si>
    <t>M</t>
  </si>
  <si>
    <t>58381015</t>
  </si>
  <si>
    <t>kostka řezanoštípaná dlažební žula 10x10x10cm</t>
  </si>
  <si>
    <t>1148060867</t>
  </si>
  <si>
    <t>367*1,05 'Přepočtené koeficientem množství</t>
  </si>
  <si>
    <t>5-3</t>
  </si>
  <si>
    <t>Komunikace pozemní - nástupní plochy z kamenné dlažby</t>
  </si>
  <si>
    <t>55</t>
  </si>
  <si>
    <t>564851011</t>
  </si>
  <si>
    <t>Podklad ze štěrkodrti ŠD s rozprostřením a zhutněním plochy jednotlivě do 100 m2, po zhutnění tl. 150 mm</t>
  </si>
  <si>
    <t>-1126353402</t>
  </si>
  <si>
    <t>https://podminky.urs.cz/item/CS_URS_2025_01/564851011</t>
  </si>
  <si>
    <t>56</t>
  </si>
  <si>
    <t>591111111</t>
  </si>
  <si>
    <t>Kladení dlažby z kostek s provedením lože do tl. 50 mm, s vyplněním spár, s dvojím beraněním a se smetením přebytečného materiálu na krajnici velkých z kamene, do lože z kameniva těženého</t>
  </si>
  <si>
    <t>191410180</t>
  </si>
  <si>
    <t>https://podminky.urs.cz/item/CS_URS_2025_01/591111111</t>
  </si>
  <si>
    <t>Skladba cesty s kamenným krytem- nástupní plochy</t>
  </si>
  <si>
    <t xml:space="preserve">kamenná dlažba   160/200x160x160         DL I                     160 mm  ČSN 73 6131-1</t>
  </si>
  <si>
    <t>57</t>
  </si>
  <si>
    <t>58381008</t>
  </si>
  <si>
    <t>kostka štípaná dlažební žula velká 15/17</t>
  </si>
  <si>
    <t>-43408630</t>
  </si>
  <si>
    <t>51*1,05 'Přepočtené koeficientem množství</t>
  </si>
  <si>
    <t>5-4</t>
  </si>
  <si>
    <t xml:space="preserve">Komunikace pozemní - Kamenný odvodňovací žlábek </t>
  </si>
  <si>
    <t>59</t>
  </si>
  <si>
    <t>451317777.R</t>
  </si>
  <si>
    <t>Podklad nebo lože vodorovný nebo do sklonu 1:5 z betonu prostého tl 250 mm</t>
  </si>
  <si>
    <t>-1993149148</t>
  </si>
  <si>
    <t xml:space="preserve">podklad pod Kamenný odvodňovací žlábek </t>
  </si>
  <si>
    <t>š. 0,68 v. 0,25</t>
  </si>
  <si>
    <t>58</t>
  </si>
  <si>
    <t>564732111</t>
  </si>
  <si>
    <t>Podklad nebo kryt z vibrovaného štěrku VŠ s rozprostřením, vlhčením a zhutněním, po zhutnění tl. 100 mm</t>
  </si>
  <si>
    <t>-1211846973</t>
  </si>
  <si>
    <t>https://podminky.urs.cz/item/CS_URS_2025_01/564732111</t>
  </si>
  <si>
    <t>podklad pod lože - štěrk</t>
  </si>
  <si>
    <t>m/2</t>
  </si>
  <si>
    <t>(0,1+0,68+0,1)*67</t>
  </si>
  <si>
    <t>60</t>
  </si>
  <si>
    <t>916241112</t>
  </si>
  <si>
    <t>Osazení obrubníku kamenného se zřízením lože, s vyplněním a zatřením spár cementovou maltou ležatého bez boční opěry, do lože z betonu prostého</t>
  </si>
  <si>
    <t>m</t>
  </si>
  <si>
    <t>-1902246351</t>
  </si>
  <si>
    <t>https://podminky.urs.cz/item/CS_URS_2025_01/916241112</t>
  </si>
  <si>
    <t xml:space="preserve">Kamenný odvodňovací žlábek </t>
  </si>
  <si>
    <t>kamenný žlab složený z:</t>
  </si>
  <si>
    <t>dvou řad kamennických prvků z žuly 1000x70x100 mm ( boční část)</t>
  </si>
  <si>
    <t xml:space="preserve">z jedné řady  kamenického prvku z žuly 1000x160x75 mm ( spodní část</t>
  </si>
  <si>
    <t>67</t>
  </si>
  <si>
    <t>61</t>
  </si>
  <si>
    <t>58380374.R2</t>
  </si>
  <si>
    <t>obrubník kamenný žulový přímý atyp. 1000x160x 70mm</t>
  </si>
  <si>
    <t>-1278733394</t>
  </si>
  <si>
    <t xml:space="preserve">dvou řad kamennických prvků </t>
  </si>
  <si>
    <t xml:space="preserve">z žuly 1000x160x70 mm </t>
  </si>
  <si>
    <t>67*1,02 'Přepočtené koeficientem množství</t>
  </si>
  <si>
    <t>62</t>
  </si>
  <si>
    <t>916241212</t>
  </si>
  <si>
    <t>Osazení obrubníku kamenného se zřízením lože, s vyplněním a zatřením spár cementovou maltou stojatého bez boční opěry, do lože z betonu prostého</t>
  </si>
  <si>
    <t>-53288638</t>
  </si>
  <si>
    <t>https://podminky.urs.cz/item/CS_URS_2025_01/916241212</t>
  </si>
  <si>
    <t xml:space="preserve">dvou řad kamennických prvků z žuly 1000x70x100 mm </t>
  </si>
  <si>
    <t xml:space="preserve">z jedné řady  kamenického prvku z žuly 1000x160x75 mm </t>
  </si>
  <si>
    <t>67*2</t>
  </si>
  <si>
    <t>63</t>
  </si>
  <si>
    <t>58380374.R1</t>
  </si>
  <si>
    <t>obrubník kamenný žulový přímý atyp. 1000x70x100mm</t>
  </si>
  <si>
    <t>-1925356991</t>
  </si>
  <si>
    <t>dvou řad kamennických prvků --------boční část</t>
  </si>
  <si>
    <t xml:space="preserve">z žuly 1000x70x100 mm </t>
  </si>
  <si>
    <t>134*1,02 'Přepočtené koeficientem množství</t>
  </si>
  <si>
    <t>Ostatní konstrukce a práce, bourání</t>
  </si>
  <si>
    <t>64</t>
  </si>
  <si>
    <t>916371111</t>
  </si>
  <si>
    <t>Zahradní obrubník z recyklované pryže do štěrkopískového lože tl. do 40 mm, s lepenými spoji, barva černá</t>
  </si>
  <si>
    <t>-449749674</t>
  </si>
  <si>
    <t>https://podminky.urs.cz/item/CS_URS_2025_01/916371111</t>
  </si>
  <si>
    <t>Krajníky cest</t>
  </si>
  <si>
    <t xml:space="preserve">alternativa: Ocelová pásovina 100x5 mm, kotveno svárem k roxorům prům 12 mm x 300 mm,  ve vzdálenosti 1 m</t>
  </si>
  <si>
    <t>1913</t>
  </si>
  <si>
    <t>65</t>
  </si>
  <si>
    <t>935923111.R</t>
  </si>
  <si>
    <t>D+M vpusti s plastovým košem 500x160x438 mm např. Hauraton profi- odtoková vpust DN/OD 160, H=406 mm, 0,5 m .... vč. můstkového roštu z tvárné litiny</t>
  </si>
  <si>
    <t>kus</t>
  </si>
  <si>
    <t>-1198800323</t>
  </si>
  <si>
    <t xml:space="preserve"> vpusti  s plastovým košem 500x160x438 mm např. Hauraton profi- odtoková vpust DN/OD 160, H=406 mm, 0,5 m</t>
  </si>
  <si>
    <t>ks</t>
  </si>
  <si>
    <t>např. ref.výr.</t>
  </si>
  <si>
    <t>https://www.kamody.cz/aco-self-200-odtokova-vpust-dn-150-05-m-10453-129413</t>
  </si>
  <si>
    <t>ACO Self 200 odtoková vpust DN/OD 160, H=406 mm, 0,5 m, bez roštu 10453</t>
  </si>
  <si>
    <t>998</t>
  </si>
  <si>
    <t>Přesun hmot</t>
  </si>
  <si>
    <t>66</t>
  </si>
  <si>
    <t>998223011</t>
  </si>
  <si>
    <t>Přesun hmot pro pozemní komunikace s krytem dlážděným dopravní vzdálenost do 200 m jakékoliv délky objektu</t>
  </si>
  <si>
    <t>-971926123</t>
  </si>
  <si>
    <t>https://podminky.urs.cz/item/CS_URS_2025_01/998223011</t>
  </si>
  <si>
    <t>2025-014-02 - Opěrné zdi a schodiště</t>
  </si>
  <si>
    <t>Soupis:</t>
  </si>
  <si>
    <t>2025-014-02-02 - Opěrná zeď G</t>
  </si>
  <si>
    <t xml:space="preserve">Zpracováno dle metodiky ÚRS s maximálním zatříděním položek (popisu činností) dle Třídníku stavebních konstrukcí a prací. Použita databáze směrných cen 2025/I.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</t>
  </si>
  <si>
    <t xml:space="preserve">G -  Zeď G - výkres f.2.2.6. - jedná se o zalomenou zeď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</si>
  <si>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</si>
  <si>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</si>
  <si>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</si>
  <si>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</si>
  <si>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</si>
  <si>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711 - Izolace proti vodě, vlhkosti a plynům</t>
  </si>
  <si>
    <t>G</t>
  </si>
  <si>
    <t xml:space="preserve"> Zeď G - výkres f.2.2.6. - jedná se o zalomenou zeď</t>
  </si>
  <si>
    <t>Zemní práce</t>
  </si>
  <si>
    <t>131213701</t>
  </si>
  <si>
    <t>Hloubení nezapažených jam ručně s urovnáním dna do předepsaného profilu a spádu v hornině třídy těžitelnosti I skupiny 3 soudržných</t>
  </si>
  <si>
    <t>-1239342969</t>
  </si>
  <si>
    <t>https://podminky.urs.cz/item/CS_URS_2025_01/131213701</t>
  </si>
  <si>
    <t>zeď G</t>
  </si>
  <si>
    <t>výkop patek š./700/mm délka/1000/mm výška 670+150 počet 3 + š./500/mm délka/1000/mm výška 750+150 počet 2 + š./500/mm délka/610/mm výška 750+150</t>
  </si>
  <si>
    <t>2,9</t>
  </si>
  <si>
    <t>hl./330+ 150 podsyp štěrk</t>
  </si>
  <si>
    <t>132251101</t>
  </si>
  <si>
    <t>Hloubení nezapažených rýh šířky do 800 mm strojně s urovnáním dna do předepsaného profilu a spádu v hornině třídy těžitelnosti I skupiny 3 do 20 m3</t>
  </si>
  <si>
    <t>1061118623</t>
  </si>
  <si>
    <t>https://podminky.urs.cz/item/CS_URS_2025_01/132251101</t>
  </si>
  <si>
    <t xml:space="preserve">výkop pásu š. /700mm pod pásem + 300 pod drenážemi//mm v./330+150/  d.7500 +  š. /500mm pod pásem + 300 pod drenážemi//mm v./250+150/  d.5600 + za pat</t>
  </si>
  <si>
    <t>3,795</t>
  </si>
  <si>
    <t>-954276237</t>
  </si>
  <si>
    <t>obsyp zeminou</t>
  </si>
  <si>
    <t>8,6</t>
  </si>
  <si>
    <t>mínus</t>
  </si>
  <si>
    <t>2,9*-1</t>
  </si>
  <si>
    <t>3,795*-1</t>
  </si>
  <si>
    <t>-1717335130</t>
  </si>
  <si>
    <t>-1491489433</t>
  </si>
  <si>
    <t>-2069215448</t>
  </si>
  <si>
    <t>481609553</t>
  </si>
  <si>
    <t xml:space="preserve">zhutnění spáry pod pásem š./700+300/mm  d,/7500 +  š./500+300/mm  d,/5600</t>
  </si>
  <si>
    <t>4,65</t>
  </si>
  <si>
    <t>zhutnění spáry pod patkou š./700/ d./1000/ počet ks/3 +š./500/ d./1000/ počet ks/2+š./500/ d./610/ počet ks/1</t>
  </si>
  <si>
    <t>3,4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</si>
  <si>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</si>
  <si>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</si>
  <si>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-1769123144</t>
  </si>
  <si>
    <t>https://podminky.urs.cz/item/CS_URS_2025_01/175111101</t>
  </si>
  <si>
    <t xml:space="preserve">obsyp  drenáží - kamenivo- šterk v/250/mm š./300/mm</t>
  </si>
  <si>
    <t>0,84</t>
  </si>
  <si>
    <t>58343930</t>
  </si>
  <si>
    <t>kamenivo drcené hrubé frakce 16/32</t>
  </si>
  <si>
    <t>-1510330997</t>
  </si>
  <si>
    <t>0,84*2,1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</si>
  <si>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</si>
  <si>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</si>
  <si>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1886849137</t>
  </si>
  <si>
    <t>https://podminky.urs.cz/item/CS_URS_2025_01/175111201</t>
  </si>
  <si>
    <t>10364100</t>
  </si>
  <si>
    <t>zemina pro terénní úpravy - tříděná</t>
  </si>
  <si>
    <t>-422312469</t>
  </si>
  <si>
    <t>8,6*1,6</t>
  </si>
  <si>
    <t>Zakládání</t>
  </si>
  <si>
    <t>211971110</t>
  </si>
  <si>
    <t>Zřízení opláštění výplně z geotextilie odvodňovacích žeber nebo trativodů v rýze nebo zářezu se stěnami šikmými o sklonu do 1:2</t>
  </si>
  <si>
    <t>2028320270</t>
  </si>
  <si>
    <t>https://podminky.urs.cz/item/CS_URS_2025_01/211971110</t>
  </si>
  <si>
    <t xml:space="preserve">trubky </t>
  </si>
  <si>
    <t xml:space="preserve">podélná drenážní hadice DN 150mm obalena geotextilií do </t>
  </si>
  <si>
    <t>13,6*0,25</t>
  </si>
  <si>
    <t>pod prahy bude položena příčná drenážní hadice 2500 mm DN 150mm vytažená pod cestu</t>
  </si>
  <si>
    <t>5*2,5*0,25</t>
  </si>
  <si>
    <t>69311199</t>
  </si>
  <si>
    <t>geotextilie netkaná separační, ochranná, filtrační, drenážní PES(70%)+PP(30%) 300g/m2</t>
  </si>
  <si>
    <t>435591645</t>
  </si>
  <si>
    <t>212752112</t>
  </si>
  <si>
    <t>Trativody z drenážních trubek pro liniové stavby a komunikace se zřízením štěrkového lože pod trubky a s jejich obsypem v otevřeném výkopu trubka korugovaná sendvičová PE-HD SN 4 perforace 220° DN 150</t>
  </si>
  <si>
    <t>-462198073</t>
  </si>
  <si>
    <t>https://podminky.urs.cz/item/CS_URS_2025_01/212752112</t>
  </si>
  <si>
    <t>13,6</t>
  </si>
  <si>
    <t>212752132</t>
  </si>
  <si>
    <t>Trativody z drenážních trubek pro liniové stavby a komunikace se zřízením štěrkového lože pod trubky a s jejich obsypem v otevřeném výkopu trubka korugovaná sendvičová PE-HD SN 4 neperforovaná DN 150</t>
  </si>
  <si>
    <t>-1697754679</t>
  </si>
  <si>
    <t>https://podminky.urs.cz/item/CS_URS_2025_01/212752132</t>
  </si>
  <si>
    <t>5*2,5</t>
  </si>
  <si>
    <t>215901101</t>
  </si>
  <si>
    <t>1242632039</t>
  </si>
  <si>
    <t>https://podminky.urs.cz/item/CS_URS_2025_01/215901101</t>
  </si>
  <si>
    <t>13,6*0,3</t>
  </si>
  <si>
    <t>271532212</t>
  </si>
  <si>
    <t>Podsyp pod základové konstrukce se zhutněním a urovnáním povrchu z kameniva hrubého, frakce 16 - 32 mm</t>
  </si>
  <si>
    <t>-509705097</t>
  </si>
  <si>
    <t>https://podminky.urs.cz/item/CS_URS_2025_01/271532212</t>
  </si>
  <si>
    <t>podsyp základového pásu tl/150/ š./700/mm délka/7500/mm + tl/150/ š./500/mm délka/5600/mm</t>
  </si>
  <si>
    <t>0,7</t>
  </si>
  <si>
    <t>podsyp základových patek tl/150/ š./700/mm délka/3000/mm + tl/150/ š./500/mm délka/2610/mm</t>
  </si>
  <si>
    <t>0,51</t>
  </si>
  <si>
    <t>274321411</t>
  </si>
  <si>
    <t>Základy z betonu železového (bez výztuže) pasy z betonu bez zvláštních nároků na prostředí tř. C 20/25</t>
  </si>
  <si>
    <t>1347792651</t>
  </si>
  <si>
    <t>https://podminky.urs.cz/item/CS_URS_2025_01/274321411</t>
  </si>
  <si>
    <t xml:space="preserve">základový pas C/20/25/ - š./700/ v./330/d./7500 +  š./500/ v./250/d./5600</t>
  </si>
  <si>
    <t>2,43</t>
  </si>
  <si>
    <t>274351121</t>
  </si>
  <si>
    <t>Bednění základů pasů rovné zřízení</t>
  </si>
  <si>
    <t>-1293691958</t>
  </si>
  <si>
    <t>https://podminky.urs.cz/item/CS_URS_2025_01/274351121</t>
  </si>
  <si>
    <t>bednění základového pásu v./330/mm d./7500+7500+500/mm + v./250/mm d. 5600+500+5600+700</t>
  </si>
  <si>
    <t>8,4</t>
  </si>
  <si>
    <t>274351122</t>
  </si>
  <si>
    <t>Bednění základů pasů rovné odstranění</t>
  </si>
  <si>
    <t>68448243</t>
  </si>
  <si>
    <t>https://podminky.urs.cz/item/CS_URS_2025_01/274351122</t>
  </si>
  <si>
    <t>274361821</t>
  </si>
  <si>
    <t>Výztuž základů pasů z betonářské oceli 10 505 (R) nebo BSt 500</t>
  </si>
  <si>
    <t>2463086</t>
  </si>
  <si>
    <t>https://podminky.urs.cz/item/CS_URS_2025_01/274361821</t>
  </si>
  <si>
    <t xml:space="preserve">základový pas výztuž  4x R 16…...1bm=1,58kg</t>
  </si>
  <si>
    <t>54,4*1,58*1,15*0,001</t>
  </si>
  <si>
    <t>základový pas výztuž třmínky R8 po 250mm…....... 1bm=0,42kg</t>
  </si>
  <si>
    <t>101,5*0,42*1,15*0,001</t>
  </si>
  <si>
    <t>275321411</t>
  </si>
  <si>
    <t>Základy z betonu železového (bez výztuže) patky z betonu bez zvláštních nároků na prostředí tř. C 20/25</t>
  </si>
  <si>
    <t>-1099110451</t>
  </si>
  <si>
    <t>https://podminky.urs.cz/item/CS_URS_2025_01/275321411</t>
  </si>
  <si>
    <t xml:space="preserve">základové patky  C/20/25/ š. /1000-700/ d./1000/ počet/3+š./500/ d./1000/ počet ks/2+š./500/ d./610/ počet ks/1</t>
  </si>
  <si>
    <t>2,4</t>
  </si>
  <si>
    <t>275351121</t>
  </si>
  <si>
    <t>Bednění základů patek zřízení</t>
  </si>
  <si>
    <t>1441381048</t>
  </si>
  <si>
    <t>https://podminky.urs.cz/item/CS_URS_2025_01/275351121</t>
  </si>
  <si>
    <t>bednění základové patky v/1000-330/mm</t>
  </si>
  <si>
    <t>18,42</t>
  </si>
  <si>
    <t>275351122</t>
  </si>
  <si>
    <t>Bednění základů patek odstranění</t>
  </si>
  <si>
    <t>-798286727</t>
  </si>
  <si>
    <t>https://podminky.urs.cz/item/CS_URS_2025_01/275351122</t>
  </si>
  <si>
    <t>Svislé a kompletní konstrukce</t>
  </si>
  <si>
    <t>311113144</t>
  </si>
  <si>
    <t>Nadzákladové zdi z betonových tvárnic ztraceného bednění hladkých včetně výplně z betonu C 20/25, tloušťky zdiva přes 250 do 300 mm</t>
  </si>
  <si>
    <t>-1119132365</t>
  </si>
  <si>
    <t>https://podminky.urs.cz/item/CS_URS_2025_01/311113144</t>
  </si>
  <si>
    <t xml:space="preserve">betonové tvárnice š. /300/ 5,6x0,85 - průměrná výška západní části </t>
  </si>
  <si>
    <t>5,6*0,85</t>
  </si>
  <si>
    <t>311113146</t>
  </si>
  <si>
    <t>Nadzákladové zdi z betonových tvárnic ztraceného bednění hladkých včetně výplně z betonu C 20/25, tloušťky zdiva přes 400 do 500 mm</t>
  </si>
  <si>
    <t>523786754</t>
  </si>
  <si>
    <t>https://podminky.urs.cz/item/CS_URS_2025_01/311113146</t>
  </si>
  <si>
    <t>betonové tvárnice š. /500/ 7,5x1,825 - průměrná výška severní části</t>
  </si>
  <si>
    <t>7,505*1,825</t>
  </si>
  <si>
    <t>311361821</t>
  </si>
  <si>
    <t>Výztuž nadzákladových zdí nosných svislých nebo odkloněných od svislice, rovných nebo oblých z betonářské oceli 10 505 (R) nebo BSt 500</t>
  </si>
  <si>
    <t>1013286501</t>
  </si>
  <si>
    <t>https://podminky.urs.cz/item/CS_URS_2025_01/311361821</t>
  </si>
  <si>
    <t xml:space="preserve">opěrná stěna - s výztuž  svislá 2x R 16 po /250/mm…...1bm=1,58kg</t>
  </si>
  <si>
    <t>140,3*1,58*1,15*0,001</t>
  </si>
  <si>
    <t>opěrná stěna - výztuž vodorovná R/16/ …...1bm=1,58kg</t>
  </si>
  <si>
    <t>142,8*1,58*1,15*0,001</t>
  </si>
  <si>
    <t>317232014</t>
  </si>
  <si>
    <t>Zdivo z cihel pálených římsové z cihel lícových, včetně spárování pevnosti P 60, na maltu MVC dl. 290 mm ( český formát 290x140x65 mm) plných</t>
  </si>
  <si>
    <t>1615663143</t>
  </si>
  <si>
    <t>https://podminky.urs.cz/item/CS_URS_2025_01/317232014</t>
  </si>
  <si>
    <t>koruna - ostře pálená cihly na šířku</t>
  </si>
  <si>
    <t>5,85+7,505=13,4bm</t>
  </si>
  <si>
    <t>m 13,4</t>
  </si>
  <si>
    <t xml:space="preserve">počet cihel 13,4/0,14=96 ks  tzn</t>
  </si>
  <si>
    <t>1 bm = cca. 7,15 cihly</t>
  </si>
  <si>
    <t>13,4*7,15*0,29*0,14*0,065</t>
  </si>
  <si>
    <t>327231129</t>
  </si>
  <si>
    <t>Zdivo nadzákladové opěrné z cihel pálených plných bez spárování, na cementovou maltu dl. 290 mm, P 10 M až P 20 M</t>
  </si>
  <si>
    <t>1884385089</t>
  </si>
  <si>
    <t>https://podminky.urs.cz/item/CS_URS_2025_01/327231129</t>
  </si>
  <si>
    <t>předezdívka z CP š 150 mm</t>
  </si>
  <si>
    <t>18,45</t>
  </si>
  <si>
    <t>Vodorovné konstrukce</t>
  </si>
  <si>
    <t>417321414</t>
  </si>
  <si>
    <t>Ztužující pásy a věnce z betonu železového (bez výztuže) tř. C 20/25</t>
  </si>
  <si>
    <t>-211338976</t>
  </si>
  <si>
    <t>https://podminky.urs.cz/item/CS_URS_2025_01/417321414</t>
  </si>
  <si>
    <t>betonový věneček na uzavření tvárnic ze ztrac.bednění š. /300 a 500/ v /30-50/mm d./5,85+7,505/m</t>
  </si>
  <si>
    <t>5,85*0,3*0,05+(7,505*0,5*0,05)</t>
  </si>
  <si>
    <t>417351115</t>
  </si>
  <si>
    <t>Bednění bočnic ztužujících pásů a věnců včetně vzpěr zřízení</t>
  </si>
  <si>
    <t>-1209547854</t>
  </si>
  <si>
    <t>https://podminky.urs.cz/item/CS_URS_2025_01/417351115</t>
  </si>
  <si>
    <t>bednění věnečku</t>
  </si>
  <si>
    <t>(5,85+5,85+0,3+0,3+0,5+0,5+7,505+7,505)*(0,05+0,2)</t>
  </si>
  <si>
    <t>417351116</t>
  </si>
  <si>
    <t>Bednění bočnic ztužujících pásů a věnců včetně vzpěr odstranění</t>
  </si>
  <si>
    <t>1525286705</t>
  </si>
  <si>
    <t>https://podminky.urs.cz/item/CS_URS_2025_01/417351116</t>
  </si>
  <si>
    <t>Úpravy povrchů, podlahy a osazování výplní</t>
  </si>
  <si>
    <t>622131121</t>
  </si>
  <si>
    <t>Podkladní a spojovací vrstva vnějších omítaných ploch penetrace nanášená ručně stěn</t>
  </si>
  <si>
    <t>-384014763</t>
  </si>
  <si>
    <t>https://podminky.urs.cz/item/CS_URS_2025_01/622131121</t>
  </si>
  <si>
    <t xml:space="preserve">omítka vápená probarvená omítka </t>
  </si>
  <si>
    <t>622311141</t>
  </si>
  <si>
    <t>Omítka vápenná vnějších ploch nanášená ručně dvouvrstvá, tloušťky jádrové omítky do 15 mm a tloušťky štuku do 3 mm štuková stěn</t>
  </si>
  <si>
    <t>-1284312306</t>
  </si>
  <si>
    <t>https://podminky.urs.cz/item/CS_URS_2025_01/622311141</t>
  </si>
  <si>
    <t>998152111</t>
  </si>
  <si>
    <t>Přesun hmot pro zdi a valy samostatné montované z dílců železobetonových nebo z předpjatého betonu vodorovná dopravní vzdálenost do 50 m, pro zdi základní výšky do 12 m</t>
  </si>
  <si>
    <t>164311552</t>
  </si>
  <si>
    <t>https://podminky.urs.cz/item/CS_URS_2025_01/998152111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</si>
  <si>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</si>
  <si>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</si>
  <si>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</si>
  <si>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</si>
  <si>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-1216098193</t>
  </si>
  <si>
    <t>https://podminky.urs.cz/item/CS_URS_2025_01/711111001</t>
  </si>
  <si>
    <t>hydroizolace š 0,2 a 05 m- pod ztracené bednění a cihly ( na celou šíři beton.pásu)</t>
  </si>
  <si>
    <t>5,85*0,3</t>
  </si>
  <si>
    <t>7,505*0,5</t>
  </si>
  <si>
    <t>11163150</t>
  </si>
  <si>
    <t>lak penetrační asfaltový</t>
  </si>
  <si>
    <t>-1140645421</t>
  </si>
  <si>
    <t>5,508*0,0003 'Přepočtené koeficientem množství</t>
  </si>
  <si>
    <t>711112001</t>
  </si>
  <si>
    <t>Provedení izolace proti zemní vlhkosti natěradly a tmely za studena na ploše svislé S nátěrem penetračním</t>
  </si>
  <si>
    <t>-2128498926</t>
  </si>
  <si>
    <t>https://podminky.urs.cz/item/CS_URS_2025_01/711112001</t>
  </si>
  <si>
    <t xml:space="preserve">penetrace svislá podkladu ( ze strany svahu) </t>
  </si>
  <si>
    <t>20,4</t>
  </si>
  <si>
    <t>1938905215</t>
  </si>
  <si>
    <t>20,4*0,00034 'Přepočtené koeficientem množství</t>
  </si>
  <si>
    <t>711141559</t>
  </si>
  <si>
    <t>Provedení izolace proti zemní vlhkosti pásy přitavením NAIP na ploše vodorovné V</t>
  </si>
  <si>
    <t>1571241853</t>
  </si>
  <si>
    <t>https://podminky.urs.cz/item/CS_URS_2025_01/711141559</t>
  </si>
  <si>
    <t>62853004</t>
  </si>
  <si>
    <t>pás asfaltový natavitelný modifikovaný SBS s vložkou ze skleněné tkaniny a spalitelnou PE fólií nebo jemnozrnným minerálním posypem na horním povrchu tl 4,0mm</t>
  </si>
  <si>
    <t>2049168536</t>
  </si>
  <si>
    <t>5,508*1,1655 'Přepočtené koeficientem množství</t>
  </si>
  <si>
    <t>711142559</t>
  </si>
  <si>
    <t>Provedení izolace proti zemní vlhkosti pásy přitavením NAIP na ploše svislé S</t>
  </si>
  <si>
    <t>-891905970</t>
  </si>
  <si>
    <t>https://podminky.urs.cz/item/CS_URS_2025_01/711142559</t>
  </si>
  <si>
    <t>ze strany svahu natavení pásů hydroizolace</t>
  </si>
  <si>
    <t>-1325774138</t>
  </si>
  <si>
    <t>20,4*1,221 'Přepočtené koeficientem množství</t>
  </si>
  <si>
    <t>711161274</t>
  </si>
  <si>
    <t>Provedení izolace proti zemní vlhkosti nopovou fólií na ploše svislé S výška nopu do 20 mm</t>
  </si>
  <si>
    <t>1196370248</t>
  </si>
  <si>
    <t>https://podminky.urs.cz/item/CS_URS_2025_01/711161274</t>
  </si>
  <si>
    <t>Ze strany svahu budou zídky opatřeny hydroizolací krytou nopovou folií</t>
  </si>
  <si>
    <t>28323005</t>
  </si>
  <si>
    <t>fólie profilovaná (nopová) drenážní HDPE s výškou nopů 8mm</t>
  </si>
  <si>
    <t>216330285</t>
  </si>
  <si>
    <t>998711101</t>
  </si>
  <si>
    <t>Přesun hmot pro izolace proti vodě, vlhkosti a plynům stanovený z hmotnosti přesunovaného materiálu vodorovná dopravní vzdálenost do 50 m základní v objektech výšky do 6 m</t>
  </si>
  <si>
    <t>-1839664658</t>
  </si>
  <si>
    <t>https://podminky.urs.cz/item/CS_URS_2025_01/998711101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</si>
  <si>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</si>
  <si>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</si>
  <si>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-1516687153</t>
  </si>
  <si>
    <t>https://podminky.urs.cz/item/CS_URS_2025_01/998711121</t>
  </si>
  <si>
    <t>2025-014-03 - Drobná architektura a mobiliář</t>
  </si>
  <si>
    <t>2025-014-03-01 - Křížová pergola</t>
  </si>
  <si>
    <t>PSV - Práce a dodávky PSV</t>
  </si>
  <si>
    <t xml:space="preserve">    762 - Konstrukce tesařské</t>
  </si>
  <si>
    <t xml:space="preserve">    783 - Dokončovací práce - nátěry</t>
  </si>
  <si>
    <t>-1967288146</t>
  </si>
  <si>
    <t>křížová pergola</t>
  </si>
  <si>
    <t>výkop patek</t>
  </si>
  <si>
    <t>(0,3+0,4+0,3)*(0,3+0,4+0,3)*0,9*54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</si>
  <si>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</si>
  <si>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</si>
  <si>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1568512781</t>
  </si>
  <si>
    <t>https://podminky.urs.cz/item/CS_URS_2025_01/162211311</t>
  </si>
  <si>
    <t>odvoz výkopku</t>
  </si>
  <si>
    <t>54*(0,4*0,4*0,9)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</si>
  <si>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</si>
  <si>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</si>
  <si>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-307833677</t>
  </si>
  <si>
    <t>https://podminky.urs.cz/item/CS_URS_2025_01/162211319</t>
  </si>
  <si>
    <t>-884995837</t>
  </si>
  <si>
    <t>44479400</t>
  </si>
  <si>
    <t>-440336613</t>
  </si>
  <si>
    <t>1283291881</t>
  </si>
  <si>
    <t>zhutnění podkladu</t>
  </si>
  <si>
    <t>(0,4*0,4*54)</t>
  </si>
  <si>
    <t>-1722631145</t>
  </si>
  <si>
    <t>2077617305</t>
  </si>
  <si>
    <t>1173850019</t>
  </si>
  <si>
    <t>obsyp patek</t>
  </si>
  <si>
    <t>48,6-7,776</t>
  </si>
  <si>
    <t>275313711</t>
  </si>
  <si>
    <t>Základy z betonu prostého patky a bloky z betonu kamenem neprokládaného tř. C 20/25</t>
  </si>
  <si>
    <t>533160738</t>
  </si>
  <si>
    <t>https://podminky.urs.cz/item/CS_URS_2025_01/275313711</t>
  </si>
  <si>
    <t>Betonové patky 400x400x900 mm</t>
  </si>
  <si>
    <t>-1503089035</t>
  </si>
  <si>
    <t>bednění betonových patek</t>
  </si>
  <si>
    <t>(0,4*4*0,9*54)</t>
  </si>
  <si>
    <t>-1606878781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</si>
  <si>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</si>
  <si>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</si>
  <si>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-1076159654</t>
  </si>
  <si>
    <t>https://podminky.urs.cz/item/CS_URS_2025_01/998011008</t>
  </si>
  <si>
    <t>PSV</t>
  </si>
  <si>
    <t>Práce a dodávky PSV</t>
  </si>
  <si>
    <t>762</t>
  </si>
  <si>
    <t>Konstrukce tesařské</t>
  </si>
  <si>
    <t>762085103</t>
  </si>
  <si>
    <t>Montáž ocelových spojovacích prostředků (materiál ve specifikaci) kotevních želez příložek, patek, táhel</t>
  </si>
  <si>
    <t>1521426618</t>
  </si>
  <si>
    <t>https://podminky.urs.cz/item/CS_URS_2025_01/762085103</t>
  </si>
  <si>
    <t xml:space="preserve">pozinkované patky - Patka pilíře 80x80x250x4,0 M24 </t>
  </si>
  <si>
    <t>54825000.R</t>
  </si>
  <si>
    <t xml:space="preserve">kotevní patka - pozinkované patky - Patka pilíře 80x80x250x4,0 M24 </t>
  </si>
  <si>
    <t>123435286</t>
  </si>
  <si>
    <t>762723311</t>
  </si>
  <si>
    <t>Montáž prostorových vázaných konstrukcí z lepených hranolů pomocí tesařských spojů průřezové plochy do 120 cm2</t>
  </si>
  <si>
    <t>328606264</t>
  </si>
  <si>
    <t>https://podminky.urs.cz/item/CS_URS_2025_01/762723311</t>
  </si>
  <si>
    <t xml:space="preserve">Sloupky sibiřský modřín  100x100x2200 mm</t>
  </si>
  <si>
    <t>54*2,2</t>
  </si>
  <si>
    <t xml:space="preserve">obloukové vazníky R3310 2550x80x140 mm </t>
  </si>
  <si>
    <t>54*2,55</t>
  </si>
  <si>
    <t xml:space="preserve">podélné prvky fošna  sibiřský modřín 50x120</t>
  </si>
  <si>
    <t>247,5</t>
  </si>
  <si>
    <t>61223270</t>
  </si>
  <si>
    <t>hranol konstrukční KVH lepený průřezu 100x100-280mm pohledový</t>
  </si>
  <si>
    <t>-1673918621</t>
  </si>
  <si>
    <t>54*0,1*0,1*2,2</t>
  </si>
  <si>
    <t>rezerva prořez</t>
  </si>
  <si>
    <t>1,188*0,15</t>
  </si>
  <si>
    <t>61223269</t>
  </si>
  <si>
    <t>hranol konstrukční KVH lepený průřezu 80x80-280mm pohledový</t>
  </si>
  <si>
    <t>909121917</t>
  </si>
  <si>
    <t>hranoly KVH nebo obloukové vazníky R3310 2550x80x140 mm - modřín, bude upřesněno s investorem</t>
  </si>
  <si>
    <t>54*0,08*0,14*2,55</t>
  </si>
  <si>
    <t>1,542*0,15</t>
  </si>
  <si>
    <t>60516111</t>
  </si>
  <si>
    <t>řezivo modřínové sušené tl 50mm</t>
  </si>
  <si>
    <t>1242584590</t>
  </si>
  <si>
    <t>247,5*0,05*0,12</t>
  </si>
  <si>
    <t>1,485*0,15</t>
  </si>
  <si>
    <t>762795000</t>
  </si>
  <si>
    <t>Spojovací prostředky prostorových vázaných konstrukcí hřebíky, svorníky, fixační prkna</t>
  </si>
  <si>
    <t>1831032189</t>
  </si>
  <si>
    <t>https://podminky.urs.cz/item/CS_URS_2025_01/762795000</t>
  </si>
  <si>
    <t>spojovací materiál - závitové tyče 500 mm prům. 16 mm, matka M16 podložka, M16</t>
  </si>
  <si>
    <t>162ks</t>
  </si>
  <si>
    <t>vruty API-TEC SK PLUS 8x180mm talířová hlava TX25 galvanický zinek</t>
  </si>
  <si>
    <t>řezivo v m3</t>
  </si>
  <si>
    <t>1,366+1,773+1,708</t>
  </si>
  <si>
    <t>998762201</t>
  </si>
  <si>
    <t>Přesun hmot pro konstrukce tesařské stanovený procentní sazbou (%) z ceny vodorovná dopravní vzdálenost do 50 m základní v objektech výšky do 6 m</t>
  </si>
  <si>
    <t>%</t>
  </si>
  <si>
    <t>742585611</t>
  </si>
  <si>
    <t>https://podminky.urs.cz/item/CS_URS_2025_01/998762201</t>
  </si>
  <si>
    <t>783</t>
  </si>
  <si>
    <t>Dokončovací práce - nátěry</t>
  </si>
  <si>
    <t>783201401</t>
  </si>
  <si>
    <t>Příprava podkladu tesařských konstrukcí před provedením nátěru ometení</t>
  </si>
  <si>
    <t>-158332342</t>
  </si>
  <si>
    <t>https://podminky.urs.cz/item/CS_URS_2025_01/783201401</t>
  </si>
  <si>
    <t xml:space="preserve">povrchová úprava  - tlaková impregnace proti houbám a dřevokaznému hmyzu </t>
  </si>
  <si>
    <t>54*(0,1+0,1+0,1+0,1)*2,22</t>
  </si>
  <si>
    <t>sloupky</t>
  </si>
  <si>
    <t>54*(0,08+0,14+0,08+0,14)*2,55</t>
  </si>
  <si>
    <t>vazníky</t>
  </si>
  <si>
    <t>247,5*(0,05+0,12+0,05+0,12)</t>
  </si>
  <si>
    <t>fošna</t>
  </si>
  <si>
    <t>783213121</t>
  </si>
  <si>
    <t>Preventivní napouštěcí nátěr tesařských prvků proti dřevokazným houbám, hmyzu a plísním zabudovaných do konstrukce dvojnásobný syntetický</t>
  </si>
  <si>
    <t>-1487902627</t>
  </si>
  <si>
    <t>https://podminky.urs.cz/item/CS_URS_2025_01/783213121</t>
  </si>
  <si>
    <t>2025-014-03-02 - Pergola nad parkovacím stáním</t>
  </si>
  <si>
    <t>-1403197231</t>
  </si>
  <si>
    <t>pergola nad parkovacím stáním</t>
  </si>
  <si>
    <t>(0,3+0,4+0,3)*(0,3+0,4+0,3)*0,9*5</t>
  </si>
  <si>
    <t>39460358</t>
  </si>
  <si>
    <t>5*(0,4*0,4*0,9)</t>
  </si>
  <si>
    <t>-2100519667</t>
  </si>
  <si>
    <t>305710567</t>
  </si>
  <si>
    <t>2050959945</t>
  </si>
  <si>
    <t>1506312460</t>
  </si>
  <si>
    <t>-1770947036</t>
  </si>
  <si>
    <t>(0,4*0,4*5)</t>
  </si>
  <si>
    <t>-1306393680</t>
  </si>
  <si>
    <t>5*(0,4*0,4*0,9)*1,6</t>
  </si>
  <si>
    <t>-587933596</t>
  </si>
  <si>
    <t>-467952129</t>
  </si>
  <si>
    <t>4,5-0,72</t>
  </si>
  <si>
    <t>1942623778</t>
  </si>
  <si>
    <t>5*0,4*0,4*0,9</t>
  </si>
  <si>
    <t>-908275046</t>
  </si>
  <si>
    <t>(0,4*4*0,9*5)</t>
  </si>
  <si>
    <t>-1817964259</t>
  </si>
  <si>
    <t>-1889498902</t>
  </si>
  <si>
    <t>-377846374</t>
  </si>
  <si>
    <t xml:space="preserve">pozinkované patky - Patka pilíře 110x110x250x4,0  M24 </t>
  </si>
  <si>
    <t>54825000.R1</t>
  </si>
  <si>
    <t xml:space="preserve">kotevní patka - pozinkované patky - Patka pilíře 110x110x250x4,0  M24 </t>
  </si>
  <si>
    <t>-1678903138</t>
  </si>
  <si>
    <t xml:space="preserve">pozinkované patky - pozinkované patky - Patka pilíře 110x110x250x4,0  M24 </t>
  </si>
  <si>
    <t>151569546</t>
  </si>
  <si>
    <t xml:space="preserve">Sloupky sibiřský modřín  120x120x2300 mm</t>
  </si>
  <si>
    <t xml:space="preserve">bude případně  řešeno Sloupky sibiřský modřín  120x120x2300 mm</t>
  </si>
  <si>
    <t>5*2,3</t>
  </si>
  <si>
    <t xml:space="preserve">Sloupky sibiřský modřín  120x120x1150 mm</t>
  </si>
  <si>
    <t xml:space="preserve">podélné prvky fošna  sibiřský modřín 5975x60x160 mm</t>
  </si>
  <si>
    <t>52*5,975</t>
  </si>
  <si>
    <t>61223271</t>
  </si>
  <si>
    <t>hranol konstrukční KVH lepený průřezu 120x120-280mm pohledový</t>
  </si>
  <si>
    <t>1955013779</t>
  </si>
  <si>
    <t>5*0,12*0,12*2,3</t>
  </si>
  <si>
    <t>5*0,12*0,12*1,15</t>
  </si>
  <si>
    <t>prořez</t>
  </si>
  <si>
    <t>0,249*0,15</t>
  </si>
  <si>
    <t>60516111,R60</t>
  </si>
  <si>
    <t xml:space="preserve">řezivo modřínové sušené tl 50mm . podélné prvky fošna  sibiřský modřín 60x160</t>
  </si>
  <si>
    <t>-491744788</t>
  </si>
  <si>
    <t>52*5,975*0,06*0,16</t>
  </si>
  <si>
    <t>2,983*0,15</t>
  </si>
  <si>
    <t>762723331</t>
  </si>
  <si>
    <t>Montáž prostorových vázaných konstrukcí z lepených hranolů pomocí tesařských spojů průřezové plochy přes 224 do 288 cm2</t>
  </si>
  <si>
    <t>-1120888851</t>
  </si>
  <si>
    <t>https://podminky.urs.cz/item/CS_URS_2025_01/762723331</t>
  </si>
  <si>
    <t xml:space="preserve">vazníky 43020x140x180 mm </t>
  </si>
  <si>
    <t>5*43,02</t>
  </si>
  <si>
    <t>61223272</t>
  </si>
  <si>
    <t>hranol konstrukční KVH lepený průřezu 140x140-240mm pohledový</t>
  </si>
  <si>
    <t>1221421522</t>
  </si>
  <si>
    <t>5*43,02*0,14*0,18</t>
  </si>
  <si>
    <t>5,421*0,15</t>
  </si>
  <si>
    <t>-1299708060</t>
  </si>
  <si>
    <t>spojovací materiál - závitové tyče 500 mm prům. 18 mm, matka M18 podložka, M16</t>
  </si>
  <si>
    <t>30ks</t>
  </si>
  <si>
    <t>vruty API-TEC SK PLUS 8x200mm talířová hlava TX25 galvanický zinek</t>
  </si>
  <si>
    <t>104ks</t>
  </si>
  <si>
    <t>0,286+3,43+6,234</t>
  </si>
  <si>
    <t>-248731988</t>
  </si>
  <si>
    <t>-1722339161</t>
  </si>
  <si>
    <t>(0,12*4*2,3)*5</t>
  </si>
  <si>
    <t>(0,12*4*1,15)*5</t>
  </si>
  <si>
    <t>(0,14+0,18+0,14+0,18)*43,02</t>
  </si>
  <si>
    <t>(0,06+0,06+0,16+0,16)*5,975*52</t>
  </si>
  <si>
    <t>fošny</t>
  </si>
  <si>
    <t>1913236621</t>
  </si>
  <si>
    <t>2025-014-03-03 - Treláž</t>
  </si>
  <si>
    <t>1901467033</t>
  </si>
  <si>
    <t xml:space="preserve">treláž </t>
  </si>
  <si>
    <t>(0,3+0,4+0,3)*(0,3+0,4+0,3)*0,9*16</t>
  </si>
  <si>
    <t>-1613268305</t>
  </si>
  <si>
    <t>16*(0,4*0,4*0,9)</t>
  </si>
  <si>
    <t>-1666345823</t>
  </si>
  <si>
    <t>1354751566</t>
  </si>
  <si>
    <t>-1440869456</t>
  </si>
  <si>
    <t>-1448156785</t>
  </si>
  <si>
    <t>-232736883</t>
  </si>
  <si>
    <t>(0,4*0,4*16)</t>
  </si>
  <si>
    <t>-1197228657</t>
  </si>
  <si>
    <t>16*(0,4*0,4*0,9)*1,6</t>
  </si>
  <si>
    <t>-879276211</t>
  </si>
  <si>
    <t>-1492466745</t>
  </si>
  <si>
    <t>14,4-2,304</t>
  </si>
  <si>
    <t>1097854263</t>
  </si>
  <si>
    <t>16*0,4*0,4*0,9</t>
  </si>
  <si>
    <t>1429365162</t>
  </si>
  <si>
    <t>treláž</t>
  </si>
  <si>
    <t>(0,4*4*0,9*16)</t>
  </si>
  <si>
    <t>-1049761497</t>
  </si>
  <si>
    <t>-877083866</t>
  </si>
  <si>
    <t>-1035949485</t>
  </si>
  <si>
    <t xml:space="preserve">pozinkované patky - Patka kotevní do betonu Typ T 70x70x4,0 </t>
  </si>
  <si>
    <t>54825000.R2</t>
  </si>
  <si>
    <t xml:space="preserve">kotevní patka  - Patka kotevní do betonu Typ T 70x70x4,0 </t>
  </si>
  <si>
    <t>-1870520491</t>
  </si>
  <si>
    <t>553378212</t>
  </si>
  <si>
    <t xml:space="preserve">Sloupky sibiřský modřín  30x120x2300 mm</t>
  </si>
  <si>
    <t>32*2,3</t>
  </si>
  <si>
    <t xml:space="preserve">vazníky 95200x80x30 mm </t>
  </si>
  <si>
    <t>32*95,2</t>
  </si>
  <si>
    <t>61223267.R</t>
  </si>
  <si>
    <t>hranol konstrukční KVH lepený průřezu 30x80-280mm pohledový</t>
  </si>
  <si>
    <t>1292968012</t>
  </si>
  <si>
    <t>32*0,03*0,12*2,3</t>
  </si>
  <si>
    <t>0,265*0,15</t>
  </si>
  <si>
    <t>61223263.R2</t>
  </si>
  <si>
    <t>hranol konstrukční KVH lepený průřezu 80x30-280mm nepohledový</t>
  </si>
  <si>
    <t>-1542644079</t>
  </si>
  <si>
    <t>32*95,2*0,08*0,03</t>
  </si>
  <si>
    <t>7,311*0,15</t>
  </si>
  <si>
    <t>601056192</t>
  </si>
  <si>
    <t>vruty API-TEC SK PLUS 8x80mm talířová hlava TX25 galvanický zinek</t>
  </si>
  <si>
    <t>128ks</t>
  </si>
  <si>
    <t>0,305+8,408</t>
  </si>
  <si>
    <t>1831073302</t>
  </si>
  <si>
    <t>251029732</t>
  </si>
  <si>
    <t>(0,03+0,03+0,12+0,12)*2,3*32</t>
  </si>
  <si>
    <t>(0,08+0,08+0,03+0,03)*95,2</t>
  </si>
  <si>
    <t>-825103628</t>
  </si>
  <si>
    <t>2025-014-03-04 - Vodní prvek kruhový</t>
  </si>
  <si>
    <t xml:space="preserve">    8 - Trubní vedení</t>
  </si>
  <si>
    <t>122211101</t>
  </si>
  <si>
    <t>Odkopávky a prokopávky ručně zapažené i nezapažené v hornině třídy těžitelnosti I skupiny 3</t>
  </si>
  <si>
    <t>-1800088715</t>
  </si>
  <si>
    <t>https://podminky.urs.cz/item/CS_URS_2025_01/122211101</t>
  </si>
  <si>
    <t>odkopávka pro desku/150/mm + 150 podsyp</t>
  </si>
  <si>
    <t>4,9</t>
  </si>
  <si>
    <t>63032658</t>
  </si>
  <si>
    <t>výkop jámy pro šachtu</t>
  </si>
  <si>
    <t>(0,3+0,6+0,3)*(0,3+1,3+0,3)*0,8</t>
  </si>
  <si>
    <t>132212131</t>
  </si>
  <si>
    <t>Hloubení nezapažených rýh šířky do 800 mm ručně s urovnáním dna do předepsaného profilu a spádu v hornině třídy těžitelnosti I skupiny 3 soudržných</t>
  </si>
  <si>
    <t>-2036062696</t>
  </si>
  <si>
    <t>https://podminky.urs.cz/item/CS_URS_2025_01/132212131</t>
  </si>
  <si>
    <t>výkop základových pásů</t>
  </si>
  <si>
    <t>7,13</t>
  </si>
  <si>
    <t>571792535</t>
  </si>
  <si>
    <t>12,03</t>
  </si>
  <si>
    <t>0,6*1,3*0,8</t>
  </si>
  <si>
    <t>-1181985804</t>
  </si>
  <si>
    <t>12,654*4 'Přepočtené koeficientem množství</t>
  </si>
  <si>
    <t>1565547663</t>
  </si>
  <si>
    <t>-1125054699</t>
  </si>
  <si>
    <t>-1326690086</t>
  </si>
  <si>
    <t>1861917430</t>
  </si>
  <si>
    <t>deska</t>
  </si>
  <si>
    <t>16,4</t>
  </si>
  <si>
    <t>456012451</t>
  </si>
  <si>
    <t>0,6*1,3*0,8*1,6</t>
  </si>
  <si>
    <t>1204754085</t>
  </si>
  <si>
    <t>798659613</t>
  </si>
  <si>
    <t>obsyp šachty</t>
  </si>
  <si>
    <t>1,824-0,624</t>
  </si>
  <si>
    <t>výkop mínus šachta</t>
  </si>
  <si>
    <t>1584136960</t>
  </si>
  <si>
    <t xml:space="preserve">Podsyp desky </t>
  </si>
  <si>
    <t>1,9</t>
  </si>
  <si>
    <t>273321411</t>
  </si>
  <si>
    <t>Základy z betonu železového (bez výztuže) desky z betonu bez zvláštních nároků na prostředí tř. C 20/25</t>
  </si>
  <si>
    <t>447822058</t>
  </si>
  <si>
    <t>https://podminky.urs.cz/item/CS_URS_2025_01/273321411</t>
  </si>
  <si>
    <t>deska tl/150/mm 5025/2x5025/2x3,14x0,15</t>
  </si>
  <si>
    <t>273351121</t>
  </si>
  <si>
    <t>Bednění základů desek zřízení</t>
  </si>
  <si>
    <t>1122265381</t>
  </si>
  <si>
    <t>https://podminky.urs.cz/item/CS_URS_2025_01/273351121</t>
  </si>
  <si>
    <t>bednění desky</t>
  </si>
  <si>
    <t>273351122</t>
  </si>
  <si>
    <t>Bednění základů desek odstranění</t>
  </si>
  <si>
    <t>2002839698</t>
  </si>
  <si>
    <t>https://podminky.urs.cz/item/CS_URS_2025_01/273351122</t>
  </si>
  <si>
    <t>273362021</t>
  </si>
  <si>
    <t>Výztuž základů desek ze svařovaných sítí z drátů typu KARI</t>
  </si>
  <si>
    <t>-1224193790</t>
  </si>
  <si>
    <t>https://podminky.urs.cz/item/CS_URS_2025_01/273362021</t>
  </si>
  <si>
    <t xml:space="preserve">Armování  Kari síť 100/8x100/8….......1m2=7,9kg</t>
  </si>
  <si>
    <t>60*2*7,9*1,15*0,001</t>
  </si>
  <si>
    <t>274313711</t>
  </si>
  <si>
    <t>Základy z betonu prostého pasy betonu kamenem neprokládaného tř. C 20/25</t>
  </si>
  <si>
    <t>611551483</t>
  </si>
  <si>
    <t>https://podminky.urs.cz/item/CS_URS_2025_01/274313711</t>
  </si>
  <si>
    <t xml:space="preserve">základové  pásy C/20/25/</t>
  </si>
  <si>
    <t>1545315798</t>
  </si>
  <si>
    <t>bednění základových pásů</t>
  </si>
  <si>
    <t>22,9</t>
  </si>
  <si>
    <t>1145955423</t>
  </si>
  <si>
    <t>311351511</t>
  </si>
  <si>
    <t>Bednění nadzákladových zdí nosných kruhové nebo obloukové oboustranné za každou stranu poloměru přes 2,5 do 4 m zřízení</t>
  </si>
  <si>
    <t>-1595438713</t>
  </si>
  <si>
    <t>https://podminky.urs.cz/item/CS_URS_2025_01/311351511</t>
  </si>
  <si>
    <t>bednění nadzemní části</t>
  </si>
  <si>
    <t>10,9</t>
  </si>
  <si>
    <t>311351512</t>
  </si>
  <si>
    <t>Bednění nadzákladových zdí nosných kruhové nebo obloukové oboustranné za každou stranu poloměru přes 2,5 do 4 m odstranění</t>
  </si>
  <si>
    <t>-1943655027</t>
  </si>
  <si>
    <t>https://podminky.urs.cz/item/CS_URS_2025_01/311351512</t>
  </si>
  <si>
    <t>313321814.R</t>
  </si>
  <si>
    <t>Vodní prvek kruhový z pohledového tř. C 25/30- Nadzemní část z vodostavebného betonu - specifikace viz PD</t>
  </si>
  <si>
    <t>-107451062</t>
  </si>
  <si>
    <t xml:space="preserve">Nadzemní část z vodostavebného betonu </t>
  </si>
  <si>
    <t>4,24</t>
  </si>
  <si>
    <t>3192711.R</t>
  </si>
  <si>
    <t>Zdivo žump a šachet z cihel betonových na maltu cementovou z cihel dl. 290 mm</t>
  </si>
  <si>
    <t>-117174303</t>
  </si>
  <si>
    <t>https://podminky.urs.cz/item/CS_URS_2025_01/3192711.R</t>
  </si>
  <si>
    <t>629995219</t>
  </si>
  <si>
    <t>Očištění vnějších ploch tryskáním křemičitým pískem nesušeným ( metodou torbo tryskání), povrchu betonového</t>
  </si>
  <si>
    <t>1115591041</t>
  </si>
  <si>
    <t>https://podminky.urs.cz/item/CS_URS_2025_01/629995219</t>
  </si>
  <si>
    <t xml:space="preserve">Povrchová úprava tryskáním </t>
  </si>
  <si>
    <t>41,7</t>
  </si>
  <si>
    <t>Trubní vedení</t>
  </si>
  <si>
    <t>871181141.R</t>
  </si>
  <si>
    <t>Montáž potrubí z PE40 SDR 11 otevřený výkop svařovaných na tupo D 50 x 6,9 mm</t>
  </si>
  <si>
    <t>426115628</t>
  </si>
  <si>
    <t xml:space="preserve">Montáž potrubí z PE40  SDR 11 otevřený výkop svařovaných na tupo D 50 x 6,9 mm</t>
  </si>
  <si>
    <t>Trubka vodovodní PE40 SDR7,4 50×6,9 mm</t>
  </si>
  <si>
    <t>28613112.R</t>
  </si>
  <si>
    <t>trubka vodovodní Trubka vodovodní PE40 SDR7,4 50×6,9 mm</t>
  </si>
  <si>
    <t>CS ÚRS 2023 02</t>
  </si>
  <si>
    <t>931338553</t>
  </si>
  <si>
    <t>12*1,015 'Přepočtené koeficientem množství</t>
  </si>
  <si>
    <t>871310430.R</t>
  </si>
  <si>
    <t>Montáž kanalizačního potrubí z plastů z polypropylenu PP korugovaného nebo žebrovaného SN 10 DN 1¨10</t>
  </si>
  <si>
    <t>-1599203388</t>
  </si>
  <si>
    <t xml:space="preserve">Potrubí KG DN 110 </t>
  </si>
  <si>
    <t>28617043.R</t>
  </si>
  <si>
    <t>trubka kanalizační PP korugovaná DN 110x6000mm SN10</t>
  </si>
  <si>
    <t>-1842245283</t>
  </si>
  <si>
    <t>877310410.R</t>
  </si>
  <si>
    <t>Montáž tvarovek na kanalizačním plastovém potrubí z polypropylenu PP nebo tvrdého PVC korugovaného nebo žebrovaného kolen DN 110</t>
  </si>
  <si>
    <t>-531150482</t>
  </si>
  <si>
    <t>Tvarovky -KG DN 110</t>
  </si>
  <si>
    <t>28617338.R</t>
  </si>
  <si>
    <t>koleno kanalizace PP KG DN 110</t>
  </si>
  <si>
    <t>-1955083644</t>
  </si>
  <si>
    <t>877310430.R</t>
  </si>
  <si>
    <t>Montáž tvarovek na kanalizačním plastovém potrubí z polypropylenu PP nebo tvrdého PVC korugovaného nebo žebrovaného spojek, redukcí nebo navrtávacích sedel DN 110/50</t>
  </si>
  <si>
    <t>-2003696276</t>
  </si>
  <si>
    <t>Tvarovky - redukce DN 50</t>
  </si>
  <si>
    <t>28617245.R</t>
  </si>
  <si>
    <t>redukce kanalizační PP DN 200/150</t>
  </si>
  <si>
    <t>1100296770</t>
  </si>
  <si>
    <t>893811111.R</t>
  </si>
  <si>
    <t>Osazení šachty z polypropylenu PP samonosné pro běžné zatížení hranaté, půdorysné plochy do 1,1 m2, světlé hloubky do 1,2 m</t>
  </si>
  <si>
    <t>-19468654</t>
  </si>
  <si>
    <t xml:space="preserve">čerpadlová šachta 600x1300x800 mm s jedním vstupem dn 110 určená pro na hladinový sběrač ( skimmer) a výstupem potrubí DN 52 mm.  Materiál PP</t>
  </si>
  <si>
    <t>286R</t>
  </si>
  <si>
    <t>-752078139</t>
  </si>
  <si>
    <t>894.R1</t>
  </si>
  <si>
    <t>D+M čerpadlo pro vodní hry o výkonu 27000 l/hod.- specifikace viz PD</t>
  </si>
  <si>
    <t>-597078881</t>
  </si>
  <si>
    <t>čerpadlo pro vodní hry o výkonu 27000 l/hod.</t>
  </si>
  <si>
    <t>894.R2</t>
  </si>
  <si>
    <t>D+M Fontánová tryska s efektem pěny - specifikace viz PD</t>
  </si>
  <si>
    <t>-283585222</t>
  </si>
  <si>
    <t>894.R3</t>
  </si>
  <si>
    <t>D+M hod.skimer pro sber nečistot s min průtokem 27000l - specifikace viz PD</t>
  </si>
  <si>
    <t>-640234105</t>
  </si>
  <si>
    <t>985324111</t>
  </si>
  <si>
    <t>Ochranný nátěr betonu na bázi silanu impregnační dvojnásobný S1 (OS-A)</t>
  </si>
  <si>
    <t>541199446</t>
  </si>
  <si>
    <t>https://podminky.urs.cz/item/CS_URS_2025_01/985324111</t>
  </si>
  <si>
    <t>Impregnační nátěr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</si>
  <si>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</si>
  <si>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</si>
  <si>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241561823</t>
  </si>
  <si>
    <t>https://podminky.urs.cz/item/CS_URS_2025_01/998018001</t>
  </si>
  <si>
    <t>2025-014-03-05 - Dětské hřiště - oplocení</t>
  </si>
  <si>
    <t>258400817</t>
  </si>
  <si>
    <t>délka 71 m</t>
  </si>
  <si>
    <t>71*0,3</t>
  </si>
  <si>
    <t>-461622219</t>
  </si>
  <si>
    <t>925555206</t>
  </si>
  <si>
    <t>výkop jamek pro sloupky- plot</t>
  </si>
  <si>
    <t>35*(0,3*0,3*0,7)</t>
  </si>
  <si>
    <t>-2061231471</t>
  </si>
  <si>
    <t>-1803488047</t>
  </si>
  <si>
    <t>2,205*4 'Přepočtené koeficientem množství</t>
  </si>
  <si>
    <t>-506308079</t>
  </si>
  <si>
    <t>1482929937</t>
  </si>
  <si>
    <t>21,3*5 'Přepočtené koeficientem množství</t>
  </si>
  <si>
    <t>-278514016</t>
  </si>
  <si>
    <t>-1421260257</t>
  </si>
  <si>
    <t>-1946041360</t>
  </si>
  <si>
    <t>-1901982001</t>
  </si>
  <si>
    <t>711453571</t>
  </si>
  <si>
    <t>35*(0,3*0,3*0,7)*1,6</t>
  </si>
  <si>
    <t>1960764662</t>
  </si>
  <si>
    <t>1828956263</t>
  </si>
  <si>
    <t>beton patek C/20/25/</t>
  </si>
  <si>
    <t>338951121</t>
  </si>
  <si>
    <t>Osazování sloupků a vzpěr plotových dřevěných průměru přes 100 do 150 mm se zalitím cementovou maltou s impregnací spodní části</t>
  </si>
  <si>
    <t>-1515397373</t>
  </si>
  <si>
    <t>https://podminky.urs.cz/item/CS_URS_2025_01/338951121</t>
  </si>
  <si>
    <t xml:space="preserve">Sloupky sibiřský modřín  100x100x1150 mm</t>
  </si>
  <si>
    <t>1233331624</t>
  </si>
  <si>
    <t>35*0,1*0,1*1,15</t>
  </si>
  <si>
    <t>rezerva prořez cca.10%</t>
  </si>
  <si>
    <t>0,403*0,1</t>
  </si>
  <si>
    <t>61223269.R</t>
  </si>
  <si>
    <t>hranol konstrukční KVH lepený průřezu 80x25-280mm pohledový........Spojovací prvek hranol 80x25x80 mm- bližší specifikace viz PD</t>
  </si>
  <si>
    <t>-1055544163</t>
  </si>
  <si>
    <t xml:space="preserve"> nebo sibiřský modřín- bude upřesněno a investorem</t>
  </si>
  <si>
    <t>Spojovací prvek hranol 80x25x80 mm</t>
  </si>
  <si>
    <t>132*(0,08*0,025*0,08)</t>
  </si>
  <si>
    <t>rezerva cca. 20%- prořez</t>
  </si>
  <si>
    <t>0,021*0,2</t>
  </si>
  <si>
    <t>počet ks</t>
  </si>
  <si>
    <t>132</t>
  </si>
  <si>
    <t>348 R1</t>
  </si>
  <si>
    <t>spojovací materiál vruty se zapuštěnou hlavou 5x70 mm TX20 galvanický zinek</t>
  </si>
  <si>
    <t>-1752423700</t>
  </si>
  <si>
    <t>1662</t>
  </si>
  <si>
    <t>348101310</t>
  </si>
  <si>
    <t>Osazení vrat nebo vrátek k oplocení na sloupky dřevěné, plochy jednotlivě do 2 m2</t>
  </si>
  <si>
    <t>358716239</t>
  </si>
  <si>
    <t>https://podminky.urs.cz/item/CS_URS_2025_01/348101310</t>
  </si>
  <si>
    <t xml:space="preserve">Branka dřevěná  sibiřský modřín  1100 x 1000 mm, z prvků 8 ks 25x80x10000 mm, 4 ks 25x80x1100 mm, 1 ks krycí parapetní prvek s pokosem do stříšky 25(1</t>
  </si>
  <si>
    <t>do stříšky 25(12/12)x100x1100, 2 ks 25x80x 1325 mm, 2x kovaný závěs, 1 x kování s petlicí</t>
  </si>
  <si>
    <t>61231142.R</t>
  </si>
  <si>
    <t xml:space="preserve">Branka dřevěná  sibiřský modřín  1100 x 1000 mm, z prvků 8 ks 25x80x10000 mm, 4 ks 25x80x1100 mm, 1 ks krycí parapetní prvek s pokosem do stříšky 25(12/12)x100x1100, 2 ks 25x80x 1325 mm, 2x kovaný závěs, 1 x kování s petlicí</t>
  </si>
  <si>
    <t>-1978781411</t>
  </si>
  <si>
    <t xml:space="preserve">Branka dřevěná  sibiřský modřín  1100 x 1000 mm, z prvků 8 ks 25x80x10000 mm, 4 ks 25x80x1100 mm, 1 ks krycí parapetní prvek s pokosem </t>
  </si>
  <si>
    <t>348941111</t>
  </si>
  <si>
    <t>Osazování rámového oplocení na cementovou maltu min. MC-10, bez spárování, do zděných nebo betonových sloupků, výška rámu do 1500 mm</t>
  </si>
  <si>
    <t>1492412585</t>
  </si>
  <si>
    <t>https://podminky.urs.cz/item/CS_URS_2025_01/348941111</t>
  </si>
  <si>
    <t>Plotová pole 2000x1000 mm, z prvků z prvků 25 ks 25x80x1000 mm, 4 ks 25x80x2000 mm, 1 ks krycí parapetní prvek s pokosem do stříšky 25(12/12)x100x200</t>
  </si>
  <si>
    <t>33*2</t>
  </si>
  <si>
    <t>61231010.R</t>
  </si>
  <si>
    <t>Plotová pole 2000x1000 mm, z prvků z prvků 25 ks 25x80x1000 mm, 4 ks 25x80x2000 mm, 1 ks krycí parapetní prvek s pokosem do stříšky 25(12/12)x100x2000</t>
  </si>
  <si>
    <t>773679507</t>
  </si>
  <si>
    <t xml:space="preserve"> sibiřský modřín- bude upřesněno a investorem</t>
  </si>
  <si>
    <t>Plotová pole 2000x1000 mm, z prvků z prvků 25 ks 25x80x10000 mm, 4 ks 25x80x2000 mm, 1 ks krycí parapetní prvek s pokosem do stříšky 25(12/12)x100x200</t>
  </si>
  <si>
    <t>33*(2*1)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</si>
  <si>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</si>
  <si>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</si>
  <si>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-1434324308</t>
  </si>
  <si>
    <t>https://podminky.urs.cz/item/CS_URS_2025_01/998232110</t>
  </si>
  <si>
    <t>998232121</t>
  </si>
  <si>
    <t>Přesun hmot pro oplocení se svislou nosnou konstrukcí zděnou z cihel, tvárnic, bloků, popř. kovovou nebo dřevěnou Příplatek k ceně za zvětšený přesun přes vymezenou vodorovnou dopravní vzdálenost do 1000 m</t>
  </si>
  <si>
    <t>-1361437479</t>
  </si>
  <si>
    <t>https://podminky.urs.cz/item/CS_URS_2025_01/998232121</t>
  </si>
  <si>
    <t>-1824247620</t>
  </si>
  <si>
    <t>2*(1,1*1)*2</t>
  </si>
  <si>
    <t>35*(0,1*0,4*1,15)</t>
  </si>
  <si>
    <t>33*(2*1)*2</t>
  </si>
  <si>
    <t>132*(0,08+0,025+0,08+0,025)*0,08</t>
  </si>
  <si>
    <t>1450036855</t>
  </si>
  <si>
    <t>2025-014-03-06 - Dětské hřiště - dopadové plochy</t>
  </si>
  <si>
    <t xml:space="preserve">    5 - Komunikace pozemní</t>
  </si>
  <si>
    <t xml:space="preserve">    93 - Různé dokončovací konstrukce a práce inženýrských staveb</t>
  </si>
  <si>
    <t>HZS - Hodinové zúčtovací sazby- bude upřesněno dle skutečné potřeby</t>
  </si>
  <si>
    <t>-254812410</t>
  </si>
  <si>
    <t>dětské hřiště</t>
  </si>
  <si>
    <t>213,3</t>
  </si>
  <si>
    <t>-2045747233</t>
  </si>
  <si>
    <t>561532394</t>
  </si>
  <si>
    <t>odkopávka pro betonovou desku ( pod pryžové rohože)- ( deska150mm + podsyp150mm)</t>
  </si>
  <si>
    <t>tl/písek250mm+ podklad štěrk 150/mm mínus 100/ drn</t>
  </si>
  <si>
    <t>213,3*0,3</t>
  </si>
  <si>
    <t>-2082157736</t>
  </si>
  <si>
    <t>213,3*(0,4-0,1)</t>
  </si>
  <si>
    <t>-640693721</t>
  </si>
  <si>
    <t>63,99*4 'Přepočtené koeficientem množství</t>
  </si>
  <si>
    <t>-1580403224</t>
  </si>
  <si>
    <t>-2064446105</t>
  </si>
  <si>
    <t>213,3*5 'Přepočtené koeficientem množství</t>
  </si>
  <si>
    <t>2039910519</t>
  </si>
  <si>
    <t>1364944348</t>
  </si>
  <si>
    <t>560537857</t>
  </si>
  <si>
    <t>533333793</t>
  </si>
  <si>
    <t>-467904071</t>
  </si>
  <si>
    <t>213,3*(0,4-0,1)*1,6</t>
  </si>
  <si>
    <t>2042636042</t>
  </si>
  <si>
    <t>Komunikace pozemní</t>
  </si>
  <si>
    <t>564752111</t>
  </si>
  <si>
    <t>Podklad nebo kryt z vibrovaného štěrku VŠ s rozprostřením, vlhčením a zhutněním, po zhutnění tl. 150 mm</t>
  </si>
  <si>
    <t>-542032674</t>
  </si>
  <si>
    <t>https://podminky.urs.cz/item/CS_URS_2025_01/564752111</t>
  </si>
  <si>
    <t>Podklad štěrk fr.16/32 vrstva 150 mm</t>
  </si>
  <si>
    <t>93</t>
  </si>
  <si>
    <t>Různé dokončovací konstrukce a práce inženýrských staveb</t>
  </si>
  <si>
    <t>936004113</t>
  </si>
  <si>
    <t>Zřízení dětského pískoviště s rámem pryžovým 300/150 mm</t>
  </si>
  <si>
    <t>1220037177</t>
  </si>
  <si>
    <t>https://podminky.urs.cz/item/CS_URS_2025_01/936004113</t>
  </si>
  <si>
    <t>Zřízení dětského pískovištěs rámem pryžovým</t>
  </si>
  <si>
    <t>97,6</t>
  </si>
  <si>
    <t>936004121</t>
  </si>
  <si>
    <t>Zřízení dětského pískoviště Příplatek k cenám za zřízení vnitřního prostoru</t>
  </si>
  <si>
    <t>-570918912</t>
  </si>
  <si>
    <t>https://podminky.urs.cz/item/CS_URS_2025_01/936004121</t>
  </si>
  <si>
    <t>přípl. Za zřítení vnitřního prostoru</t>
  </si>
  <si>
    <t>131,2</t>
  </si>
  <si>
    <t>936009112</t>
  </si>
  <si>
    <t>Bezpečnostní dopadová plocha na dětském hřišti tloušťky 30 cm z písku</t>
  </si>
  <si>
    <t>-657924063</t>
  </si>
  <si>
    <t>https://podminky.urs.cz/item/CS_URS_2025_01/936009112</t>
  </si>
  <si>
    <t>písek říční o mocnosti 250mm</t>
  </si>
  <si>
    <t>998231411</t>
  </si>
  <si>
    <t>Přesun hmot pro sadovnické a krajinářské úpravy ručně (bez užití mechanizace) dopravní vzdálenost do 100 m</t>
  </si>
  <si>
    <t>-157942185</t>
  </si>
  <si>
    <t>https://podminky.urs.cz/item/CS_URS_2025_01/998231411</t>
  </si>
  <si>
    <t>HZS</t>
  </si>
  <si>
    <t>Hodinové zúčtovací sazby- bude upřesněno dle skutečné potřeby</t>
  </si>
  <si>
    <t>HZS1291</t>
  </si>
  <si>
    <t>Hodinové zúčtovací sazby profesí HSV zemní a pomocné práce pomocný stavební dělník</t>
  </si>
  <si>
    <t>hod</t>
  </si>
  <si>
    <t>512</t>
  </si>
  <si>
    <t>1585869032</t>
  </si>
  <si>
    <t>https://podminky.urs.cz/item/CS_URS_2025_01/HZS1291</t>
  </si>
  <si>
    <t>přípomoce cca. 7 dní á5hodin</t>
  </si>
  <si>
    <t>7*5</t>
  </si>
  <si>
    <t>2025-014-03-07 - Mobiliář</t>
  </si>
  <si>
    <t>936124111</t>
  </si>
  <si>
    <t>Montáž lavičky parkové stabilní bez zabetonování noh s udusáním sypaniny</t>
  </si>
  <si>
    <t>532931337</t>
  </si>
  <si>
    <t>https://podminky.urs.cz/item/CS_URS_2025_01/936124111</t>
  </si>
  <si>
    <t xml:space="preserve">Lavička zahradní  s letmým uložením např. model Emau fi. MMCité</t>
  </si>
  <si>
    <t>74910100.1</t>
  </si>
  <si>
    <t>lavička s opěradlem nekotvená 1500x450x420mm konstrukce-kov, sedák-dřevo- např. ref.výr. model Emau fi. MMCité</t>
  </si>
  <si>
    <t>811223043</t>
  </si>
  <si>
    <t>konstrukce z hliníkové slitiny, sedák i opěradlo z dřevěných lamel bližší specifikace viz PD</t>
  </si>
  <si>
    <t>-1993432178</t>
  </si>
  <si>
    <t>2025-014-04 - Krajinářské úpravy</t>
  </si>
  <si>
    <t xml:space="preserve">2025-014-04-01 - Krajinářské úpravy - příprava půdy </t>
  </si>
  <si>
    <t xml:space="preserve">    11 - Zemní práce - přípravné a přidružené práce</t>
  </si>
  <si>
    <t xml:space="preserve">    13 - Zemní práce - hloubené vykopávky</t>
  </si>
  <si>
    <t xml:space="preserve">    16-1 - Zemní práce - přemístění výkopku- na meziskládku</t>
  </si>
  <si>
    <t xml:space="preserve">    16-2 - Zemní práce - přemístění výkopku- z  meziskládky zpět pro svahování</t>
  </si>
  <si>
    <t xml:space="preserve">    17-1 - Zemní práce - konstrukce ze zemin- na meziskládce</t>
  </si>
  <si>
    <t xml:space="preserve">    17-2 - Zemní práce - konstrukce ze zemin- násypy</t>
  </si>
  <si>
    <t xml:space="preserve">    17-3 - Zemní práce -  ohumusování</t>
  </si>
  <si>
    <t xml:space="preserve">    18 - Zemní práce - povrchové úpravy terénu</t>
  </si>
  <si>
    <t xml:space="preserve">    18-1 - Zemní práce - povrchové úpravy terénu- Příprava půdy v rovině nebo na svahu do 1:5 </t>
  </si>
  <si>
    <t xml:space="preserve">    18-2 - Zemní práce - povrchové úpravy terénu- Příprava půdy  na svahu od 1:5 do 1:2 </t>
  </si>
  <si>
    <t xml:space="preserve">    18-3 - Zemní práce - povrchové úpravy terénu- Příprava půdy  na svahu od 1:2 do 1:1</t>
  </si>
  <si>
    <t xml:space="preserve">    18-4 - Zemní práce - povrchové úpravy terénu- Příprava půdy  na svahu nad 1:1 </t>
  </si>
  <si>
    <t>Zemní práce - přípravné a přidružené práce</t>
  </si>
  <si>
    <t>-1021383333</t>
  </si>
  <si>
    <t xml:space="preserve">Příprava půdy v rovině nebo na svahu do 1:5 </t>
  </si>
  <si>
    <t>2110</t>
  </si>
  <si>
    <t>111111332</t>
  </si>
  <si>
    <t>Odstranění ruderálního porostu z plochy přes 500 m2 na svahu přes 1:5 do 1:2</t>
  </si>
  <si>
    <t>393204558</t>
  </si>
  <si>
    <t>https://podminky.urs.cz/item/CS_URS_2025_01/111111332</t>
  </si>
  <si>
    <t xml:space="preserve">Příprava půdy  na svahu od 1:5 do 1:2 </t>
  </si>
  <si>
    <t>1829</t>
  </si>
  <si>
    <t>111111333</t>
  </si>
  <si>
    <t>Odstranění ruderálního porostu z plochy přes 500 m2 na svahu přes 1:2 do 1:1</t>
  </si>
  <si>
    <t>1908854802</t>
  </si>
  <si>
    <t>https://podminky.urs.cz/item/CS_URS_2025_01/111111333</t>
  </si>
  <si>
    <t xml:space="preserve">Příprava půdy  na svahu od 1:2 do 1:1</t>
  </si>
  <si>
    <t>210</t>
  </si>
  <si>
    <t>111111334</t>
  </si>
  <si>
    <t>Odstranění ruderálního porostu z plochy přes 500 m2 na svahu přes 1:1</t>
  </si>
  <si>
    <t>-1205118208</t>
  </si>
  <si>
    <t>https://podminky.urs.cz/item/CS_URS_2025_01/111111334</t>
  </si>
  <si>
    <t xml:space="preserve">Příprava půdy  na svahu nad 1:1 </t>
  </si>
  <si>
    <t>1654810906</t>
  </si>
  <si>
    <t>Zemní práce - hloubené vykopávky</t>
  </si>
  <si>
    <t>131104113</t>
  </si>
  <si>
    <t>Hloubení šachet pro konstrukce chmelnic a vinic v hornině třídy těžitelnosti I skupiny 3</t>
  </si>
  <si>
    <t>-1373620345</t>
  </si>
  <si>
    <t>https://podminky.urs.cz/item/CS_URS_2025_01/131104113</t>
  </si>
  <si>
    <t>353</t>
  </si>
  <si>
    <t>16-1</t>
  </si>
  <si>
    <t>Zemní práce - přemístění výkopku- na meziskládku</t>
  </si>
  <si>
    <t>-439208851</t>
  </si>
  <si>
    <t>Úprava pozemku s rozpojením, přehrnutím, urovnáním a přehrnutím do 20 m zeminy skupiny 3</t>
  </si>
  <si>
    <t>-786947166</t>
  </si>
  <si>
    <t>-1455892808</t>
  </si>
  <si>
    <t>16-2</t>
  </si>
  <si>
    <t xml:space="preserve">Zemní práce - přemístění výkopku- z  meziskládky zpět pro svahování</t>
  </si>
  <si>
    <t>19331693</t>
  </si>
  <si>
    <t>1144926916</t>
  </si>
  <si>
    <t>-309723557</t>
  </si>
  <si>
    <t>17-1</t>
  </si>
  <si>
    <t>Zemní práce - konstrukce ze zemin- na meziskládce</t>
  </si>
  <si>
    <t>-751165799</t>
  </si>
  <si>
    <t>Krajinářské úpravy a ČTU</t>
  </si>
  <si>
    <t>17-2</t>
  </si>
  <si>
    <t>Zemní práce - konstrukce ze zemin- násypy</t>
  </si>
  <si>
    <t>171111103</t>
  </si>
  <si>
    <t>Uložení sypanin do násypů ručně s rozprostřením sypaniny ve vrstvách a s hrubým urovnáním zhutněných z hornin soudržných jakékoliv třídy těžitelnosti</t>
  </si>
  <si>
    <t>-423586418</t>
  </si>
  <si>
    <t>https://podminky.urs.cz/item/CS_URS_2025_01/171111103</t>
  </si>
  <si>
    <t>Svahování v zářezech v hornině třídy těžitelnosti I skupiny 3 ručně</t>
  </si>
  <si>
    <t>17-3</t>
  </si>
  <si>
    <t xml:space="preserve">Zemní práce -  ohumusování</t>
  </si>
  <si>
    <t>171203111</t>
  </si>
  <si>
    <t>Uložení výkopku bez zhutnění s hrubým rozhrnutím v rovině nebo na svahu do 1:5</t>
  </si>
  <si>
    <t>-198626776</t>
  </si>
  <si>
    <t>https://podminky.urs.cz/item/CS_URS_2025_01/171203111</t>
  </si>
  <si>
    <t xml:space="preserve">Ohumusování </t>
  </si>
  <si>
    <t xml:space="preserve">Ohumusování -Uložení a hrubé rozhrnutí výkopku bez zhutnění  v rovině nebo na svahu do 1:5</t>
  </si>
  <si>
    <t>65,8</t>
  </si>
  <si>
    <t>171203112</t>
  </si>
  <si>
    <t>Uložení výkopku bez zhutnění s hrubým rozhrnutím na svahu přes 1:5 do 1:2</t>
  </si>
  <si>
    <t>-1357347677</t>
  </si>
  <si>
    <t>https://podminky.urs.cz/item/CS_URS_2025_01/171203112</t>
  </si>
  <si>
    <t>Ohumusování -Uložení a hrubé rozhrnutí výkopku bez zhutnění na svahu od 1:5 do 1:2</t>
  </si>
  <si>
    <t>182,9</t>
  </si>
  <si>
    <t>171203113</t>
  </si>
  <si>
    <t>Uložení výkopku bez zhutnění s hrubým rozhrnutím na svahu přes 1:2 do 1:1</t>
  </si>
  <si>
    <t>-143164943</t>
  </si>
  <si>
    <t>https://podminky.urs.cz/item/CS_URS_2025_01/171203113</t>
  </si>
  <si>
    <t>Ohumusování -Uložení a hrubé rozhrnutí výkopku bez zhutnění na svahu od 1:2 do 1:1</t>
  </si>
  <si>
    <t>171203114</t>
  </si>
  <si>
    <t>Uložení výkopku bez zhutnění s hrubým rozhrnutím na svahu přes 1:1</t>
  </si>
  <si>
    <t>187499241</t>
  </si>
  <si>
    <t>https://podminky.urs.cz/item/CS_URS_2025_01/171203114</t>
  </si>
  <si>
    <t>Ohumusování -Uložení a hrubé rozhrnutí výkopku bez zhutnění na svahu nad 1:2</t>
  </si>
  <si>
    <t>182303111.R</t>
  </si>
  <si>
    <t>Doplnění zeminy nebo substrátu na travnatých plochách tloušťky do 100 mm v rovině nebo na svahu do 1:5</t>
  </si>
  <si>
    <t>2073939093</t>
  </si>
  <si>
    <t>Trávníkový substrát - plošně 10 cm - 1452</t>
  </si>
  <si>
    <t>m3 145,2</t>
  </si>
  <si>
    <t>145,2/0,1</t>
  </si>
  <si>
    <t>1452*2 'Přepočtené koeficientem množství</t>
  </si>
  <si>
    <t>10371500</t>
  </si>
  <si>
    <t>substrát pro trávníky VL</t>
  </si>
  <si>
    <t>-892294761</t>
  </si>
  <si>
    <t>145,2</t>
  </si>
  <si>
    <t>145,2*0,051 'Přepočtené koeficientem množství</t>
  </si>
  <si>
    <t>Zemní práce - povrchové úpravy terénu</t>
  </si>
  <si>
    <t>181101131</t>
  </si>
  <si>
    <t>Úprava pozemku s rozpojením a přehrnutím včetně urovnání v zemině skupiny 3, s přemístěním na vzdálenost do 20 m</t>
  </si>
  <si>
    <t>1854365868</t>
  </si>
  <si>
    <t>https://podminky.urs.cz/item/CS_URS_2025_01/181101131</t>
  </si>
  <si>
    <t>182112121</t>
  </si>
  <si>
    <t>Svahování trvalých svahů do projektovaných profilů ručně s potřebným přemístěním výkopku při svahování v zářezech v hornině třídy těžitelnosti I skupiny 3</t>
  </si>
  <si>
    <t>634230788</t>
  </si>
  <si>
    <t>https://podminky.urs.cz/item/CS_URS_2025_01/182112121</t>
  </si>
  <si>
    <t>18-1</t>
  </si>
  <si>
    <t xml:space="preserve">Zemní práce - povrchové úpravy terénu- Příprava půdy v rovině nebo na svahu do 1:5 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</si>
  <si>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</si>
  <si>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</si>
  <si>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-335462839</t>
  </si>
  <si>
    <t>https://podminky.urs.cz/item/CS_URS_2025_01/181151331</t>
  </si>
  <si>
    <t>Plošná úprava terénu</t>
  </si>
  <si>
    <t>183403111</t>
  </si>
  <si>
    <t>Obdělání půdy nakopáním hl. přes 50 do 100 mm v rovině nebo na svahu do 1:5</t>
  </si>
  <si>
    <t>1032325780</t>
  </si>
  <si>
    <t>https://podminky.urs.cz/item/CS_URS_2025_01/183403111</t>
  </si>
  <si>
    <t>Příprava půdy v rovině nebo na svahu do 1:5/</t>
  </si>
  <si>
    <t>Obdělávání půdy nakopáním (1/3 plochy - okraje apod.)</t>
  </si>
  <si>
    <t>183403113</t>
  </si>
  <si>
    <t>Obdělání půdy frézováním v rovině nebo na svahu do 1:5</t>
  </si>
  <si>
    <t>-25243170</t>
  </si>
  <si>
    <t>https://podminky.urs.cz/item/CS_URS_2025_01/183403113</t>
  </si>
  <si>
    <t>Obdělávání půdy frézováním</t>
  </si>
  <si>
    <t>183403153</t>
  </si>
  <si>
    <t>Obdělání půdy hrabáním v rovině nebo na svahu do 1:5</t>
  </si>
  <si>
    <t>1714185691</t>
  </si>
  <si>
    <t>https://podminky.urs.cz/item/CS_URS_2025_01/183403153</t>
  </si>
  <si>
    <t>Obdělávání půdy hrabáním</t>
  </si>
  <si>
    <t>183403161</t>
  </si>
  <si>
    <t>Obdělání půdy válením v rovině nebo na svahu do 1:5</t>
  </si>
  <si>
    <t>-1516794341</t>
  </si>
  <si>
    <t>https://podminky.urs.cz/item/CS_URS_2025_01/183403161</t>
  </si>
  <si>
    <t>Obdělávání půdy válením</t>
  </si>
  <si>
    <t>184813511</t>
  </si>
  <si>
    <t>Chemické odplevelení půdy před založením kultury, trávníku nebo zpevněných ploch ručně o jakékoli výměře postřikem na široko v rovině nebo na svahu do 1:5</t>
  </si>
  <si>
    <t>1940705571</t>
  </si>
  <si>
    <t>https://podminky.urs.cz/item/CS_URS_2025_01/184813511</t>
  </si>
  <si>
    <t>Chemické odplevelení postřikem na široko (Roundap 10 l/ha)</t>
  </si>
  <si>
    <t>633</t>
  </si>
  <si>
    <t>2523400.R</t>
  </si>
  <si>
    <t xml:space="preserve">Roundup - Neselektivní herbicid na plevele se systémovým účinkem ............0,0004l/m2 </t>
  </si>
  <si>
    <t>litr</t>
  </si>
  <si>
    <t>1115932639</t>
  </si>
  <si>
    <t xml:space="preserve">Roundup 0,0004l/m2 </t>
  </si>
  <si>
    <t>2110*0,0004</t>
  </si>
  <si>
    <t>18-2</t>
  </si>
  <si>
    <t xml:space="preserve">Zemní práce - povrchové úpravy terénu- Příprava půdy  na svahu od 1:5 do 1:2 </t>
  </si>
  <si>
    <t>181151332</t>
  </si>
  <si>
    <t>Plošná úprava terénu v zemině skupiny 1 až 4 s urovnáním povrchu bez doplnění ornice souvislé plochy přes 500 m2 při nerovnostech terénu přes 150 do 200 mm na svahu přes 1:5 do 1:2</t>
  </si>
  <si>
    <t>1504204442</t>
  </si>
  <si>
    <t>https://podminky.urs.cz/item/CS_URS_2025_01/181151332</t>
  </si>
  <si>
    <t>183403211</t>
  </si>
  <si>
    <t>Obdělání půdy nakopáním hl. přes 50 do 100 mm na svahu přes 1:5 do 1:2</t>
  </si>
  <si>
    <t>1658963777</t>
  </si>
  <si>
    <t>https://podminky.urs.cz/item/CS_URS_2025_01/183403211</t>
  </si>
  <si>
    <t xml:space="preserve">Příprava půdy  na svahu od 1:5 do 1:2/</t>
  </si>
  <si>
    <t>548,7</t>
  </si>
  <si>
    <t>183403213</t>
  </si>
  <si>
    <t>Obdělání půdy frézováním na svahu přes 1:5 do 1:2</t>
  </si>
  <si>
    <t>-165330670</t>
  </si>
  <si>
    <t>https://podminky.urs.cz/item/CS_URS_2025_01/183403213</t>
  </si>
  <si>
    <t>183403253</t>
  </si>
  <si>
    <t>Obdělání půdy hrabáním na svahu přes 1:5 do 1:2</t>
  </si>
  <si>
    <t>-2129227332</t>
  </si>
  <si>
    <t>https://podminky.urs.cz/item/CS_URS_2025_01/183403253</t>
  </si>
  <si>
    <t>184813512</t>
  </si>
  <si>
    <t>Chemické odplevelení půdy před založením kultury, trávníku nebo zpevněných ploch ručně o jakékoli výměře postřikem na široko na svahu přes 1:5 do 1:2</t>
  </si>
  <si>
    <t>-1051217885</t>
  </si>
  <si>
    <t>https://podminky.urs.cz/item/CS_URS_2025_01/184813512</t>
  </si>
  <si>
    <t>21710686</t>
  </si>
  <si>
    <t>1829*0,0004</t>
  </si>
  <si>
    <t>18-3</t>
  </si>
  <si>
    <t xml:space="preserve">Zemní práce - povrchové úpravy terénu- Příprava půdy  na svahu od 1:2 do 1:1</t>
  </si>
  <si>
    <t>181111133</t>
  </si>
  <si>
    <t>Plošná úprava terénu v zemině skupiny 1 až 4 s urovnáním povrchu bez doplnění ornice souvislé plochy do 500 m2 při nerovnostech terénu přes 150 do 200 mm na svahu přes 1:2 do 1:1</t>
  </si>
  <si>
    <t>-319218609</t>
  </si>
  <si>
    <t>https://podminky.urs.cz/item/CS_URS_2025_01/181111133</t>
  </si>
  <si>
    <t>183403311</t>
  </si>
  <si>
    <t>Obdělání půdy nakopáním hl. přes 50 do 100 mm na svahu přes 1:2 do 1:1</t>
  </si>
  <si>
    <t>1899302419</t>
  </si>
  <si>
    <t>https://podminky.urs.cz/item/CS_URS_2025_01/183403311</t>
  </si>
  <si>
    <t xml:space="preserve">Příprava půdy  na svahu od 1:2 do 1:1/</t>
  </si>
  <si>
    <t>Obdělávání půdy nakopáním</t>
  </si>
  <si>
    <t>183403353</t>
  </si>
  <si>
    <t>Obdělání půdy hrabáním na svahu přes 1:2 do 1:1</t>
  </si>
  <si>
    <t>496911102</t>
  </si>
  <si>
    <t>https://podminky.urs.cz/item/CS_URS_2025_01/183403353</t>
  </si>
  <si>
    <t>184813513</t>
  </si>
  <si>
    <t>Chemické odplevelení půdy před založením kultury, trávníku nebo zpevněných ploch ručně o jakékoli výměře postřikem na široko na svahu přes 1:2 do 1:1</t>
  </si>
  <si>
    <t>1079485650</t>
  </si>
  <si>
    <t>https://podminky.urs.cz/item/CS_URS_2025_01/184813513</t>
  </si>
  <si>
    <t>-1267476790</t>
  </si>
  <si>
    <t>210*0,0004</t>
  </si>
  <si>
    <t>18-4</t>
  </si>
  <si>
    <t xml:space="preserve">Zemní práce - povrchové úpravy terénu- Příprava půdy  na svahu nad 1:1 </t>
  </si>
  <si>
    <t>181111134</t>
  </si>
  <si>
    <t>Plošná úprava terénu v zemině skupiny 1 až 4 s urovnáním povrchu bez doplnění ornice souvislé plochy do 500 m2 při nerovnostech terénu přes 150 do 200 mm na svahu přes 1:1</t>
  </si>
  <si>
    <t>1164293611</t>
  </si>
  <si>
    <t>https://podminky.urs.cz/item/CS_URS_2025_01/181111134</t>
  </si>
  <si>
    <t>182111112</t>
  </si>
  <si>
    <t>Zpevnění svahu tkaninou nebo rohoží na svahu sklonu přes 1:1 do 1:0,7</t>
  </si>
  <si>
    <t>136960580</t>
  </si>
  <si>
    <t>https://podminky.urs.cz/item/CS_URS_2025_01/182111112</t>
  </si>
  <si>
    <t xml:space="preserve">Příprava půdy  na svahu nad 1:1 /</t>
  </si>
  <si>
    <t>Zpevnění svahu jutovou rohoží akti SAFE J500</t>
  </si>
  <si>
    <t>69311049.R</t>
  </si>
  <si>
    <t>tkanina jutová - jutová rohož akti SAFE J500</t>
  </si>
  <si>
    <t>-495214994</t>
  </si>
  <si>
    <t>183403311.R</t>
  </si>
  <si>
    <t>Obdělání půdy nakopáním na hl přes 0,05 do 0,1 m ve svahu nad 1:1</t>
  </si>
  <si>
    <t>-453899415</t>
  </si>
  <si>
    <t xml:space="preserve">Obdělávání půdy nakopáním </t>
  </si>
  <si>
    <t>183403353.R</t>
  </si>
  <si>
    <t>Obdělání půdy hrabáním na svahu nad 1:1</t>
  </si>
  <si>
    <t>60145423</t>
  </si>
  <si>
    <t>184813514</t>
  </si>
  <si>
    <t>Chemické odplevelení půdy před založením kultury, trávníku nebo zpevněných ploch ručně o jakékoli výměře postřikem na široko na svahu přes 1:1</t>
  </si>
  <si>
    <t>-1443921596</t>
  </si>
  <si>
    <t>https://podminky.urs.cz/item/CS_URS_2025_01/184813514</t>
  </si>
  <si>
    <t xml:space="preserve">Příprava půdy  na svahu nad 1:2</t>
  </si>
  <si>
    <t>1783105286</t>
  </si>
  <si>
    <t>20*0,0004</t>
  </si>
  <si>
    <t>-2067304095</t>
  </si>
  <si>
    <t>1060361582</t>
  </si>
  <si>
    <t>131821392</t>
  </si>
  <si>
    <t>2025-014-04-02 - Krajinářské úpravy - výsadba stromů</t>
  </si>
  <si>
    <t xml:space="preserve">    1-1 - Zemní práce- Výsadba stromů  v rovině nebo na svahu do 1:5 </t>
  </si>
  <si>
    <t xml:space="preserve">    1-2 - Zemní práce- Výsadba stromů na svahu od 1:5 do 1:2 </t>
  </si>
  <si>
    <t xml:space="preserve">    998-1 - Přesun hmot - Výsadba stromů  v rovině nebo na svahu do 1:5 </t>
  </si>
  <si>
    <t xml:space="preserve">    998-2 - Přesun hmot - Výsadba stromů na svahu od 1:5 do 1:2 </t>
  </si>
  <si>
    <t xml:space="preserve">Zemní práce- Výsadba stromů  v rovině nebo na svahu do 1:5 </t>
  </si>
  <si>
    <t>-1998749454</t>
  </si>
  <si>
    <t xml:space="preserve">Výsadba stromů  v rovině nebo na svahu do 1:5/</t>
  </si>
  <si>
    <t>odvoz výkopku jamky/0,125/m3 počet/13/</t>
  </si>
  <si>
    <t>0,125*13*0,5</t>
  </si>
  <si>
    <t>odvoz výkopku jamky/1,0/m3 počet/24/</t>
  </si>
  <si>
    <t>1*24</t>
  </si>
  <si>
    <t>-861032218</t>
  </si>
  <si>
    <t>1112486003</t>
  </si>
  <si>
    <t>-825991703</t>
  </si>
  <si>
    <t>-231601549</t>
  </si>
  <si>
    <t>0,125*13*0,5*1,6</t>
  </si>
  <si>
    <t>1*24*1,6</t>
  </si>
  <si>
    <t>-740149310</t>
  </si>
  <si>
    <t>174111101</t>
  </si>
  <si>
    <t>Zásyp sypaninou z jakékoliv horniny ručně s uložením výkopku ve vrstvách se zhutněním jam, šachet, rýh nebo kolem objektů v těchto vykopávkách</t>
  </si>
  <si>
    <t>1631324969</t>
  </si>
  <si>
    <t>https://podminky.urs.cz/item/CS_URS_2025_01/174111101</t>
  </si>
  <si>
    <t>zásyp jam/0,125/</t>
  </si>
  <si>
    <t>183101121</t>
  </si>
  <si>
    <t>Hloubení jamek pro vysazování rostlin v zemině skupiny 1 až 4 bez výměny půdy v rovině nebo na svahu do 1:5, objemu přes 0,40 do 1,00 m3</t>
  </si>
  <si>
    <t>124291663</t>
  </si>
  <si>
    <t>https://podminky.urs.cz/item/CS_URS_2025_01/183101121</t>
  </si>
  <si>
    <t>Hloubení jamek bez výměny půdy přes 0,4 - 1 m3</t>
  </si>
  <si>
    <t>183101214</t>
  </si>
  <si>
    <t>Hloubení jamek pro vysazování rostlin v zemině skupiny 1 až 4 s výměnou půdy z 50% v rovině nebo na svahu do 1:5, objemu přes 0,05 do 0,125 m3</t>
  </si>
  <si>
    <t>-294725253</t>
  </si>
  <si>
    <t>https://podminky.urs.cz/item/CS_URS_2025_01/183101214</t>
  </si>
  <si>
    <t xml:space="preserve">Jamky pro výsadbu s výměnou 50 % půdy zeminy skupiny 1 až 4 obj přes 0,05 do 0,125 m3 </t>
  </si>
  <si>
    <t>10321100</t>
  </si>
  <si>
    <t>zahradní substrát pro výsadbu VL</t>
  </si>
  <si>
    <t>-504860746</t>
  </si>
  <si>
    <t>13*0,0625 'Přepočtené koeficientem množství</t>
  </si>
  <si>
    <t>184102116</t>
  </si>
  <si>
    <t>Výsadba dřeviny s balem do předem vyhloubené jamky se zalitím v rovině nebo na svahu do 1:5, při průměru balu přes 600 do 800 mm</t>
  </si>
  <si>
    <t>-1124075772</t>
  </si>
  <si>
    <t>https://podminky.urs.cz/item/CS_URS_2025_01/184102116</t>
  </si>
  <si>
    <t xml:space="preserve">Výsadba dřevin s balem o prům. 60-80 cm </t>
  </si>
  <si>
    <t>026R5</t>
  </si>
  <si>
    <t>Malus sylvestris cv. Vysokokmen</t>
  </si>
  <si>
    <t>205547932</t>
  </si>
  <si>
    <t>Amelanchier laevis velikost obvod kmene 14-16</t>
  </si>
  <si>
    <t>184201111</t>
  </si>
  <si>
    <t>Výsadba stromů bez balu do předem vyhloubené jamky se zalitím v rovině nebo na svahu do 1:5, při výšce kmene do 1,8 m</t>
  </si>
  <si>
    <t>-1499730031</t>
  </si>
  <si>
    <t>https://podminky.urs.cz/item/CS_URS_2025_01/184201111</t>
  </si>
  <si>
    <t xml:space="preserve">Výsadba stromu bez balu do jamky v kmene do 1,8 m </t>
  </si>
  <si>
    <t>026R2</t>
  </si>
  <si>
    <t xml:space="preserve">Prunus armeniaca vysokokmen </t>
  </si>
  <si>
    <t>-1709384234</t>
  </si>
  <si>
    <t>026R3</t>
  </si>
  <si>
    <t>Prunus domestica vysokokmen</t>
  </si>
  <si>
    <t>1491998988</t>
  </si>
  <si>
    <t>184215112</t>
  </si>
  <si>
    <t>Ukotvení dřeviny kůly v rovině nebo na svahu do 1:5 jedním kůlem, délky přes 1 do 2 m</t>
  </si>
  <si>
    <t>689853829</t>
  </si>
  <si>
    <t>https://podminky.urs.cz/item/CS_URS_2025_01/184215112</t>
  </si>
  <si>
    <t>Ukotvení dřeviny ke třem kůlům</t>
  </si>
  <si>
    <t>60591253</t>
  </si>
  <si>
    <t>kůl vyvazovací dřevěný impregnovaný D 8cm dl 2m</t>
  </si>
  <si>
    <t>163609654</t>
  </si>
  <si>
    <t>184215132</t>
  </si>
  <si>
    <t>Ukotvení dřeviny kůly v rovině nebo na svahu do 1:5 třemi kůly, délky přes 1 do 2 m</t>
  </si>
  <si>
    <t>671769816</t>
  </si>
  <si>
    <t>https://podminky.urs.cz/item/CS_URS_2025_01/184215132</t>
  </si>
  <si>
    <t>1613374674</t>
  </si>
  <si>
    <t>Mezisoučet- počet stromů</t>
  </si>
  <si>
    <t>24*3</t>
  </si>
  <si>
    <t>Mezisoučet- počet kůlů</t>
  </si>
  <si>
    <t>184501141</t>
  </si>
  <si>
    <t>Zhotovení obalu kmene z rákosové nebo kokosové rohože v rovině nebo na svahu do 1:5</t>
  </si>
  <si>
    <t>231084921</t>
  </si>
  <si>
    <t>https://podminky.urs.cz/item/CS_URS_2025_01/184501141</t>
  </si>
  <si>
    <t>61894002</t>
  </si>
  <si>
    <t>rákos ohradový neloupaný 60x140cm</t>
  </si>
  <si>
    <t>1055009174</t>
  </si>
  <si>
    <t xml:space="preserve">Zhotovení obalu kmene z rákosové rohože v jedné vrstvě </t>
  </si>
  <si>
    <t>37*1,5</t>
  </si>
  <si>
    <t>rezerva a překrytí</t>
  </si>
  <si>
    <t>55,5*0,15</t>
  </si>
  <si>
    <t>63,825*1,1 'Přepočtené koeficientem množství</t>
  </si>
  <si>
    <t>185802114</t>
  </si>
  <si>
    <t>Hnojení půdy nebo trávníku v rovině nebo na svahu do 1:5 umělým hnojivem s rozdělením k jednotlivým rostlinám</t>
  </si>
  <si>
    <t>1118919931</t>
  </si>
  <si>
    <t>https://podminky.urs.cz/item/CS_URS_2025_01/185802114</t>
  </si>
  <si>
    <t xml:space="preserve">Hnojení umělým hnojivem k rostlině (Silvamix forte 8 ks) </t>
  </si>
  <si>
    <t>0,00296</t>
  </si>
  <si>
    <t>1032131.R</t>
  </si>
  <si>
    <t xml:space="preserve">hnojivo  s dlouhodobým účinkem - tabletové hnojivo Silvamix........1 tableta 10 gr.</t>
  </si>
  <si>
    <t>kg</t>
  </si>
  <si>
    <t>1466436998</t>
  </si>
  <si>
    <t>2,96</t>
  </si>
  <si>
    <t>185804311</t>
  </si>
  <si>
    <t>Zalití rostlin vodou plochy záhonů jednotlivě do 20 m2</t>
  </si>
  <si>
    <t>1675332288</t>
  </si>
  <si>
    <t>https://podminky.urs.cz/item/CS_URS_2025_01/185804311</t>
  </si>
  <si>
    <t>Zálivka vodou 50l/ks</t>
  </si>
  <si>
    <t>1,85</t>
  </si>
  <si>
    <t>185851121.1</t>
  </si>
  <si>
    <t>Dovoz vody pro zálivku rostlin na vzdálenost do 1000 m</t>
  </si>
  <si>
    <t>-1036973925</t>
  </si>
  <si>
    <t>https://podminky.urs.cz/item/CS_URS_2025_01/185851121.1</t>
  </si>
  <si>
    <t>185851129.1</t>
  </si>
  <si>
    <t>Dovoz vody pro zálivku rostlin Příplatek k ceně za každých dalších i započatých 1000 m</t>
  </si>
  <si>
    <t>1953422006</t>
  </si>
  <si>
    <t>https://podminky.urs.cz/item/CS_URS_2025_01/185851129.1</t>
  </si>
  <si>
    <t>1,85*10 'Přepočtené koeficientem množství</t>
  </si>
  <si>
    <t xml:space="preserve">Zemní práce- Výsadba stromů na svahu od 1:5 do 1:2 </t>
  </si>
  <si>
    <t>253263577</t>
  </si>
  <si>
    <t>Výsadba stromů na svahu od 1:5 do 1:2/</t>
  </si>
  <si>
    <t>0,125*8*0,5</t>
  </si>
  <si>
    <t>-259418019</t>
  </si>
  <si>
    <t>-2144294947</t>
  </si>
  <si>
    <t>721868304</t>
  </si>
  <si>
    <t>974159035</t>
  </si>
  <si>
    <t>0,125*8*0,5*1,6</t>
  </si>
  <si>
    <t>958227976</t>
  </si>
  <si>
    <t>-1327019525</t>
  </si>
  <si>
    <t>zásyp jam/1,0/</t>
  </si>
  <si>
    <t>183102141</t>
  </si>
  <si>
    <t>Hloubení jamek pro vysazování rostlin v zemině skupiny 1 až 4 bez výměny půdy na svahu přes 1:5 do 1:2, objemu přes 0,40 do 1,00 m3</t>
  </si>
  <si>
    <t>-2114997087</t>
  </si>
  <si>
    <t>https://podminky.urs.cz/item/CS_URS_2025_01/183102141</t>
  </si>
  <si>
    <t>183102214</t>
  </si>
  <si>
    <t>Hloubení jamek pro vysazování rostlin v zemině skupiny 1 až 4 s výměnou půdy z 50% na svahu přes 1:5 do 1:2, objemu přes 0,05 do 0,125 m3</t>
  </si>
  <si>
    <t>-1497226722</t>
  </si>
  <si>
    <t>https://podminky.urs.cz/item/CS_URS_2025_01/183102214</t>
  </si>
  <si>
    <t>Jamky pro výsadbu s výměnou 50 % půdy zeminy skupiny 1 až 4 obj přes 0,05 do 0,125 m3</t>
  </si>
  <si>
    <t>-1630088684</t>
  </si>
  <si>
    <t>8*0,0625 'Přepočtené koeficientem množství</t>
  </si>
  <si>
    <t>184102126</t>
  </si>
  <si>
    <t>Výsadba dřeviny s balem do předem vyhloubené jamky se zalitím na svahu přes 1:5 do 1:2, při průměru balu přes 600 do 800 mm</t>
  </si>
  <si>
    <t>2129750077</t>
  </si>
  <si>
    <t>https://podminky.urs.cz/item/CS_URS_2025_01/184102126</t>
  </si>
  <si>
    <t>026R6</t>
  </si>
  <si>
    <t>Acer campestre/ javor babyka velikost obvod kmene 14-16</t>
  </si>
  <si>
    <t>880586529</t>
  </si>
  <si>
    <t>026R7</t>
  </si>
  <si>
    <t>Carpinus betulus/ habr obecný velikost obvod kmene 14-16</t>
  </si>
  <si>
    <t>-2079743164</t>
  </si>
  <si>
    <t>026R8</t>
  </si>
  <si>
    <t>Cornus mas/ dřín obecný vícekmenná solitera vel 2,5-3 m</t>
  </si>
  <si>
    <t>253447508</t>
  </si>
  <si>
    <t>026R9</t>
  </si>
  <si>
    <t>Cydonia oblonga/ kdouloň obecná vícekmenná solitera vel 2,5-3 m</t>
  </si>
  <si>
    <t>7201199</t>
  </si>
  <si>
    <t>026R10</t>
  </si>
  <si>
    <t>Betula alba/ bříza bílá velikost obvod kmene 14-16</t>
  </si>
  <si>
    <t>384636173</t>
  </si>
  <si>
    <t>026R11</t>
  </si>
  <si>
    <t>Fagus sylvatica/ buk lesní velikost obvod kmene 14-16</t>
  </si>
  <si>
    <t>579477480</t>
  </si>
  <si>
    <t>026R12</t>
  </si>
  <si>
    <t>Prunus sargentii/ třešeň Sargentova velikost obvod kmene 14-16</t>
  </si>
  <si>
    <t>342106320</t>
  </si>
  <si>
    <t>026R13</t>
  </si>
  <si>
    <t>Sorbus trominalis/ jeřáb břek velikost obvod kmene 14-16</t>
  </si>
  <si>
    <t>-1604865808</t>
  </si>
  <si>
    <t>184201121</t>
  </si>
  <si>
    <t>Výsadba stromů bez balu do předem vyhloubené jamky se zalitím na svahu přes 1:5 do 1:2, při výšce kmene do 1,8 m</t>
  </si>
  <si>
    <t>1107084495</t>
  </si>
  <si>
    <t>https://podminky.urs.cz/item/CS_URS_2025_01/184201121</t>
  </si>
  <si>
    <t>Výsadba stromu bez balu do jamky v kmene do 1,8 m</t>
  </si>
  <si>
    <t>-1409626521</t>
  </si>
  <si>
    <t>184215115</t>
  </si>
  <si>
    <t>Ukotvení dřeviny kůly na svahu přes 1:5 do 1:2 jedním kůlem, délky přes 1 do 2 m</t>
  </si>
  <si>
    <t>472607652</t>
  </si>
  <si>
    <t>https://podminky.urs.cz/item/CS_URS_2025_01/184215115</t>
  </si>
  <si>
    <t>Ukotvení dřeviny k jednomu kůlu</t>
  </si>
  <si>
    <t>262776628</t>
  </si>
  <si>
    <t>184215135</t>
  </si>
  <si>
    <t>Ukotvení dřeviny kůly na svahu přes 1:5 do 1:2 třemi kůly, délky přes 1 do 2 m</t>
  </si>
  <si>
    <t>324742971</t>
  </si>
  <si>
    <t>https://podminky.urs.cz/item/CS_URS_2025_01/184215135</t>
  </si>
  <si>
    <t>-509650941</t>
  </si>
  <si>
    <t>18*3</t>
  </si>
  <si>
    <t>54*3 'Přepočtené koeficientem množství</t>
  </si>
  <si>
    <t>-1593191293</t>
  </si>
  <si>
    <t>32*1,5</t>
  </si>
  <si>
    <t>-504344850</t>
  </si>
  <si>
    <t>Rákosová rohož na bandáž kmene (š.150cm, d. 50cm)</t>
  </si>
  <si>
    <t>48*0,15</t>
  </si>
  <si>
    <t>55,2*1,1 'Přepočtené koeficientem množství</t>
  </si>
  <si>
    <t>1773407003</t>
  </si>
  <si>
    <t xml:space="preserve">Hnojení umělým hnojivem k rostlině (Silvamix forte 8ks) </t>
  </si>
  <si>
    <t>0,00256</t>
  </si>
  <si>
    <t>888342378</t>
  </si>
  <si>
    <t xml:space="preserve">Pevné hnojivo (Silvamix forte 8ks/rostlinu) </t>
  </si>
  <si>
    <t>256ks</t>
  </si>
  <si>
    <t>2,56</t>
  </si>
  <si>
    <t>-517082401</t>
  </si>
  <si>
    <t>1,6</t>
  </si>
  <si>
    <t>-941123881</t>
  </si>
  <si>
    <t>1743226336</t>
  </si>
  <si>
    <t>1,6*10 'Přepočtené koeficientem množství</t>
  </si>
  <si>
    <t>998-1</t>
  </si>
  <si>
    <t xml:space="preserve">Přesun hmot - Výsadba stromů  v rovině nebo na svahu do 1:5 </t>
  </si>
  <si>
    <t>295993127</t>
  </si>
  <si>
    <t>1,709</t>
  </si>
  <si>
    <t>998231431</t>
  </si>
  <si>
    <t>Přesun hmot pro sadovnické a krajinářské úpravy ručně (bez užití mechanizace) Příplatek k cenám za ruční zvětšený přesun přes vymezenou dopravní vzdálenost za každých dalších započatých 100 m</t>
  </si>
  <si>
    <t>2015888659</t>
  </si>
  <si>
    <t>https://podminky.urs.cz/item/CS_URS_2025_01/998231431</t>
  </si>
  <si>
    <t>998-2</t>
  </si>
  <si>
    <t xml:space="preserve">Přesun hmot - Výsadba stromů na svahu od 1:5 do 1:2 </t>
  </si>
  <si>
    <t>-2053271260</t>
  </si>
  <si>
    <t>1,817</t>
  </si>
  <si>
    <t>-1849843007</t>
  </si>
  <si>
    <t>2025-014-04-03 - Krajinářské úpravy - výsadba trvalek</t>
  </si>
  <si>
    <t xml:space="preserve">    1-1 - Zemní práce - Výsadba trvalek v rovině nebo na svahu do 1:5 </t>
  </si>
  <si>
    <t xml:space="preserve">    1-2 - Zemní práce - Výsadba trvalek na svahu od 1:5 do 1:2 </t>
  </si>
  <si>
    <t xml:space="preserve">    998-1 - Přesun hmot - Výsadba trvalek v rovině nebo na svahu do 1:5 </t>
  </si>
  <si>
    <t xml:space="preserve">    998-2 - Přesun hmot - Výsadba trvalek na svahu od 1:5 do 1:2 </t>
  </si>
  <si>
    <t xml:space="preserve">Zemní práce - Výsadba trvalek v rovině nebo na svahu do 1:5 </t>
  </si>
  <si>
    <t>183111113</t>
  </si>
  <si>
    <t>Hloubení jamek pro vysazování rostlin v zemině skupiny 1 až 4 bez výměny půdy v rovině nebo na svahu do 1:5, objemu přes 0,005 do 0,01 m3</t>
  </si>
  <si>
    <t>-678861692</t>
  </si>
  <si>
    <t>https://podminky.urs.cz/item/CS_URS_2025_01/183111113</t>
  </si>
  <si>
    <t>Výsadba trvalek v rovině nebo na svahu do 1:5 /</t>
  </si>
  <si>
    <t>Hloubení jamek bez výměny půdy o objemu do 0,01</t>
  </si>
  <si>
    <t>3297</t>
  </si>
  <si>
    <t>183205112</t>
  </si>
  <si>
    <t>Založení záhonu pro výsadbu rostlin v rovině nebo na svahu do 1:5 v zemině skupiny 3</t>
  </si>
  <si>
    <t>1962560011</t>
  </si>
  <si>
    <t>https://podminky.urs.cz/item/CS_URS_2025_01/183205112</t>
  </si>
  <si>
    <t>ošetření vysazených dřevin ve skupinách</t>
  </si>
  <si>
    <t>471</t>
  </si>
  <si>
    <t>183402121</t>
  </si>
  <si>
    <t>Rozrušení půdy na hloubku přes 50 do 150 mm souvislé plochy do 500 m2 v rovině nebo na svahu do 1:5</t>
  </si>
  <si>
    <t>-319523726</t>
  </si>
  <si>
    <t>https://podminky.urs.cz/item/CS_URS_2025_01/183402121</t>
  </si>
  <si>
    <t>2021750656</t>
  </si>
  <si>
    <t>184102111</t>
  </si>
  <si>
    <t>Výsadba dřeviny s balem do předem vyhloubené jamky se zalitím v rovině nebo na svahu do 1:5, při průměru balu přes 100 do 200 mm</t>
  </si>
  <si>
    <t>980327640</t>
  </si>
  <si>
    <t>https://podminky.urs.cz/item/CS_URS_2025_01/184102111</t>
  </si>
  <si>
    <t>výsadba dřeviny se zemním balem o průměru 100 - 200 mm</t>
  </si>
  <si>
    <t>026K01</t>
  </si>
  <si>
    <t>Rostliny 7 ks/m2 vel. Kontejneru min. K10</t>
  </si>
  <si>
    <t>2133783348</t>
  </si>
  <si>
    <t>184911421</t>
  </si>
  <si>
    <t>Mulčování vysazených rostlin mulčovací kůrou, tl. do 100 mm v rovině nebo na svahu do 1:5</t>
  </si>
  <si>
    <t>734700790</t>
  </si>
  <si>
    <t>https://podminky.urs.cz/item/CS_URS_2025_01/184911421</t>
  </si>
  <si>
    <t>Mulčování vysazených dřevin</t>
  </si>
  <si>
    <t>10391100.1</t>
  </si>
  <si>
    <t>kůra mulčovací VL- borka</t>
  </si>
  <si>
    <t>1156842410</t>
  </si>
  <si>
    <t>borka 8 cm</t>
  </si>
  <si>
    <t>5,9</t>
  </si>
  <si>
    <t>5,9*0,103 'Přepočtené koeficientem množství</t>
  </si>
  <si>
    <t>185802112</t>
  </si>
  <si>
    <t>Hnojení půdy nebo trávníku v rovině nebo na svahu do 1:5 vitahumem, kompostem nebo chlévskou mrvou</t>
  </si>
  <si>
    <t>2018814812</t>
  </si>
  <si>
    <t>https://podminky.urs.cz/item/CS_URS_2025_01/185802112</t>
  </si>
  <si>
    <t>Hnojení kompostem</t>
  </si>
  <si>
    <t>Kompost 20 kg/m2</t>
  </si>
  <si>
    <t>9,42</t>
  </si>
  <si>
    <t>103R1</t>
  </si>
  <si>
    <t>kompost ........20kg/m2</t>
  </si>
  <si>
    <t>9366818</t>
  </si>
  <si>
    <t>-595189172</t>
  </si>
  <si>
    <t xml:space="preserve">Pevné hnojivo (Silvamix forte 1ks/rostlinu) </t>
  </si>
  <si>
    <t>1 tableta 10 gr.</t>
  </si>
  <si>
    <t>Součet počet tablet</t>
  </si>
  <si>
    <t>3297*10*0,001=32,97 kg</t>
  </si>
  <si>
    <t>32,97*0,001</t>
  </si>
  <si>
    <t>Mezisoučet v tunách</t>
  </si>
  <si>
    <t>-2124218593</t>
  </si>
  <si>
    <t>32,97</t>
  </si>
  <si>
    <t>Mezisoučet v kg</t>
  </si>
  <si>
    <t>279032774</t>
  </si>
  <si>
    <t>Zálivka vodou 20l/m2</t>
  </si>
  <si>
    <t>185851121</t>
  </si>
  <si>
    <t>349095466</t>
  </si>
  <si>
    <t>https://podminky.urs.cz/item/CS_URS_2025_01/185851121</t>
  </si>
  <si>
    <t>185851129</t>
  </si>
  <si>
    <t>-920534418</t>
  </si>
  <si>
    <t>https://podminky.urs.cz/item/CS_URS_2025_01/185851129</t>
  </si>
  <si>
    <t>9,42*10 'Přepočtené koeficientem množství</t>
  </si>
  <si>
    <t xml:space="preserve">Zemní práce - Výsadba trvalek na svahu od 1:5 do 1:2 </t>
  </si>
  <si>
    <t>183112130</t>
  </si>
  <si>
    <t>Hloubení jamek pro vysazování rostlin v zemině skupiny 1 až 4 bez výměny půdy na svahu přes 1:5 do 1:2, objemu přes 0,005 do 0,01 m3</t>
  </si>
  <si>
    <t>648469399</t>
  </si>
  <si>
    <t>https://podminky.urs.cz/item/CS_URS_2025_01/183112130</t>
  </si>
  <si>
    <t>Výsadba trvalek na svahu od 1:5 do 1:2/</t>
  </si>
  <si>
    <t>1645</t>
  </si>
  <si>
    <t>183205132</t>
  </si>
  <si>
    <t>Založení záhonu pro výsadbu rostlin na svahu přes 1:5 do 1:2 v zemině skupiny 3</t>
  </si>
  <si>
    <t>1663021012</t>
  </si>
  <si>
    <t>https://podminky.urs.cz/item/CS_URS_2025_01/183205132</t>
  </si>
  <si>
    <t>235</t>
  </si>
  <si>
    <t>183402122</t>
  </si>
  <si>
    <t>Rozrušení půdy na hloubku přes 50 do 150 mm souvislé plochy do 500 m2 na svahu přes 1:5 do 1:2</t>
  </si>
  <si>
    <t>-378072033</t>
  </si>
  <si>
    <t>https://podminky.urs.cz/item/CS_URS_2025_01/183402122</t>
  </si>
  <si>
    <t>794851569</t>
  </si>
  <si>
    <t>184102121</t>
  </si>
  <si>
    <t>Výsadba dřeviny s balem do předem vyhloubené jamky se zalitím na svahu přes 1:5 do 1:2, při průměru balu přes 100 do 200 mm</t>
  </si>
  <si>
    <t>1000435806</t>
  </si>
  <si>
    <t>https://podminky.urs.cz/item/CS_URS_2025_01/184102121</t>
  </si>
  <si>
    <t>-611506274</t>
  </si>
  <si>
    <t>184911422</t>
  </si>
  <si>
    <t>Mulčování vysazených rostlin mulčovací kůrou, tl. do 100 mm na svahu přes 1:5 do 1:2</t>
  </si>
  <si>
    <t>1787545902</t>
  </si>
  <si>
    <t>https://podminky.urs.cz/item/CS_URS_2025_01/184911422</t>
  </si>
  <si>
    <t>-505642957</t>
  </si>
  <si>
    <t>18,8</t>
  </si>
  <si>
    <t>18,8*0,103 'Přepočtené koeficientem množství</t>
  </si>
  <si>
    <t>185802122</t>
  </si>
  <si>
    <t>Hnojení půdy nebo trávníku na svahu přes 1:5 do 1:2 vitahumem, kompostem nebo chlévskou mrvou</t>
  </si>
  <si>
    <t>1925419417</t>
  </si>
  <si>
    <t>https://podminky.urs.cz/item/CS_URS_2025_01/185802122</t>
  </si>
  <si>
    <t>Hnojení půdy kompostem</t>
  </si>
  <si>
    <t>4,7</t>
  </si>
  <si>
    <t>651018204</t>
  </si>
  <si>
    <t>185802124</t>
  </si>
  <si>
    <t>Hnojení půdy nebo trávníku na svahu přes 1:5 do 1:2 umělým hnojivem s rozdělením k jednotlivým rostlinám</t>
  </si>
  <si>
    <t>1502138628</t>
  </si>
  <si>
    <t>https://podminky.urs.cz/item/CS_URS_2025_01/185802124</t>
  </si>
  <si>
    <t xml:space="preserve">Hnojení umělým hnojivem k rostlině (Silvamix forte 1ks) </t>
  </si>
  <si>
    <t>0,01645</t>
  </si>
  <si>
    <t>-960082986</t>
  </si>
  <si>
    <t>1645ks</t>
  </si>
  <si>
    <t>1645*10*0,001=16,45 kg</t>
  </si>
  <si>
    <t>1645*10*0,001</t>
  </si>
  <si>
    <t>-1741751768</t>
  </si>
  <si>
    <t>-420073184</t>
  </si>
  <si>
    <t>-179522969</t>
  </si>
  <si>
    <t>4,7*10 'Přepočtené koeficientem množství</t>
  </si>
  <si>
    <t xml:space="preserve">Přesun hmot - Výsadba trvalek v rovině nebo na svahu do 1:5 </t>
  </si>
  <si>
    <t>1503243136</t>
  </si>
  <si>
    <t>12,872</t>
  </si>
  <si>
    <t>-1000799253</t>
  </si>
  <si>
    <t xml:space="preserve">Přesun hmot - Výsadba trvalek na svahu od 1:5 do 1:2 </t>
  </si>
  <si>
    <t>-128204632</t>
  </si>
  <si>
    <t>6,749</t>
  </si>
  <si>
    <t>-450497037</t>
  </si>
  <si>
    <t>2025-014-04-04 - Krajinářské úpravy - výsadba keřů</t>
  </si>
  <si>
    <t xml:space="preserve">    1-2 - Zemní práce - Výsadba keřů, nad 2 m, na svahu od 1:2  do 1:1</t>
  </si>
  <si>
    <t xml:space="preserve">    998-1 - Přesun hmot - Výsadba keřů na svahu do 1:5</t>
  </si>
  <si>
    <t xml:space="preserve">    998-2 - Přesun hmot - Výsadba keřů, nad 2 m, na svahu od 1:2  do 1:1</t>
  </si>
  <si>
    <t>183111114</t>
  </si>
  <si>
    <t>Hloubení jamek pro vysazování rostlin v zemině skupiny 1 až 4 bez výměny půdy v rovině nebo na svahu do 1:5, objemu přes 0,01 do 0,02 m3</t>
  </si>
  <si>
    <t>752232516</t>
  </si>
  <si>
    <t>https://podminky.urs.cz/item/CS_URS_2025_01/183111114</t>
  </si>
  <si>
    <t>Výsadba keřů na svahu do 1:5/</t>
  </si>
  <si>
    <t>Hloubení jamek bez výměny půdy o objemu 0,01-0,02m3</t>
  </si>
  <si>
    <t>890</t>
  </si>
  <si>
    <t>50046293</t>
  </si>
  <si>
    <t>83</t>
  </si>
  <si>
    <t>-725337734</t>
  </si>
  <si>
    <t>-1900912218</t>
  </si>
  <si>
    <t>2021907301</t>
  </si>
  <si>
    <t>Hedera helix ´Arbori Compact´</t>
  </si>
  <si>
    <t>-36158859</t>
  </si>
  <si>
    <t>026K02</t>
  </si>
  <si>
    <t xml:space="preserve">Vinca minor </t>
  </si>
  <si>
    <t>-752983592</t>
  </si>
  <si>
    <t>301</t>
  </si>
  <si>
    <t>026K03</t>
  </si>
  <si>
    <t xml:space="preserve">Rubus ideaus </t>
  </si>
  <si>
    <t>789508518</t>
  </si>
  <si>
    <t>450</t>
  </si>
  <si>
    <t>026K04</t>
  </si>
  <si>
    <t>Vaccinium corymbosum cv.</t>
  </si>
  <si>
    <t>-182269267</t>
  </si>
  <si>
    <t>110</t>
  </si>
  <si>
    <t>026K05</t>
  </si>
  <si>
    <t>Rubus fruticosus cv.</t>
  </si>
  <si>
    <t>1774556489</t>
  </si>
  <si>
    <t>1766719490</t>
  </si>
  <si>
    <t>-1943197886</t>
  </si>
  <si>
    <t>borka 10 cm</t>
  </si>
  <si>
    <t>8,3</t>
  </si>
  <si>
    <t>8,3*0,103 'Přepočtené koeficientem množství</t>
  </si>
  <si>
    <t>545873250</t>
  </si>
  <si>
    <t>1,66</t>
  </si>
  <si>
    <t>-684171995</t>
  </si>
  <si>
    <t>250791006</t>
  </si>
  <si>
    <t xml:space="preserve">Hnojení umělým hnojivem k rostlině (Silvamix forte 1ks 10g) </t>
  </si>
  <si>
    <t>0,00083</t>
  </si>
  <si>
    <t>-878540622</t>
  </si>
  <si>
    <t>83*10*0,001=0,83 kg</t>
  </si>
  <si>
    <t>83*10*0,001</t>
  </si>
  <si>
    <t>717310661</t>
  </si>
  <si>
    <t>-1096255395</t>
  </si>
  <si>
    <t>1787776286</t>
  </si>
  <si>
    <t>1,66*10 'Přepočtené koeficientem množství</t>
  </si>
  <si>
    <t xml:space="preserve">Zemní práce - Výsadba keřů, nad 2 m, na svahu od 1:2  do 1:1</t>
  </si>
  <si>
    <t>183115114</t>
  </si>
  <si>
    <t>Hloubení jamek pro vysazování rostlin v zemině skupiny 1 až 4 bez výměny půdy na svahu přes 1:2 do 1:1, objemu přes 0,01 do 0,02 m3</t>
  </si>
  <si>
    <t>1791680863</t>
  </si>
  <si>
    <t>https://podminky.urs.cz/item/CS_URS_2025_01/183115114</t>
  </si>
  <si>
    <t xml:space="preserve">Výsadba keřů, nad 2 m, na svahu od 1:2  do 1:1/</t>
  </si>
  <si>
    <t xml:space="preserve">Hloubení jamek bez výměny půdy o objemu 0,01-0,02m3 </t>
  </si>
  <si>
    <t>-1181166259</t>
  </si>
  <si>
    <t>183402123</t>
  </si>
  <si>
    <t>Rozrušení půdy na hloubku přes 50 do 150 mm souvislé plochy do 500 m2 na svahu přes 1:2 do 1:1</t>
  </si>
  <si>
    <t>1208392104</t>
  </si>
  <si>
    <t>https://podminky.urs.cz/item/CS_URS_2025_01/183402123</t>
  </si>
  <si>
    <t>-1906470265</t>
  </si>
  <si>
    <t>184102132</t>
  </si>
  <si>
    <t>Výsadba dřeviny s balem do předem vyhloubené jamky se zalitím na svahu přes 1:2 do 1:1, při průměru balu přes 200 do 300 mm</t>
  </si>
  <si>
    <t>-491099838</t>
  </si>
  <si>
    <t>https://podminky.urs.cz/item/CS_URS_2025_01/184102132</t>
  </si>
  <si>
    <t>výsadba dřeviny se zemním balem o průměru 200 -3200 mm</t>
  </si>
  <si>
    <t>026K06</t>
  </si>
  <si>
    <t>Buddleja alternifolia vel. 20-30 1 ks/m2</t>
  </si>
  <si>
    <t>-1935348108</t>
  </si>
  <si>
    <t>185802134</t>
  </si>
  <si>
    <t>Hnojení půdy nebo trávníku na svahu přes 1:2 do 1:1 umělým hnojivem s rozdělením k jednotlivým rostlinám</t>
  </si>
  <si>
    <t>219851977</t>
  </si>
  <si>
    <t>https://podminky.urs.cz/item/CS_URS_2025_01/185802134</t>
  </si>
  <si>
    <t>1324924363</t>
  </si>
  <si>
    <t>20*10*0,001=0,2 kg</t>
  </si>
  <si>
    <t>20*10*0,001</t>
  </si>
  <si>
    <t>-1950007410</t>
  </si>
  <si>
    <t>Zálivka vodou 20l/ks</t>
  </si>
  <si>
    <t>20*20*0,001</t>
  </si>
  <si>
    <t>-1110323370</t>
  </si>
  <si>
    <t>0,4</t>
  </si>
  <si>
    <t>2111330328</t>
  </si>
  <si>
    <t>0,4*10 'Přepočtené koeficientem množství</t>
  </si>
  <si>
    <t>Přesun hmot - Výsadba keřů na svahu do 1:5</t>
  </si>
  <si>
    <t>620004006</t>
  </si>
  <si>
    <t>9,257</t>
  </si>
  <si>
    <t>-1114707860</t>
  </si>
  <si>
    <t xml:space="preserve">Přesun hmot - Výsadba keřů, nad 2 m, na svahu od 1:2  do 1:1</t>
  </si>
  <si>
    <t>-1323096810</t>
  </si>
  <si>
    <t>0,2</t>
  </si>
  <si>
    <t>186902916</t>
  </si>
  <si>
    <t>2025-014-04-05 - Krajinářské úpravy - výsadba vinice</t>
  </si>
  <si>
    <t xml:space="preserve">    1-1 - Zemní práce - Výsadba vinice ve svahu od 1:2 do 1:1</t>
  </si>
  <si>
    <t xml:space="preserve">    998-1 - Přesun hmot - Výsadba vinice ve svahu od 1:2 do 1:1</t>
  </si>
  <si>
    <t>Zemní práce - Výsadba vinice ve svahu od 1:2 do 1:1</t>
  </si>
  <si>
    <t>1813222223</t>
  </si>
  <si>
    <t>Výsadba vinice ve svahu od 1:2 do 1:1/</t>
  </si>
  <si>
    <t>707</t>
  </si>
  <si>
    <t>184102131</t>
  </si>
  <si>
    <t>Výsadba dřeviny s balem do předem vyhloubené jamky se zalitím na svahu přes 1:2 do 1:1, při průměru balu přes 100 do 200 mm</t>
  </si>
  <si>
    <t>646420255</t>
  </si>
  <si>
    <t>https://podminky.urs.cz/item/CS_URS_2025_01/184102131</t>
  </si>
  <si>
    <t>026V1</t>
  </si>
  <si>
    <t xml:space="preserve">Sazenice vinné révy  1 ks /m2</t>
  </si>
  <si>
    <t>660239155</t>
  </si>
  <si>
    <t>184215116</t>
  </si>
  <si>
    <t>Ukotvení dřeviny kůly na svahu přes 1:5 do 1:2 jedním kůlem, délky přes 2 do 3 m</t>
  </si>
  <si>
    <t>-1102307387</t>
  </si>
  <si>
    <t>https://podminky.urs.cz/item/CS_URS_2025_01/184215116</t>
  </si>
  <si>
    <t>Osazení kůlů jednotlivě ve svahu přes 1:5 do 1:2 se zadusáním do zeminy výška kůlu nad zemí přes 2,0 do 3,0 m</t>
  </si>
  <si>
    <t>60591257</t>
  </si>
  <si>
    <t>kůl vyvazovací dřevěný impregnovaný D 8cm dl 3m</t>
  </si>
  <si>
    <t>640112339</t>
  </si>
  <si>
    <t>kůl akátový 50x50x2500 mm sřezaný do špičky</t>
  </si>
  <si>
    <t>184911163</t>
  </si>
  <si>
    <t>Mulčování záhonů kačírkem nebo drceným kamenivem tloušťky mulče přes 50 do 100 mm na svahu přes 1:2 do 1:1</t>
  </si>
  <si>
    <t>362146090</t>
  </si>
  <si>
    <t>https://podminky.urs.cz/item/CS_URS_2025_01/184911163</t>
  </si>
  <si>
    <t>Mulčování vysazených dřevin formou rozložení kamenů o velikosti 50-100 mm</t>
  </si>
  <si>
    <t>58344003</t>
  </si>
  <si>
    <t>kamenivo drcené hrubé frakce 63/125</t>
  </si>
  <si>
    <t>-1154775439</t>
  </si>
  <si>
    <t xml:space="preserve">Drcené kamenivo fr 63/125 </t>
  </si>
  <si>
    <t>127</t>
  </si>
  <si>
    <t>127*0,25 'Přepočtené koeficientem množství</t>
  </si>
  <si>
    <t>-1634075466</t>
  </si>
  <si>
    <t xml:space="preserve">Hnojení umělým hnojivem k rostlině (Silvamix forte 4ks 1 ks 0,01 kg) </t>
  </si>
  <si>
    <t>0,02828</t>
  </si>
  <si>
    <t>-677409375</t>
  </si>
  <si>
    <t xml:space="preserve">Pevné hnojivo (Silvamix forte 4ks/rostlinu) </t>
  </si>
  <si>
    <t>2828</t>
  </si>
  <si>
    <t>2828*10*0,001=28,28 kg</t>
  </si>
  <si>
    <t>2828*10*0,001</t>
  </si>
  <si>
    <t>201890502</t>
  </si>
  <si>
    <t>234129813</t>
  </si>
  <si>
    <t>-2120335772</t>
  </si>
  <si>
    <t>14*10 'Přepočtené koeficientem množství</t>
  </si>
  <si>
    <t>Přesun hmot - Výsadba vinice ve svahu od 1:2 do 1:1</t>
  </si>
  <si>
    <t>-1181959722</t>
  </si>
  <si>
    <t>-1903043118</t>
  </si>
  <si>
    <t>2025-014-04-06 - Krajinářské úpravy - trávníky</t>
  </si>
  <si>
    <t xml:space="preserve">    1-1 - Zemní práce - Založení parkového trávníku v rovině nebo na svahu do 1:5 </t>
  </si>
  <si>
    <t xml:space="preserve">    1-2 - Zemní práce - Založení lučního trávníku v rovině nebo na svahu do 1:5 </t>
  </si>
  <si>
    <t xml:space="preserve">    1-3 - Zemní práce - Založení lučního trávníku v rovině nebo na svahu od 1:5 do1:2</t>
  </si>
  <si>
    <t xml:space="preserve">    1-4 - Zemní práce - Založení lučního trávníku v rovině nebo na svahu od 1:2 do1:1</t>
  </si>
  <si>
    <t xml:space="preserve">Zemní práce - Založení parkového trávníku v rovině nebo na svahu do 1:5 </t>
  </si>
  <si>
    <t>1387354251</t>
  </si>
  <si>
    <t>Založení parkového trávníku v rovině nebo na svahu do 1:5/</t>
  </si>
  <si>
    <t>1452</t>
  </si>
  <si>
    <t>111151121</t>
  </si>
  <si>
    <t>Pokosení trávníku při souvislé ploše do 1000 m2 parkového v rovině nebo svahu do 1:5</t>
  </si>
  <si>
    <t>1783115164</t>
  </si>
  <si>
    <t>https://podminky.urs.cz/item/CS_URS_2025_01/111151121</t>
  </si>
  <si>
    <t>Pokosení trávníku parkového 3x opakováno</t>
  </si>
  <si>
    <t>4356*3</t>
  </si>
  <si>
    <t>13068*3 'Přepočtené koeficientem množství</t>
  </si>
  <si>
    <t>-1340239791</t>
  </si>
  <si>
    <t>1259902027</t>
  </si>
  <si>
    <t>-647409443</t>
  </si>
  <si>
    <t>1452*5 'Přepočtené koeficientem množství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</si>
  <si>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</si>
  <si>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</si>
  <si>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1680512446</t>
  </si>
  <si>
    <t>https://podminky.urs.cz/item/CS_URS_2025_01/181111111</t>
  </si>
  <si>
    <t>Založení parkového trávníku</t>
  </si>
  <si>
    <t>181451131</t>
  </si>
  <si>
    <t>Založení trávníku na půdě předem připravené plochy přes 1000 m2 výsevem včetně utažení parkového v rovině nebo na svahu do 1:5</t>
  </si>
  <si>
    <t>-1751555671</t>
  </si>
  <si>
    <t>https://podminky.urs.cz/item/CS_URS_2025_01/181451131</t>
  </si>
  <si>
    <t>Založení parkového trávníku výsevem</t>
  </si>
  <si>
    <t>00572472.R3</t>
  </si>
  <si>
    <t>Travinobylinná směs osiva Slunovrat 6g/m2</t>
  </si>
  <si>
    <t>1883336602</t>
  </si>
  <si>
    <t>Travni semeno 20g/m2</t>
  </si>
  <si>
    <t>29,04</t>
  </si>
  <si>
    <t>184853511</t>
  </si>
  <si>
    <t>Chemické odplevelení půdy před založením kultury, trávníku nebo zpevněných ploch strojně o výměře jednotlivě přes 20 m2 postřikem na široko v rovině nebo na svahu do 1:5</t>
  </si>
  <si>
    <t>1701337049</t>
  </si>
  <si>
    <t>https://podminky.urs.cz/item/CS_URS_2025_01/184853511</t>
  </si>
  <si>
    <t>185802113</t>
  </si>
  <si>
    <t>Hnojení půdy nebo trávníku v rovině nebo na svahu do 1:5 umělým hnojivem na široko</t>
  </si>
  <si>
    <t>-34046625</t>
  </si>
  <si>
    <t>https://podminky.urs.cz/item/CS_URS_2025_01/185802113</t>
  </si>
  <si>
    <t>Hnojení umělým hnojivem na široko (ledek amonný 20g/m2)</t>
  </si>
  <si>
    <t>0,087</t>
  </si>
  <si>
    <t>25191155.1</t>
  </si>
  <si>
    <t>Pevné hnojivo cererit 40g/m2</t>
  </si>
  <si>
    <t>-316771147</t>
  </si>
  <si>
    <t>58,08</t>
  </si>
  <si>
    <t>674536343</t>
  </si>
  <si>
    <t>25111111</t>
  </si>
  <si>
    <t>ledek amonný s vápencem</t>
  </si>
  <si>
    <t>-1655885667</t>
  </si>
  <si>
    <t>Pevné hnojivo Ledek amonný 20g/m2</t>
  </si>
  <si>
    <t>185803111</t>
  </si>
  <si>
    <t>Ošetření trávníku jednorázové v rovině nebo na svahu do 1:5</t>
  </si>
  <si>
    <t>-1466067876</t>
  </si>
  <si>
    <t>https://podminky.urs.cz/item/CS_URS_2025_01/185803111</t>
  </si>
  <si>
    <t>185803211</t>
  </si>
  <si>
    <t>Uválcování trávníku v rovině nebo na svahu do 1:5</t>
  </si>
  <si>
    <t>127061658</t>
  </si>
  <si>
    <t>https://podminky.urs.cz/item/CS_URS_2025_01/185803211</t>
  </si>
  <si>
    <t>Uválcování trávníku</t>
  </si>
  <si>
    <t>185804215</t>
  </si>
  <si>
    <t>Vypletí v rovině nebo na svahu do 1:5 trávníku po výsevu</t>
  </si>
  <si>
    <t>1343674443</t>
  </si>
  <si>
    <t>https://podminky.urs.cz/item/CS_URS_2025_01/185804215</t>
  </si>
  <si>
    <t>185804312</t>
  </si>
  <si>
    <t>Zalití rostlin vodou plochy záhonů jednotlivě přes 20 m2</t>
  </si>
  <si>
    <t>1515765631</t>
  </si>
  <si>
    <t>https://podminky.urs.cz/item/CS_URS_2025_01/185804312</t>
  </si>
  <si>
    <t>1452*20*0,001</t>
  </si>
  <si>
    <t>zavlažení 20l/m2</t>
  </si>
  <si>
    <t>Mezisoučet - první zavlažení po výsevu</t>
  </si>
  <si>
    <t>1909581578</t>
  </si>
  <si>
    <t>1925899433</t>
  </si>
  <si>
    <t>29,04*10 'Přepočtené koeficientem množství</t>
  </si>
  <si>
    <t xml:space="preserve">Zemní práce - Založení lučního trávníku v rovině nebo na svahu do 1:5 </t>
  </si>
  <si>
    <t>111151131</t>
  </si>
  <si>
    <t>Pokosení trávníku při souvislé ploše do 1000 m2 lučního v rovině nebo svahu do 1:5</t>
  </si>
  <si>
    <t>-289379526</t>
  </si>
  <si>
    <t>https://podminky.urs.cz/item/CS_URS_2025_01/111151131</t>
  </si>
  <si>
    <t>Založení lučního trávníku v rovině nebo na svahu do 1:5/</t>
  </si>
  <si>
    <t>312</t>
  </si>
  <si>
    <t>1935205160</t>
  </si>
  <si>
    <t xml:space="preserve">Založení lučního trávníku v rovině nebo na svahu do 1:5 </t>
  </si>
  <si>
    <t>104</t>
  </si>
  <si>
    <t>181411121</t>
  </si>
  <si>
    <t>Založení trávníku na půdě předem připravené plochy do 1000 m2 výsevem včetně utažení lučního v rovině nebo na svahu do 1:5</t>
  </si>
  <si>
    <t>200618867</t>
  </si>
  <si>
    <t>https://podminky.urs.cz/item/CS_URS_2025_01/181411121</t>
  </si>
  <si>
    <t>Založení lučního trávníku výsevem</t>
  </si>
  <si>
    <t>00572472.R2</t>
  </si>
  <si>
    <t>448952023</t>
  </si>
  <si>
    <t>0,624</t>
  </si>
  <si>
    <t>-1302205160</t>
  </si>
  <si>
    <t xml:space="preserve">Hnojení umělým hnojivem na široko </t>
  </si>
  <si>
    <t>0,00416</t>
  </si>
  <si>
    <t>159503204</t>
  </si>
  <si>
    <t>4,16</t>
  </si>
  <si>
    <t>-272761016</t>
  </si>
  <si>
    <t>1097055317</t>
  </si>
  <si>
    <t>2,08</t>
  </si>
  <si>
    <t>-820925775</t>
  </si>
  <si>
    <t>621888500</t>
  </si>
  <si>
    <t>2,08*10 'Přepočtené koeficientem množství</t>
  </si>
  <si>
    <t>Zemní práce - Založení lučního trávníku v rovině nebo na svahu od 1:5 do1:2</t>
  </si>
  <si>
    <t>111151132</t>
  </si>
  <si>
    <t>Pokosení trávníku při souvislé ploše do 1000 m2 lučního na svahu přes 1:5 do 1:2</t>
  </si>
  <si>
    <t>1373841309</t>
  </si>
  <si>
    <t>https://podminky.urs.cz/item/CS_URS_2025_01/111151132</t>
  </si>
  <si>
    <t>Založení lučního trávníku v rovině nebo na svahu od 1:5 do1:2/</t>
  </si>
  <si>
    <t>2661</t>
  </si>
  <si>
    <t>181151312</t>
  </si>
  <si>
    <t>Plošná úprava terénu v zemině skupiny 1 až 4 s urovnáním povrchu bez doplnění ornice souvislé plochy přes 500 m2 při nerovnostech terénu přes 50 do 100 mm na svahu přes 1:5 do 1:2</t>
  </si>
  <si>
    <t>-2120444061</t>
  </si>
  <si>
    <t>https://podminky.urs.cz/item/CS_URS_2025_01/181151312</t>
  </si>
  <si>
    <t>887</t>
  </si>
  <si>
    <t>181411122</t>
  </si>
  <si>
    <t>Založení trávníku na půdě předem připravené plochy do 1000 m2 výsevem včetně utažení lučního na svahu přes 1:5 do 1:2</t>
  </si>
  <si>
    <t>-1053251274</t>
  </si>
  <si>
    <t>https://podminky.urs.cz/item/CS_URS_2025_01/181411122</t>
  </si>
  <si>
    <t>1920028682</t>
  </si>
  <si>
    <t>5,32</t>
  </si>
  <si>
    <t>185802123</t>
  </si>
  <si>
    <t>Hnojení půdy nebo trávníku na svahu přes 1:5 do 1:2 umělým hnojivem na široko</t>
  </si>
  <si>
    <t>-566337250</t>
  </si>
  <si>
    <t>https://podminky.urs.cz/item/CS_URS_2025_01/185802123</t>
  </si>
  <si>
    <t>Hnojení umělým hnojivem na široko</t>
  </si>
  <si>
    <t>0,0355</t>
  </si>
  <si>
    <t>-1246870501</t>
  </si>
  <si>
    <t>35,5</t>
  </si>
  <si>
    <t>-1830769442</t>
  </si>
  <si>
    <t>1764390442</t>
  </si>
  <si>
    <t>17,7</t>
  </si>
  <si>
    <t>1513826214</t>
  </si>
  <si>
    <t>1752728901</t>
  </si>
  <si>
    <t>17,7*10 'Přepočtené koeficientem množství</t>
  </si>
  <si>
    <t>Zemní práce - Založení lučního trávníku v rovině nebo na svahu od 1:2 do1:1</t>
  </si>
  <si>
    <t>111151133</t>
  </si>
  <si>
    <t>Pokosení trávníku při souvislé ploše do 1000 m2 lučního na svahu přes 1:2 do 1:1</t>
  </si>
  <si>
    <t>45862897</t>
  </si>
  <si>
    <t>https://podminky.urs.cz/item/CS_URS_2025_01/111151133</t>
  </si>
  <si>
    <t>Založení lučního trávníku v rovině nebo na svahu od 1:2 do1:1/</t>
  </si>
  <si>
    <t>630</t>
  </si>
  <si>
    <t>181151313</t>
  </si>
  <si>
    <t>Plošná úprava terénu v zemině skupiny 1 až 4 s urovnáním povrchu bez doplnění ornice souvislé plochy přes 500 m2 při nerovnostech terénu přes 50 do 100 mm na svahu přes 1:2 do 1:1</t>
  </si>
  <si>
    <t>1810647745</t>
  </si>
  <si>
    <t>https://podminky.urs.cz/item/CS_URS_2025_01/181151313</t>
  </si>
  <si>
    <t>181411123</t>
  </si>
  <si>
    <t>Založení trávníku na půdě předem připravené plochy do 1000 m2 výsevem včetně utažení lučního na svahu přes 1:2 do 1:1</t>
  </si>
  <si>
    <t>-853535597</t>
  </si>
  <si>
    <t>https://podminky.urs.cz/item/CS_URS_2025_01/181411123</t>
  </si>
  <si>
    <t>1634102435</t>
  </si>
  <si>
    <t>1,26</t>
  </si>
  <si>
    <t>185802133</t>
  </si>
  <si>
    <t>Hnojení půdy nebo trávníku na svahu přes 1:2 do 1:1 umělým hnojivem na široko</t>
  </si>
  <si>
    <t>935143005</t>
  </si>
  <si>
    <t>https://podminky.urs.cz/item/CS_URS_2025_01/185802133</t>
  </si>
  <si>
    <t>0,0084</t>
  </si>
  <si>
    <t>-1580967658</t>
  </si>
  <si>
    <t>773484555</t>
  </si>
  <si>
    <t>-992929663</t>
  </si>
  <si>
    <t>4,2</t>
  </si>
  <si>
    <t>-2147063793</t>
  </si>
  <si>
    <t>-423967807</t>
  </si>
  <si>
    <t>4,2*10 'Přepočtené koeficientem množství</t>
  </si>
  <si>
    <t>-1350023676</t>
  </si>
  <si>
    <t>2025-014-04-07 - Krajinářské úpravy - kácení stromů</t>
  </si>
  <si>
    <t xml:space="preserve">    11 - Zemní práce - přípravné a přidružené práce - kácení </t>
  </si>
  <si>
    <t xml:space="preserve">    16-1 - Zemní práce - přemístění větví</t>
  </si>
  <si>
    <t xml:space="preserve">    16-2 - Zemní práce - přemístění stromů</t>
  </si>
  <si>
    <t xml:space="preserve">    16-3 - Zemní práce - přemístění pařezů</t>
  </si>
  <si>
    <t xml:space="preserve">    17 - Zemní práce - konstrukce ze zemin</t>
  </si>
  <si>
    <t xml:space="preserve">Zemní práce - přípravné a přidružené práce - kácení </t>
  </si>
  <si>
    <t>112151311</t>
  </si>
  <si>
    <t>Pokácení stromu postupné bez spouštění částí kmene a koruny o průměru na řezné ploše pařezu přes 100 do 200 mm</t>
  </si>
  <si>
    <t>-1267237634</t>
  </si>
  <si>
    <t>https://podminky.urs.cz/item/CS_URS_2025_01/112151311</t>
  </si>
  <si>
    <t>Kácení na svahu od 1:5 do 1:2/</t>
  </si>
  <si>
    <t>Pokácení stromu o průměru kmene do 200 mm</t>
  </si>
  <si>
    <t>112151312</t>
  </si>
  <si>
    <t>Pokácení stromu postupné bez spouštění částí kmene a koruny o průměru na řezné ploše pařezu přes 200 do 300 mm</t>
  </si>
  <si>
    <t>-458135970</t>
  </si>
  <si>
    <t>https://podminky.urs.cz/item/CS_URS_2025_01/112151312</t>
  </si>
  <si>
    <t>Pokácení stromu o průměru kmene 200 - 300 mm</t>
  </si>
  <si>
    <t>112151313</t>
  </si>
  <si>
    <t>Pokácení stromu postupné bez spouštění částí kmene a koruny o průměru na řezné ploše pařezu přes 300 do 400 mm</t>
  </si>
  <si>
    <t>2137152793</t>
  </si>
  <si>
    <t>https://podminky.urs.cz/item/CS_URS_2025_01/112151313</t>
  </si>
  <si>
    <t>Pokácení stromu o průměru kmene 300 - 400 mm</t>
  </si>
  <si>
    <t>112201131</t>
  </si>
  <si>
    <t>Odstranění pařezu na svahu přes 1:5 do 1:2 o průměru pařezu na řezné ploše do 200 mm</t>
  </si>
  <si>
    <t>1326214944</t>
  </si>
  <si>
    <t>https://podminky.urs.cz/item/CS_URS_2025_01/112201131</t>
  </si>
  <si>
    <t>Odstranění pařezu na svahu od 1:5 do 1:2/</t>
  </si>
  <si>
    <t>Odstranění pařezu o pruměru na řezné ploše do 200 mm</t>
  </si>
  <si>
    <t>112201132</t>
  </si>
  <si>
    <t>Odstranění pařezu na svahu přes 1:5 do 1:2 o průměru pařezu na řezné ploše přes 200 do 300 mm</t>
  </si>
  <si>
    <t>516705989</t>
  </si>
  <si>
    <t>https://podminky.urs.cz/item/CS_URS_2025_01/112201132</t>
  </si>
  <si>
    <t>Odstranění pařezu o pruměru na řezné ploše od 200 do 300 mm</t>
  </si>
  <si>
    <t>112201133</t>
  </si>
  <si>
    <t>Odstranění pařezu na svahu přes 1:5 do 1:2 o průměru pařezu na řezné ploše přes 300 do 400 mm</t>
  </si>
  <si>
    <t>1173049859</t>
  </si>
  <si>
    <t>https://podminky.urs.cz/item/CS_URS_2025_01/112201133</t>
  </si>
  <si>
    <t>Odstranění pařezu o pruměru na řezné ploše od 300 do 400 mm</t>
  </si>
  <si>
    <t>Zemní práce - přemístění větví</t>
  </si>
  <si>
    <t>162201401</t>
  </si>
  <si>
    <t>Vodorovné přemístění větví, kmenů nebo pařezů s naložením, složením a dopravou do 1000 m větví stromů listnatých, průměru kmene přes 100 do 300 mm</t>
  </si>
  <si>
    <t>-1839204205</t>
  </si>
  <si>
    <t>https://podminky.urs.cz/item/CS_URS_2025_01/162201401</t>
  </si>
  <si>
    <t>5*10</t>
  </si>
  <si>
    <t>2*10</t>
  </si>
  <si>
    <t>162201402</t>
  </si>
  <si>
    <t>Vodorovné přemístění větví, kmenů nebo pařezů s naložením, složením a dopravou do 1000 m větví stromů listnatých, průměru kmene přes 300 do 500 mm</t>
  </si>
  <si>
    <t>2117010004</t>
  </si>
  <si>
    <t>https://podminky.urs.cz/item/CS_URS_2025_01/162201402</t>
  </si>
  <si>
    <t>3*10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</si>
  <si>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</si>
  <si>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</si>
  <si>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-941012612</t>
  </si>
  <si>
    <t>https://podminky.urs.cz/item/CS_URS_2025_01/162301931</t>
  </si>
  <si>
    <t>70*10 'Přepočtené koeficientem množství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</si>
  <si>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</si>
  <si>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</si>
  <si>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1492854643</t>
  </si>
  <si>
    <t>https://podminky.urs.cz/item/CS_URS_2025_01/162301932</t>
  </si>
  <si>
    <t>30*10 'Přepočtené koeficientem množství</t>
  </si>
  <si>
    <t>Zemní práce - přemístění stromů</t>
  </si>
  <si>
    <t>162201411</t>
  </si>
  <si>
    <t>Vodorovné přemístění větví, kmenů nebo pařezů s naložením, složením a dopravou do 1000 m kmenů stromů listnatých, průměru přes 100 do 300 mm</t>
  </si>
  <si>
    <t>469268963</t>
  </si>
  <si>
    <t>https://podminky.urs.cz/item/CS_URS_2025_01/162201411</t>
  </si>
  <si>
    <t>162201412</t>
  </si>
  <si>
    <t>Vodorovné přemístění větví, kmenů nebo pařezů s naložením, složením a dopravou do 1000 m kmenů stromů listnatých, průměru přes 300 do 500 mm</t>
  </si>
  <si>
    <t>673588457</t>
  </si>
  <si>
    <t>https://podminky.urs.cz/item/CS_URS_2025_01/162201412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</si>
  <si>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</si>
  <si>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</si>
  <si>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-1106893058</t>
  </si>
  <si>
    <t>https://podminky.urs.cz/item/CS_URS_2025_01/162301951</t>
  </si>
  <si>
    <t>7*10 'Přepočtené koeficientem množství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</si>
  <si>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</si>
  <si>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</si>
  <si>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-1478965518</t>
  </si>
  <si>
    <t>https://podminky.urs.cz/item/CS_URS_2025_01/162301952</t>
  </si>
  <si>
    <t>3*10 'Přepočtené koeficientem množství</t>
  </si>
  <si>
    <t>16-3</t>
  </si>
  <si>
    <t>Zemní práce - přemístění pařezů</t>
  </si>
  <si>
    <t>162201421</t>
  </si>
  <si>
    <t>Vodorovné přemístění větví, kmenů nebo pařezů s naložením, složením a dopravou do 1000 m pařezů kmenů, průměru přes 100 do 300 mm</t>
  </si>
  <si>
    <t>-107077601</t>
  </si>
  <si>
    <t>https://podminky.urs.cz/item/CS_URS_2025_01/162201421</t>
  </si>
  <si>
    <t>162201422</t>
  </si>
  <si>
    <t>Vodorovné přemístění větví, kmenů nebo pařezů s naložením, složením a dopravou do 1000 m pařezů kmenů, průměru přes 300 do 500 mm</t>
  </si>
  <si>
    <t>1087056153</t>
  </si>
  <si>
    <t>https://podminky.urs.cz/item/CS_URS_2025_01/162201422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</si>
  <si>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</si>
  <si>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</si>
  <si>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-1048964077</t>
  </si>
  <si>
    <t>https://podminky.urs.cz/item/CS_URS_2025_01/162301971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</si>
  <si>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</si>
  <si>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</si>
  <si>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-1982051748</t>
  </si>
  <si>
    <t>https://podminky.urs.cz/item/CS_URS_2025_01/162301972</t>
  </si>
  <si>
    <t>Zemní práce - konstrukce ze zemin</t>
  </si>
  <si>
    <t>174211201</t>
  </si>
  <si>
    <t>Zásyp jam po pařezech ručně výkopkem z horniny získané při dobývání pařezů s hrubým urovnáním povrchu zasypávky průměru pařezu přes 100 do 300 mm</t>
  </si>
  <si>
    <t>-2123937991</t>
  </si>
  <si>
    <t>https://podminky.urs.cz/item/CS_URS_2025_01/174211201</t>
  </si>
  <si>
    <t>174211202</t>
  </si>
  <si>
    <t>Zásyp jam po pařezech ručně výkopkem z horniny získané při dobývání pařezů s hrubým urovnáním povrchu zasypávky průměru pařezu přes 300 do 500 mm</t>
  </si>
  <si>
    <t>-975172088</t>
  </si>
  <si>
    <t>https://podminky.urs.cz/item/CS_URS_2025_01/174211202</t>
  </si>
  <si>
    <t>2025-014-05 - Areálová zdravotně technická instalace</t>
  </si>
  <si>
    <t xml:space="preserve">    997 - Doprava suti a vybouraných hmot</t>
  </si>
  <si>
    <t>M - Práce a dodávky M</t>
  </si>
  <si>
    <t xml:space="preserve">    23-M - Montáže potrubí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</si>
  <si>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</si>
  <si>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</si>
  <si>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CS ÚRS 2024 01</t>
  </si>
  <si>
    <t>637150744</t>
  </si>
  <si>
    <t>https://podminky.urs.cz/item/CS_URS_2024_01/113106121</t>
  </si>
  <si>
    <t xml:space="preserve">Rozebr dlažeb pro pěši b dlaždice *               </t>
  </si>
  <si>
    <t xml:space="preserve">(36+7)*1.2                                        </t>
  </si>
  <si>
    <t>121151103</t>
  </si>
  <si>
    <t>Sejmutí ornice strojně při souvislé ploše do 100 m2, tl. vrstvy do 200 mm</t>
  </si>
  <si>
    <t>-1580837461</t>
  </si>
  <si>
    <t>https://podminky.urs.cz/item/CS_URS_2024_01/121151103</t>
  </si>
  <si>
    <t>tl/100/mm</t>
  </si>
  <si>
    <t>(48+4+10+1+6)*1,5</t>
  </si>
  <si>
    <t>131251105</t>
  </si>
  <si>
    <t>Hloubení nezapažených jam a zářezů strojně s urovnáním dna do předepsaného profilu a spádu v hornině třídy těžitelnosti I skupiny 3 přes 500 do 1 000 m3</t>
  </si>
  <si>
    <t>-1156080023</t>
  </si>
  <si>
    <t>https://podminky.urs.cz/item/CS_URS_2024_01/131251105</t>
  </si>
  <si>
    <t xml:space="preserve">Hloubení jam nezap hor 3 1000m3  *                </t>
  </si>
  <si>
    <t xml:space="preserve">((15.6*11.4)+(17.6*13.4))/2*1.4                   </t>
  </si>
  <si>
    <t>132251104</t>
  </si>
  <si>
    <t>Hloubení nezapažených rýh šířky do 800 mm strojně s urovnáním dna do předepsaného profilu a spádu v hornině třídy těžitelnosti I skupiny 3 přes 100 m3</t>
  </si>
  <si>
    <t>1149512389</t>
  </si>
  <si>
    <t>https://podminky.urs.cz/item/CS_URS_2025_01/132251104</t>
  </si>
  <si>
    <t>areálová ZTI dešťová</t>
  </si>
  <si>
    <t>(1.445*5+1.445*2+1.46*7.55+1.43*7.23+1.495*11.93+1</t>
  </si>
  <si>
    <t>.45*2.2+1.375*6.22+1.4*33.47)*1.1+(1.335*11.96+1.7</t>
  </si>
  <si>
    <t>9*12.82+1.57*13.46+1.435*8.64+1.365*15.27+1.21*5.8=</t>
  </si>
  <si>
    <t xml:space="preserve">3+1.39*5.75+1.255*5.87)*1                         </t>
  </si>
  <si>
    <t>234,41</t>
  </si>
  <si>
    <t xml:space="preserve">rozšíření na šachtu                               </t>
  </si>
  <si>
    <t xml:space="preserve">2*0.9*1.49+2*2*0.1                                </t>
  </si>
  <si>
    <t xml:space="preserve">odkanalizování žlabu                              </t>
  </si>
  <si>
    <t xml:space="preserve">(0.7*9.4+1.4*2)*1                                 </t>
  </si>
  <si>
    <t xml:space="preserve">odkanalizování horské vpusti                        </t>
  </si>
  <si>
    <t xml:space="preserve">1.3*13*1                                          </t>
  </si>
  <si>
    <t>-2033466441</t>
  </si>
  <si>
    <t xml:space="preserve">dolní obsyp vsakovacího objektu                   </t>
  </si>
  <si>
    <t xml:space="preserve">16.6*12.4*0.5                                     </t>
  </si>
  <si>
    <t xml:space="preserve">horní objekt                                      </t>
  </si>
  <si>
    <t xml:space="preserve">17.6*13.4*0.2                                     </t>
  </si>
  <si>
    <t xml:space="preserve">vsakovací objekt                                  </t>
  </si>
  <si>
    <t xml:space="preserve">11.4*15.6*0.425                                   </t>
  </si>
  <si>
    <t xml:space="preserve">lože pod potrubí                                  </t>
  </si>
  <si>
    <t xml:space="preserve">79.76*1.1*0.1+92.6*1*0.1+11.4*1*0.1               </t>
  </si>
  <si>
    <t xml:space="preserve">obsyp                                             </t>
  </si>
  <si>
    <t xml:space="preserve">79.76*1.1*0.58+92.6*1*0.42+11.4*1*0.46            </t>
  </si>
  <si>
    <t xml:space="preserve">šachty                                            </t>
  </si>
  <si>
    <t>3.14*0.6*0.6*1.69+3.14*0.3*0.3*(1.6*5+2.1+1.66+1.3*3)</t>
  </si>
  <si>
    <t xml:space="preserve">                                    </t>
  </si>
  <si>
    <t xml:space="preserve">horská vpust                                      </t>
  </si>
  <si>
    <t xml:space="preserve">1.5*1.2*1.5                                       </t>
  </si>
  <si>
    <t>-1742339074</t>
  </si>
  <si>
    <t>Odvoz vytěžené zeminy</t>
  </si>
  <si>
    <t xml:space="preserve">                                               </t>
  </si>
  <si>
    <t>348,903*20 'Přepočtené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</si>
  <si>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</si>
  <si>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</si>
  <si>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-497598669</t>
  </si>
  <si>
    <t>https://podminky.urs.cz/item/CS_URS_2025_01/167151101</t>
  </si>
  <si>
    <t>20256737</t>
  </si>
  <si>
    <t>-1424657549</t>
  </si>
  <si>
    <t>348,903*2</t>
  </si>
  <si>
    <t>174151101</t>
  </si>
  <si>
    <t>Zásyp sypaninou z jakékoliv horniny strojně s uložením výkopku ve vrstvách se zhutněním jam, šachet, rýh nebo kolem objektů v těchto vykopávkách</t>
  </si>
  <si>
    <t>-43363850</t>
  </si>
  <si>
    <t>https://podminky.urs.cz/item/CS_URS_2025_01/174151101</t>
  </si>
  <si>
    <t>Zásyp zeminou</t>
  </si>
  <si>
    <t xml:space="preserve">Zásyp zhutnění jam   *                            </t>
  </si>
  <si>
    <t xml:space="preserve">289.576+263.768-348.903                           </t>
  </si>
  <si>
    <t>175151201.1</t>
  </si>
  <si>
    <t>Obsypání objektu sypaninou bez prohození, uloženou do 3 m strojně</t>
  </si>
  <si>
    <t>1796748323</t>
  </si>
  <si>
    <t xml:space="preserve">Obsypání objektu  sypaninou bez prohození, uloženou do 3 m strojně</t>
  </si>
  <si>
    <t>95.023-79.76*3.14*0.14*0.14-92.78*3.14*0.11*0.11-1=</t>
  </si>
  <si>
    <t xml:space="preserve">1.4*3.14*0.06*0.06                                =</t>
  </si>
  <si>
    <t>86,46</t>
  </si>
  <si>
    <t>58331351</t>
  </si>
  <si>
    <t>kamenivo těžené drobné frakce 0/4</t>
  </si>
  <si>
    <t>1574214938</t>
  </si>
  <si>
    <t xml:space="preserve">Kamenivo těž.drobné fr.0-4 Z                      </t>
  </si>
  <si>
    <t xml:space="preserve">m3  </t>
  </si>
  <si>
    <t>85,78*2,1</t>
  </si>
  <si>
    <t>180,138*2 'Přepočtené koeficientem množství</t>
  </si>
  <si>
    <t>1733278372</t>
  </si>
  <si>
    <t xml:space="preserve">Obsyp objektu bez prohoz sypaniny *               </t>
  </si>
  <si>
    <t xml:space="preserve">102.92+47.168                                     </t>
  </si>
  <si>
    <t>58343810</t>
  </si>
  <si>
    <t>kamenivo drcené hrubé frakce 4/8</t>
  </si>
  <si>
    <t>153051910</t>
  </si>
  <si>
    <t xml:space="preserve">Kamenivo drc.hrubé  fr. 4-8 Z                     </t>
  </si>
  <si>
    <t xml:space="preserve">150.088*1.67*1.1*1.02                             </t>
  </si>
  <si>
    <t>181311103</t>
  </si>
  <si>
    <t>Rozprostření a urovnání ornice v rovině nebo ve svahu sklonu do 1:5 ručně při souvislé ploše, tl. vrstvy do 200 mm</t>
  </si>
  <si>
    <t>-1967866661</t>
  </si>
  <si>
    <t>https://podminky.urs.cz/item/CS_URS_2024_01/181311103</t>
  </si>
  <si>
    <t xml:space="preserve">Rozprostř ornice 1:5 500m2 15cm  *                </t>
  </si>
  <si>
    <t xml:space="preserve">m2  </t>
  </si>
  <si>
    <t>103,50</t>
  </si>
  <si>
    <t>181411131</t>
  </si>
  <si>
    <t>Založení trávníku na půdě předem připravené plochy do 1000 m2 výsevem včetně utažení parkového v rovině nebo na svahu do 1:5</t>
  </si>
  <si>
    <t>-788681933</t>
  </si>
  <si>
    <t>https://podminky.urs.cz/item/CS_URS_2024_01/181411131</t>
  </si>
  <si>
    <t xml:space="preserve">Zalozeni park trav vysev svah 1-2 *               </t>
  </si>
  <si>
    <t>00572410</t>
  </si>
  <si>
    <t>osivo směs travní parková</t>
  </si>
  <si>
    <t>-963311565</t>
  </si>
  <si>
    <t xml:space="preserve">Parková směs                                      </t>
  </si>
  <si>
    <t xml:space="preserve">103.5*1.05*0.03                                   </t>
  </si>
  <si>
    <t>3,26*0,02 'Přepočtené koeficientem množství</t>
  </si>
  <si>
    <t>211571112</t>
  </si>
  <si>
    <t>Výplň kamenivem do rýh odvodňovacích žeber nebo trativodů bez zhutnění, s úpravou povrchu výplně štěrkopískem netříděným</t>
  </si>
  <si>
    <t>1890101778</t>
  </si>
  <si>
    <t>https://podminky.urs.cz/item/CS_URS_2025_01/211571112</t>
  </si>
  <si>
    <t xml:space="preserve">Lože výkopu kam drobné těžené                     </t>
  </si>
  <si>
    <t>19,17</t>
  </si>
  <si>
    <t>1011489959</t>
  </si>
  <si>
    <t xml:space="preserve">Zříz Geotextilie do 1:5 š do 7,5 m                </t>
  </si>
  <si>
    <t xml:space="preserve">(15.6+11.4)*2*0.425+15.6*11.4*2                   </t>
  </si>
  <si>
    <t>69311080.1</t>
  </si>
  <si>
    <t>geotextilie netkaná separační, ochranná, filtrační, drenážní PES 200g/m2- např. EKOFLEX 200</t>
  </si>
  <si>
    <t>-397494639</t>
  </si>
  <si>
    <t>Geotextilie- - např. EKOFLEX 200</t>
  </si>
  <si>
    <t xml:space="preserve">Geotextilie Ekoflex 200                           </t>
  </si>
  <si>
    <t xml:space="preserve">378.63*1.2                                        </t>
  </si>
  <si>
    <t>454,356*1,1845 'Přepočtené koeficientem množství</t>
  </si>
  <si>
    <t>596211111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</si>
  <si>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</si>
  <si>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-1098312385</t>
  </si>
  <si>
    <t>https://podminky.urs.cz/item/CS_URS_2024_01/596211111</t>
  </si>
  <si>
    <t xml:space="preserve">Klad zámkové dlaž tl 60mm sk A&lt;100m2              </t>
  </si>
  <si>
    <t>51,60</t>
  </si>
  <si>
    <t>59245015</t>
  </si>
  <si>
    <t>dlažba zámková betonová tvaru I 200x165mm tl 60mm přírodní</t>
  </si>
  <si>
    <t>-336230873</t>
  </si>
  <si>
    <t>51,6*1,03 'Přepočtené koeficientem množství</t>
  </si>
  <si>
    <t>899102112</t>
  </si>
  <si>
    <t>Osazení poklopů litinových, ocelových nebo železobetonových včetně rámů pro třídu zatížení A15, A50</t>
  </si>
  <si>
    <t>-1624408702</t>
  </si>
  <si>
    <t>https://podminky.urs.cz/item/CS_URS_2024_01/899102112</t>
  </si>
  <si>
    <t xml:space="preserve">Osaz poklopu s rámem do 50kg                      </t>
  </si>
  <si>
    <t xml:space="preserve">kus </t>
  </si>
  <si>
    <t>28661932</t>
  </si>
  <si>
    <t xml:space="preserve">poklop šachtový litinový DN 600 pro třídu zatížení A15..........Litin.poklop TEGRA 600 A15         </t>
  </si>
  <si>
    <t>-1013135623</t>
  </si>
  <si>
    <t>899121103.1</t>
  </si>
  <si>
    <t>Osazení poklopů plastových</t>
  </si>
  <si>
    <t>-768888134</t>
  </si>
  <si>
    <t xml:space="preserve">Poklop plast.pr.425mm(zatr.pl) Wavin              </t>
  </si>
  <si>
    <t xml:space="preserve">ks  </t>
  </si>
  <si>
    <t>7,00</t>
  </si>
  <si>
    <t xml:space="preserve">1,5t                                              </t>
  </si>
  <si>
    <t>56230630.1</t>
  </si>
  <si>
    <t xml:space="preserve">Poklop plast.pr.425mm(zatr.pl) Wavin  1,5t</t>
  </si>
  <si>
    <t>-454712631</t>
  </si>
  <si>
    <t>899204112.1</t>
  </si>
  <si>
    <t xml:space="preserve">Osazení mříží litinových včetně rámů a košů na bahno pro třídu ....................Osaz mříží litin s rámem do 150kg * </t>
  </si>
  <si>
    <t>1377426563</t>
  </si>
  <si>
    <t xml:space="preserve">Osazení mříží litinových včetně rámů a košů na bahno pro třídu ....................Osaz mříží litin s rámem do 150kg *  </t>
  </si>
  <si>
    <t>59224450.R</t>
  </si>
  <si>
    <t xml:space="preserve">mříž  pro horskou vpusť - Mříž s rámem pro horskou vpust         120x90cm</t>
  </si>
  <si>
    <t>862130999</t>
  </si>
  <si>
    <t xml:space="preserve">Mříž s rámem pro horskou vpust                    </t>
  </si>
  <si>
    <t>1,00</t>
  </si>
  <si>
    <t xml:space="preserve">120x90cm                                          </t>
  </si>
  <si>
    <t>871310430</t>
  </si>
  <si>
    <t>Montáž kanalizačního potrubí z polypropylenu PP korugovaného nebo žebrovaného SN 16 DN 160</t>
  </si>
  <si>
    <t>685672553</t>
  </si>
  <si>
    <t>https://podminky.urs.cz/item/CS_URS_2025_01/871310430</t>
  </si>
  <si>
    <t>d 150</t>
  </si>
  <si>
    <t>28617275</t>
  </si>
  <si>
    <t>trubka kanalizační PP korugovaná DN 150x6000mm SN16</t>
  </si>
  <si>
    <t>-1616224677</t>
  </si>
  <si>
    <t>2,0*1,093</t>
  </si>
  <si>
    <t>871350430</t>
  </si>
  <si>
    <t>Montáž kanalizačního potrubí z polypropylenu PP korugovaného nebo žebrovaného SN 16 DN 200</t>
  </si>
  <si>
    <t>-190676403</t>
  </si>
  <si>
    <t>https://podminky.urs.cz/item/CS_URS_2025_01/871350430</t>
  </si>
  <si>
    <t>d 200</t>
  </si>
  <si>
    <t xml:space="preserve">Mtž potr PVC ov do 20pr DN200  *                  </t>
  </si>
  <si>
    <t xml:space="preserve">m   </t>
  </si>
  <si>
    <t>80,70</t>
  </si>
  <si>
    <t>28617276</t>
  </si>
  <si>
    <t>trubka kanalizační PP korugovaná DN 200x6000mm SN16</t>
  </si>
  <si>
    <t>1750046956</t>
  </si>
  <si>
    <t xml:space="preserve">Trubka PVC kanal.hrd KGEM DN 200x5,9              </t>
  </si>
  <si>
    <t>88,21</t>
  </si>
  <si>
    <t>88,21*1,015 'Přepočtené koeficientem množství</t>
  </si>
  <si>
    <t>871360310</t>
  </si>
  <si>
    <t xml:space="preserve">Montáž kanalizačního potrubí z polypropylenu PP hladkého plnostěnného SN 10 DN 250- Mtž potr PVC ov do 20pr DN 250 </t>
  </si>
  <si>
    <t>1155087358</t>
  </si>
  <si>
    <t>https://podminky.urs.cz/item/CS_URS_2024_01/871360310</t>
  </si>
  <si>
    <t xml:space="preserve">Mtž potr PVC ov do 20pr DN 250                    </t>
  </si>
  <si>
    <t>7,20</t>
  </si>
  <si>
    <t>28614220</t>
  </si>
  <si>
    <t xml:space="preserve">trubka kanalizační PP plnostěnná jednovrstvá DN 250x6000mm SN10 - Trubka PVC kanal.hrd KGEM DN 250x7,3 </t>
  </si>
  <si>
    <t>-1422384734</t>
  </si>
  <si>
    <t xml:space="preserve">Trubka PVC kanal.hrd KGEM DN 250x7,3              </t>
  </si>
  <si>
    <t>7,87</t>
  </si>
  <si>
    <t>871310320</t>
  </si>
  <si>
    <t>Montáž kanalizačního potrubí z polypropylenu PP hladkého plnostěnného SN 12 DN 150</t>
  </si>
  <si>
    <t>697634406</t>
  </si>
  <si>
    <t>https://podminky.urs.cz/item/CS_URS_2024_01/871310320</t>
  </si>
  <si>
    <t xml:space="preserve">Mtž potr PP Acaro do 20pr DN150                   </t>
  </si>
  <si>
    <t>9,50</t>
  </si>
  <si>
    <t>28617025</t>
  </si>
  <si>
    <t>trubka kanalizační PP plnostěnná třívrstvá DN 150x1000mm SN12</t>
  </si>
  <si>
    <t>9316531</t>
  </si>
  <si>
    <t xml:space="preserve">Potrubí Acaro PP SN 12 DN160mm                    </t>
  </si>
  <si>
    <t xml:space="preserve">9.5*1.093                                         </t>
  </si>
  <si>
    <t>10,384*1,015 'Přepočtené koeficientem množství</t>
  </si>
  <si>
    <t>871350320</t>
  </si>
  <si>
    <t>Montáž kanalizačního potrubí z polypropylenu PP hladkého plnostěnného SN 12 DN 200</t>
  </si>
  <si>
    <t>230826054</t>
  </si>
  <si>
    <t>https://podminky.urs.cz/item/CS_URS_2024_01/871350320</t>
  </si>
  <si>
    <t xml:space="preserve">Mtž potr PP Acaro do 20pr DN200                   </t>
  </si>
  <si>
    <t xml:space="preserve">12                                                </t>
  </si>
  <si>
    <t xml:space="preserve">spadiště                                          </t>
  </si>
  <si>
    <t xml:space="preserve">1                                                 </t>
  </si>
  <si>
    <t>28617026</t>
  </si>
  <si>
    <t>trubka kanalizační PP plnostěnná třívrstvá DN 200x1000mm SN12</t>
  </si>
  <si>
    <t>561922483</t>
  </si>
  <si>
    <t xml:space="preserve">Potrubí Acaro PP SN 12 DN200mm                    </t>
  </si>
  <si>
    <t xml:space="preserve">13*1.093                                          </t>
  </si>
  <si>
    <t>14,209*1,015 'Přepočtené koeficientem množství</t>
  </si>
  <si>
    <t>871360320</t>
  </si>
  <si>
    <t>Montáž kanalizačního potrubí z polypropylenu PP hladkého plnostěnného SN 12 DN 250</t>
  </si>
  <si>
    <t>-794352722</t>
  </si>
  <si>
    <t>https://podminky.urs.cz/item/CS_URS_2024_01/871360320</t>
  </si>
  <si>
    <t xml:space="preserve">Mtž potr PP Acaro do 20pr DN 250                  </t>
  </si>
  <si>
    <t>72,60</t>
  </si>
  <si>
    <t>28617027</t>
  </si>
  <si>
    <t>trubka kanalizační PP plnostěnná třívrstvá DN 250x1000mm SN12</t>
  </si>
  <si>
    <t>1504038926</t>
  </si>
  <si>
    <t xml:space="preserve">Potrubí Acaro PP SN 12 DN250mm                    </t>
  </si>
  <si>
    <t>79,35</t>
  </si>
  <si>
    <t>79,35*1,015 'Přepočtené koeficientem množství</t>
  </si>
  <si>
    <t>877350420</t>
  </si>
  <si>
    <t>Montáž tvarovek na kanalizačním plastovém potrubí z PP nebo PVC-U korugovaného nebo žebrovaného odboček DN 200</t>
  </si>
  <si>
    <t>-71911244</t>
  </si>
  <si>
    <t>https://podminky.urs.cz/item/CS_URS_2025_01/877350420</t>
  </si>
  <si>
    <t>Trubky a tvarovky z KG-PP, do země odbočka 200/200 úhel 45°</t>
  </si>
  <si>
    <t>28617381</t>
  </si>
  <si>
    <t>odbočka kanalizace PP korugované 45° DN 200/200</t>
  </si>
  <si>
    <t>-1001631761</t>
  </si>
  <si>
    <t>877310410</t>
  </si>
  <si>
    <t>Montáž tvarovek na kanalizačním plastovém potrubí z PP nebo PVC-U korugovaného nebo žebrovaného kolen DN 150</t>
  </si>
  <si>
    <t>1743703928</t>
  </si>
  <si>
    <t>https://podminky.urs.cz/item/CS_URS_2025_01/877310410</t>
  </si>
  <si>
    <t>Trubky a tvarovky z KG-PP, do země koleno d150 úhel 45°</t>
  </si>
  <si>
    <t>PPL.PRB16045</t>
  </si>
  <si>
    <t xml:space="preserve">PRAGMA OD koleno 45° DN150........Kolena PVC kanal pr.150 mm 45 st         </t>
  </si>
  <si>
    <t>1279290398</t>
  </si>
  <si>
    <t xml:space="preserve">Kolena PVC kanal pr.150 mm 45 st                  </t>
  </si>
  <si>
    <t>1,02</t>
  </si>
  <si>
    <t>-1488792726</t>
  </si>
  <si>
    <t xml:space="preserve">Mtž tvar PP Acaro jednoos DN150                   </t>
  </si>
  <si>
    <t>3,00</t>
  </si>
  <si>
    <t>28617338.PP</t>
  </si>
  <si>
    <t xml:space="preserve">koleno kanalizace PP KG DN 160x45°.........Koleno kanal.Acaro PP DN 160 45st           </t>
  </si>
  <si>
    <t>792527705</t>
  </si>
  <si>
    <t xml:space="preserve">Koleno kanal.Acaro PP DN 160 45st           </t>
  </si>
  <si>
    <t>28612066.R1</t>
  </si>
  <si>
    <t>Šacht.dno KG 250 TEGRA 1000 průchozí</t>
  </si>
  <si>
    <t>1512920202</t>
  </si>
  <si>
    <t>28612025.R2</t>
  </si>
  <si>
    <t>Šacht.korug.roura TEGRA 1000 dl.1200</t>
  </si>
  <si>
    <t>2137446602</t>
  </si>
  <si>
    <t>28612026.R3</t>
  </si>
  <si>
    <t xml:space="preserve">Šachta TEGRA 1000 konus-přech.konus  1000/600mm</t>
  </si>
  <si>
    <t>446936835</t>
  </si>
  <si>
    <t>28396580.R4</t>
  </si>
  <si>
    <t>Bet.prstenec TEGRA 600 pod poklop</t>
  </si>
  <si>
    <t>129256500</t>
  </si>
  <si>
    <t>C0921 R5</t>
  </si>
  <si>
    <t>Montáž+osaz.plast.šachty do výkopu</t>
  </si>
  <si>
    <t>kpl</t>
  </si>
  <si>
    <t>-1389083182</t>
  </si>
  <si>
    <t>28396599.R6</t>
  </si>
  <si>
    <t>Dno šachty plast.TEGRA 600 250+přít.</t>
  </si>
  <si>
    <t>-1964582902</t>
  </si>
  <si>
    <t>28396577.R7</t>
  </si>
  <si>
    <t>Dno šachty plast.TEGRA 600 200+přít.</t>
  </si>
  <si>
    <t>2003149247</t>
  </si>
  <si>
    <t>28396762.R8</t>
  </si>
  <si>
    <t>Dno šachty plast.TEGRA 600 250 přímé</t>
  </si>
  <si>
    <t>1479721790</t>
  </si>
  <si>
    <t>28396725.R9</t>
  </si>
  <si>
    <t>Dno šachty TEGRA 600 250 90st</t>
  </si>
  <si>
    <t>1358237728</t>
  </si>
  <si>
    <t>28396763.R10</t>
  </si>
  <si>
    <t>Dno šachty plast.TEGRA 600 250 60st</t>
  </si>
  <si>
    <t>-1744369959</t>
  </si>
  <si>
    <t>28398865.R11</t>
  </si>
  <si>
    <t>Dno šachty plast.TEGRA 600 200 přímé</t>
  </si>
  <si>
    <t>-1699523705</t>
  </si>
  <si>
    <t>28396764.R12</t>
  </si>
  <si>
    <t>TEGRA 600-šacht.korug.roura 2m</t>
  </si>
  <si>
    <t>-313371504</t>
  </si>
  <si>
    <t>28396580.R13</t>
  </si>
  <si>
    <t>-252817913</t>
  </si>
  <si>
    <t>C0921.R14</t>
  </si>
  <si>
    <t>Montáž+osaz.plast.šachet do výkopu</t>
  </si>
  <si>
    <t>-457345255</t>
  </si>
  <si>
    <t>28634332.R15</t>
  </si>
  <si>
    <t>Šachta dno PP Wavin 425x200 přímé</t>
  </si>
  <si>
    <t>1465058091</t>
  </si>
  <si>
    <t>28634326.R16</t>
  </si>
  <si>
    <t>Šacht.korug. roura Wavin 425x1500mm</t>
  </si>
  <si>
    <t>2026228271</t>
  </si>
  <si>
    <t>28696123.R17</t>
  </si>
  <si>
    <t>Betonovy konus 425mm Wavin</t>
  </si>
  <si>
    <t>-510411313</t>
  </si>
  <si>
    <t>C0921.R18</t>
  </si>
  <si>
    <t>860826155</t>
  </si>
  <si>
    <t>R89593-111.R19</t>
  </si>
  <si>
    <t xml:space="preserve">Mtž vpusti kanal.B vel.1200/1200 mm      - horská vpusť</t>
  </si>
  <si>
    <t>574677364</t>
  </si>
  <si>
    <t>59223954.R20</t>
  </si>
  <si>
    <t xml:space="preserve">Horská vpust HBV 65/127/150  - 1500x880x1645mm</t>
  </si>
  <si>
    <t>-759092828</t>
  </si>
  <si>
    <t>59223955.R21</t>
  </si>
  <si>
    <t xml:space="preserve">Horská vpust-prsten.HBV 65/127/20  - 1500x880x200mm</t>
  </si>
  <si>
    <t>1518534140</t>
  </si>
  <si>
    <t>68</t>
  </si>
  <si>
    <t>28399098.R22</t>
  </si>
  <si>
    <t>Akumulační box Wavin AquaCell 0,288m</t>
  </si>
  <si>
    <t>575243126</t>
  </si>
  <si>
    <t>69</t>
  </si>
  <si>
    <t>28634326.R23</t>
  </si>
  <si>
    <t>775171626</t>
  </si>
  <si>
    <t>70</t>
  </si>
  <si>
    <t>28696123.R24</t>
  </si>
  <si>
    <t>1992585759</t>
  </si>
  <si>
    <t>71</t>
  </si>
  <si>
    <t>C0921.R25</t>
  </si>
  <si>
    <t>Montáž+osaz plast.boxů do výkopu včetně revizních šachet Tegra</t>
  </si>
  <si>
    <t>-500861963</t>
  </si>
  <si>
    <t>72</t>
  </si>
  <si>
    <t>C0921.R26</t>
  </si>
  <si>
    <t>Vytýčení inženýrských sítí</t>
  </si>
  <si>
    <t>-2122028339</t>
  </si>
  <si>
    <t>73</t>
  </si>
  <si>
    <t>C0921.R27</t>
  </si>
  <si>
    <t>Náklady na provedení předep.zkoušek a revizí</t>
  </si>
  <si>
    <t>-130872692</t>
  </si>
  <si>
    <t>997</t>
  </si>
  <si>
    <t>Doprava suti a vybouraných hmot</t>
  </si>
  <si>
    <t>74</t>
  </si>
  <si>
    <t>997221151</t>
  </si>
  <si>
    <t>Vodorovná doprava suti stavebním kolečkem s naložením a se složením z kusových materiálů, na vzdálenost do 50 m</t>
  </si>
  <si>
    <t>1078750379</t>
  </si>
  <si>
    <t>https://podminky.urs.cz/item/CS_URS_2024_01/997221151</t>
  </si>
  <si>
    <t>75</t>
  </si>
  <si>
    <t>997221159</t>
  </si>
  <si>
    <t>Vodorovná doprava suti stavebním kolečkem s naložením a se složením z kusových materiálů, na vzdálenost Příplatek k ceně za každých dalších započatých 10 m přes 50 m</t>
  </si>
  <si>
    <t>59880795</t>
  </si>
  <si>
    <t>https://podminky.urs.cz/item/CS_URS_2024_01/997221159</t>
  </si>
  <si>
    <t>76</t>
  </si>
  <si>
    <t>997221571</t>
  </si>
  <si>
    <t>Vodorovná doprava vybouraných hmot bez naložení, ale se složením a s hrubým urovnáním na vzdálenost do 1 km</t>
  </si>
  <si>
    <t>-1860583190</t>
  </si>
  <si>
    <t>https://podminky.urs.cz/item/CS_URS_2024_01/997221571</t>
  </si>
  <si>
    <t>77</t>
  </si>
  <si>
    <t>997221579</t>
  </si>
  <si>
    <t>Vodorovná doprava vybouraných hmot bez naložení, ale se složením a s hrubým urovnáním na vzdálenost Příplatek k ceně za každý další započatý 1 km přes 1 km</t>
  </si>
  <si>
    <t>2104757603</t>
  </si>
  <si>
    <t>https://podminky.urs.cz/item/CS_URS_2024_01/997221579</t>
  </si>
  <si>
    <t>13,158*10 'Přepočtené koeficientem množství</t>
  </si>
  <si>
    <t>78</t>
  </si>
  <si>
    <t>997221612</t>
  </si>
  <si>
    <t>Nakládání na dopravní prostředky pro vodorovnou dopravu vybouraných hmot</t>
  </si>
  <si>
    <t>-2145697293</t>
  </si>
  <si>
    <t>https://podminky.urs.cz/item/CS_URS_2024_01/997221612</t>
  </si>
  <si>
    <t>79</t>
  </si>
  <si>
    <t>997221615</t>
  </si>
  <si>
    <t>Poplatek za uložení stavebního odpadu na skládce (skládkovné) z prostého betonu zatříděného do Katalogu odpadů pod kódem 17 01 01</t>
  </si>
  <si>
    <t>707340530</t>
  </si>
  <si>
    <t>https://podminky.urs.cz/item/CS_URS_2024_01/997221615</t>
  </si>
  <si>
    <t>80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</si>
  <si>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</si>
  <si>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</si>
  <si>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477611741</t>
  </si>
  <si>
    <t>https://podminky.urs.cz/item/CS_URS_2025_01/998276101</t>
  </si>
  <si>
    <t>Práce a dodávky M</t>
  </si>
  <si>
    <t>23-M</t>
  </si>
  <si>
    <t>Montáže potrubí</t>
  </si>
  <si>
    <t>81</t>
  </si>
  <si>
    <t>230170004</t>
  </si>
  <si>
    <t>Příprava pro zkoušku těsnosti potrubí DN přes 125 do 200</t>
  </si>
  <si>
    <t>sada</t>
  </si>
  <si>
    <t>-409445092</t>
  </si>
  <si>
    <t>https://podminky.urs.cz/item/CS_URS_2024_01/230170004</t>
  </si>
  <si>
    <t>82</t>
  </si>
  <si>
    <t>230170005</t>
  </si>
  <si>
    <t>Příprava pro zkoušku těsnosti potrubí DN přes 200 do 350</t>
  </si>
  <si>
    <t>-130665094</t>
  </si>
  <si>
    <t>https://podminky.urs.cz/item/CS_URS_2024_01/230170005</t>
  </si>
  <si>
    <t>230170014</t>
  </si>
  <si>
    <t>Zkouška těsnosti potrubí DN přes 125 do 200</t>
  </si>
  <si>
    <t>-1251862473</t>
  </si>
  <si>
    <t>https://podminky.urs.cz/item/CS_URS_2024_01/230170014</t>
  </si>
  <si>
    <t xml:space="preserve">Tlak.zk.-zkouška těsnosti potr.                   </t>
  </si>
  <si>
    <t xml:space="preserve">-dn  150-200                                      </t>
  </si>
  <si>
    <t xml:space="preserve">2+9.5+80.7+13                                     </t>
  </si>
  <si>
    <t>84</t>
  </si>
  <si>
    <t>230170015</t>
  </si>
  <si>
    <t>Zkouška těsnosti potrubí DN přes 200 do 350</t>
  </si>
  <si>
    <t>-1530991796</t>
  </si>
  <si>
    <t>https://podminky.urs.cz/item/CS_URS_2024_01/230170015</t>
  </si>
  <si>
    <t xml:space="preserve">-dn  250-350                                      </t>
  </si>
  <si>
    <t xml:space="preserve">7.2+72.6                                          </t>
  </si>
  <si>
    <t>2025-014-06 - Bourací práce - objekt šatny</t>
  </si>
  <si>
    <t xml:space="preserve">HSV -   Práce a dodávky HSV</t>
  </si>
  <si>
    <t xml:space="preserve">    94 - Lešení a stavební výtahy</t>
  </si>
  <si>
    <t xml:space="preserve">    96 - Bourání konstrukcí</t>
  </si>
  <si>
    <t xml:space="preserve">    997 - Přesun sutě</t>
  </si>
  <si>
    <t xml:space="preserve">    712 - Povlakové krytiny</t>
  </si>
  <si>
    <t xml:space="preserve">    741 - Elektroinstalace - silnoproud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</si>
  <si>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</si>
  <si>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</si>
  <si>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</si>
  <si>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</si>
  <si>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>HZS - Hodinové zúčtovací sazby</t>
  </si>
  <si>
    <t xml:space="preserve">  Práce a dodávky HSV</t>
  </si>
  <si>
    <t>-1273846132</t>
  </si>
  <si>
    <t>https://podminky.urs.cz/item/CS_URS_2025_01/113106121</t>
  </si>
  <si>
    <t>přípravné- šatny</t>
  </si>
  <si>
    <t>dlažba</t>
  </si>
  <si>
    <t>odstranění betonové dlažby /500*500/</t>
  </si>
  <si>
    <t>(2*0,5)+(4*1,5)+(0,5*0,5)</t>
  </si>
  <si>
    <t>boční část objektu</t>
  </si>
  <si>
    <t>113107123</t>
  </si>
  <si>
    <t>Odstranění podkladů nebo krytů ručně s přemístěním hmot na skládku na vzdálenost do 3 m nebo s naložením na dopravní prostředek z kameniva hrubého drceného, o tl. vrstvy přes 200 do 300 mm</t>
  </si>
  <si>
    <t>-1084834887</t>
  </si>
  <si>
    <t>https://podminky.urs.cz/item/CS_URS_2025_01/113107123</t>
  </si>
  <si>
    <t>podklad</t>
  </si>
  <si>
    <t>odstranění podkladu pod beton.chodníkem</t>
  </si>
  <si>
    <t>21,05*1,7</t>
  </si>
  <si>
    <t>předpoklad tl/250/mm</t>
  </si>
  <si>
    <t>odstranění podkladu pod beton.chodníčkem</t>
  </si>
  <si>
    <t>3*1*2</t>
  </si>
  <si>
    <t>odstranění podkladu pod beton.dlažbou</t>
  </si>
  <si>
    <t>boční část objektu - předpoklad tl/250/mm</t>
  </si>
  <si>
    <t>odstranění podkladu pod okapním beton.chodníkem š./1,0/m - boční část</t>
  </si>
  <si>
    <t>4*1</t>
  </si>
  <si>
    <t>113107130</t>
  </si>
  <si>
    <t>Odstranění podkladů nebo krytů ručně s přemístěním hmot na skládku na vzdálenost do 3 m nebo s naložením na dopravní prostředek z betonu prostého, o tl. vrstvy do 100 mm</t>
  </si>
  <si>
    <t>-338241250</t>
  </si>
  <si>
    <t>https://podminky.urs.cz/item/CS_URS_2025_01/113107130</t>
  </si>
  <si>
    <t>beton předpoklad tl/100/mm</t>
  </si>
  <si>
    <t>vybourání betonové plochy - chodník š./1,7/m</t>
  </si>
  <si>
    <t xml:space="preserve">21,05*1,7 </t>
  </si>
  <si>
    <t>beton</t>
  </si>
  <si>
    <t xml:space="preserve">vybourání betonové plochy - chodníček - spojovací /2/ ks,  š./1,0/m d.cca./3/m</t>
  </si>
  <si>
    <t xml:space="preserve">vybourání betonové plochy -okapní  chodník š./1,0/m- boční část</t>
  </si>
  <si>
    <t>94</t>
  </si>
  <si>
    <t>Lešení a stavební výtahy</t>
  </si>
  <si>
    <t>941111111</t>
  </si>
  <si>
    <t>Lešení řadové trubkové lehké pracovní s podlahami s provozním zatížením tř. 3 do 200 kg/m2 šířky tř. W06 od 0,6 do 0,9 m výšky do 10 m montáž</t>
  </si>
  <si>
    <t>694794682</t>
  </si>
  <si>
    <t>https://podminky.urs.cz/item/CS_URS_2025_01/941111111</t>
  </si>
  <si>
    <t>bourací - šatny</t>
  </si>
  <si>
    <t xml:space="preserve">lešení </t>
  </si>
  <si>
    <t>lešení řadové</t>
  </si>
  <si>
    <t>(6,11*0,5*3,5)+(6,25*0,5*3,5)</t>
  </si>
  <si>
    <t>boční</t>
  </si>
  <si>
    <t>(1+21,05+1)*(3,09-1)</t>
  </si>
  <si>
    <t>přední část</t>
  </si>
  <si>
    <t>(1+21,05+1)*(4,13-1)</t>
  </si>
  <si>
    <t>zadní část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</si>
  <si>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</si>
  <si>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</si>
  <si>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984805079</t>
  </si>
  <si>
    <t>https://podminky.urs.cz/item/CS_URS_2025_01/941111211</t>
  </si>
  <si>
    <t>141,952*60 'Přepočtené koeficientem množství</t>
  </si>
  <si>
    <t>941111811</t>
  </si>
  <si>
    <t>Lešení řadové trubkové lehké pracovní s podlahami s provozním zatížením tř. 3 do 200 kg/m2 šířky tř. W06 od 0,6 do 0,9 m výšky do 10 m demontáž</t>
  </si>
  <si>
    <t>-482258555</t>
  </si>
  <si>
    <t>https://podminky.urs.cz/item/CS_URS_2025_01/941111811</t>
  </si>
  <si>
    <t>96</t>
  </si>
  <si>
    <t>Bourání konstrukcí</t>
  </si>
  <si>
    <t>961031311</t>
  </si>
  <si>
    <t>Bourání základů ze zdiva cihelného na maltu vápennou nebo vápenocementovou</t>
  </si>
  <si>
    <t>-1157462398</t>
  </si>
  <si>
    <t>https://podminky.urs.cz/item/CS_URS_2025_01/961031311</t>
  </si>
  <si>
    <t>sokl</t>
  </si>
  <si>
    <t>vybourání soklového zdiva- cihla- beton- zadní a boční strana</t>
  </si>
  <si>
    <t>((21,05*1,09)+(3,09*0,2*2)+(3,09*0,89*0,5*2))*0,3</t>
  </si>
  <si>
    <t>bude upřesněno na stavbě</t>
  </si>
  <si>
    <t>961044111</t>
  </si>
  <si>
    <t>Bourání základů z betonu prostého</t>
  </si>
  <si>
    <t>511550245</t>
  </si>
  <si>
    <t>https://podminky.urs.cz/item/CS_URS_2025_01/961044111</t>
  </si>
  <si>
    <t>základy</t>
  </si>
  <si>
    <t>vybourání základů beton- obvodové</t>
  </si>
  <si>
    <t>21,05*0,5*1</t>
  </si>
  <si>
    <t>((3,05*0,5*1)+(1*0,5*1))*2</t>
  </si>
  <si>
    <t>boční část- asi odskok</t>
  </si>
  <si>
    <t>961055111</t>
  </si>
  <si>
    <t>Bourání základů z betonu železového</t>
  </si>
  <si>
    <t>-2100806877</t>
  </si>
  <si>
    <t>https://podminky.urs.cz/item/CS_URS_2025_01/961055111</t>
  </si>
  <si>
    <t>ŽB deska</t>
  </si>
  <si>
    <t>vybourání ŽB desky tl/150/</t>
  </si>
  <si>
    <t>21,05*6,18*0,15</t>
  </si>
  <si>
    <t>962031133</t>
  </si>
  <si>
    <t>Bourání příček nebo přizdívek z cihel pálených plných nebo dutých, tl. přes 100 do 150 mm</t>
  </si>
  <si>
    <t>1585331760</t>
  </si>
  <si>
    <t>https://podminky.urs.cz/item/CS_URS_2025_01/962031133</t>
  </si>
  <si>
    <t>příčka</t>
  </si>
  <si>
    <t xml:space="preserve">vybourání obvodového zdiva tl/150/mm- sloupek </t>
  </si>
  <si>
    <t>(0,6+1,4+0,6)*2</t>
  </si>
  <si>
    <t>boční stěna- odhad</t>
  </si>
  <si>
    <t>vybourání vnitřní příčky tl/150/mm</t>
  </si>
  <si>
    <t>(2,3+1,6+4,4+0,15+1,35+3,35+5,5+1,4+0,9+2+0,5+0,8+0,9+2,4+2,4+2,4+2,4+0,8+0,85)*2,55</t>
  </si>
  <si>
    <t>mínus otvorové výplně- dveře</t>
  </si>
  <si>
    <t>((0,8*2*3)+(0,6*2*4))*-1</t>
  </si>
  <si>
    <t>962032231</t>
  </si>
  <si>
    <t>Bourání zdiva nadzákladového z cihel pálených plných nebo lícových nebo vápenopískových na maltu vápennou nebo vápenocementovou, objemu přes 1 m3</t>
  </si>
  <si>
    <t>-1521273034</t>
  </si>
  <si>
    <t>https://podminky.urs.cz/item/CS_URS_2025_01/962032231</t>
  </si>
  <si>
    <t>zdivo/300/</t>
  </si>
  <si>
    <t>vybourání obvodového zdiva tl/300/mm</t>
  </si>
  <si>
    <t>(21,05+21,05+6,11-0,3-0,3+6,25-0,3-0,3)*3,1*0,3</t>
  </si>
  <si>
    <t>mínus otvorové výplně- okna</t>
  </si>
  <si>
    <t>((1,15*1,15*6*0,3)+(0,55*0,55*3*0,3)+(0,85*0,85*4*0,3))*-1</t>
  </si>
  <si>
    <t>okna</t>
  </si>
  <si>
    <t>((0,8*2*3*0,3)+(2*2*0,3))*-1</t>
  </si>
  <si>
    <t>dveře</t>
  </si>
  <si>
    <t>vybourání obvodového zdiva tl/300/mm- štít</t>
  </si>
  <si>
    <t>3,125*0,7*2*0,3</t>
  </si>
  <si>
    <t>964061321</t>
  </si>
  <si>
    <t>Uvolnění zhlaví trámu pro jakoukoliv délku uložení, ze zdiva cihelného, o průřezu zhlaví do 0,03 m2</t>
  </si>
  <si>
    <t>104698510</t>
  </si>
  <si>
    <t>https://podminky.urs.cz/item/CS_URS_2025_01/964061321</t>
  </si>
  <si>
    <t>stropní trámy</t>
  </si>
  <si>
    <t>19*2</t>
  </si>
  <si>
    <t>965045112</t>
  </si>
  <si>
    <t>Bourání potěrů tl. do 50 mm cementových nebo pískocementových, plochy do 4 m2</t>
  </si>
  <si>
    <t>636964662</t>
  </si>
  <si>
    <t>https://podminky.urs.cz/item/CS_URS_2025_01/965045112</t>
  </si>
  <si>
    <t>potěr</t>
  </si>
  <si>
    <t>vybourání betonového potěru tl cca./50/mm</t>
  </si>
  <si>
    <t>(2,3*1,6)+(0,9*2,4)+(2,25*0,8)+(2,2*0,85)+(1,4*0,9)</t>
  </si>
  <si>
    <t>do 4/m/2/</t>
  </si>
  <si>
    <t>965045113</t>
  </si>
  <si>
    <t>Bourání potěrů tl. do 50 mm cementových nebo pískocementových, plochy přes 4 m2</t>
  </si>
  <si>
    <t>-693805657</t>
  </si>
  <si>
    <t>https://podminky.urs.cz/item/CS_URS_2025_01/965045113</t>
  </si>
  <si>
    <t>(3,35-4,4)-(1,3*1,75)+(3,35*4,4)+(5,2*1)+(2*2,4)+(2,4*5,5)+(45,7)</t>
  </si>
  <si>
    <t>přes 4/m/2/</t>
  </si>
  <si>
    <t>965082933</t>
  </si>
  <si>
    <t>Odstranění násypu pod podlahami nebo ochranného násypu na střechách tl. do 200 mm, plochy přes 2 m2</t>
  </si>
  <si>
    <t>-1601686471</t>
  </si>
  <si>
    <t>https://podminky.urs.cz/item/CS_URS_2025_01/965082933</t>
  </si>
  <si>
    <t>odstranění podkladu pod desku tl cca.200/mm</t>
  </si>
  <si>
    <t>((21,05-0,3-0,3)*(6,11-0,3-0,3))*0,2</t>
  </si>
  <si>
    <t>968062354</t>
  </si>
  <si>
    <t>Vybourání dřevěných rámů oken s křídly, dveřních zárubní, vrat, stěn, ostění nebo obkladů rámů oken s křídly dvojitých, plochy do 1 m2</t>
  </si>
  <si>
    <t>-413851109</t>
  </si>
  <si>
    <t>https://podminky.urs.cz/item/CS_URS_2025_01/968062354</t>
  </si>
  <si>
    <t>okno</t>
  </si>
  <si>
    <t>vybourání okna</t>
  </si>
  <si>
    <t>(0,6*0,6)*3</t>
  </si>
  <si>
    <t>(0,9*0,9)*4</t>
  </si>
  <si>
    <t>968062355</t>
  </si>
  <si>
    <t>Vybourání dřevěných rámů oken s křídly, dveřních zárubní, vrat, stěn, ostění nebo obkladů rámů oken s křídly dvojitých, plochy do 2 m2</t>
  </si>
  <si>
    <t>-1230900934</t>
  </si>
  <si>
    <t>https://podminky.urs.cz/item/CS_URS_2025_01/968062355</t>
  </si>
  <si>
    <t>1,2*1,2*2</t>
  </si>
  <si>
    <t>1,2*1,2*6</t>
  </si>
  <si>
    <t>968072455</t>
  </si>
  <si>
    <t>Vybourání kovových rámů oken s křídly, dveřních zárubní, vrat, stěn, ostění nebo obkladů dveřních zárubní, plochy do 2 m2</t>
  </si>
  <si>
    <t>1781334283</t>
  </si>
  <si>
    <t>https://podminky.urs.cz/item/CS_URS_2025_01/968072455</t>
  </si>
  <si>
    <t>vybourání dveří</t>
  </si>
  <si>
    <t>0,8*2*3</t>
  </si>
  <si>
    <t>2*2</t>
  </si>
  <si>
    <t>vnitřní část</t>
  </si>
  <si>
    <t>0,6*2*4</t>
  </si>
  <si>
    <t>Přesun sutě</t>
  </si>
  <si>
    <t>997013151</t>
  </si>
  <si>
    <t>Vnitrostaveništní doprava suti a vybouraných hmot vodorovně do 50 m s naložením s omezením mechanizace pro budovy a haly výšky do 6 m</t>
  </si>
  <si>
    <t>1786633809</t>
  </si>
  <si>
    <t>https://podminky.urs.cz/item/CS_URS_2025_01/997013151</t>
  </si>
  <si>
    <t>997013501</t>
  </si>
  <si>
    <t>Odvoz suti a vybouraných hmot na skládku nebo meziskládku se složením, na vzdálenost do 1 km</t>
  </si>
  <si>
    <t>-1816146482</t>
  </si>
  <si>
    <t>https://podminky.urs.cz/item/CS_URS_2025_01/997013501</t>
  </si>
  <si>
    <t>997013509</t>
  </si>
  <si>
    <t>Odvoz suti a vybouraných hmot na skládku nebo meziskládku se složením, na vzdálenost Příplatek k ceně za každý další započatý 1 km přes 1 km</t>
  </si>
  <si>
    <t>-1368306258</t>
  </si>
  <si>
    <t>https://podminky.urs.cz/item/CS_URS_2025_01/997013509</t>
  </si>
  <si>
    <t>312,159*10 'Přepočtené koeficientem množství</t>
  </si>
  <si>
    <t>997013601</t>
  </si>
  <si>
    <t>1176344790</t>
  </si>
  <si>
    <t>https://podminky.urs.cz/item/CS_URS_2025_01/997013601</t>
  </si>
  <si>
    <t>Rozebrání dlažeb komunikací pro pěší s přemístěním hmot na skládku na vzdálenost do 3 m nebo s naložením na dopravní prostředek s ložem z kameniva neb</t>
  </si>
  <si>
    <t>1,849</t>
  </si>
  <si>
    <t>Bourání základů z betonu prostého</t>
  </si>
  <si>
    <t>50,200</t>
  </si>
  <si>
    <t>0,969</t>
  </si>
  <si>
    <t>7,228</t>
  </si>
  <si>
    <t>997013602</t>
  </si>
  <si>
    <t>Poplatek za uložení stavebního odpadu na skládce (skládkovné) z armovaného betonu zatříděného do Katalogu odpadů pod kódem 17 01 01</t>
  </si>
  <si>
    <t>1163619916</t>
  </si>
  <si>
    <t>https://podminky.urs.cz/item/CS_URS_2025_01/997013602</t>
  </si>
  <si>
    <t>Bourání základů z betonu železového</t>
  </si>
  <si>
    <t>46,831</t>
  </si>
  <si>
    <t>997013603</t>
  </si>
  <si>
    <t>Poplatek za uložení stavebního odpadu na skládce (skládkovné) cihelného zatříděného do Katalogu odpadů pod kódem 17 01 02</t>
  </si>
  <si>
    <t>-725506585</t>
  </si>
  <si>
    <t>https://podminky.urs.cz/item/CS_URS_2025_01/997013603</t>
  </si>
  <si>
    <t>14,542</t>
  </si>
  <si>
    <t>Bourání příček z cihel, tvárnic nebo příčkovek z cihel pálených, plných nebo dutých na maltu vápennou nebo vápenocementovou, tl. do 150 mm</t>
  </si>
  <si>
    <t>23,078</t>
  </si>
  <si>
    <t>Bourání zdiva nadzákladového z cihel nebo tvárnic z cihel pálených nebo vápenopískových, na maltu vápennou nebo vápenocementovou, objemu přes 1 m3</t>
  </si>
  <si>
    <t>80,433</t>
  </si>
  <si>
    <t>1,482</t>
  </si>
  <si>
    <t>997013631</t>
  </si>
  <si>
    <t>Poplatek za uložení stavebního odpadu na skládce (skládkovné) směsného stavebního a demoličního zatříděného do Katalogu odpadů pod kódem 17 09 04</t>
  </si>
  <si>
    <t>1455272925</t>
  </si>
  <si>
    <t>https://podminky.urs.cz/item/CS_URS_2025_01/997013631</t>
  </si>
  <si>
    <t>1,398</t>
  </si>
  <si>
    <t>Demontáž svítidel bez zachování funkčnosti (do suti) exteriérových s integrovaným zdrojem LED přisazených nástěnných</t>
  </si>
  <si>
    <t>0,002</t>
  </si>
  <si>
    <t>Demontáž klempířských konstrukcí krytiny ze svitků nebo tabulí do suti</t>
  </si>
  <si>
    <t>0,902</t>
  </si>
  <si>
    <t>Demontáž klempířských konstrukcí žlabu podokapního do suti</t>
  </si>
  <si>
    <t>0,114</t>
  </si>
  <si>
    <t>Demontáž klempířských konstrukcí svodu do suti</t>
  </si>
  <si>
    <t>0,060</t>
  </si>
  <si>
    <t>Demontáž mříží pevných nebo otevíravých</t>
  </si>
  <si>
    <t>0,317</t>
  </si>
  <si>
    <t>Hodinové zúčtovací sazby profesí PSV provádění stavebních instalací elektrikář odborný</t>
  </si>
  <si>
    <t>kabely, rozvaděče, vypínače, zásuvky</t>
  </si>
  <si>
    <t>0,144</t>
  </si>
  <si>
    <t>997013655</t>
  </si>
  <si>
    <t>1058191212</t>
  </si>
  <si>
    <t>https://podminky.urs.cz/item/CS_URS_2025_01/997013655</t>
  </si>
  <si>
    <t>Odstranění podkladů nebo krytů ručně s přemístěním hmot na skládku na vzdálenost do 3 m nebo s naložením na dopravní prostředek z kameniva hrubého drc</t>
  </si>
  <si>
    <t>23,335</t>
  </si>
  <si>
    <t>Odstranění podkladů nebo krytů ručně s přemístěním hmot na skládku na vzdálenost do 3 m nebo s naložením na dopravní prostředek z betonu prostého, o t</t>
  </si>
  <si>
    <t>10,988</t>
  </si>
  <si>
    <t>31,550</t>
  </si>
  <si>
    <t>997013811</t>
  </si>
  <si>
    <t>Poplatek za uložení stavebního odpadu na skládce (skládkovné) dřevěného zatříděného do Katalogu odpadů pod kódem 17 02 01</t>
  </si>
  <si>
    <t>1451468342</t>
  </si>
  <si>
    <t>https://podminky.urs.cz/item/CS_URS_2025_01/997013811</t>
  </si>
  <si>
    <t>0,324</t>
  </si>
  <si>
    <t>0,714</t>
  </si>
  <si>
    <t>Demontáž vázaných konstrukcí krovů sklonu do 60° z hranolů, hranolků, fošen, průřezové plochy do 120 cm2</t>
  </si>
  <si>
    <t>0,832</t>
  </si>
  <si>
    <t>Demontáž vázaných konstrukcí krovů sklonu do 60° z hranolů, hranolků, fošen, průřezové plochy přes 120 do 224 cm2</t>
  </si>
  <si>
    <t>3,055</t>
  </si>
  <si>
    <t xml:space="preserve">Demontáž bednění a laťování bednění střech rovných, obloukových, sklonu do 60° se všemi nadstřešními konstrukcemi z prken hrubých, hoblovaných tl. do </t>
  </si>
  <si>
    <t>2,277</t>
  </si>
  <si>
    <t>Demontáž stropních trámů z hraněného řeziva, průřezové plochy přes 144 do 288 cm2</t>
  </si>
  <si>
    <t>1,873</t>
  </si>
  <si>
    <t>Demontáž podbíjení obkladů stropů a střech sklonu do 60° z hrubých prken tl. do 35 mm s omítkou</t>
  </si>
  <si>
    <t>1,963</t>
  </si>
  <si>
    <t>Ostatní práce vyvěšení nebo zavěšení křídel dřevěných okenních, plochy do 1,5 m2</t>
  </si>
  <si>
    <t>0,288</t>
  </si>
  <si>
    <t>Ostatní práce vyvěšení nebo zavěšení křídel dřevěných dveřních, plochy do 2 m2</t>
  </si>
  <si>
    <t>997013813</t>
  </si>
  <si>
    <t>Poplatek za uložení stavebního odpadu na skládce (skládkovné) z plastických hmot zatříděného do Katalogu odpadů pod kódem 17 02 03</t>
  </si>
  <si>
    <t>829346738</t>
  </si>
  <si>
    <t>https://podminky.urs.cz/item/CS_URS_2025_01/997013813</t>
  </si>
  <si>
    <t>Demontáž povlakových podlahovin lepených ručně s podložkou</t>
  </si>
  <si>
    <t>0,273</t>
  </si>
  <si>
    <t>997013814</t>
  </si>
  <si>
    <t>Poplatek za uložení stavebního odpadu na skládce (skládkovné) z izolačních materiálů zatříděného do Katalogu odpadů pod kódem 17 06 04</t>
  </si>
  <si>
    <t>983749074</t>
  </si>
  <si>
    <t>https://podminky.urs.cz/item/CS_URS_2025_01/997013814</t>
  </si>
  <si>
    <t>Odstranění povlakové krytiny střech šikmých přes 10° do 30° z přitavených pásů NAIP v plné ploše jednovrstvé</t>
  </si>
  <si>
    <t>0,835</t>
  </si>
  <si>
    <t>712</t>
  </si>
  <si>
    <t>Povlakové krytiny</t>
  </si>
  <si>
    <t>712440831</t>
  </si>
  <si>
    <t>-993685593</t>
  </si>
  <si>
    <t>https://podminky.urs.cz/item/CS_URS_2025_01/712440831</t>
  </si>
  <si>
    <t>lepenka</t>
  </si>
  <si>
    <t>odstranění střešní lepenky</t>
  </si>
  <si>
    <t>21,69*3,5*2</t>
  </si>
  <si>
    <t>741</t>
  </si>
  <si>
    <t>Elektroinstalace - silnoproud</t>
  </si>
  <si>
    <t>741371900</t>
  </si>
  <si>
    <t>1051407289</t>
  </si>
  <si>
    <t>https://podminky.urs.cz/item/CS_URS_2025_01/741371900</t>
  </si>
  <si>
    <t>elektro</t>
  </si>
  <si>
    <t>demontáž přisazeného světla cca.</t>
  </si>
  <si>
    <t>762331811</t>
  </si>
  <si>
    <t>-833261135</t>
  </si>
  <si>
    <t>https://podminky.urs.cz/item/CS_URS_2025_01/762331811</t>
  </si>
  <si>
    <t>krov</t>
  </si>
  <si>
    <t>zavětrování cca./80*120/</t>
  </si>
  <si>
    <t>22*2</t>
  </si>
  <si>
    <t>kleštiny krátké /80*120/</t>
  </si>
  <si>
    <t>1,2*25*2</t>
  </si>
  <si>
    <t>762331812</t>
  </si>
  <si>
    <t>-805027151</t>
  </si>
  <si>
    <t>https://podminky.urs.cz/item/CS_URS_2025_01/762331812</t>
  </si>
  <si>
    <t>pozednice /120*140/</t>
  </si>
  <si>
    <t>21,6*2</t>
  </si>
  <si>
    <t>krokev cca./120*120/ asi po /900/mm</t>
  </si>
  <si>
    <t>3,5*25*2</t>
  </si>
  <si>
    <t>762341811</t>
  </si>
  <si>
    <t>Demontáž bednění a laťování bednění střech rovných, obloukových, sklonu do 60° se všemi nadstřešními konstrukcemi z prken hrubých, hoblovaných tl. do 32 mm</t>
  </si>
  <si>
    <t>-466532870</t>
  </si>
  <si>
    <t>https://podminky.urs.cz/item/CS_URS_2025_01/762341811</t>
  </si>
  <si>
    <t>bednění</t>
  </si>
  <si>
    <t>demontáž bednění střechy</t>
  </si>
  <si>
    <t>762822820</t>
  </si>
  <si>
    <t>Demontáž stropních trámů z hraněného řeziva, průřezové plochy přes 144 do 288 cm2</t>
  </si>
  <si>
    <t>-1641775360</t>
  </si>
  <si>
    <t>https://podminky.urs.cz/item/CS_URS_2025_01/762822820</t>
  </si>
  <si>
    <t>strop</t>
  </si>
  <si>
    <t>demontáž stropních trámů /140*140/</t>
  </si>
  <si>
    <t>5,8*19</t>
  </si>
  <si>
    <t>762841812</t>
  </si>
  <si>
    <t>-711388835</t>
  </si>
  <si>
    <t>https://podminky.urs.cz/item/CS_URS_2025_01/762841812</t>
  </si>
  <si>
    <t>podbití</t>
  </si>
  <si>
    <t>odstranění podbití stropu</t>
  </si>
  <si>
    <t>(21,05-0,3-0,3)*(3-0,3-0,3)</t>
  </si>
  <si>
    <t>764</t>
  </si>
  <si>
    <t>Konstrukce klempířské</t>
  </si>
  <si>
    <t>764001821</t>
  </si>
  <si>
    <t>785682763</t>
  </si>
  <si>
    <t>https://podminky.urs.cz/item/CS_URS_2025_01/764001821</t>
  </si>
  <si>
    <t>klemp-střecha</t>
  </si>
  <si>
    <t>demontáž plechové střechy</t>
  </si>
  <si>
    <t>střecha</t>
  </si>
  <si>
    <t>764004801</t>
  </si>
  <si>
    <t>1180592862</t>
  </si>
  <si>
    <t>https://podminky.urs.cz/item/CS_URS_2025_01/764004801</t>
  </si>
  <si>
    <t>okapy</t>
  </si>
  <si>
    <t>demontáž okapů</t>
  </si>
  <si>
    <t>21,93*2</t>
  </si>
  <si>
    <t>764004861</t>
  </si>
  <si>
    <t>1183193124</t>
  </si>
  <si>
    <t>https://podminky.urs.cz/item/CS_URS_2025_01/764004861</t>
  </si>
  <si>
    <t>svod</t>
  </si>
  <si>
    <t>demontáž svodů</t>
  </si>
  <si>
    <t>(2,9+1+0,83)*2+(2,9*2)</t>
  </si>
  <si>
    <t>766</t>
  </si>
  <si>
    <t>Konstrukce truhlářské</t>
  </si>
  <si>
    <t>766691911</t>
  </si>
  <si>
    <t>570508374</t>
  </si>
  <si>
    <t>https://podminky.urs.cz/item/CS_URS_2025_01/766691911</t>
  </si>
  <si>
    <t>vyvěšení o</t>
  </si>
  <si>
    <t>vyvěšení křídel oken</t>
  </si>
  <si>
    <t>2*6</t>
  </si>
  <si>
    <t>766691914</t>
  </si>
  <si>
    <t>861627075</t>
  </si>
  <si>
    <t>https://podminky.urs.cz/item/CS_URS_2025_01/766691914</t>
  </si>
  <si>
    <t>vyvěšení d</t>
  </si>
  <si>
    <t>vyvěšení křídel dveří</t>
  </si>
  <si>
    <t>767</t>
  </si>
  <si>
    <t>Konstrukce zámečnické</t>
  </si>
  <si>
    <t>767661811</t>
  </si>
  <si>
    <t>-395525786</t>
  </si>
  <si>
    <t>https://podminky.urs.cz/item/CS_URS_2025_01/767661811</t>
  </si>
  <si>
    <t>mříže</t>
  </si>
  <si>
    <t>demontáž okenní mříže</t>
  </si>
  <si>
    <t>(1,2*1,2)*2</t>
  </si>
  <si>
    <t>(1,2*1,2)*6</t>
  </si>
  <si>
    <t>776</t>
  </si>
  <si>
    <t>Podlahy povlakové</t>
  </si>
  <si>
    <t>776201812</t>
  </si>
  <si>
    <t>-474098214</t>
  </si>
  <si>
    <t>https://podminky.urs.cz/item/CS_URS_2025_01/776201812</t>
  </si>
  <si>
    <t>PVC</t>
  </si>
  <si>
    <t>odstranění podlahové krytiny - PVC</t>
  </si>
  <si>
    <t>(2,3*1,6)+(3,35-4,4)-(1,3*1,75)+(3,35*4,4)+(5,2*1)+(0,9*2,4)+(2,25*0,8)+(2,2*0,85)+(1,4*0,9)+(2*2,4)+(2,4*5,5)+(45,7)</t>
  </si>
  <si>
    <t>Hodinové zúčtovací sazby</t>
  </si>
  <si>
    <t>HZS2232</t>
  </si>
  <si>
    <t>1585948173</t>
  </si>
  <si>
    <t>https://podminky.urs.cz/item/CS_URS_2025_01/HZS2232</t>
  </si>
  <si>
    <t xml:space="preserve">odpojení objektu </t>
  </si>
  <si>
    <t>odhad</t>
  </si>
  <si>
    <t>demontáž el. Vnitřních rozvodů vš. Rozvaděče</t>
  </si>
  <si>
    <t>2025-014-07 - Bourací práce - objekt domek</t>
  </si>
  <si>
    <t xml:space="preserve">    775 - Podlahy skládané</t>
  </si>
  <si>
    <t>111111312</t>
  </si>
  <si>
    <t>Odstranění ruderálního porostu z plochy do 100 m2 na svahu přes 1:5 do 1:2</t>
  </si>
  <si>
    <t>-149712944</t>
  </si>
  <si>
    <t>https://podminky.urs.cz/item/CS_URS_2025_01/111111312</t>
  </si>
  <si>
    <t>přípravné- domek</t>
  </si>
  <si>
    <t>porost</t>
  </si>
  <si>
    <t>odstranění ruderálního porostu</t>
  </si>
  <si>
    <t>(2,66+1,1+3,985+6,51)*1</t>
  </si>
  <si>
    <t>111212211</t>
  </si>
  <si>
    <t>Odstranění nevhodných dřevin průměru kmene do 100 mm výšky do 1 m s odstraněním pařezu do 100 m2 v rovině nebo na svahu do 1:5</t>
  </si>
  <si>
    <t>61956151</t>
  </si>
  <si>
    <t>https://podminky.urs.cz/item/CS_URS_2025_01/111212211</t>
  </si>
  <si>
    <t>odstranění náletových křovín</t>
  </si>
  <si>
    <t>1094947393</t>
  </si>
  <si>
    <t>vybourání betonové dlažby</t>
  </si>
  <si>
    <t>15*0,5*0,5</t>
  </si>
  <si>
    <t>boční část</t>
  </si>
  <si>
    <t>-1648401577</t>
  </si>
  <si>
    <t>odstranění podkladu pod chodníkem</t>
  </si>
  <si>
    <t>14,385*3,8-(1,9*0,6)-(3,8*0,3)</t>
  </si>
  <si>
    <t>odstranění podkladu pod schody</t>
  </si>
  <si>
    <t>(2*1,9*0,3)+(1*3,8*0,3)-(2,985*0,6)</t>
  </si>
  <si>
    <t>odstranění podkladu pod chodníčkem</t>
  </si>
  <si>
    <t>2,8*0,8</t>
  </si>
  <si>
    <t>-1502692067</t>
  </si>
  <si>
    <t>vybourání betonové plochy - chodník š./3,8/m</t>
  </si>
  <si>
    <t>vybourání betonové plochy - chodníček š./0,8/m</t>
  </si>
  <si>
    <t>-561282933</t>
  </si>
  <si>
    <t>bourací - domek</t>
  </si>
  <si>
    <t>(6,51+1+3,985+1+2,66+1+2,8+1+11,4)*(3,8-1)</t>
  </si>
  <si>
    <t>1494796148</t>
  </si>
  <si>
    <t>87,794*60 'Přepočtené koeficientem množství</t>
  </si>
  <si>
    <t>502771187</t>
  </si>
  <si>
    <t>949101111</t>
  </si>
  <si>
    <t>Lešení pomocné pracovní pro objekty pozemních staveb pro zatížení do 150 kg/m2, o výšce lešeňové podlahy do 1,9 m</t>
  </si>
  <si>
    <t>1127446326</t>
  </si>
  <si>
    <t>https://podminky.urs.cz/item/CS_URS_2025_01/949101111</t>
  </si>
  <si>
    <t>lešení pomocné</t>
  </si>
  <si>
    <t>-37571181</t>
  </si>
  <si>
    <t>pásy</t>
  </si>
  <si>
    <t>vybourání základových pásů vč.soklu tl cca./500/mm</t>
  </si>
  <si>
    <t>(3,44+2,93+11,4+7,75-0,5-0,5+3,985+1,18+2,66+2,8-0,5)*0,5*(0,8-0,15+0,8)</t>
  </si>
  <si>
    <t>asi odskakované pásy- bude upřesněno na stavbě</t>
  </si>
  <si>
    <t>vybourání základových pásů vnitřních tl cca./500/mm</t>
  </si>
  <si>
    <t>5,5*0,5*(0,8-0,15+0,8)</t>
  </si>
  <si>
    <t>předpoklad vnitřní</t>
  </si>
  <si>
    <t>898566489</t>
  </si>
  <si>
    <t>vybourání betonové desky tl/150/mm</t>
  </si>
  <si>
    <t>73,65*0,15</t>
  </si>
  <si>
    <t>-1112290457</t>
  </si>
  <si>
    <t xml:space="preserve">vybourání příčky tl/150/mm </t>
  </si>
  <si>
    <t>5,3*2,55-(0,8*2*2)-(0,6*2)</t>
  </si>
  <si>
    <t xml:space="preserve">vybourání příčky tl/100/mm </t>
  </si>
  <si>
    <t>(3,5+2,35+4+1,35)*2,55-(0,8*2)-(0,6*2*4)</t>
  </si>
  <si>
    <t>-489496782</t>
  </si>
  <si>
    <t>zdivo</t>
  </si>
  <si>
    <t>vybourání zdiva tl/300/mm</t>
  </si>
  <si>
    <t>(3,44*3,85*0,3)+(2,93*3*0,3)+(3,985*3*0,3)+(1,18*3*0,3)+(2,66*3*0,3)+(2,8*3*0,3)+(11,4*3*0,3)-(1,2*1,2*5*0,3)-(0,9*2*0,3)</t>
  </si>
  <si>
    <t>vybourání zdiva tl/300/mm- vnitřní</t>
  </si>
  <si>
    <t>6,25*2,55*0,3-(0,6*2*0,3)</t>
  </si>
  <si>
    <t>962032631</t>
  </si>
  <si>
    <t>Bourání zdiva nadzákladového komínového z cihel pálených, šamotových nebo vápenopískových, na maltu vápennou nebo vápenocementovou</t>
  </si>
  <si>
    <t>-1782171629</t>
  </si>
  <si>
    <t>https://podminky.urs.cz/item/CS_URS_2025_01/962032631</t>
  </si>
  <si>
    <t>komín/1</t>
  </si>
  <si>
    <t>vybourání komínového zdiva</t>
  </si>
  <si>
    <t>0,7*0,45*4,5</t>
  </si>
  <si>
    <t>komín/2</t>
  </si>
  <si>
    <t>0,7*0,45*4,7</t>
  </si>
  <si>
    <t>962032691</t>
  </si>
  <si>
    <t>Bourání zdiva nadzákladového Příplatek cenám za zvýšenou pracnost bourání zdiva nadstřešního</t>
  </si>
  <si>
    <t>955706764</t>
  </si>
  <si>
    <t>https://podminky.urs.cz/item/CS_URS_2025_01/962032691</t>
  </si>
  <si>
    <t>0,7*0,45*0,8</t>
  </si>
  <si>
    <t>963042819</t>
  </si>
  <si>
    <t>Bourání schodišťových stupňů betonových zhotovených na místě</t>
  </si>
  <si>
    <t>1323074855</t>
  </si>
  <si>
    <t>https://podminky.urs.cz/item/CS_URS_2025_01/963042819</t>
  </si>
  <si>
    <t>beton-schod</t>
  </si>
  <si>
    <t>vybourání betonové schodu</t>
  </si>
  <si>
    <t>3*1,9</t>
  </si>
  <si>
    <t>u vchodu - ohradní zeď</t>
  </si>
  <si>
    <t>2*3,8</t>
  </si>
  <si>
    <t xml:space="preserve">přední  část</t>
  </si>
  <si>
    <t>(14,385-11,4)*2</t>
  </si>
  <si>
    <t>1693112538</t>
  </si>
  <si>
    <t>12*2</t>
  </si>
  <si>
    <t>bude upřesněno dle skutečnosti</t>
  </si>
  <si>
    <t>-1956294462</t>
  </si>
  <si>
    <t>odstranění potěru tl.cca./50/mm</t>
  </si>
  <si>
    <t>(3,9+2,3+2)</t>
  </si>
  <si>
    <t>do 4/m/2</t>
  </si>
  <si>
    <t>-977623506</t>
  </si>
  <si>
    <t>(17,2+13,5+8,4+10,7)</t>
  </si>
  <si>
    <t>-779714497</t>
  </si>
  <si>
    <t>odstranění podkladu - pod deskou cca.tl./150/mm</t>
  </si>
  <si>
    <t>64,98*0,15</t>
  </si>
  <si>
    <t>-1199362325</t>
  </si>
  <si>
    <t>(1,2*1,2)*5</t>
  </si>
  <si>
    <t>1496384086</t>
  </si>
  <si>
    <t>(0,8*2*2)+(0,6*2*5)</t>
  </si>
  <si>
    <t>-1767980241</t>
  </si>
  <si>
    <t>-1102887073</t>
  </si>
  <si>
    <t>-251935967</t>
  </si>
  <si>
    <t>220,577*10 'Přepočtené koeficientem množství</t>
  </si>
  <si>
    <t>-1910923962</t>
  </si>
  <si>
    <t>0,956</t>
  </si>
  <si>
    <t>13,110</t>
  </si>
  <si>
    <t>58,212</t>
  </si>
  <si>
    <t>1,349</t>
  </si>
  <si>
    <t>0,738</t>
  </si>
  <si>
    <t>4,482</t>
  </si>
  <si>
    <t>-950955223</t>
  </si>
  <si>
    <t>26,515</t>
  </si>
  <si>
    <t>-499353921</t>
  </si>
  <si>
    <t>8,163</t>
  </si>
  <si>
    <t>50,677</t>
  </si>
  <si>
    <t>4,621</t>
  </si>
  <si>
    <t>0,936</t>
  </si>
  <si>
    <t>1359429562</t>
  </si>
  <si>
    <t>Hodinové zúčtovací sazby profesí PSV provádění stavebních instalací elektrikář odborný- odpojení a demontáž el. vnitřních rozvodů vč. rozvaděče</t>
  </si>
  <si>
    <t>0,232</t>
  </si>
  <si>
    <t>Demontáž klempířských konstrukcí oplechování parapetů do suti</t>
  </si>
  <si>
    <t>0,010</t>
  </si>
  <si>
    <t>0,066</t>
  </si>
  <si>
    <t>0,029</t>
  </si>
  <si>
    <t>-868658664</t>
  </si>
  <si>
    <t>25,899</t>
  </si>
  <si>
    <t>Odstranění násypů pod podlahami tl do 200 mm pl přes 2 m2</t>
  </si>
  <si>
    <t>13,646</t>
  </si>
  <si>
    <t>0,699</t>
  </si>
  <si>
    <t>474320521</t>
  </si>
  <si>
    <t>0,446</t>
  </si>
  <si>
    <t>1,215</t>
  </si>
  <si>
    <t>1,381</t>
  </si>
  <si>
    <t>1,241</t>
  </si>
  <si>
    <t>2,561</t>
  </si>
  <si>
    <t>Demontáž obložení podhledů palubkami</t>
  </si>
  <si>
    <t>0,145</t>
  </si>
  <si>
    <t>Demontáž obložení podhledů podkladových roštů</t>
  </si>
  <si>
    <t>0,106</t>
  </si>
  <si>
    <t>0,125</t>
  </si>
  <si>
    <t>0,192</t>
  </si>
  <si>
    <t>Demontáž podlah vlysových do suti s lištami lepených</t>
  </si>
  <si>
    <t>0,768</t>
  </si>
  <si>
    <t>Hodinové zúčtovací sazby profesí PSV provádění stavebních konstrukcí tesař- demontáž stříšky nad vstupem</t>
  </si>
  <si>
    <t>0,240</t>
  </si>
  <si>
    <t>1964261734</t>
  </si>
  <si>
    <t>0,082</t>
  </si>
  <si>
    <t>-1044184520</t>
  </si>
  <si>
    <t>0,506</t>
  </si>
  <si>
    <t>35848270</t>
  </si>
  <si>
    <t>krytina</t>
  </si>
  <si>
    <t>odstranění lepenkové krytiny- střecha</t>
  </si>
  <si>
    <t>92,0512</t>
  </si>
  <si>
    <t>-761015859</t>
  </si>
  <si>
    <t>11,4+6,51+3,985+1,18+2,66+2,8</t>
  </si>
  <si>
    <t>předpoklad bude upřesněno na stavbě</t>
  </si>
  <si>
    <t>((3,1+3,4+3,5+3,7+3,9+4,1)+(4,25*7))*1,05</t>
  </si>
  <si>
    <t>výměny u komínu /120*120/</t>
  </si>
  <si>
    <t>(0,6+0,6+0,8)*2*1,05</t>
  </si>
  <si>
    <t>-16107288</t>
  </si>
  <si>
    <t>odstranění prkenného bednění- střecha</t>
  </si>
  <si>
    <t>96354305</t>
  </si>
  <si>
    <t>3,22+3,65+3,83+3,93+6,14+6,41+(7,64*6)</t>
  </si>
  <si>
    <t>-1480105373</t>
  </si>
  <si>
    <t>64,03</t>
  </si>
  <si>
    <t>764002851</t>
  </si>
  <si>
    <t>-446658670</t>
  </si>
  <si>
    <t>https://podminky.urs.cz/item/CS_URS_2025_01/764002851</t>
  </si>
  <si>
    <t>parapet</t>
  </si>
  <si>
    <t>odstranění vnějšího parapetu</t>
  </si>
  <si>
    <t>1,2*5</t>
  </si>
  <si>
    <t>634936796</t>
  </si>
  <si>
    <t>okap</t>
  </si>
  <si>
    <t>11,4+0,3+2,93+3,985+1,18+2,66+2,8</t>
  </si>
  <si>
    <t>-2018528979</t>
  </si>
  <si>
    <t>3,6+3,8</t>
  </si>
  <si>
    <t>766421821</t>
  </si>
  <si>
    <t>2126167477</t>
  </si>
  <si>
    <t>https://podminky.urs.cz/item/CS_URS_2025_01/766421821</t>
  </si>
  <si>
    <t>odstranění podbití podhledu</t>
  </si>
  <si>
    <t>(11,4*0,5)+(3,8*0,5)+(2,66*0,5)+(1,1*0,5)+(3,985*0,5)+(3,43*0,5)</t>
  </si>
  <si>
    <t>766421822</t>
  </si>
  <si>
    <t>-1902851527</t>
  </si>
  <si>
    <t>https://podminky.urs.cz/item/CS_URS_2025_01/766421822</t>
  </si>
  <si>
    <t>1131574702</t>
  </si>
  <si>
    <t>5*2</t>
  </si>
  <si>
    <t>-1448466997</t>
  </si>
  <si>
    <t>258059342</t>
  </si>
  <si>
    <t>1,4*1,4*5</t>
  </si>
  <si>
    <t>demontáž dveřní mříže</t>
  </si>
  <si>
    <t>0,9*2</t>
  </si>
  <si>
    <t>775</t>
  </si>
  <si>
    <t>Podlahy skládané</t>
  </si>
  <si>
    <t>775511800</t>
  </si>
  <si>
    <t>-1541611050</t>
  </si>
  <si>
    <t>https://podminky.urs.cz/item/CS_URS_2025_01/775511800</t>
  </si>
  <si>
    <t>parkety</t>
  </si>
  <si>
    <t>odstranění nášlapné vrstvy - parkety</t>
  </si>
  <si>
    <t>17,2+13,5</t>
  </si>
  <si>
    <t>300352987</t>
  </si>
  <si>
    <t>odstranění nášlapné vrstvy - PVC</t>
  </si>
  <si>
    <t>8,4+3,9+2,3+2+10,7</t>
  </si>
  <si>
    <t>HZS2111</t>
  </si>
  <si>
    <t>Hodinové zúčtovací sazby profesí PSV provádění stavebních konstrukcí tesař</t>
  </si>
  <si>
    <t>-1465601630</t>
  </si>
  <si>
    <t>https://podminky.urs.cz/item/CS_URS_2025_01/HZS2111</t>
  </si>
  <si>
    <t>stříška</t>
  </si>
  <si>
    <t>demontáž stříšky nad vstupem</t>
  </si>
  <si>
    <t>-1922194921</t>
  </si>
  <si>
    <t>2025-014-08 - 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</si>
  <si>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</si>
  <si>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</si>
  <si>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</si>
  <si>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</si>
  <si>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</si>
  <si>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</si>
  <si>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</si>
  <si>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</si>
  <si>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</si>
  <si>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</si>
  <si>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</si>
  <si>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</si>
  <si>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1024</t>
  </si>
  <si>
    <t>1555501439</t>
  </si>
  <si>
    <t>https://podminky.urs.cz/item/CS_URS_2025_01/010001000</t>
  </si>
  <si>
    <t>010001000.ZTI</t>
  </si>
  <si>
    <t xml:space="preserve">Průzkumné, geodetické a projektové práce- ZTI - Geodetické zaměření - VODAKVA - 4x </t>
  </si>
  <si>
    <t>1669712861</t>
  </si>
  <si>
    <t>013254000.ZTI</t>
  </si>
  <si>
    <t xml:space="preserve">Dokumentace skutečného provedení stavby- ZTI- 3 x tištěné a 1 x na CD nosiči </t>
  </si>
  <si>
    <t>-449313523</t>
  </si>
  <si>
    <t xml:space="preserve">y- ZTI- 3 x tištěné a 1 x na CD nosiči       </t>
  </si>
  <si>
    <t>VRN3</t>
  </si>
  <si>
    <t>Zařízení staveniště</t>
  </si>
  <si>
    <t>030001000</t>
  </si>
  <si>
    <t>-1948263937</t>
  </si>
  <si>
    <t>https://podminky.urs.cz/item/CS_URS_2025_01/030001000</t>
  </si>
  <si>
    <t>030001000.ZTI</t>
  </si>
  <si>
    <t>591041764</t>
  </si>
  <si>
    <t>034503000</t>
  </si>
  <si>
    <t>Informační tabule na staveništi</t>
  </si>
  <si>
    <t>-178914857</t>
  </si>
  <si>
    <t>https://podminky.urs.cz/item/CS_URS_2025_01/034503000</t>
  </si>
  <si>
    <t>VRN4</t>
  </si>
  <si>
    <t>Inženýrská činnost</t>
  </si>
  <si>
    <t>041403000</t>
  </si>
  <si>
    <t>Koordinátor BOZP na staveništi</t>
  </si>
  <si>
    <t>-1295396008</t>
  </si>
  <si>
    <t>https://podminky.urs.cz/item/CS_URS_2025_01/041403000</t>
  </si>
  <si>
    <t>042503000</t>
  </si>
  <si>
    <t>Plán BOZP na staveništi</t>
  </si>
  <si>
    <t>-1247389458</t>
  </si>
  <si>
    <t>https://podminky.urs.cz/item/CS_URS_2025_01/042503000</t>
  </si>
  <si>
    <t>045002000.KV</t>
  </si>
  <si>
    <t>Kompletační a koordinační činnost</t>
  </si>
  <si>
    <t>-926268686</t>
  </si>
  <si>
    <t>https://podminky.urs.cz/item/CS_URS_2025_01/045002000.KV</t>
  </si>
  <si>
    <t>VRN6</t>
  </si>
  <si>
    <t>Územní vlivy</t>
  </si>
  <si>
    <t>065002000</t>
  </si>
  <si>
    <t>Hlavní tituly průvodních činností a nákladů územní vlivy mimostaveništní doprava materiálů a výrobků</t>
  </si>
  <si>
    <t>-627437099</t>
  </si>
  <si>
    <t>https://podminky.urs.cz/item/CS_URS_2025_01/065002000</t>
  </si>
  <si>
    <t>VRN7</t>
  </si>
  <si>
    <t>Provozní vlivy</t>
  </si>
  <si>
    <t>073002000</t>
  </si>
  <si>
    <t>Ztížený pohyb vozidel v centrech měst</t>
  </si>
  <si>
    <t>-460754450</t>
  </si>
  <si>
    <t>https://podminky.urs.cz/item/CS_URS_2025_01/073002000</t>
  </si>
  <si>
    <t>VRN9</t>
  </si>
  <si>
    <t>Ostatní náklady</t>
  </si>
  <si>
    <t>091002000</t>
  </si>
  <si>
    <t>Hlavní tituly průvodních činností a nákladů ostatní náklady související s objektem</t>
  </si>
  <si>
    <t>1640264188</t>
  </si>
  <si>
    <t>https://podminky.urs.cz/item/CS_URS_2025_01/091002000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</si>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</sst>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4" fontId="30" fillId="0" borderId="15" xfId="0" applyNumberFormat="1" applyFont="1" applyBorder="1" applyAlignment="1" applyProtection="1">
      <alignment horizontal="right" vertical="center"/>
    </xf>
    <xf numFmtId="4" fontId="30" fillId="0" borderId="0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4" fillId="0" borderId="13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0" fontId="40" fillId="0" borderId="23" xfId="0" applyFont="1" applyBorder="1" applyAlignment="1" applyProtection="1">
      <alignment vertical="center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111331" TargetMode="External" /><Relationship Id="rId2" Type="http://schemas.openxmlformats.org/officeDocument/2006/relationships/hyperlink" Target="https://podminky.urs.cz/item/CS_URS_2025_01/111301111" TargetMode="External" /><Relationship Id="rId3" Type="http://schemas.openxmlformats.org/officeDocument/2006/relationships/hyperlink" Target="https://podminky.urs.cz/item/CS_URS_2025_01/122251104" TargetMode="External" /><Relationship Id="rId4" Type="http://schemas.openxmlformats.org/officeDocument/2006/relationships/hyperlink" Target="https://podminky.urs.cz/item/CS_URS_2025_01/162251102" TargetMode="External" /><Relationship Id="rId5" Type="http://schemas.openxmlformats.org/officeDocument/2006/relationships/hyperlink" Target="https://podminky.urs.cz/item/CS_URS_2025_01/162702111" TargetMode="External" /><Relationship Id="rId6" Type="http://schemas.openxmlformats.org/officeDocument/2006/relationships/hyperlink" Target="https://podminky.urs.cz/item/CS_URS_2025_01/162702119" TargetMode="External" /><Relationship Id="rId7" Type="http://schemas.openxmlformats.org/officeDocument/2006/relationships/hyperlink" Target="https://podminky.urs.cz/item/CS_URS_2025_01/162751117" TargetMode="External" /><Relationship Id="rId8" Type="http://schemas.openxmlformats.org/officeDocument/2006/relationships/hyperlink" Target="https://podminky.urs.cz/item/CS_URS_2025_01/162751119" TargetMode="External" /><Relationship Id="rId9" Type="http://schemas.openxmlformats.org/officeDocument/2006/relationships/hyperlink" Target="https://podminky.urs.cz/item/CS_URS_2025_01/167111101" TargetMode="External" /><Relationship Id="rId10" Type="http://schemas.openxmlformats.org/officeDocument/2006/relationships/hyperlink" Target="https://podminky.urs.cz/item/CS_URS_2025_01/171152501" TargetMode="External" /><Relationship Id="rId11" Type="http://schemas.openxmlformats.org/officeDocument/2006/relationships/hyperlink" Target="https://podminky.urs.cz/item/CS_URS_2025_01/171201221" TargetMode="External" /><Relationship Id="rId12" Type="http://schemas.openxmlformats.org/officeDocument/2006/relationships/hyperlink" Target="https://podminky.urs.cz/item/CS_URS_2025_01/171251201" TargetMode="External" /><Relationship Id="rId13" Type="http://schemas.openxmlformats.org/officeDocument/2006/relationships/hyperlink" Target="https://podminky.urs.cz/item/CS_URS_2025_01/111111321" TargetMode="External" /><Relationship Id="rId14" Type="http://schemas.openxmlformats.org/officeDocument/2006/relationships/hyperlink" Target="https://podminky.urs.cz/item/CS_URS_2025_01/111301111" TargetMode="External" /><Relationship Id="rId15" Type="http://schemas.openxmlformats.org/officeDocument/2006/relationships/hyperlink" Target="https://podminky.urs.cz/item/CS_URS_2025_01/122251104" TargetMode="External" /><Relationship Id="rId16" Type="http://schemas.openxmlformats.org/officeDocument/2006/relationships/hyperlink" Target="https://podminky.urs.cz/item/CS_URS_2025_01/162251102" TargetMode="External" /><Relationship Id="rId17" Type="http://schemas.openxmlformats.org/officeDocument/2006/relationships/hyperlink" Target="https://podminky.urs.cz/item/CS_URS_2025_01/162702111" TargetMode="External" /><Relationship Id="rId18" Type="http://schemas.openxmlformats.org/officeDocument/2006/relationships/hyperlink" Target="https://podminky.urs.cz/item/CS_URS_2025_01/162702119" TargetMode="External" /><Relationship Id="rId19" Type="http://schemas.openxmlformats.org/officeDocument/2006/relationships/hyperlink" Target="https://podminky.urs.cz/item/CS_URS_2025_01/162751117" TargetMode="External" /><Relationship Id="rId20" Type="http://schemas.openxmlformats.org/officeDocument/2006/relationships/hyperlink" Target="https://podminky.urs.cz/item/CS_URS_2025_01/162751119" TargetMode="External" /><Relationship Id="rId21" Type="http://schemas.openxmlformats.org/officeDocument/2006/relationships/hyperlink" Target="https://podminky.urs.cz/item/CS_URS_2025_01/167111101" TargetMode="External" /><Relationship Id="rId22" Type="http://schemas.openxmlformats.org/officeDocument/2006/relationships/hyperlink" Target="https://podminky.urs.cz/item/CS_URS_2025_01/171152501" TargetMode="External" /><Relationship Id="rId23" Type="http://schemas.openxmlformats.org/officeDocument/2006/relationships/hyperlink" Target="https://podminky.urs.cz/item/CS_URS_2025_01/171201221" TargetMode="External" /><Relationship Id="rId24" Type="http://schemas.openxmlformats.org/officeDocument/2006/relationships/hyperlink" Target="https://podminky.urs.cz/item/CS_URS_2025_01/171251201" TargetMode="External" /><Relationship Id="rId25" Type="http://schemas.openxmlformats.org/officeDocument/2006/relationships/hyperlink" Target="https://podminky.urs.cz/item/CS_URS_2025_01/111111311" TargetMode="External" /><Relationship Id="rId26" Type="http://schemas.openxmlformats.org/officeDocument/2006/relationships/hyperlink" Target="https://podminky.urs.cz/item/CS_URS_2025_01/111301111" TargetMode="External" /><Relationship Id="rId27" Type="http://schemas.openxmlformats.org/officeDocument/2006/relationships/hyperlink" Target="https://podminky.urs.cz/item/CS_URS_2025_01/122251102" TargetMode="External" /><Relationship Id="rId28" Type="http://schemas.openxmlformats.org/officeDocument/2006/relationships/hyperlink" Target="https://podminky.urs.cz/item/CS_URS_2025_01/162251102" TargetMode="External" /><Relationship Id="rId29" Type="http://schemas.openxmlformats.org/officeDocument/2006/relationships/hyperlink" Target="https://podminky.urs.cz/item/CS_URS_2025_01/162702111" TargetMode="External" /><Relationship Id="rId30" Type="http://schemas.openxmlformats.org/officeDocument/2006/relationships/hyperlink" Target="https://podminky.urs.cz/item/CS_URS_2025_01/162702119" TargetMode="External" /><Relationship Id="rId31" Type="http://schemas.openxmlformats.org/officeDocument/2006/relationships/hyperlink" Target="https://podminky.urs.cz/item/CS_URS_2025_01/162751117" TargetMode="External" /><Relationship Id="rId32" Type="http://schemas.openxmlformats.org/officeDocument/2006/relationships/hyperlink" Target="https://podminky.urs.cz/item/CS_URS_2025_01/162751119" TargetMode="External" /><Relationship Id="rId33" Type="http://schemas.openxmlformats.org/officeDocument/2006/relationships/hyperlink" Target="https://podminky.urs.cz/item/CS_URS_2025_01/167111101" TargetMode="External" /><Relationship Id="rId34" Type="http://schemas.openxmlformats.org/officeDocument/2006/relationships/hyperlink" Target="https://podminky.urs.cz/item/CS_URS_2025_01/171152501" TargetMode="External" /><Relationship Id="rId35" Type="http://schemas.openxmlformats.org/officeDocument/2006/relationships/hyperlink" Target="https://podminky.urs.cz/item/CS_URS_2025_01/171201221" TargetMode="External" /><Relationship Id="rId36" Type="http://schemas.openxmlformats.org/officeDocument/2006/relationships/hyperlink" Target="https://podminky.urs.cz/item/CS_URS_2025_01/171251201" TargetMode="External" /><Relationship Id="rId37" Type="http://schemas.openxmlformats.org/officeDocument/2006/relationships/hyperlink" Target="https://podminky.urs.cz/item/CS_URS_2025_01/111111321" TargetMode="External" /><Relationship Id="rId38" Type="http://schemas.openxmlformats.org/officeDocument/2006/relationships/hyperlink" Target="https://podminky.urs.cz/item/CS_URS_2025_01/111301111" TargetMode="External" /><Relationship Id="rId39" Type="http://schemas.openxmlformats.org/officeDocument/2006/relationships/hyperlink" Target="https://podminky.urs.cz/item/CS_URS_2025_01/122251102" TargetMode="External" /><Relationship Id="rId40" Type="http://schemas.openxmlformats.org/officeDocument/2006/relationships/hyperlink" Target="https://podminky.urs.cz/item/CS_URS_2025_01/162251102.1" TargetMode="External" /><Relationship Id="rId41" Type="http://schemas.openxmlformats.org/officeDocument/2006/relationships/hyperlink" Target="https://podminky.urs.cz/item/CS_URS_2025_01/162702111" TargetMode="External" /><Relationship Id="rId42" Type="http://schemas.openxmlformats.org/officeDocument/2006/relationships/hyperlink" Target="https://podminky.urs.cz/item/CS_URS_2025_01/162702119" TargetMode="External" /><Relationship Id="rId43" Type="http://schemas.openxmlformats.org/officeDocument/2006/relationships/hyperlink" Target="https://podminky.urs.cz/item/CS_URS_2025_01/162751117.1" TargetMode="External" /><Relationship Id="rId44" Type="http://schemas.openxmlformats.org/officeDocument/2006/relationships/hyperlink" Target="https://podminky.urs.cz/item/CS_URS_2025_01/162751119" TargetMode="External" /><Relationship Id="rId45" Type="http://schemas.openxmlformats.org/officeDocument/2006/relationships/hyperlink" Target="https://podminky.urs.cz/item/CS_URS_2025_01/167111101" TargetMode="External" /><Relationship Id="rId46" Type="http://schemas.openxmlformats.org/officeDocument/2006/relationships/hyperlink" Target="https://podminky.urs.cz/item/CS_URS_2025_01/171152501" TargetMode="External" /><Relationship Id="rId47" Type="http://schemas.openxmlformats.org/officeDocument/2006/relationships/hyperlink" Target="https://podminky.urs.cz/item/CS_URS_2025_01/171201221" TargetMode="External" /><Relationship Id="rId48" Type="http://schemas.openxmlformats.org/officeDocument/2006/relationships/hyperlink" Target="https://podminky.urs.cz/item/CS_URS_2025_01/171251201" TargetMode="External" /><Relationship Id="rId49" Type="http://schemas.openxmlformats.org/officeDocument/2006/relationships/hyperlink" Target="https://podminky.urs.cz/item/CS_URS_2025_01/564851111" TargetMode="External" /><Relationship Id="rId50" Type="http://schemas.openxmlformats.org/officeDocument/2006/relationships/hyperlink" Target="https://podminky.urs.cz/item/CS_URS_2025_01/564851111" TargetMode="External" /><Relationship Id="rId51" Type="http://schemas.openxmlformats.org/officeDocument/2006/relationships/hyperlink" Target="https://podminky.urs.cz/item/CS_URS_2025_01/564871111" TargetMode="External" /><Relationship Id="rId52" Type="http://schemas.openxmlformats.org/officeDocument/2006/relationships/hyperlink" Target="https://podminky.urs.cz/item/CS_URS_2025_01/591211111" TargetMode="External" /><Relationship Id="rId53" Type="http://schemas.openxmlformats.org/officeDocument/2006/relationships/hyperlink" Target="https://podminky.urs.cz/item/CS_URS_2025_01/564851011" TargetMode="External" /><Relationship Id="rId54" Type="http://schemas.openxmlformats.org/officeDocument/2006/relationships/hyperlink" Target="https://podminky.urs.cz/item/CS_URS_2025_01/591111111" TargetMode="External" /><Relationship Id="rId55" Type="http://schemas.openxmlformats.org/officeDocument/2006/relationships/hyperlink" Target="https://podminky.urs.cz/item/CS_URS_2025_01/564732111" TargetMode="External" /><Relationship Id="rId56" Type="http://schemas.openxmlformats.org/officeDocument/2006/relationships/hyperlink" Target="https://podminky.urs.cz/item/CS_URS_2025_01/916241112" TargetMode="External" /><Relationship Id="rId57" Type="http://schemas.openxmlformats.org/officeDocument/2006/relationships/hyperlink" Target="https://podminky.urs.cz/item/CS_URS_2025_01/916241212" TargetMode="External" /><Relationship Id="rId58" Type="http://schemas.openxmlformats.org/officeDocument/2006/relationships/hyperlink" Target="https://podminky.urs.cz/item/CS_URS_2025_01/916371111" TargetMode="External" /><Relationship Id="rId59" Type="http://schemas.openxmlformats.org/officeDocument/2006/relationships/hyperlink" Target="https://podminky.urs.cz/item/CS_URS_2025_01/998223011" TargetMode="External" /><Relationship Id="rId6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213701" TargetMode="External" /><Relationship Id="rId2" Type="http://schemas.openxmlformats.org/officeDocument/2006/relationships/hyperlink" Target="https://podminky.urs.cz/item/CS_URS_2025_01/132251101" TargetMode="External" /><Relationship Id="rId3" Type="http://schemas.openxmlformats.org/officeDocument/2006/relationships/hyperlink" Target="https://podminky.urs.cz/item/CS_URS_2025_01/162251102" TargetMode="External" /><Relationship Id="rId4" Type="http://schemas.openxmlformats.org/officeDocument/2006/relationships/hyperlink" Target="https://podminky.urs.cz/item/CS_URS_2025_01/162751117" TargetMode="External" /><Relationship Id="rId5" Type="http://schemas.openxmlformats.org/officeDocument/2006/relationships/hyperlink" Target="https://podminky.urs.cz/item/CS_URS_2025_01/162751119" TargetMode="External" /><Relationship Id="rId6" Type="http://schemas.openxmlformats.org/officeDocument/2006/relationships/hyperlink" Target="https://podminky.urs.cz/item/CS_URS_2025_01/167111101" TargetMode="External" /><Relationship Id="rId7" Type="http://schemas.openxmlformats.org/officeDocument/2006/relationships/hyperlink" Target="https://podminky.urs.cz/item/CS_URS_2025_01/171152501" TargetMode="External" /><Relationship Id="rId8" Type="http://schemas.openxmlformats.org/officeDocument/2006/relationships/hyperlink" Target="https://podminky.urs.cz/item/CS_URS_2025_01/175111101" TargetMode="External" /><Relationship Id="rId9" Type="http://schemas.openxmlformats.org/officeDocument/2006/relationships/hyperlink" Target="https://podminky.urs.cz/item/CS_URS_2025_01/175111201" TargetMode="External" /><Relationship Id="rId10" Type="http://schemas.openxmlformats.org/officeDocument/2006/relationships/hyperlink" Target="https://podminky.urs.cz/item/CS_URS_2025_01/211971110" TargetMode="External" /><Relationship Id="rId11" Type="http://schemas.openxmlformats.org/officeDocument/2006/relationships/hyperlink" Target="https://podminky.urs.cz/item/CS_URS_2025_01/212752112" TargetMode="External" /><Relationship Id="rId12" Type="http://schemas.openxmlformats.org/officeDocument/2006/relationships/hyperlink" Target="https://podminky.urs.cz/item/CS_URS_2025_01/212752132" TargetMode="External" /><Relationship Id="rId13" Type="http://schemas.openxmlformats.org/officeDocument/2006/relationships/hyperlink" Target="https://podminky.urs.cz/item/CS_URS_2025_01/215901101" TargetMode="External" /><Relationship Id="rId14" Type="http://schemas.openxmlformats.org/officeDocument/2006/relationships/hyperlink" Target="https://podminky.urs.cz/item/CS_URS_2025_01/271532212" TargetMode="External" /><Relationship Id="rId15" Type="http://schemas.openxmlformats.org/officeDocument/2006/relationships/hyperlink" Target="https://podminky.urs.cz/item/CS_URS_2025_01/274321411" TargetMode="External" /><Relationship Id="rId16" Type="http://schemas.openxmlformats.org/officeDocument/2006/relationships/hyperlink" Target="https://podminky.urs.cz/item/CS_URS_2025_01/274351121" TargetMode="External" /><Relationship Id="rId17" Type="http://schemas.openxmlformats.org/officeDocument/2006/relationships/hyperlink" Target="https://podminky.urs.cz/item/CS_URS_2025_01/274351122" TargetMode="External" /><Relationship Id="rId18" Type="http://schemas.openxmlformats.org/officeDocument/2006/relationships/hyperlink" Target="https://podminky.urs.cz/item/CS_URS_2025_01/274361821" TargetMode="External" /><Relationship Id="rId19" Type="http://schemas.openxmlformats.org/officeDocument/2006/relationships/hyperlink" Target="https://podminky.urs.cz/item/CS_URS_2025_01/275321411" TargetMode="External" /><Relationship Id="rId20" Type="http://schemas.openxmlformats.org/officeDocument/2006/relationships/hyperlink" Target="https://podminky.urs.cz/item/CS_URS_2025_01/275351121" TargetMode="External" /><Relationship Id="rId21" Type="http://schemas.openxmlformats.org/officeDocument/2006/relationships/hyperlink" Target="https://podminky.urs.cz/item/CS_URS_2025_01/275351122" TargetMode="External" /><Relationship Id="rId22" Type="http://schemas.openxmlformats.org/officeDocument/2006/relationships/hyperlink" Target="https://podminky.urs.cz/item/CS_URS_2025_01/311113144" TargetMode="External" /><Relationship Id="rId23" Type="http://schemas.openxmlformats.org/officeDocument/2006/relationships/hyperlink" Target="https://podminky.urs.cz/item/CS_URS_2025_01/311113146" TargetMode="External" /><Relationship Id="rId24" Type="http://schemas.openxmlformats.org/officeDocument/2006/relationships/hyperlink" Target="https://podminky.urs.cz/item/CS_URS_2025_01/311361821" TargetMode="External" /><Relationship Id="rId25" Type="http://schemas.openxmlformats.org/officeDocument/2006/relationships/hyperlink" Target="https://podminky.urs.cz/item/CS_URS_2025_01/317232014" TargetMode="External" /><Relationship Id="rId26" Type="http://schemas.openxmlformats.org/officeDocument/2006/relationships/hyperlink" Target="https://podminky.urs.cz/item/CS_URS_2025_01/327231129" TargetMode="External" /><Relationship Id="rId27" Type="http://schemas.openxmlformats.org/officeDocument/2006/relationships/hyperlink" Target="https://podminky.urs.cz/item/CS_URS_2025_01/417321414" TargetMode="External" /><Relationship Id="rId28" Type="http://schemas.openxmlformats.org/officeDocument/2006/relationships/hyperlink" Target="https://podminky.urs.cz/item/CS_URS_2025_01/417351115" TargetMode="External" /><Relationship Id="rId29" Type="http://schemas.openxmlformats.org/officeDocument/2006/relationships/hyperlink" Target="https://podminky.urs.cz/item/CS_URS_2025_01/417351116" TargetMode="External" /><Relationship Id="rId30" Type="http://schemas.openxmlformats.org/officeDocument/2006/relationships/hyperlink" Target="https://podminky.urs.cz/item/CS_URS_2025_01/622131121" TargetMode="External" /><Relationship Id="rId31" Type="http://schemas.openxmlformats.org/officeDocument/2006/relationships/hyperlink" Target="https://podminky.urs.cz/item/CS_URS_2025_01/622311141" TargetMode="External" /><Relationship Id="rId32" Type="http://schemas.openxmlformats.org/officeDocument/2006/relationships/hyperlink" Target="https://podminky.urs.cz/item/CS_URS_2025_01/998152111" TargetMode="External" /><Relationship Id="rId33" Type="http://schemas.openxmlformats.org/officeDocument/2006/relationships/hyperlink" Target="https://podminky.urs.cz/item/CS_URS_2025_01/711111001" TargetMode="External" /><Relationship Id="rId34" Type="http://schemas.openxmlformats.org/officeDocument/2006/relationships/hyperlink" Target="https://podminky.urs.cz/item/CS_URS_2025_01/711112001" TargetMode="External" /><Relationship Id="rId35" Type="http://schemas.openxmlformats.org/officeDocument/2006/relationships/hyperlink" Target="https://podminky.urs.cz/item/CS_URS_2025_01/711141559" TargetMode="External" /><Relationship Id="rId36" Type="http://schemas.openxmlformats.org/officeDocument/2006/relationships/hyperlink" Target="https://podminky.urs.cz/item/CS_URS_2025_01/711142559" TargetMode="External" /><Relationship Id="rId37" Type="http://schemas.openxmlformats.org/officeDocument/2006/relationships/hyperlink" Target="https://podminky.urs.cz/item/CS_URS_2025_01/711161274" TargetMode="External" /><Relationship Id="rId38" Type="http://schemas.openxmlformats.org/officeDocument/2006/relationships/hyperlink" Target="https://podminky.urs.cz/item/CS_URS_2025_01/998711101" TargetMode="External" /><Relationship Id="rId39" Type="http://schemas.openxmlformats.org/officeDocument/2006/relationships/hyperlink" Target="https://podminky.urs.cz/item/CS_URS_2025_01/998711121" TargetMode="External" /><Relationship Id="rId4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213701" TargetMode="External" /><Relationship Id="rId2" Type="http://schemas.openxmlformats.org/officeDocument/2006/relationships/hyperlink" Target="https://podminky.urs.cz/item/CS_URS_2025_01/162211311" TargetMode="External" /><Relationship Id="rId3" Type="http://schemas.openxmlformats.org/officeDocument/2006/relationships/hyperlink" Target="https://podminky.urs.cz/item/CS_URS_2025_01/162211319" TargetMode="External" /><Relationship Id="rId4" Type="http://schemas.openxmlformats.org/officeDocument/2006/relationships/hyperlink" Target="https://podminky.urs.cz/item/CS_URS_2025_01/162751117" TargetMode="External" /><Relationship Id="rId5" Type="http://schemas.openxmlformats.org/officeDocument/2006/relationships/hyperlink" Target="https://podminky.urs.cz/item/CS_URS_2025_01/162751119" TargetMode="External" /><Relationship Id="rId6" Type="http://schemas.openxmlformats.org/officeDocument/2006/relationships/hyperlink" Target="https://podminky.urs.cz/item/CS_URS_2025_01/167111101" TargetMode="External" /><Relationship Id="rId7" Type="http://schemas.openxmlformats.org/officeDocument/2006/relationships/hyperlink" Target="https://podminky.urs.cz/item/CS_URS_2025_01/171152501" TargetMode="External" /><Relationship Id="rId8" Type="http://schemas.openxmlformats.org/officeDocument/2006/relationships/hyperlink" Target="https://podminky.urs.cz/item/CS_URS_2025_01/171201221" TargetMode="External" /><Relationship Id="rId9" Type="http://schemas.openxmlformats.org/officeDocument/2006/relationships/hyperlink" Target="https://podminky.urs.cz/item/CS_URS_2025_01/171251201" TargetMode="External" /><Relationship Id="rId10" Type="http://schemas.openxmlformats.org/officeDocument/2006/relationships/hyperlink" Target="https://podminky.urs.cz/item/CS_URS_2025_01/175111201" TargetMode="External" /><Relationship Id="rId11" Type="http://schemas.openxmlformats.org/officeDocument/2006/relationships/hyperlink" Target="https://podminky.urs.cz/item/CS_URS_2025_01/275313711" TargetMode="External" /><Relationship Id="rId12" Type="http://schemas.openxmlformats.org/officeDocument/2006/relationships/hyperlink" Target="https://podminky.urs.cz/item/CS_URS_2025_01/275351121" TargetMode="External" /><Relationship Id="rId13" Type="http://schemas.openxmlformats.org/officeDocument/2006/relationships/hyperlink" Target="https://podminky.urs.cz/item/CS_URS_2025_01/275351122" TargetMode="External" /><Relationship Id="rId14" Type="http://schemas.openxmlformats.org/officeDocument/2006/relationships/hyperlink" Target="https://podminky.urs.cz/item/CS_URS_2025_01/998011008" TargetMode="External" /><Relationship Id="rId15" Type="http://schemas.openxmlformats.org/officeDocument/2006/relationships/hyperlink" Target="https://podminky.urs.cz/item/CS_URS_2025_01/762085103" TargetMode="External" /><Relationship Id="rId16" Type="http://schemas.openxmlformats.org/officeDocument/2006/relationships/hyperlink" Target="https://podminky.urs.cz/item/CS_URS_2025_01/762723311" TargetMode="External" /><Relationship Id="rId17" Type="http://schemas.openxmlformats.org/officeDocument/2006/relationships/hyperlink" Target="https://podminky.urs.cz/item/CS_URS_2025_01/762795000" TargetMode="External" /><Relationship Id="rId18" Type="http://schemas.openxmlformats.org/officeDocument/2006/relationships/hyperlink" Target="https://podminky.urs.cz/item/CS_URS_2025_01/998762201" TargetMode="External" /><Relationship Id="rId19" Type="http://schemas.openxmlformats.org/officeDocument/2006/relationships/hyperlink" Target="https://podminky.urs.cz/item/CS_URS_2025_01/783201401" TargetMode="External" /><Relationship Id="rId20" Type="http://schemas.openxmlformats.org/officeDocument/2006/relationships/hyperlink" Target="https://podminky.urs.cz/item/CS_URS_2025_01/783213121" TargetMode="External" /><Relationship Id="rId2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213701" TargetMode="External" /><Relationship Id="rId2" Type="http://schemas.openxmlformats.org/officeDocument/2006/relationships/hyperlink" Target="https://podminky.urs.cz/item/CS_URS_2025_01/162211311" TargetMode="External" /><Relationship Id="rId3" Type="http://schemas.openxmlformats.org/officeDocument/2006/relationships/hyperlink" Target="https://podminky.urs.cz/item/CS_URS_2025_01/162211319" TargetMode="External" /><Relationship Id="rId4" Type="http://schemas.openxmlformats.org/officeDocument/2006/relationships/hyperlink" Target="https://podminky.urs.cz/item/CS_URS_2025_01/162751117" TargetMode="External" /><Relationship Id="rId5" Type="http://schemas.openxmlformats.org/officeDocument/2006/relationships/hyperlink" Target="https://podminky.urs.cz/item/CS_URS_2025_01/162751119" TargetMode="External" /><Relationship Id="rId6" Type="http://schemas.openxmlformats.org/officeDocument/2006/relationships/hyperlink" Target="https://podminky.urs.cz/item/CS_URS_2025_01/167111101" TargetMode="External" /><Relationship Id="rId7" Type="http://schemas.openxmlformats.org/officeDocument/2006/relationships/hyperlink" Target="https://podminky.urs.cz/item/CS_URS_2025_01/171152501" TargetMode="External" /><Relationship Id="rId8" Type="http://schemas.openxmlformats.org/officeDocument/2006/relationships/hyperlink" Target="https://podminky.urs.cz/item/CS_URS_2025_01/171201221" TargetMode="External" /><Relationship Id="rId9" Type="http://schemas.openxmlformats.org/officeDocument/2006/relationships/hyperlink" Target="https://podminky.urs.cz/item/CS_URS_2025_01/171251201" TargetMode="External" /><Relationship Id="rId10" Type="http://schemas.openxmlformats.org/officeDocument/2006/relationships/hyperlink" Target="https://podminky.urs.cz/item/CS_URS_2025_01/175111201" TargetMode="External" /><Relationship Id="rId11" Type="http://schemas.openxmlformats.org/officeDocument/2006/relationships/hyperlink" Target="https://podminky.urs.cz/item/CS_URS_2025_01/275313711" TargetMode="External" /><Relationship Id="rId12" Type="http://schemas.openxmlformats.org/officeDocument/2006/relationships/hyperlink" Target="https://podminky.urs.cz/item/CS_URS_2025_01/275351121" TargetMode="External" /><Relationship Id="rId13" Type="http://schemas.openxmlformats.org/officeDocument/2006/relationships/hyperlink" Target="https://podminky.urs.cz/item/CS_URS_2025_01/275351122" TargetMode="External" /><Relationship Id="rId14" Type="http://schemas.openxmlformats.org/officeDocument/2006/relationships/hyperlink" Target="https://podminky.urs.cz/item/CS_URS_2025_01/998011008" TargetMode="External" /><Relationship Id="rId15" Type="http://schemas.openxmlformats.org/officeDocument/2006/relationships/hyperlink" Target="https://podminky.urs.cz/item/CS_URS_2025_01/762085103" TargetMode="External" /><Relationship Id="rId16" Type="http://schemas.openxmlformats.org/officeDocument/2006/relationships/hyperlink" Target="https://podminky.urs.cz/item/CS_URS_2025_01/762723311" TargetMode="External" /><Relationship Id="rId17" Type="http://schemas.openxmlformats.org/officeDocument/2006/relationships/hyperlink" Target="https://podminky.urs.cz/item/CS_URS_2025_01/762723331" TargetMode="External" /><Relationship Id="rId18" Type="http://schemas.openxmlformats.org/officeDocument/2006/relationships/hyperlink" Target="https://podminky.urs.cz/item/CS_URS_2025_01/762795000" TargetMode="External" /><Relationship Id="rId19" Type="http://schemas.openxmlformats.org/officeDocument/2006/relationships/hyperlink" Target="https://podminky.urs.cz/item/CS_URS_2025_01/998762201" TargetMode="External" /><Relationship Id="rId20" Type="http://schemas.openxmlformats.org/officeDocument/2006/relationships/hyperlink" Target="https://podminky.urs.cz/item/CS_URS_2025_01/783201401" TargetMode="External" /><Relationship Id="rId21" Type="http://schemas.openxmlformats.org/officeDocument/2006/relationships/hyperlink" Target="https://podminky.urs.cz/item/CS_URS_2025_01/783213121" TargetMode="External" /><Relationship Id="rId2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213701" TargetMode="External" /><Relationship Id="rId2" Type="http://schemas.openxmlformats.org/officeDocument/2006/relationships/hyperlink" Target="https://podminky.urs.cz/item/CS_URS_2025_01/162211311" TargetMode="External" /><Relationship Id="rId3" Type="http://schemas.openxmlformats.org/officeDocument/2006/relationships/hyperlink" Target="https://podminky.urs.cz/item/CS_URS_2025_01/162211319" TargetMode="External" /><Relationship Id="rId4" Type="http://schemas.openxmlformats.org/officeDocument/2006/relationships/hyperlink" Target="https://podminky.urs.cz/item/CS_URS_2025_01/162751117" TargetMode="External" /><Relationship Id="rId5" Type="http://schemas.openxmlformats.org/officeDocument/2006/relationships/hyperlink" Target="https://podminky.urs.cz/item/CS_URS_2025_01/162751119" TargetMode="External" /><Relationship Id="rId6" Type="http://schemas.openxmlformats.org/officeDocument/2006/relationships/hyperlink" Target="https://podminky.urs.cz/item/CS_URS_2025_01/167111101" TargetMode="External" /><Relationship Id="rId7" Type="http://schemas.openxmlformats.org/officeDocument/2006/relationships/hyperlink" Target="https://podminky.urs.cz/item/CS_URS_2025_01/171152501" TargetMode="External" /><Relationship Id="rId8" Type="http://schemas.openxmlformats.org/officeDocument/2006/relationships/hyperlink" Target="https://podminky.urs.cz/item/CS_URS_2025_01/171201221" TargetMode="External" /><Relationship Id="rId9" Type="http://schemas.openxmlformats.org/officeDocument/2006/relationships/hyperlink" Target="https://podminky.urs.cz/item/CS_URS_2025_01/171251201" TargetMode="External" /><Relationship Id="rId10" Type="http://schemas.openxmlformats.org/officeDocument/2006/relationships/hyperlink" Target="https://podminky.urs.cz/item/CS_URS_2025_01/175111201" TargetMode="External" /><Relationship Id="rId11" Type="http://schemas.openxmlformats.org/officeDocument/2006/relationships/hyperlink" Target="https://podminky.urs.cz/item/CS_URS_2025_01/275313711" TargetMode="External" /><Relationship Id="rId12" Type="http://schemas.openxmlformats.org/officeDocument/2006/relationships/hyperlink" Target="https://podminky.urs.cz/item/CS_URS_2025_01/275351121" TargetMode="External" /><Relationship Id="rId13" Type="http://schemas.openxmlformats.org/officeDocument/2006/relationships/hyperlink" Target="https://podminky.urs.cz/item/CS_URS_2025_01/275351122" TargetMode="External" /><Relationship Id="rId14" Type="http://schemas.openxmlformats.org/officeDocument/2006/relationships/hyperlink" Target="https://podminky.urs.cz/item/CS_URS_2025_01/998011008" TargetMode="External" /><Relationship Id="rId15" Type="http://schemas.openxmlformats.org/officeDocument/2006/relationships/hyperlink" Target="https://podminky.urs.cz/item/CS_URS_2025_01/762085103" TargetMode="External" /><Relationship Id="rId16" Type="http://schemas.openxmlformats.org/officeDocument/2006/relationships/hyperlink" Target="https://podminky.urs.cz/item/CS_URS_2025_01/762723311" TargetMode="External" /><Relationship Id="rId17" Type="http://schemas.openxmlformats.org/officeDocument/2006/relationships/hyperlink" Target="https://podminky.urs.cz/item/CS_URS_2025_01/762795000" TargetMode="External" /><Relationship Id="rId18" Type="http://schemas.openxmlformats.org/officeDocument/2006/relationships/hyperlink" Target="https://podminky.urs.cz/item/CS_URS_2025_01/998762201" TargetMode="External" /><Relationship Id="rId19" Type="http://schemas.openxmlformats.org/officeDocument/2006/relationships/hyperlink" Target="https://podminky.urs.cz/item/CS_URS_2025_01/783201401" TargetMode="External" /><Relationship Id="rId20" Type="http://schemas.openxmlformats.org/officeDocument/2006/relationships/hyperlink" Target="https://podminky.urs.cz/item/CS_URS_2025_01/783213121" TargetMode="External" /><Relationship Id="rId2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2211101" TargetMode="External" /><Relationship Id="rId2" Type="http://schemas.openxmlformats.org/officeDocument/2006/relationships/hyperlink" Target="https://podminky.urs.cz/item/CS_URS_2025_01/131213701" TargetMode="External" /><Relationship Id="rId3" Type="http://schemas.openxmlformats.org/officeDocument/2006/relationships/hyperlink" Target="https://podminky.urs.cz/item/CS_URS_2025_01/132212131" TargetMode="External" /><Relationship Id="rId4" Type="http://schemas.openxmlformats.org/officeDocument/2006/relationships/hyperlink" Target="https://podminky.urs.cz/item/CS_URS_2025_01/162211311" TargetMode="External" /><Relationship Id="rId5" Type="http://schemas.openxmlformats.org/officeDocument/2006/relationships/hyperlink" Target="https://podminky.urs.cz/item/CS_URS_2025_01/162211319" TargetMode="External" /><Relationship Id="rId6" Type="http://schemas.openxmlformats.org/officeDocument/2006/relationships/hyperlink" Target="https://podminky.urs.cz/item/CS_URS_2025_01/162751117" TargetMode="External" /><Relationship Id="rId7" Type="http://schemas.openxmlformats.org/officeDocument/2006/relationships/hyperlink" Target="https://podminky.urs.cz/item/CS_URS_2025_01/162751119" TargetMode="External" /><Relationship Id="rId8" Type="http://schemas.openxmlformats.org/officeDocument/2006/relationships/hyperlink" Target="https://podminky.urs.cz/item/CS_URS_2025_01/167111101" TargetMode="External" /><Relationship Id="rId9" Type="http://schemas.openxmlformats.org/officeDocument/2006/relationships/hyperlink" Target="https://podminky.urs.cz/item/CS_URS_2025_01/171152501" TargetMode="External" /><Relationship Id="rId10" Type="http://schemas.openxmlformats.org/officeDocument/2006/relationships/hyperlink" Target="https://podminky.urs.cz/item/CS_URS_2025_01/171201221" TargetMode="External" /><Relationship Id="rId11" Type="http://schemas.openxmlformats.org/officeDocument/2006/relationships/hyperlink" Target="https://podminky.urs.cz/item/CS_URS_2025_01/171251201" TargetMode="External" /><Relationship Id="rId12" Type="http://schemas.openxmlformats.org/officeDocument/2006/relationships/hyperlink" Target="https://podminky.urs.cz/item/CS_URS_2025_01/175111201" TargetMode="External" /><Relationship Id="rId13" Type="http://schemas.openxmlformats.org/officeDocument/2006/relationships/hyperlink" Target="https://podminky.urs.cz/item/CS_URS_2025_01/271532212" TargetMode="External" /><Relationship Id="rId14" Type="http://schemas.openxmlformats.org/officeDocument/2006/relationships/hyperlink" Target="https://podminky.urs.cz/item/CS_URS_2025_01/273321411" TargetMode="External" /><Relationship Id="rId15" Type="http://schemas.openxmlformats.org/officeDocument/2006/relationships/hyperlink" Target="https://podminky.urs.cz/item/CS_URS_2025_01/273351121" TargetMode="External" /><Relationship Id="rId16" Type="http://schemas.openxmlformats.org/officeDocument/2006/relationships/hyperlink" Target="https://podminky.urs.cz/item/CS_URS_2025_01/273351122" TargetMode="External" /><Relationship Id="rId17" Type="http://schemas.openxmlformats.org/officeDocument/2006/relationships/hyperlink" Target="https://podminky.urs.cz/item/CS_URS_2025_01/273362021" TargetMode="External" /><Relationship Id="rId18" Type="http://schemas.openxmlformats.org/officeDocument/2006/relationships/hyperlink" Target="https://podminky.urs.cz/item/CS_URS_2025_01/274313711" TargetMode="External" /><Relationship Id="rId19" Type="http://schemas.openxmlformats.org/officeDocument/2006/relationships/hyperlink" Target="https://podminky.urs.cz/item/CS_URS_2025_01/274351121" TargetMode="External" /><Relationship Id="rId20" Type="http://schemas.openxmlformats.org/officeDocument/2006/relationships/hyperlink" Target="https://podminky.urs.cz/item/CS_URS_2025_01/274351122" TargetMode="External" /><Relationship Id="rId21" Type="http://schemas.openxmlformats.org/officeDocument/2006/relationships/hyperlink" Target="https://podminky.urs.cz/item/CS_URS_2025_01/311351511" TargetMode="External" /><Relationship Id="rId22" Type="http://schemas.openxmlformats.org/officeDocument/2006/relationships/hyperlink" Target="https://podminky.urs.cz/item/CS_URS_2025_01/311351512" TargetMode="External" /><Relationship Id="rId23" Type="http://schemas.openxmlformats.org/officeDocument/2006/relationships/hyperlink" Target="https://podminky.urs.cz/item/CS_URS_2025_01/3192711.R" TargetMode="External" /><Relationship Id="rId24" Type="http://schemas.openxmlformats.org/officeDocument/2006/relationships/hyperlink" Target="https://podminky.urs.cz/item/CS_URS_2025_01/629995219" TargetMode="External" /><Relationship Id="rId25" Type="http://schemas.openxmlformats.org/officeDocument/2006/relationships/hyperlink" Target="https://podminky.urs.cz/item/CS_URS_2025_01/985324111" TargetMode="External" /><Relationship Id="rId26" Type="http://schemas.openxmlformats.org/officeDocument/2006/relationships/hyperlink" Target="https://podminky.urs.cz/item/CS_URS_2025_01/998018001" TargetMode="External" /><Relationship Id="rId2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111311" TargetMode="External" /><Relationship Id="rId2" Type="http://schemas.openxmlformats.org/officeDocument/2006/relationships/hyperlink" Target="https://podminky.urs.cz/item/CS_URS_2025_01/111301111" TargetMode="External" /><Relationship Id="rId3" Type="http://schemas.openxmlformats.org/officeDocument/2006/relationships/hyperlink" Target="https://podminky.urs.cz/item/CS_URS_2025_01/131213701" TargetMode="External" /><Relationship Id="rId4" Type="http://schemas.openxmlformats.org/officeDocument/2006/relationships/hyperlink" Target="https://podminky.urs.cz/item/CS_URS_2025_01/162211311" TargetMode="External" /><Relationship Id="rId5" Type="http://schemas.openxmlformats.org/officeDocument/2006/relationships/hyperlink" Target="https://podminky.urs.cz/item/CS_URS_2025_01/162211319" TargetMode="External" /><Relationship Id="rId6" Type="http://schemas.openxmlformats.org/officeDocument/2006/relationships/hyperlink" Target="https://podminky.urs.cz/item/CS_URS_2025_01/162702111" TargetMode="External" /><Relationship Id="rId7" Type="http://schemas.openxmlformats.org/officeDocument/2006/relationships/hyperlink" Target="https://podminky.urs.cz/item/CS_URS_2025_01/162702119" TargetMode="External" /><Relationship Id="rId8" Type="http://schemas.openxmlformats.org/officeDocument/2006/relationships/hyperlink" Target="https://podminky.urs.cz/item/CS_URS_2025_01/162751117" TargetMode="External" /><Relationship Id="rId9" Type="http://schemas.openxmlformats.org/officeDocument/2006/relationships/hyperlink" Target="https://podminky.urs.cz/item/CS_URS_2025_01/162751119" TargetMode="External" /><Relationship Id="rId10" Type="http://schemas.openxmlformats.org/officeDocument/2006/relationships/hyperlink" Target="https://podminky.urs.cz/item/CS_URS_2025_01/167111101" TargetMode="External" /><Relationship Id="rId11" Type="http://schemas.openxmlformats.org/officeDocument/2006/relationships/hyperlink" Target="https://podminky.urs.cz/item/CS_URS_2025_01/171152501" TargetMode="External" /><Relationship Id="rId12" Type="http://schemas.openxmlformats.org/officeDocument/2006/relationships/hyperlink" Target="https://podminky.urs.cz/item/CS_URS_2025_01/171201221" TargetMode="External" /><Relationship Id="rId13" Type="http://schemas.openxmlformats.org/officeDocument/2006/relationships/hyperlink" Target="https://podminky.urs.cz/item/CS_URS_2025_01/171251201" TargetMode="External" /><Relationship Id="rId14" Type="http://schemas.openxmlformats.org/officeDocument/2006/relationships/hyperlink" Target="https://podminky.urs.cz/item/CS_URS_2025_01/275313711" TargetMode="External" /><Relationship Id="rId15" Type="http://schemas.openxmlformats.org/officeDocument/2006/relationships/hyperlink" Target="https://podminky.urs.cz/item/CS_URS_2025_01/338951121" TargetMode="External" /><Relationship Id="rId16" Type="http://schemas.openxmlformats.org/officeDocument/2006/relationships/hyperlink" Target="https://podminky.urs.cz/item/CS_URS_2025_01/348101310" TargetMode="External" /><Relationship Id="rId17" Type="http://schemas.openxmlformats.org/officeDocument/2006/relationships/hyperlink" Target="https://podminky.urs.cz/item/CS_URS_2025_01/348941111" TargetMode="External" /><Relationship Id="rId18" Type="http://schemas.openxmlformats.org/officeDocument/2006/relationships/hyperlink" Target="https://podminky.urs.cz/item/CS_URS_2025_01/998232110" TargetMode="External" /><Relationship Id="rId19" Type="http://schemas.openxmlformats.org/officeDocument/2006/relationships/hyperlink" Target="https://podminky.urs.cz/item/CS_URS_2025_01/998232121" TargetMode="External" /><Relationship Id="rId20" Type="http://schemas.openxmlformats.org/officeDocument/2006/relationships/hyperlink" Target="https://podminky.urs.cz/item/CS_URS_2025_01/783201401" TargetMode="External" /><Relationship Id="rId21" Type="http://schemas.openxmlformats.org/officeDocument/2006/relationships/hyperlink" Target="https://podminky.urs.cz/item/CS_URS_2025_01/783213121" TargetMode="External" /><Relationship Id="rId2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111321" TargetMode="External" /><Relationship Id="rId2" Type="http://schemas.openxmlformats.org/officeDocument/2006/relationships/hyperlink" Target="https://podminky.urs.cz/item/CS_URS_2025_01/111301111" TargetMode="External" /><Relationship Id="rId3" Type="http://schemas.openxmlformats.org/officeDocument/2006/relationships/hyperlink" Target="https://podminky.urs.cz/item/CS_URS_2025_01/122211101" TargetMode="External" /><Relationship Id="rId4" Type="http://schemas.openxmlformats.org/officeDocument/2006/relationships/hyperlink" Target="https://podminky.urs.cz/item/CS_URS_2025_01/162211311" TargetMode="External" /><Relationship Id="rId5" Type="http://schemas.openxmlformats.org/officeDocument/2006/relationships/hyperlink" Target="https://podminky.urs.cz/item/CS_URS_2025_01/162211319" TargetMode="External" /><Relationship Id="rId6" Type="http://schemas.openxmlformats.org/officeDocument/2006/relationships/hyperlink" Target="https://podminky.urs.cz/item/CS_URS_2025_01/162702111" TargetMode="External" /><Relationship Id="rId7" Type="http://schemas.openxmlformats.org/officeDocument/2006/relationships/hyperlink" Target="https://podminky.urs.cz/item/CS_URS_2025_01/162702119" TargetMode="External" /><Relationship Id="rId8" Type="http://schemas.openxmlformats.org/officeDocument/2006/relationships/hyperlink" Target="https://podminky.urs.cz/item/CS_URS_2025_01/162751117" TargetMode="External" /><Relationship Id="rId9" Type="http://schemas.openxmlformats.org/officeDocument/2006/relationships/hyperlink" Target="https://podminky.urs.cz/item/CS_URS_2025_01/162751119" TargetMode="External" /><Relationship Id="rId10" Type="http://schemas.openxmlformats.org/officeDocument/2006/relationships/hyperlink" Target="https://podminky.urs.cz/item/CS_URS_2025_01/167111101" TargetMode="External" /><Relationship Id="rId11" Type="http://schemas.openxmlformats.org/officeDocument/2006/relationships/hyperlink" Target="https://podminky.urs.cz/item/CS_URS_2025_01/171152501" TargetMode="External" /><Relationship Id="rId12" Type="http://schemas.openxmlformats.org/officeDocument/2006/relationships/hyperlink" Target="https://podminky.urs.cz/item/CS_URS_2025_01/171201221" TargetMode="External" /><Relationship Id="rId13" Type="http://schemas.openxmlformats.org/officeDocument/2006/relationships/hyperlink" Target="https://podminky.urs.cz/item/CS_URS_2025_01/171251201" TargetMode="External" /><Relationship Id="rId14" Type="http://schemas.openxmlformats.org/officeDocument/2006/relationships/hyperlink" Target="https://podminky.urs.cz/item/CS_URS_2025_01/564752111" TargetMode="External" /><Relationship Id="rId15" Type="http://schemas.openxmlformats.org/officeDocument/2006/relationships/hyperlink" Target="https://podminky.urs.cz/item/CS_URS_2025_01/936004113" TargetMode="External" /><Relationship Id="rId16" Type="http://schemas.openxmlformats.org/officeDocument/2006/relationships/hyperlink" Target="https://podminky.urs.cz/item/CS_URS_2025_01/936004121" TargetMode="External" /><Relationship Id="rId17" Type="http://schemas.openxmlformats.org/officeDocument/2006/relationships/hyperlink" Target="https://podminky.urs.cz/item/CS_URS_2025_01/936009112" TargetMode="External" /><Relationship Id="rId18" Type="http://schemas.openxmlformats.org/officeDocument/2006/relationships/hyperlink" Target="https://podminky.urs.cz/item/CS_URS_2025_01/998231411" TargetMode="External" /><Relationship Id="rId19" Type="http://schemas.openxmlformats.org/officeDocument/2006/relationships/hyperlink" Target="https://podminky.urs.cz/item/CS_URS_2025_01/HZS1291" TargetMode="External" /><Relationship Id="rId2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36124111" TargetMode="External" /><Relationship Id="rId2" Type="http://schemas.openxmlformats.org/officeDocument/2006/relationships/hyperlink" Target="https://podminky.urs.cz/item/CS_URS_2025_01/998231411" TargetMode="External" /><Relationship Id="rId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111331" TargetMode="External" /><Relationship Id="rId2" Type="http://schemas.openxmlformats.org/officeDocument/2006/relationships/hyperlink" Target="https://podminky.urs.cz/item/CS_URS_2025_01/111111332" TargetMode="External" /><Relationship Id="rId3" Type="http://schemas.openxmlformats.org/officeDocument/2006/relationships/hyperlink" Target="https://podminky.urs.cz/item/CS_URS_2025_01/111111333" TargetMode="External" /><Relationship Id="rId4" Type="http://schemas.openxmlformats.org/officeDocument/2006/relationships/hyperlink" Target="https://podminky.urs.cz/item/CS_URS_2025_01/111111334" TargetMode="External" /><Relationship Id="rId5" Type="http://schemas.openxmlformats.org/officeDocument/2006/relationships/hyperlink" Target="https://podminky.urs.cz/item/CS_URS_2025_01/111301111" TargetMode="External" /><Relationship Id="rId6" Type="http://schemas.openxmlformats.org/officeDocument/2006/relationships/hyperlink" Target="https://podminky.urs.cz/item/CS_URS_2025_01/131104113" TargetMode="External" /><Relationship Id="rId7" Type="http://schemas.openxmlformats.org/officeDocument/2006/relationships/hyperlink" Target="https://podminky.urs.cz/item/CS_URS_2025_01/162211311" TargetMode="External" /><Relationship Id="rId8" Type="http://schemas.openxmlformats.org/officeDocument/2006/relationships/hyperlink" Target="https://podminky.urs.cz/item/CS_URS_2025_01/162211319" TargetMode="External" /><Relationship Id="rId9" Type="http://schemas.openxmlformats.org/officeDocument/2006/relationships/hyperlink" Target="https://podminky.urs.cz/item/CS_URS_2025_01/167111101" TargetMode="External" /><Relationship Id="rId10" Type="http://schemas.openxmlformats.org/officeDocument/2006/relationships/hyperlink" Target="https://podminky.urs.cz/item/CS_URS_2025_01/162211311" TargetMode="External" /><Relationship Id="rId11" Type="http://schemas.openxmlformats.org/officeDocument/2006/relationships/hyperlink" Target="https://podminky.urs.cz/item/CS_URS_2025_01/162211319" TargetMode="External" /><Relationship Id="rId12" Type="http://schemas.openxmlformats.org/officeDocument/2006/relationships/hyperlink" Target="https://podminky.urs.cz/item/CS_URS_2025_01/167111101" TargetMode="External" /><Relationship Id="rId13" Type="http://schemas.openxmlformats.org/officeDocument/2006/relationships/hyperlink" Target="https://podminky.urs.cz/item/CS_URS_2025_01/171251201" TargetMode="External" /><Relationship Id="rId14" Type="http://schemas.openxmlformats.org/officeDocument/2006/relationships/hyperlink" Target="https://podminky.urs.cz/item/CS_URS_2025_01/171111103" TargetMode="External" /><Relationship Id="rId15" Type="http://schemas.openxmlformats.org/officeDocument/2006/relationships/hyperlink" Target="https://podminky.urs.cz/item/CS_URS_2025_01/171203111" TargetMode="External" /><Relationship Id="rId16" Type="http://schemas.openxmlformats.org/officeDocument/2006/relationships/hyperlink" Target="https://podminky.urs.cz/item/CS_URS_2025_01/171203112" TargetMode="External" /><Relationship Id="rId17" Type="http://schemas.openxmlformats.org/officeDocument/2006/relationships/hyperlink" Target="https://podminky.urs.cz/item/CS_URS_2025_01/171203113" TargetMode="External" /><Relationship Id="rId18" Type="http://schemas.openxmlformats.org/officeDocument/2006/relationships/hyperlink" Target="https://podminky.urs.cz/item/CS_URS_2025_01/171203114" TargetMode="External" /><Relationship Id="rId19" Type="http://schemas.openxmlformats.org/officeDocument/2006/relationships/hyperlink" Target="https://podminky.urs.cz/item/CS_URS_2025_01/181101131" TargetMode="External" /><Relationship Id="rId20" Type="http://schemas.openxmlformats.org/officeDocument/2006/relationships/hyperlink" Target="https://podminky.urs.cz/item/CS_URS_2025_01/182112121" TargetMode="External" /><Relationship Id="rId21" Type="http://schemas.openxmlformats.org/officeDocument/2006/relationships/hyperlink" Target="https://podminky.urs.cz/item/CS_URS_2025_01/181151331" TargetMode="External" /><Relationship Id="rId22" Type="http://schemas.openxmlformats.org/officeDocument/2006/relationships/hyperlink" Target="https://podminky.urs.cz/item/CS_URS_2025_01/183403111" TargetMode="External" /><Relationship Id="rId23" Type="http://schemas.openxmlformats.org/officeDocument/2006/relationships/hyperlink" Target="https://podminky.urs.cz/item/CS_URS_2025_01/183403113" TargetMode="External" /><Relationship Id="rId24" Type="http://schemas.openxmlformats.org/officeDocument/2006/relationships/hyperlink" Target="https://podminky.urs.cz/item/CS_URS_2025_01/183403153" TargetMode="External" /><Relationship Id="rId25" Type="http://schemas.openxmlformats.org/officeDocument/2006/relationships/hyperlink" Target="https://podminky.urs.cz/item/CS_URS_2025_01/183403161" TargetMode="External" /><Relationship Id="rId26" Type="http://schemas.openxmlformats.org/officeDocument/2006/relationships/hyperlink" Target="https://podminky.urs.cz/item/CS_URS_2025_01/184813511" TargetMode="External" /><Relationship Id="rId27" Type="http://schemas.openxmlformats.org/officeDocument/2006/relationships/hyperlink" Target="https://podminky.urs.cz/item/CS_URS_2025_01/181151332" TargetMode="External" /><Relationship Id="rId28" Type="http://schemas.openxmlformats.org/officeDocument/2006/relationships/hyperlink" Target="https://podminky.urs.cz/item/CS_URS_2025_01/183403211" TargetMode="External" /><Relationship Id="rId29" Type="http://schemas.openxmlformats.org/officeDocument/2006/relationships/hyperlink" Target="https://podminky.urs.cz/item/CS_URS_2025_01/183403213" TargetMode="External" /><Relationship Id="rId30" Type="http://schemas.openxmlformats.org/officeDocument/2006/relationships/hyperlink" Target="https://podminky.urs.cz/item/CS_URS_2025_01/183403253" TargetMode="External" /><Relationship Id="rId31" Type="http://schemas.openxmlformats.org/officeDocument/2006/relationships/hyperlink" Target="https://podminky.urs.cz/item/CS_URS_2025_01/184813512" TargetMode="External" /><Relationship Id="rId32" Type="http://schemas.openxmlformats.org/officeDocument/2006/relationships/hyperlink" Target="https://podminky.urs.cz/item/CS_URS_2025_01/181111133" TargetMode="External" /><Relationship Id="rId33" Type="http://schemas.openxmlformats.org/officeDocument/2006/relationships/hyperlink" Target="https://podminky.urs.cz/item/CS_URS_2025_01/183403311" TargetMode="External" /><Relationship Id="rId34" Type="http://schemas.openxmlformats.org/officeDocument/2006/relationships/hyperlink" Target="https://podminky.urs.cz/item/CS_URS_2025_01/183403353" TargetMode="External" /><Relationship Id="rId35" Type="http://schemas.openxmlformats.org/officeDocument/2006/relationships/hyperlink" Target="https://podminky.urs.cz/item/CS_URS_2025_01/184813513" TargetMode="External" /><Relationship Id="rId36" Type="http://schemas.openxmlformats.org/officeDocument/2006/relationships/hyperlink" Target="https://podminky.urs.cz/item/CS_URS_2025_01/181111134" TargetMode="External" /><Relationship Id="rId37" Type="http://schemas.openxmlformats.org/officeDocument/2006/relationships/hyperlink" Target="https://podminky.urs.cz/item/CS_URS_2025_01/182111112" TargetMode="External" /><Relationship Id="rId38" Type="http://schemas.openxmlformats.org/officeDocument/2006/relationships/hyperlink" Target="https://podminky.urs.cz/item/CS_URS_2025_01/184813514" TargetMode="External" /><Relationship Id="rId39" Type="http://schemas.openxmlformats.org/officeDocument/2006/relationships/hyperlink" Target="https://podminky.urs.cz/item/CS_URS_2025_01/184813514" TargetMode="External" /><Relationship Id="rId40" Type="http://schemas.openxmlformats.org/officeDocument/2006/relationships/hyperlink" Target="https://podminky.urs.cz/item/CS_URS_2025_01/998231411" TargetMode="External" /><Relationship Id="rId4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62211311" TargetMode="External" /><Relationship Id="rId2" Type="http://schemas.openxmlformats.org/officeDocument/2006/relationships/hyperlink" Target="https://podminky.urs.cz/item/CS_URS_2025_01/162751117" TargetMode="External" /><Relationship Id="rId3" Type="http://schemas.openxmlformats.org/officeDocument/2006/relationships/hyperlink" Target="https://podminky.urs.cz/item/CS_URS_2025_01/162751119" TargetMode="External" /><Relationship Id="rId4" Type="http://schemas.openxmlformats.org/officeDocument/2006/relationships/hyperlink" Target="https://podminky.urs.cz/item/CS_URS_2025_01/167111101" TargetMode="External" /><Relationship Id="rId5" Type="http://schemas.openxmlformats.org/officeDocument/2006/relationships/hyperlink" Target="https://podminky.urs.cz/item/CS_URS_2025_01/171201221" TargetMode="External" /><Relationship Id="rId6" Type="http://schemas.openxmlformats.org/officeDocument/2006/relationships/hyperlink" Target="https://podminky.urs.cz/item/CS_URS_2025_01/171251201" TargetMode="External" /><Relationship Id="rId7" Type="http://schemas.openxmlformats.org/officeDocument/2006/relationships/hyperlink" Target="https://podminky.urs.cz/item/CS_URS_2025_01/174111101" TargetMode="External" /><Relationship Id="rId8" Type="http://schemas.openxmlformats.org/officeDocument/2006/relationships/hyperlink" Target="https://podminky.urs.cz/item/CS_URS_2025_01/183101121" TargetMode="External" /><Relationship Id="rId9" Type="http://schemas.openxmlformats.org/officeDocument/2006/relationships/hyperlink" Target="https://podminky.urs.cz/item/CS_URS_2025_01/183101214" TargetMode="External" /><Relationship Id="rId10" Type="http://schemas.openxmlformats.org/officeDocument/2006/relationships/hyperlink" Target="https://podminky.urs.cz/item/CS_URS_2025_01/184102116" TargetMode="External" /><Relationship Id="rId11" Type="http://schemas.openxmlformats.org/officeDocument/2006/relationships/hyperlink" Target="https://podminky.urs.cz/item/CS_URS_2025_01/184201111" TargetMode="External" /><Relationship Id="rId12" Type="http://schemas.openxmlformats.org/officeDocument/2006/relationships/hyperlink" Target="https://podminky.urs.cz/item/CS_URS_2025_01/184215112" TargetMode="External" /><Relationship Id="rId13" Type="http://schemas.openxmlformats.org/officeDocument/2006/relationships/hyperlink" Target="https://podminky.urs.cz/item/CS_URS_2025_01/184215132" TargetMode="External" /><Relationship Id="rId14" Type="http://schemas.openxmlformats.org/officeDocument/2006/relationships/hyperlink" Target="https://podminky.urs.cz/item/CS_URS_2025_01/184501141" TargetMode="External" /><Relationship Id="rId15" Type="http://schemas.openxmlformats.org/officeDocument/2006/relationships/hyperlink" Target="https://podminky.urs.cz/item/CS_URS_2025_01/185802114" TargetMode="External" /><Relationship Id="rId16" Type="http://schemas.openxmlformats.org/officeDocument/2006/relationships/hyperlink" Target="https://podminky.urs.cz/item/CS_URS_2025_01/185804311" TargetMode="External" /><Relationship Id="rId17" Type="http://schemas.openxmlformats.org/officeDocument/2006/relationships/hyperlink" Target="https://podminky.urs.cz/item/CS_URS_2025_01/185851121.1" TargetMode="External" /><Relationship Id="rId18" Type="http://schemas.openxmlformats.org/officeDocument/2006/relationships/hyperlink" Target="https://podminky.urs.cz/item/CS_URS_2025_01/185851129.1" TargetMode="External" /><Relationship Id="rId19" Type="http://schemas.openxmlformats.org/officeDocument/2006/relationships/hyperlink" Target="https://podminky.urs.cz/item/CS_URS_2025_01/162211311" TargetMode="External" /><Relationship Id="rId20" Type="http://schemas.openxmlformats.org/officeDocument/2006/relationships/hyperlink" Target="https://podminky.urs.cz/item/CS_URS_2025_01/162751117" TargetMode="External" /><Relationship Id="rId21" Type="http://schemas.openxmlformats.org/officeDocument/2006/relationships/hyperlink" Target="https://podminky.urs.cz/item/CS_URS_2025_01/162751119" TargetMode="External" /><Relationship Id="rId22" Type="http://schemas.openxmlformats.org/officeDocument/2006/relationships/hyperlink" Target="https://podminky.urs.cz/item/CS_URS_2025_01/167111101" TargetMode="External" /><Relationship Id="rId23" Type="http://schemas.openxmlformats.org/officeDocument/2006/relationships/hyperlink" Target="https://podminky.urs.cz/item/CS_URS_2025_01/171201221" TargetMode="External" /><Relationship Id="rId24" Type="http://schemas.openxmlformats.org/officeDocument/2006/relationships/hyperlink" Target="https://podminky.urs.cz/item/CS_URS_2025_01/171251201" TargetMode="External" /><Relationship Id="rId25" Type="http://schemas.openxmlformats.org/officeDocument/2006/relationships/hyperlink" Target="https://podminky.urs.cz/item/CS_URS_2025_01/174111101" TargetMode="External" /><Relationship Id="rId26" Type="http://schemas.openxmlformats.org/officeDocument/2006/relationships/hyperlink" Target="https://podminky.urs.cz/item/CS_URS_2025_01/183102141" TargetMode="External" /><Relationship Id="rId27" Type="http://schemas.openxmlformats.org/officeDocument/2006/relationships/hyperlink" Target="https://podminky.urs.cz/item/CS_URS_2025_01/183102214" TargetMode="External" /><Relationship Id="rId28" Type="http://schemas.openxmlformats.org/officeDocument/2006/relationships/hyperlink" Target="https://podminky.urs.cz/item/CS_URS_2025_01/184102126" TargetMode="External" /><Relationship Id="rId29" Type="http://schemas.openxmlformats.org/officeDocument/2006/relationships/hyperlink" Target="https://podminky.urs.cz/item/CS_URS_2025_01/184201121" TargetMode="External" /><Relationship Id="rId30" Type="http://schemas.openxmlformats.org/officeDocument/2006/relationships/hyperlink" Target="https://podminky.urs.cz/item/CS_URS_2025_01/184215115" TargetMode="External" /><Relationship Id="rId31" Type="http://schemas.openxmlformats.org/officeDocument/2006/relationships/hyperlink" Target="https://podminky.urs.cz/item/CS_URS_2025_01/184215135" TargetMode="External" /><Relationship Id="rId32" Type="http://schemas.openxmlformats.org/officeDocument/2006/relationships/hyperlink" Target="https://podminky.urs.cz/item/CS_URS_2025_01/184501141" TargetMode="External" /><Relationship Id="rId33" Type="http://schemas.openxmlformats.org/officeDocument/2006/relationships/hyperlink" Target="https://podminky.urs.cz/item/CS_URS_2025_01/185802114" TargetMode="External" /><Relationship Id="rId34" Type="http://schemas.openxmlformats.org/officeDocument/2006/relationships/hyperlink" Target="https://podminky.urs.cz/item/CS_URS_2025_01/185804311" TargetMode="External" /><Relationship Id="rId35" Type="http://schemas.openxmlformats.org/officeDocument/2006/relationships/hyperlink" Target="https://podminky.urs.cz/item/CS_URS_2025_01/185851121.1" TargetMode="External" /><Relationship Id="rId36" Type="http://schemas.openxmlformats.org/officeDocument/2006/relationships/hyperlink" Target="https://podminky.urs.cz/item/CS_URS_2025_01/185851129.1" TargetMode="External" /><Relationship Id="rId37" Type="http://schemas.openxmlformats.org/officeDocument/2006/relationships/hyperlink" Target="https://podminky.urs.cz/item/CS_URS_2025_01/998231411" TargetMode="External" /><Relationship Id="rId38" Type="http://schemas.openxmlformats.org/officeDocument/2006/relationships/hyperlink" Target="https://podminky.urs.cz/item/CS_URS_2025_01/998231431" TargetMode="External" /><Relationship Id="rId39" Type="http://schemas.openxmlformats.org/officeDocument/2006/relationships/hyperlink" Target="https://podminky.urs.cz/item/CS_URS_2025_01/998231411" TargetMode="External" /><Relationship Id="rId40" Type="http://schemas.openxmlformats.org/officeDocument/2006/relationships/hyperlink" Target="https://podminky.urs.cz/item/CS_URS_2025_01/998231431" TargetMode="External" /><Relationship Id="rId4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3111113" TargetMode="External" /><Relationship Id="rId2" Type="http://schemas.openxmlformats.org/officeDocument/2006/relationships/hyperlink" Target="https://podminky.urs.cz/item/CS_URS_2025_01/183205112" TargetMode="External" /><Relationship Id="rId3" Type="http://schemas.openxmlformats.org/officeDocument/2006/relationships/hyperlink" Target="https://podminky.urs.cz/item/CS_URS_2025_01/183402121" TargetMode="External" /><Relationship Id="rId4" Type="http://schemas.openxmlformats.org/officeDocument/2006/relationships/hyperlink" Target="https://podminky.urs.cz/item/CS_URS_2025_01/183403111" TargetMode="External" /><Relationship Id="rId5" Type="http://schemas.openxmlformats.org/officeDocument/2006/relationships/hyperlink" Target="https://podminky.urs.cz/item/CS_URS_2025_01/184102111" TargetMode="External" /><Relationship Id="rId6" Type="http://schemas.openxmlformats.org/officeDocument/2006/relationships/hyperlink" Target="https://podminky.urs.cz/item/CS_URS_2025_01/184911421" TargetMode="External" /><Relationship Id="rId7" Type="http://schemas.openxmlformats.org/officeDocument/2006/relationships/hyperlink" Target="https://podminky.urs.cz/item/CS_URS_2025_01/185802112" TargetMode="External" /><Relationship Id="rId8" Type="http://schemas.openxmlformats.org/officeDocument/2006/relationships/hyperlink" Target="https://podminky.urs.cz/item/CS_URS_2025_01/185802114" TargetMode="External" /><Relationship Id="rId9" Type="http://schemas.openxmlformats.org/officeDocument/2006/relationships/hyperlink" Target="https://podminky.urs.cz/item/CS_URS_2025_01/185804311" TargetMode="External" /><Relationship Id="rId10" Type="http://schemas.openxmlformats.org/officeDocument/2006/relationships/hyperlink" Target="https://podminky.urs.cz/item/CS_URS_2025_01/185851121" TargetMode="External" /><Relationship Id="rId11" Type="http://schemas.openxmlformats.org/officeDocument/2006/relationships/hyperlink" Target="https://podminky.urs.cz/item/CS_URS_2025_01/185851129" TargetMode="External" /><Relationship Id="rId12" Type="http://schemas.openxmlformats.org/officeDocument/2006/relationships/hyperlink" Target="https://podminky.urs.cz/item/CS_URS_2025_01/183112130" TargetMode="External" /><Relationship Id="rId13" Type="http://schemas.openxmlformats.org/officeDocument/2006/relationships/hyperlink" Target="https://podminky.urs.cz/item/CS_URS_2025_01/183205132" TargetMode="External" /><Relationship Id="rId14" Type="http://schemas.openxmlformats.org/officeDocument/2006/relationships/hyperlink" Target="https://podminky.urs.cz/item/CS_URS_2025_01/183402122" TargetMode="External" /><Relationship Id="rId15" Type="http://schemas.openxmlformats.org/officeDocument/2006/relationships/hyperlink" Target="https://podminky.urs.cz/item/CS_URS_2025_01/183403211" TargetMode="External" /><Relationship Id="rId16" Type="http://schemas.openxmlformats.org/officeDocument/2006/relationships/hyperlink" Target="https://podminky.urs.cz/item/CS_URS_2025_01/184102121" TargetMode="External" /><Relationship Id="rId17" Type="http://schemas.openxmlformats.org/officeDocument/2006/relationships/hyperlink" Target="https://podminky.urs.cz/item/CS_URS_2025_01/184911422" TargetMode="External" /><Relationship Id="rId18" Type="http://schemas.openxmlformats.org/officeDocument/2006/relationships/hyperlink" Target="https://podminky.urs.cz/item/CS_URS_2025_01/185802122" TargetMode="External" /><Relationship Id="rId19" Type="http://schemas.openxmlformats.org/officeDocument/2006/relationships/hyperlink" Target="https://podminky.urs.cz/item/CS_URS_2025_01/185802124" TargetMode="External" /><Relationship Id="rId20" Type="http://schemas.openxmlformats.org/officeDocument/2006/relationships/hyperlink" Target="https://podminky.urs.cz/item/CS_URS_2025_01/185804311" TargetMode="External" /><Relationship Id="rId21" Type="http://schemas.openxmlformats.org/officeDocument/2006/relationships/hyperlink" Target="https://podminky.urs.cz/item/CS_URS_2025_01/185851121" TargetMode="External" /><Relationship Id="rId22" Type="http://schemas.openxmlformats.org/officeDocument/2006/relationships/hyperlink" Target="https://podminky.urs.cz/item/CS_URS_2025_01/185851129" TargetMode="External" /><Relationship Id="rId23" Type="http://schemas.openxmlformats.org/officeDocument/2006/relationships/hyperlink" Target="https://podminky.urs.cz/item/CS_URS_2025_01/998231411" TargetMode="External" /><Relationship Id="rId24" Type="http://schemas.openxmlformats.org/officeDocument/2006/relationships/hyperlink" Target="https://podminky.urs.cz/item/CS_URS_2025_01/998231431" TargetMode="External" /><Relationship Id="rId25" Type="http://schemas.openxmlformats.org/officeDocument/2006/relationships/hyperlink" Target="https://podminky.urs.cz/item/CS_URS_2025_01/998231411" TargetMode="External" /><Relationship Id="rId26" Type="http://schemas.openxmlformats.org/officeDocument/2006/relationships/hyperlink" Target="https://podminky.urs.cz/item/CS_URS_2025_01/998231431" TargetMode="External" /><Relationship Id="rId27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3111114" TargetMode="External" /><Relationship Id="rId2" Type="http://schemas.openxmlformats.org/officeDocument/2006/relationships/hyperlink" Target="https://podminky.urs.cz/item/CS_URS_2025_01/183205112" TargetMode="External" /><Relationship Id="rId3" Type="http://schemas.openxmlformats.org/officeDocument/2006/relationships/hyperlink" Target="https://podminky.urs.cz/item/CS_URS_2025_01/183402121" TargetMode="External" /><Relationship Id="rId4" Type="http://schemas.openxmlformats.org/officeDocument/2006/relationships/hyperlink" Target="https://podminky.urs.cz/item/CS_URS_2025_01/183403111" TargetMode="External" /><Relationship Id="rId5" Type="http://schemas.openxmlformats.org/officeDocument/2006/relationships/hyperlink" Target="https://podminky.urs.cz/item/CS_URS_2025_01/184102111" TargetMode="External" /><Relationship Id="rId6" Type="http://schemas.openxmlformats.org/officeDocument/2006/relationships/hyperlink" Target="https://podminky.urs.cz/item/CS_URS_2025_01/184911421" TargetMode="External" /><Relationship Id="rId7" Type="http://schemas.openxmlformats.org/officeDocument/2006/relationships/hyperlink" Target="https://podminky.urs.cz/item/CS_URS_2025_01/185802112" TargetMode="External" /><Relationship Id="rId8" Type="http://schemas.openxmlformats.org/officeDocument/2006/relationships/hyperlink" Target="https://podminky.urs.cz/item/CS_URS_2025_01/185802114" TargetMode="External" /><Relationship Id="rId9" Type="http://schemas.openxmlformats.org/officeDocument/2006/relationships/hyperlink" Target="https://podminky.urs.cz/item/CS_URS_2025_01/185804311" TargetMode="External" /><Relationship Id="rId10" Type="http://schemas.openxmlformats.org/officeDocument/2006/relationships/hyperlink" Target="https://podminky.urs.cz/item/CS_URS_2025_01/185851121" TargetMode="External" /><Relationship Id="rId11" Type="http://schemas.openxmlformats.org/officeDocument/2006/relationships/hyperlink" Target="https://podminky.urs.cz/item/CS_URS_2025_01/185851129" TargetMode="External" /><Relationship Id="rId12" Type="http://schemas.openxmlformats.org/officeDocument/2006/relationships/hyperlink" Target="https://podminky.urs.cz/item/CS_URS_2025_01/183115114" TargetMode="External" /><Relationship Id="rId13" Type="http://schemas.openxmlformats.org/officeDocument/2006/relationships/hyperlink" Target="https://podminky.urs.cz/item/CS_URS_2025_01/183205132" TargetMode="External" /><Relationship Id="rId14" Type="http://schemas.openxmlformats.org/officeDocument/2006/relationships/hyperlink" Target="https://podminky.urs.cz/item/CS_URS_2025_01/183402123" TargetMode="External" /><Relationship Id="rId15" Type="http://schemas.openxmlformats.org/officeDocument/2006/relationships/hyperlink" Target="https://podminky.urs.cz/item/CS_URS_2025_01/183403311" TargetMode="External" /><Relationship Id="rId16" Type="http://schemas.openxmlformats.org/officeDocument/2006/relationships/hyperlink" Target="https://podminky.urs.cz/item/CS_URS_2025_01/184102132" TargetMode="External" /><Relationship Id="rId17" Type="http://schemas.openxmlformats.org/officeDocument/2006/relationships/hyperlink" Target="https://podminky.urs.cz/item/CS_URS_2025_01/185802134" TargetMode="External" /><Relationship Id="rId18" Type="http://schemas.openxmlformats.org/officeDocument/2006/relationships/hyperlink" Target="https://podminky.urs.cz/item/CS_URS_2025_01/185804311" TargetMode="External" /><Relationship Id="rId19" Type="http://schemas.openxmlformats.org/officeDocument/2006/relationships/hyperlink" Target="https://podminky.urs.cz/item/CS_URS_2025_01/185851121" TargetMode="External" /><Relationship Id="rId20" Type="http://schemas.openxmlformats.org/officeDocument/2006/relationships/hyperlink" Target="https://podminky.urs.cz/item/CS_URS_2025_01/185851129" TargetMode="External" /><Relationship Id="rId21" Type="http://schemas.openxmlformats.org/officeDocument/2006/relationships/hyperlink" Target="https://podminky.urs.cz/item/CS_URS_2025_01/998231411" TargetMode="External" /><Relationship Id="rId22" Type="http://schemas.openxmlformats.org/officeDocument/2006/relationships/hyperlink" Target="https://podminky.urs.cz/item/CS_URS_2025_01/998231431" TargetMode="External" /><Relationship Id="rId23" Type="http://schemas.openxmlformats.org/officeDocument/2006/relationships/hyperlink" Target="https://podminky.urs.cz/item/CS_URS_2025_01/998231411" TargetMode="External" /><Relationship Id="rId24" Type="http://schemas.openxmlformats.org/officeDocument/2006/relationships/hyperlink" Target="https://podminky.urs.cz/item/CS_URS_2025_01/998231431" TargetMode="External" /><Relationship Id="rId25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3115114" TargetMode="External" /><Relationship Id="rId2" Type="http://schemas.openxmlformats.org/officeDocument/2006/relationships/hyperlink" Target="https://podminky.urs.cz/item/CS_URS_2025_01/184102131" TargetMode="External" /><Relationship Id="rId3" Type="http://schemas.openxmlformats.org/officeDocument/2006/relationships/hyperlink" Target="https://podminky.urs.cz/item/CS_URS_2025_01/184215116" TargetMode="External" /><Relationship Id="rId4" Type="http://schemas.openxmlformats.org/officeDocument/2006/relationships/hyperlink" Target="https://podminky.urs.cz/item/CS_URS_2025_01/184911163" TargetMode="External" /><Relationship Id="rId5" Type="http://schemas.openxmlformats.org/officeDocument/2006/relationships/hyperlink" Target="https://podminky.urs.cz/item/CS_URS_2025_01/185802134" TargetMode="External" /><Relationship Id="rId6" Type="http://schemas.openxmlformats.org/officeDocument/2006/relationships/hyperlink" Target="https://podminky.urs.cz/item/CS_URS_2025_01/185804311" TargetMode="External" /><Relationship Id="rId7" Type="http://schemas.openxmlformats.org/officeDocument/2006/relationships/hyperlink" Target="https://podminky.urs.cz/item/CS_URS_2025_01/185851121" TargetMode="External" /><Relationship Id="rId8" Type="http://schemas.openxmlformats.org/officeDocument/2006/relationships/hyperlink" Target="https://podminky.urs.cz/item/CS_URS_2025_01/185851129" TargetMode="External" /><Relationship Id="rId9" Type="http://schemas.openxmlformats.org/officeDocument/2006/relationships/hyperlink" Target="https://podminky.urs.cz/item/CS_URS_2025_01/998231411" TargetMode="External" /><Relationship Id="rId10" Type="http://schemas.openxmlformats.org/officeDocument/2006/relationships/hyperlink" Target="https://podminky.urs.cz/item/CS_URS_2025_01/998231431" TargetMode="External" /><Relationship Id="rId1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111331" TargetMode="External" /><Relationship Id="rId2" Type="http://schemas.openxmlformats.org/officeDocument/2006/relationships/hyperlink" Target="https://podminky.urs.cz/item/CS_URS_2025_01/111151121" TargetMode="External" /><Relationship Id="rId3" Type="http://schemas.openxmlformats.org/officeDocument/2006/relationships/hyperlink" Target="https://podminky.urs.cz/item/CS_URS_2025_01/111301111" TargetMode="External" /><Relationship Id="rId4" Type="http://schemas.openxmlformats.org/officeDocument/2006/relationships/hyperlink" Target="https://podminky.urs.cz/item/CS_URS_2025_01/162702111" TargetMode="External" /><Relationship Id="rId5" Type="http://schemas.openxmlformats.org/officeDocument/2006/relationships/hyperlink" Target="https://podminky.urs.cz/item/CS_URS_2025_01/162702119" TargetMode="External" /><Relationship Id="rId6" Type="http://schemas.openxmlformats.org/officeDocument/2006/relationships/hyperlink" Target="https://podminky.urs.cz/item/CS_URS_2025_01/181111111" TargetMode="External" /><Relationship Id="rId7" Type="http://schemas.openxmlformats.org/officeDocument/2006/relationships/hyperlink" Target="https://podminky.urs.cz/item/CS_URS_2025_01/181451131" TargetMode="External" /><Relationship Id="rId8" Type="http://schemas.openxmlformats.org/officeDocument/2006/relationships/hyperlink" Target="https://podminky.urs.cz/item/CS_URS_2025_01/184853511" TargetMode="External" /><Relationship Id="rId9" Type="http://schemas.openxmlformats.org/officeDocument/2006/relationships/hyperlink" Target="https://podminky.urs.cz/item/CS_URS_2025_01/185802113" TargetMode="External" /><Relationship Id="rId10" Type="http://schemas.openxmlformats.org/officeDocument/2006/relationships/hyperlink" Target="https://podminky.urs.cz/item/CS_URS_2025_01/185802113" TargetMode="External" /><Relationship Id="rId11" Type="http://schemas.openxmlformats.org/officeDocument/2006/relationships/hyperlink" Target="https://podminky.urs.cz/item/CS_URS_2025_01/185803111" TargetMode="External" /><Relationship Id="rId12" Type="http://schemas.openxmlformats.org/officeDocument/2006/relationships/hyperlink" Target="https://podminky.urs.cz/item/CS_URS_2025_01/185803211" TargetMode="External" /><Relationship Id="rId13" Type="http://schemas.openxmlformats.org/officeDocument/2006/relationships/hyperlink" Target="https://podminky.urs.cz/item/CS_URS_2025_01/185804215" TargetMode="External" /><Relationship Id="rId14" Type="http://schemas.openxmlformats.org/officeDocument/2006/relationships/hyperlink" Target="https://podminky.urs.cz/item/CS_URS_2025_01/185804312" TargetMode="External" /><Relationship Id="rId15" Type="http://schemas.openxmlformats.org/officeDocument/2006/relationships/hyperlink" Target="https://podminky.urs.cz/item/CS_URS_2025_01/185851121" TargetMode="External" /><Relationship Id="rId16" Type="http://schemas.openxmlformats.org/officeDocument/2006/relationships/hyperlink" Target="https://podminky.urs.cz/item/CS_URS_2025_01/185851129" TargetMode="External" /><Relationship Id="rId17" Type="http://schemas.openxmlformats.org/officeDocument/2006/relationships/hyperlink" Target="https://podminky.urs.cz/item/CS_URS_2025_01/111151131" TargetMode="External" /><Relationship Id="rId18" Type="http://schemas.openxmlformats.org/officeDocument/2006/relationships/hyperlink" Target="https://podminky.urs.cz/item/CS_URS_2025_01/181111111" TargetMode="External" /><Relationship Id="rId19" Type="http://schemas.openxmlformats.org/officeDocument/2006/relationships/hyperlink" Target="https://podminky.urs.cz/item/CS_URS_2025_01/181411121" TargetMode="External" /><Relationship Id="rId20" Type="http://schemas.openxmlformats.org/officeDocument/2006/relationships/hyperlink" Target="https://podminky.urs.cz/item/CS_URS_2025_01/185802113" TargetMode="External" /><Relationship Id="rId21" Type="http://schemas.openxmlformats.org/officeDocument/2006/relationships/hyperlink" Target="https://podminky.urs.cz/item/CS_URS_2025_01/185803211" TargetMode="External" /><Relationship Id="rId22" Type="http://schemas.openxmlformats.org/officeDocument/2006/relationships/hyperlink" Target="https://podminky.urs.cz/item/CS_URS_2025_01/185804312" TargetMode="External" /><Relationship Id="rId23" Type="http://schemas.openxmlformats.org/officeDocument/2006/relationships/hyperlink" Target="https://podminky.urs.cz/item/CS_URS_2025_01/185851121" TargetMode="External" /><Relationship Id="rId24" Type="http://schemas.openxmlformats.org/officeDocument/2006/relationships/hyperlink" Target="https://podminky.urs.cz/item/CS_URS_2025_01/185851129" TargetMode="External" /><Relationship Id="rId25" Type="http://schemas.openxmlformats.org/officeDocument/2006/relationships/hyperlink" Target="https://podminky.urs.cz/item/CS_URS_2025_01/111151132" TargetMode="External" /><Relationship Id="rId26" Type="http://schemas.openxmlformats.org/officeDocument/2006/relationships/hyperlink" Target="https://podminky.urs.cz/item/CS_URS_2025_01/181151312" TargetMode="External" /><Relationship Id="rId27" Type="http://schemas.openxmlformats.org/officeDocument/2006/relationships/hyperlink" Target="https://podminky.urs.cz/item/CS_URS_2025_01/181411122" TargetMode="External" /><Relationship Id="rId28" Type="http://schemas.openxmlformats.org/officeDocument/2006/relationships/hyperlink" Target="https://podminky.urs.cz/item/CS_URS_2025_01/185802123" TargetMode="External" /><Relationship Id="rId29" Type="http://schemas.openxmlformats.org/officeDocument/2006/relationships/hyperlink" Target="https://podminky.urs.cz/item/CS_URS_2025_01/185803211" TargetMode="External" /><Relationship Id="rId30" Type="http://schemas.openxmlformats.org/officeDocument/2006/relationships/hyperlink" Target="https://podminky.urs.cz/item/CS_URS_2025_01/185804312" TargetMode="External" /><Relationship Id="rId31" Type="http://schemas.openxmlformats.org/officeDocument/2006/relationships/hyperlink" Target="https://podminky.urs.cz/item/CS_URS_2025_01/185851121" TargetMode="External" /><Relationship Id="rId32" Type="http://schemas.openxmlformats.org/officeDocument/2006/relationships/hyperlink" Target="https://podminky.urs.cz/item/CS_URS_2025_01/185851129" TargetMode="External" /><Relationship Id="rId33" Type="http://schemas.openxmlformats.org/officeDocument/2006/relationships/hyperlink" Target="https://podminky.urs.cz/item/CS_URS_2025_01/111151133" TargetMode="External" /><Relationship Id="rId34" Type="http://schemas.openxmlformats.org/officeDocument/2006/relationships/hyperlink" Target="https://podminky.urs.cz/item/CS_URS_2025_01/181151313" TargetMode="External" /><Relationship Id="rId35" Type="http://schemas.openxmlformats.org/officeDocument/2006/relationships/hyperlink" Target="https://podminky.urs.cz/item/CS_URS_2025_01/181411123" TargetMode="External" /><Relationship Id="rId36" Type="http://schemas.openxmlformats.org/officeDocument/2006/relationships/hyperlink" Target="https://podminky.urs.cz/item/CS_URS_2025_01/185802133" TargetMode="External" /><Relationship Id="rId37" Type="http://schemas.openxmlformats.org/officeDocument/2006/relationships/hyperlink" Target="https://podminky.urs.cz/item/CS_URS_2025_01/185803211" TargetMode="External" /><Relationship Id="rId38" Type="http://schemas.openxmlformats.org/officeDocument/2006/relationships/hyperlink" Target="https://podminky.urs.cz/item/CS_URS_2025_01/185804312" TargetMode="External" /><Relationship Id="rId39" Type="http://schemas.openxmlformats.org/officeDocument/2006/relationships/hyperlink" Target="https://podminky.urs.cz/item/CS_URS_2025_01/185851121" TargetMode="External" /><Relationship Id="rId40" Type="http://schemas.openxmlformats.org/officeDocument/2006/relationships/hyperlink" Target="https://podminky.urs.cz/item/CS_URS_2025_01/185851129" TargetMode="External" /><Relationship Id="rId41" Type="http://schemas.openxmlformats.org/officeDocument/2006/relationships/hyperlink" Target="https://podminky.urs.cz/item/CS_URS_2025_01/998231411" TargetMode="External" /><Relationship Id="rId4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2151311" TargetMode="External" /><Relationship Id="rId2" Type="http://schemas.openxmlformats.org/officeDocument/2006/relationships/hyperlink" Target="https://podminky.urs.cz/item/CS_URS_2025_01/112151312" TargetMode="External" /><Relationship Id="rId3" Type="http://schemas.openxmlformats.org/officeDocument/2006/relationships/hyperlink" Target="https://podminky.urs.cz/item/CS_URS_2025_01/112151313" TargetMode="External" /><Relationship Id="rId4" Type="http://schemas.openxmlformats.org/officeDocument/2006/relationships/hyperlink" Target="https://podminky.urs.cz/item/CS_URS_2025_01/112201131" TargetMode="External" /><Relationship Id="rId5" Type="http://schemas.openxmlformats.org/officeDocument/2006/relationships/hyperlink" Target="https://podminky.urs.cz/item/CS_URS_2025_01/112201132" TargetMode="External" /><Relationship Id="rId6" Type="http://schemas.openxmlformats.org/officeDocument/2006/relationships/hyperlink" Target="https://podminky.urs.cz/item/CS_URS_2025_01/112201133" TargetMode="External" /><Relationship Id="rId7" Type="http://schemas.openxmlformats.org/officeDocument/2006/relationships/hyperlink" Target="https://podminky.urs.cz/item/CS_URS_2025_01/162201401" TargetMode="External" /><Relationship Id="rId8" Type="http://schemas.openxmlformats.org/officeDocument/2006/relationships/hyperlink" Target="https://podminky.urs.cz/item/CS_URS_2025_01/162201402" TargetMode="External" /><Relationship Id="rId9" Type="http://schemas.openxmlformats.org/officeDocument/2006/relationships/hyperlink" Target="https://podminky.urs.cz/item/CS_URS_2025_01/162301931" TargetMode="External" /><Relationship Id="rId10" Type="http://schemas.openxmlformats.org/officeDocument/2006/relationships/hyperlink" Target="https://podminky.urs.cz/item/CS_URS_2025_01/162301932" TargetMode="External" /><Relationship Id="rId11" Type="http://schemas.openxmlformats.org/officeDocument/2006/relationships/hyperlink" Target="https://podminky.urs.cz/item/CS_URS_2025_01/162201411" TargetMode="External" /><Relationship Id="rId12" Type="http://schemas.openxmlformats.org/officeDocument/2006/relationships/hyperlink" Target="https://podminky.urs.cz/item/CS_URS_2025_01/162201412" TargetMode="External" /><Relationship Id="rId13" Type="http://schemas.openxmlformats.org/officeDocument/2006/relationships/hyperlink" Target="https://podminky.urs.cz/item/CS_URS_2025_01/162301951" TargetMode="External" /><Relationship Id="rId14" Type="http://schemas.openxmlformats.org/officeDocument/2006/relationships/hyperlink" Target="https://podminky.urs.cz/item/CS_URS_2025_01/162301952" TargetMode="External" /><Relationship Id="rId15" Type="http://schemas.openxmlformats.org/officeDocument/2006/relationships/hyperlink" Target="https://podminky.urs.cz/item/CS_URS_2025_01/162201421" TargetMode="External" /><Relationship Id="rId16" Type="http://schemas.openxmlformats.org/officeDocument/2006/relationships/hyperlink" Target="https://podminky.urs.cz/item/CS_URS_2025_01/162201422" TargetMode="External" /><Relationship Id="rId17" Type="http://schemas.openxmlformats.org/officeDocument/2006/relationships/hyperlink" Target="https://podminky.urs.cz/item/CS_URS_2025_01/162301971" TargetMode="External" /><Relationship Id="rId18" Type="http://schemas.openxmlformats.org/officeDocument/2006/relationships/hyperlink" Target="https://podminky.urs.cz/item/CS_URS_2025_01/162301972" TargetMode="External" /><Relationship Id="rId19" Type="http://schemas.openxmlformats.org/officeDocument/2006/relationships/hyperlink" Target="https://podminky.urs.cz/item/CS_URS_2025_01/174211201" TargetMode="External" /><Relationship Id="rId20" Type="http://schemas.openxmlformats.org/officeDocument/2006/relationships/hyperlink" Target="https://podminky.urs.cz/item/CS_URS_2025_01/174211202" TargetMode="External" /><Relationship Id="rId2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1" TargetMode="External" /><Relationship Id="rId2" Type="http://schemas.openxmlformats.org/officeDocument/2006/relationships/hyperlink" Target="https://podminky.urs.cz/item/CS_URS_2024_01/121151103" TargetMode="External" /><Relationship Id="rId3" Type="http://schemas.openxmlformats.org/officeDocument/2006/relationships/hyperlink" Target="https://podminky.urs.cz/item/CS_URS_2024_01/131251105" TargetMode="External" /><Relationship Id="rId4" Type="http://schemas.openxmlformats.org/officeDocument/2006/relationships/hyperlink" Target="https://podminky.urs.cz/item/CS_URS_2025_01/132251104" TargetMode="External" /><Relationship Id="rId5" Type="http://schemas.openxmlformats.org/officeDocument/2006/relationships/hyperlink" Target="https://podminky.urs.cz/item/CS_URS_2025_01/162751117" TargetMode="External" /><Relationship Id="rId6" Type="http://schemas.openxmlformats.org/officeDocument/2006/relationships/hyperlink" Target="https://podminky.urs.cz/item/CS_URS_2025_01/162751119" TargetMode="External" /><Relationship Id="rId7" Type="http://schemas.openxmlformats.org/officeDocument/2006/relationships/hyperlink" Target="https://podminky.urs.cz/item/CS_URS_2025_01/167151101" TargetMode="External" /><Relationship Id="rId8" Type="http://schemas.openxmlformats.org/officeDocument/2006/relationships/hyperlink" Target="https://podminky.urs.cz/item/CS_URS_2025_01/171251201" TargetMode="External" /><Relationship Id="rId9" Type="http://schemas.openxmlformats.org/officeDocument/2006/relationships/hyperlink" Target="https://podminky.urs.cz/item/CS_URS_2025_01/171201221" TargetMode="External" /><Relationship Id="rId10" Type="http://schemas.openxmlformats.org/officeDocument/2006/relationships/hyperlink" Target="https://podminky.urs.cz/item/CS_URS_2025_01/174151101" TargetMode="External" /><Relationship Id="rId11" Type="http://schemas.openxmlformats.org/officeDocument/2006/relationships/hyperlink" Target="https://podminky.urs.cz/item/CS_URS_2024_01/181311103" TargetMode="External" /><Relationship Id="rId12" Type="http://schemas.openxmlformats.org/officeDocument/2006/relationships/hyperlink" Target="https://podminky.urs.cz/item/CS_URS_2024_01/181411131" TargetMode="External" /><Relationship Id="rId13" Type="http://schemas.openxmlformats.org/officeDocument/2006/relationships/hyperlink" Target="https://podminky.urs.cz/item/CS_URS_2025_01/211571112" TargetMode="External" /><Relationship Id="rId14" Type="http://schemas.openxmlformats.org/officeDocument/2006/relationships/hyperlink" Target="https://podminky.urs.cz/item/CS_URS_2025_01/211971110" TargetMode="External" /><Relationship Id="rId15" Type="http://schemas.openxmlformats.org/officeDocument/2006/relationships/hyperlink" Target="https://podminky.urs.cz/item/CS_URS_2024_01/596211111" TargetMode="External" /><Relationship Id="rId16" Type="http://schemas.openxmlformats.org/officeDocument/2006/relationships/hyperlink" Target="https://podminky.urs.cz/item/CS_URS_2024_01/899102112" TargetMode="External" /><Relationship Id="rId17" Type="http://schemas.openxmlformats.org/officeDocument/2006/relationships/hyperlink" Target="https://podminky.urs.cz/item/CS_URS_2025_01/871310430" TargetMode="External" /><Relationship Id="rId18" Type="http://schemas.openxmlformats.org/officeDocument/2006/relationships/hyperlink" Target="https://podminky.urs.cz/item/CS_URS_2025_01/871350430" TargetMode="External" /><Relationship Id="rId19" Type="http://schemas.openxmlformats.org/officeDocument/2006/relationships/hyperlink" Target="https://podminky.urs.cz/item/CS_URS_2024_01/871360310" TargetMode="External" /><Relationship Id="rId20" Type="http://schemas.openxmlformats.org/officeDocument/2006/relationships/hyperlink" Target="https://podminky.urs.cz/item/CS_URS_2024_01/871310320" TargetMode="External" /><Relationship Id="rId21" Type="http://schemas.openxmlformats.org/officeDocument/2006/relationships/hyperlink" Target="https://podminky.urs.cz/item/CS_URS_2024_01/871350320" TargetMode="External" /><Relationship Id="rId22" Type="http://schemas.openxmlformats.org/officeDocument/2006/relationships/hyperlink" Target="https://podminky.urs.cz/item/CS_URS_2024_01/871360320" TargetMode="External" /><Relationship Id="rId23" Type="http://schemas.openxmlformats.org/officeDocument/2006/relationships/hyperlink" Target="https://podminky.urs.cz/item/CS_URS_2025_01/877350420" TargetMode="External" /><Relationship Id="rId24" Type="http://schemas.openxmlformats.org/officeDocument/2006/relationships/hyperlink" Target="https://podminky.urs.cz/item/CS_URS_2025_01/877310410" TargetMode="External" /><Relationship Id="rId25" Type="http://schemas.openxmlformats.org/officeDocument/2006/relationships/hyperlink" Target="https://podminky.urs.cz/item/CS_URS_2025_01/877310410" TargetMode="External" /><Relationship Id="rId26" Type="http://schemas.openxmlformats.org/officeDocument/2006/relationships/hyperlink" Target="https://podminky.urs.cz/item/CS_URS_2024_01/997221151" TargetMode="External" /><Relationship Id="rId27" Type="http://schemas.openxmlformats.org/officeDocument/2006/relationships/hyperlink" Target="https://podminky.urs.cz/item/CS_URS_2024_01/997221159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612" TargetMode="External" /><Relationship Id="rId31" Type="http://schemas.openxmlformats.org/officeDocument/2006/relationships/hyperlink" Target="https://podminky.urs.cz/item/CS_URS_2024_01/997221615" TargetMode="External" /><Relationship Id="rId32" Type="http://schemas.openxmlformats.org/officeDocument/2006/relationships/hyperlink" Target="https://podminky.urs.cz/item/CS_URS_2025_01/998276101" TargetMode="External" /><Relationship Id="rId33" Type="http://schemas.openxmlformats.org/officeDocument/2006/relationships/hyperlink" Target="https://podminky.urs.cz/item/CS_URS_2024_01/230170004" TargetMode="External" /><Relationship Id="rId34" Type="http://schemas.openxmlformats.org/officeDocument/2006/relationships/hyperlink" Target="https://podminky.urs.cz/item/CS_URS_2024_01/230170005" TargetMode="External" /><Relationship Id="rId35" Type="http://schemas.openxmlformats.org/officeDocument/2006/relationships/hyperlink" Target="https://podminky.urs.cz/item/CS_URS_2024_01/230170014" TargetMode="External" /><Relationship Id="rId36" Type="http://schemas.openxmlformats.org/officeDocument/2006/relationships/hyperlink" Target="https://podminky.urs.cz/item/CS_URS_2024_01/230170015" TargetMode="External" /><Relationship Id="rId37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1" TargetMode="External" /><Relationship Id="rId2" Type="http://schemas.openxmlformats.org/officeDocument/2006/relationships/hyperlink" Target="https://podminky.urs.cz/item/CS_URS_2025_01/113107123" TargetMode="External" /><Relationship Id="rId3" Type="http://schemas.openxmlformats.org/officeDocument/2006/relationships/hyperlink" Target="https://podminky.urs.cz/item/CS_URS_2025_01/113107130" TargetMode="External" /><Relationship Id="rId4" Type="http://schemas.openxmlformats.org/officeDocument/2006/relationships/hyperlink" Target="https://podminky.urs.cz/item/CS_URS_2025_01/941111111" TargetMode="External" /><Relationship Id="rId5" Type="http://schemas.openxmlformats.org/officeDocument/2006/relationships/hyperlink" Target="https://podminky.urs.cz/item/CS_URS_2025_01/941111211" TargetMode="External" /><Relationship Id="rId6" Type="http://schemas.openxmlformats.org/officeDocument/2006/relationships/hyperlink" Target="https://podminky.urs.cz/item/CS_URS_2025_01/941111811" TargetMode="External" /><Relationship Id="rId7" Type="http://schemas.openxmlformats.org/officeDocument/2006/relationships/hyperlink" Target="https://podminky.urs.cz/item/CS_URS_2025_01/961031311" TargetMode="External" /><Relationship Id="rId8" Type="http://schemas.openxmlformats.org/officeDocument/2006/relationships/hyperlink" Target="https://podminky.urs.cz/item/CS_URS_2025_01/961044111" TargetMode="External" /><Relationship Id="rId9" Type="http://schemas.openxmlformats.org/officeDocument/2006/relationships/hyperlink" Target="https://podminky.urs.cz/item/CS_URS_2025_01/961055111" TargetMode="External" /><Relationship Id="rId10" Type="http://schemas.openxmlformats.org/officeDocument/2006/relationships/hyperlink" Target="https://podminky.urs.cz/item/CS_URS_2025_01/962031133" TargetMode="External" /><Relationship Id="rId11" Type="http://schemas.openxmlformats.org/officeDocument/2006/relationships/hyperlink" Target="https://podminky.urs.cz/item/CS_URS_2025_01/962032231" TargetMode="External" /><Relationship Id="rId12" Type="http://schemas.openxmlformats.org/officeDocument/2006/relationships/hyperlink" Target="https://podminky.urs.cz/item/CS_URS_2025_01/964061321" TargetMode="External" /><Relationship Id="rId13" Type="http://schemas.openxmlformats.org/officeDocument/2006/relationships/hyperlink" Target="https://podminky.urs.cz/item/CS_URS_2025_01/965045112" TargetMode="External" /><Relationship Id="rId14" Type="http://schemas.openxmlformats.org/officeDocument/2006/relationships/hyperlink" Target="https://podminky.urs.cz/item/CS_URS_2025_01/965045113" TargetMode="External" /><Relationship Id="rId15" Type="http://schemas.openxmlformats.org/officeDocument/2006/relationships/hyperlink" Target="https://podminky.urs.cz/item/CS_URS_2025_01/965082933" TargetMode="External" /><Relationship Id="rId16" Type="http://schemas.openxmlformats.org/officeDocument/2006/relationships/hyperlink" Target="https://podminky.urs.cz/item/CS_URS_2025_01/968062354" TargetMode="External" /><Relationship Id="rId17" Type="http://schemas.openxmlformats.org/officeDocument/2006/relationships/hyperlink" Target="https://podminky.urs.cz/item/CS_URS_2025_01/968062355" TargetMode="External" /><Relationship Id="rId18" Type="http://schemas.openxmlformats.org/officeDocument/2006/relationships/hyperlink" Target="https://podminky.urs.cz/item/CS_URS_2025_01/968072455" TargetMode="External" /><Relationship Id="rId19" Type="http://schemas.openxmlformats.org/officeDocument/2006/relationships/hyperlink" Target="https://podminky.urs.cz/item/CS_URS_2025_01/997013151" TargetMode="External" /><Relationship Id="rId20" Type="http://schemas.openxmlformats.org/officeDocument/2006/relationships/hyperlink" Target="https://podminky.urs.cz/item/CS_URS_2025_01/997013501" TargetMode="External" /><Relationship Id="rId21" Type="http://schemas.openxmlformats.org/officeDocument/2006/relationships/hyperlink" Target="https://podminky.urs.cz/item/CS_URS_2025_01/997013509" TargetMode="External" /><Relationship Id="rId22" Type="http://schemas.openxmlformats.org/officeDocument/2006/relationships/hyperlink" Target="https://podminky.urs.cz/item/CS_URS_2025_01/997013601" TargetMode="External" /><Relationship Id="rId23" Type="http://schemas.openxmlformats.org/officeDocument/2006/relationships/hyperlink" Target="https://podminky.urs.cz/item/CS_URS_2025_01/997013602" TargetMode="External" /><Relationship Id="rId24" Type="http://schemas.openxmlformats.org/officeDocument/2006/relationships/hyperlink" Target="https://podminky.urs.cz/item/CS_URS_2025_01/997013603" TargetMode="External" /><Relationship Id="rId25" Type="http://schemas.openxmlformats.org/officeDocument/2006/relationships/hyperlink" Target="https://podminky.urs.cz/item/CS_URS_2025_01/997013631" TargetMode="External" /><Relationship Id="rId26" Type="http://schemas.openxmlformats.org/officeDocument/2006/relationships/hyperlink" Target="https://podminky.urs.cz/item/CS_URS_2025_01/997013655" TargetMode="External" /><Relationship Id="rId27" Type="http://schemas.openxmlformats.org/officeDocument/2006/relationships/hyperlink" Target="https://podminky.urs.cz/item/CS_URS_2025_01/997013811" TargetMode="External" /><Relationship Id="rId28" Type="http://schemas.openxmlformats.org/officeDocument/2006/relationships/hyperlink" Target="https://podminky.urs.cz/item/CS_URS_2025_01/997013813" TargetMode="External" /><Relationship Id="rId29" Type="http://schemas.openxmlformats.org/officeDocument/2006/relationships/hyperlink" Target="https://podminky.urs.cz/item/CS_URS_2025_01/997013814" TargetMode="External" /><Relationship Id="rId30" Type="http://schemas.openxmlformats.org/officeDocument/2006/relationships/hyperlink" Target="https://podminky.urs.cz/item/CS_URS_2025_01/712440831" TargetMode="External" /><Relationship Id="rId31" Type="http://schemas.openxmlformats.org/officeDocument/2006/relationships/hyperlink" Target="https://podminky.urs.cz/item/CS_URS_2025_01/741371900" TargetMode="External" /><Relationship Id="rId32" Type="http://schemas.openxmlformats.org/officeDocument/2006/relationships/hyperlink" Target="https://podminky.urs.cz/item/CS_URS_2025_01/762331811" TargetMode="External" /><Relationship Id="rId33" Type="http://schemas.openxmlformats.org/officeDocument/2006/relationships/hyperlink" Target="https://podminky.urs.cz/item/CS_URS_2025_01/762331812" TargetMode="External" /><Relationship Id="rId34" Type="http://schemas.openxmlformats.org/officeDocument/2006/relationships/hyperlink" Target="https://podminky.urs.cz/item/CS_URS_2025_01/762341811" TargetMode="External" /><Relationship Id="rId35" Type="http://schemas.openxmlformats.org/officeDocument/2006/relationships/hyperlink" Target="https://podminky.urs.cz/item/CS_URS_2025_01/762822820" TargetMode="External" /><Relationship Id="rId36" Type="http://schemas.openxmlformats.org/officeDocument/2006/relationships/hyperlink" Target="https://podminky.urs.cz/item/CS_URS_2025_01/762841812" TargetMode="External" /><Relationship Id="rId37" Type="http://schemas.openxmlformats.org/officeDocument/2006/relationships/hyperlink" Target="https://podminky.urs.cz/item/CS_URS_2025_01/764001821" TargetMode="External" /><Relationship Id="rId38" Type="http://schemas.openxmlformats.org/officeDocument/2006/relationships/hyperlink" Target="https://podminky.urs.cz/item/CS_URS_2025_01/764004801" TargetMode="External" /><Relationship Id="rId39" Type="http://schemas.openxmlformats.org/officeDocument/2006/relationships/hyperlink" Target="https://podminky.urs.cz/item/CS_URS_2025_01/764004861" TargetMode="External" /><Relationship Id="rId40" Type="http://schemas.openxmlformats.org/officeDocument/2006/relationships/hyperlink" Target="https://podminky.urs.cz/item/CS_URS_2025_01/766691911" TargetMode="External" /><Relationship Id="rId41" Type="http://schemas.openxmlformats.org/officeDocument/2006/relationships/hyperlink" Target="https://podminky.urs.cz/item/CS_URS_2025_01/766691914" TargetMode="External" /><Relationship Id="rId42" Type="http://schemas.openxmlformats.org/officeDocument/2006/relationships/hyperlink" Target="https://podminky.urs.cz/item/CS_URS_2025_01/767661811" TargetMode="External" /><Relationship Id="rId43" Type="http://schemas.openxmlformats.org/officeDocument/2006/relationships/hyperlink" Target="https://podminky.urs.cz/item/CS_URS_2025_01/776201812" TargetMode="External" /><Relationship Id="rId44" Type="http://schemas.openxmlformats.org/officeDocument/2006/relationships/hyperlink" Target="https://podminky.urs.cz/item/CS_URS_2025_01/HZS2232" TargetMode="External" /><Relationship Id="rId45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111312" TargetMode="External" /><Relationship Id="rId2" Type="http://schemas.openxmlformats.org/officeDocument/2006/relationships/hyperlink" Target="https://podminky.urs.cz/item/CS_URS_2025_01/111212211" TargetMode="External" /><Relationship Id="rId3" Type="http://schemas.openxmlformats.org/officeDocument/2006/relationships/hyperlink" Target="https://podminky.urs.cz/item/CS_URS_2025_01/113106121" TargetMode="External" /><Relationship Id="rId4" Type="http://schemas.openxmlformats.org/officeDocument/2006/relationships/hyperlink" Target="https://podminky.urs.cz/item/CS_URS_2025_01/113107123" TargetMode="External" /><Relationship Id="rId5" Type="http://schemas.openxmlformats.org/officeDocument/2006/relationships/hyperlink" Target="https://podminky.urs.cz/item/CS_URS_2025_01/113107130" TargetMode="External" /><Relationship Id="rId6" Type="http://schemas.openxmlformats.org/officeDocument/2006/relationships/hyperlink" Target="https://podminky.urs.cz/item/CS_URS_2025_01/941111111" TargetMode="External" /><Relationship Id="rId7" Type="http://schemas.openxmlformats.org/officeDocument/2006/relationships/hyperlink" Target="https://podminky.urs.cz/item/CS_URS_2025_01/941111211" TargetMode="External" /><Relationship Id="rId8" Type="http://schemas.openxmlformats.org/officeDocument/2006/relationships/hyperlink" Target="https://podminky.urs.cz/item/CS_URS_2025_01/941111811" TargetMode="External" /><Relationship Id="rId9" Type="http://schemas.openxmlformats.org/officeDocument/2006/relationships/hyperlink" Target="https://podminky.urs.cz/item/CS_URS_2025_01/949101111" TargetMode="External" /><Relationship Id="rId10" Type="http://schemas.openxmlformats.org/officeDocument/2006/relationships/hyperlink" Target="https://podminky.urs.cz/item/CS_URS_2025_01/961044111" TargetMode="External" /><Relationship Id="rId11" Type="http://schemas.openxmlformats.org/officeDocument/2006/relationships/hyperlink" Target="https://podminky.urs.cz/item/CS_URS_2025_01/961055111" TargetMode="External" /><Relationship Id="rId12" Type="http://schemas.openxmlformats.org/officeDocument/2006/relationships/hyperlink" Target="https://podminky.urs.cz/item/CS_URS_2025_01/962031133" TargetMode="External" /><Relationship Id="rId13" Type="http://schemas.openxmlformats.org/officeDocument/2006/relationships/hyperlink" Target="https://podminky.urs.cz/item/CS_URS_2025_01/962032231" TargetMode="External" /><Relationship Id="rId14" Type="http://schemas.openxmlformats.org/officeDocument/2006/relationships/hyperlink" Target="https://podminky.urs.cz/item/CS_URS_2025_01/962032631" TargetMode="External" /><Relationship Id="rId15" Type="http://schemas.openxmlformats.org/officeDocument/2006/relationships/hyperlink" Target="https://podminky.urs.cz/item/CS_URS_2025_01/962032691" TargetMode="External" /><Relationship Id="rId16" Type="http://schemas.openxmlformats.org/officeDocument/2006/relationships/hyperlink" Target="https://podminky.urs.cz/item/CS_URS_2025_01/963042819" TargetMode="External" /><Relationship Id="rId17" Type="http://schemas.openxmlformats.org/officeDocument/2006/relationships/hyperlink" Target="https://podminky.urs.cz/item/CS_URS_2025_01/964061321" TargetMode="External" /><Relationship Id="rId18" Type="http://schemas.openxmlformats.org/officeDocument/2006/relationships/hyperlink" Target="https://podminky.urs.cz/item/CS_URS_2025_01/965045112" TargetMode="External" /><Relationship Id="rId19" Type="http://schemas.openxmlformats.org/officeDocument/2006/relationships/hyperlink" Target="https://podminky.urs.cz/item/CS_URS_2025_01/965045113" TargetMode="External" /><Relationship Id="rId20" Type="http://schemas.openxmlformats.org/officeDocument/2006/relationships/hyperlink" Target="https://podminky.urs.cz/item/CS_URS_2025_01/965082933" TargetMode="External" /><Relationship Id="rId21" Type="http://schemas.openxmlformats.org/officeDocument/2006/relationships/hyperlink" Target="https://podminky.urs.cz/item/CS_URS_2025_01/968062355" TargetMode="External" /><Relationship Id="rId22" Type="http://schemas.openxmlformats.org/officeDocument/2006/relationships/hyperlink" Target="https://podminky.urs.cz/item/CS_URS_2025_01/968072455" TargetMode="External" /><Relationship Id="rId23" Type="http://schemas.openxmlformats.org/officeDocument/2006/relationships/hyperlink" Target="https://podminky.urs.cz/item/CS_URS_2025_01/997013151" TargetMode="External" /><Relationship Id="rId24" Type="http://schemas.openxmlformats.org/officeDocument/2006/relationships/hyperlink" Target="https://podminky.urs.cz/item/CS_URS_2025_01/997013501" TargetMode="External" /><Relationship Id="rId25" Type="http://schemas.openxmlformats.org/officeDocument/2006/relationships/hyperlink" Target="https://podminky.urs.cz/item/CS_URS_2025_01/997013509" TargetMode="External" /><Relationship Id="rId26" Type="http://schemas.openxmlformats.org/officeDocument/2006/relationships/hyperlink" Target="https://podminky.urs.cz/item/CS_URS_2025_01/997013601" TargetMode="External" /><Relationship Id="rId27" Type="http://schemas.openxmlformats.org/officeDocument/2006/relationships/hyperlink" Target="https://podminky.urs.cz/item/CS_URS_2025_01/997013602" TargetMode="External" /><Relationship Id="rId28" Type="http://schemas.openxmlformats.org/officeDocument/2006/relationships/hyperlink" Target="https://podminky.urs.cz/item/CS_URS_2025_01/997013603" TargetMode="External" /><Relationship Id="rId29" Type="http://schemas.openxmlformats.org/officeDocument/2006/relationships/hyperlink" Target="https://podminky.urs.cz/item/CS_URS_2025_01/997013631" TargetMode="External" /><Relationship Id="rId30" Type="http://schemas.openxmlformats.org/officeDocument/2006/relationships/hyperlink" Target="https://podminky.urs.cz/item/CS_URS_2025_01/997013655" TargetMode="External" /><Relationship Id="rId31" Type="http://schemas.openxmlformats.org/officeDocument/2006/relationships/hyperlink" Target="https://podminky.urs.cz/item/CS_URS_2025_01/997013811" TargetMode="External" /><Relationship Id="rId32" Type="http://schemas.openxmlformats.org/officeDocument/2006/relationships/hyperlink" Target="https://podminky.urs.cz/item/CS_URS_2025_01/997013813" TargetMode="External" /><Relationship Id="rId33" Type="http://schemas.openxmlformats.org/officeDocument/2006/relationships/hyperlink" Target="https://podminky.urs.cz/item/CS_URS_2025_01/997013814" TargetMode="External" /><Relationship Id="rId34" Type="http://schemas.openxmlformats.org/officeDocument/2006/relationships/hyperlink" Target="https://podminky.urs.cz/item/CS_URS_2025_01/712440831" TargetMode="External" /><Relationship Id="rId35" Type="http://schemas.openxmlformats.org/officeDocument/2006/relationships/hyperlink" Target="https://podminky.urs.cz/item/CS_URS_2025_01/762331812" TargetMode="External" /><Relationship Id="rId36" Type="http://schemas.openxmlformats.org/officeDocument/2006/relationships/hyperlink" Target="https://podminky.urs.cz/item/CS_URS_2025_01/762341811" TargetMode="External" /><Relationship Id="rId37" Type="http://schemas.openxmlformats.org/officeDocument/2006/relationships/hyperlink" Target="https://podminky.urs.cz/item/CS_URS_2025_01/762822820" TargetMode="External" /><Relationship Id="rId38" Type="http://schemas.openxmlformats.org/officeDocument/2006/relationships/hyperlink" Target="https://podminky.urs.cz/item/CS_URS_2025_01/762841812" TargetMode="External" /><Relationship Id="rId39" Type="http://schemas.openxmlformats.org/officeDocument/2006/relationships/hyperlink" Target="https://podminky.urs.cz/item/CS_URS_2025_01/764002851" TargetMode="External" /><Relationship Id="rId40" Type="http://schemas.openxmlformats.org/officeDocument/2006/relationships/hyperlink" Target="https://podminky.urs.cz/item/CS_URS_2025_01/764004801" TargetMode="External" /><Relationship Id="rId41" Type="http://schemas.openxmlformats.org/officeDocument/2006/relationships/hyperlink" Target="https://podminky.urs.cz/item/CS_URS_2025_01/764004861" TargetMode="External" /><Relationship Id="rId42" Type="http://schemas.openxmlformats.org/officeDocument/2006/relationships/hyperlink" Target="https://podminky.urs.cz/item/CS_URS_2025_01/766421821" TargetMode="External" /><Relationship Id="rId43" Type="http://schemas.openxmlformats.org/officeDocument/2006/relationships/hyperlink" Target="https://podminky.urs.cz/item/CS_URS_2025_01/766421822" TargetMode="External" /><Relationship Id="rId44" Type="http://schemas.openxmlformats.org/officeDocument/2006/relationships/hyperlink" Target="https://podminky.urs.cz/item/CS_URS_2025_01/766691911" TargetMode="External" /><Relationship Id="rId45" Type="http://schemas.openxmlformats.org/officeDocument/2006/relationships/hyperlink" Target="https://podminky.urs.cz/item/CS_URS_2025_01/766691914" TargetMode="External" /><Relationship Id="rId46" Type="http://schemas.openxmlformats.org/officeDocument/2006/relationships/hyperlink" Target="https://podminky.urs.cz/item/CS_URS_2025_01/767661811" TargetMode="External" /><Relationship Id="rId47" Type="http://schemas.openxmlformats.org/officeDocument/2006/relationships/hyperlink" Target="https://podminky.urs.cz/item/CS_URS_2025_01/775511800" TargetMode="External" /><Relationship Id="rId48" Type="http://schemas.openxmlformats.org/officeDocument/2006/relationships/hyperlink" Target="https://podminky.urs.cz/item/CS_URS_2025_01/776201812" TargetMode="External" /><Relationship Id="rId49" Type="http://schemas.openxmlformats.org/officeDocument/2006/relationships/hyperlink" Target="https://podminky.urs.cz/item/CS_URS_2025_01/HZS2111" TargetMode="External" /><Relationship Id="rId50" Type="http://schemas.openxmlformats.org/officeDocument/2006/relationships/hyperlink" Target="https://podminky.urs.cz/item/CS_URS_2025_01/HZS2232" TargetMode="External" /><Relationship Id="rId5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0001000" TargetMode="External" /><Relationship Id="rId2" Type="http://schemas.openxmlformats.org/officeDocument/2006/relationships/hyperlink" Target="https://podminky.urs.cz/item/CS_URS_2025_01/030001000" TargetMode="External" /><Relationship Id="rId3" Type="http://schemas.openxmlformats.org/officeDocument/2006/relationships/hyperlink" Target="https://podminky.urs.cz/item/CS_URS_2025_01/034503000" TargetMode="External" /><Relationship Id="rId4" Type="http://schemas.openxmlformats.org/officeDocument/2006/relationships/hyperlink" Target="https://podminky.urs.cz/item/CS_URS_2025_01/041403000" TargetMode="External" /><Relationship Id="rId5" Type="http://schemas.openxmlformats.org/officeDocument/2006/relationships/hyperlink" Target="https://podminky.urs.cz/item/CS_URS_2025_01/042503000" TargetMode="External" /><Relationship Id="rId6" Type="http://schemas.openxmlformats.org/officeDocument/2006/relationships/hyperlink" Target="https://podminky.urs.cz/item/CS_URS_2025_01/045002000.KV" TargetMode="External" /><Relationship Id="rId7" Type="http://schemas.openxmlformats.org/officeDocument/2006/relationships/hyperlink" Target="https://podminky.urs.cz/item/CS_URS_2025_01/065002000" TargetMode="External" /><Relationship Id="rId8" Type="http://schemas.openxmlformats.org/officeDocument/2006/relationships/hyperlink" Target="https://podminky.urs.cz/item/CS_URS_2025_01/073002000" TargetMode="External" /><Relationship Id="rId9" Type="http://schemas.openxmlformats.org/officeDocument/2006/relationships/hyperlink" Target="https://podminky.urs.cz/item/CS_URS_2025_01/091002000" TargetMode="External" /><Relationship Id="rId10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5</v>
      </c>
      <c r="BV1" s="19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4"/>
      <c r="C4" s="25"/>
      <c r="D4" s="26" t="s">
        <v>10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11</v>
      </c>
      <c r="BG4" s="28" t="s">
        <v>12</v>
      </c>
      <c r="BS4" s="20" t="s">
        <v>13</v>
      </c>
    </row>
    <row r="5" s="1" customFormat="1" ht="12" customHeight="1">
      <c r="B5" s="24"/>
      <c r="C5" s="25"/>
      <c r="D5" s="29" t="s">
        <v>14</v>
      </c>
      <c r="E5" s="25"/>
      <c r="F5" s="25"/>
      <c r="G5" s="25"/>
      <c r="H5" s="25"/>
      <c r="I5" s="25"/>
      <c r="J5" s="25"/>
      <c r="K5" s="30" t="s">
        <v>15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G5" s="31" t="s">
        <v>16</v>
      </c>
      <c r="BS5" s="20" t="s">
        <v>7</v>
      </c>
    </row>
    <row r="6" s="1" customFormat="1" ht="36.96" customHeight="1">
      <c r="B6" s="24"/>
      <c r="C6" s="25"/>
      <c r="D6" s="32" t="s">
        <v>17</v>
      </c>
      <c r="E6" s="25"/>
      <c r="F6" s="25"/>
      <c r="G6" s="25"/>
      <c r="H6" s="25"/>
      <c r="I6" s="25"/>
      <c r="J6" s="25"/>
      <c r="K6" s="33" t="s">
        <v>18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G6" s="34"/>
      <c r="BS6" s="20" t="s">
        <v>7</v>
      </c>
    </row>
    <row r="7" s="1" customFormat="1" ht="12" customHeight="1">
      <c r="B7" s="24"/>
      <c r="C7" s="25"/>
      <c r="D7" s="35" t="s">
        <v>19</v>
      </c>
      <c r="E7" s="25"/>
      <c r="F7" s="25"/>
      <c r="G7" s="25"/>
      <c r="H7" s="25"/>
      <c r="I7" s="25"/>
      <c r="J7" s="25"/>
      <c r="K7" s="30" t="s">
        <v>20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21</v>
      </c>
      <c r="AL7" s="25"/>
      <c r="AM7" s="25"/>
      <c r="AN7" s="30" t="s">
        <v>20</v>
      </c>
      <c r="AO7" s="25"/>
      <c r="AP7" s="25"/>
      <c r="AQ7" s="25"/>
      <c r="AR7" s="23"/>
      <c r="BG7" s="34"/>
      <c r="BS7" s="20" t="s">
        <v>7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G8" s="34"/>
      <c r="BS8" s="20" t="s">
        <v>7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G9" s="34"/>
      <c r="BS9" s="20" t="s">
        <v>7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20</v>
      </c>
      <c r="AO10" s="25"/>
      <c r="AP10" s="25"/>
      <c r="AQ10" s="25"/>
      <c r="AR10" s="23"/>
      <c r="BG10" s="34"/>
      <c r="BS10" s="20" t="s">
        <v>7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20</v>
      </c>
      <c r="AO11" s="25"/>
      <c r="AP11" s="25"/>
      <c r="AQ11" s="25"/>
      <c r="AR11" s="23"/>
      <c r="BG11" s="34"/>
      <c r="BS11" s="20" t="s">
        <v>7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G12" s="34"/>
      <c r="BS12" s="20" t="s">
        <v>7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31</v>
      </c>
      <c r="AO13" s="25"/>
      <c r="AP13" s="25"/>
      <c r="AQ13" s="25"/>
      <c r="AR13" s="23"/>
      <c r="BG13" s="34"/>
      <c r="BS13" s="20" t="s">
        <v>7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G14" s="34"/>
      <c r="BS14" s="20" t="s">
        <v>7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G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20</v>
      </c>
      <c r="AO16" s="25"/>
      <c r="AP16" s="25"/>
      <c r="AQ16" s="25"/>
      <c r="AR16" s="23"/>
      <c r="BG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20</v>
      </c>
      <c r="AO17" s="25"/>
      <c r="AP17" s="25"/>
      <c r="AQ17" s="25"/>
      <c r="AR17" s="23"/>
      <c r="BG17" s="34"/>
      <c r="BS17" s="20" t="s">
        <v>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G18" s="34"/>
      <c r="BS18" s="20" t="s">
        <v>7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20</v>
      </c>
      <c r="AO19" s="25"/>
      <c r="AP19" s="25"/>
      <c r="AQ19" s="25"/>
      <c r="AR19" s="23"/>
      <c r="BG19" s="34"/>
      <c r="BS19" s="20" t="s">
        <v>7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20</v>
      </c>
      <c r="AO20" s="25"/>
      <c r="AP20" s="25"/>
      <c r="AQ20" s="25"/>
      <c r="AR20" s="23"/>
      <c r="BG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G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G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G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G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G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G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G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G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ROUND(BB54,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ROUND(AX54, 2)</f>
        <v>0</v>
      </c>
      <c r="AL29" s="50"/>
      <c r="AM29" s="50"/>
      <c r="AN29" s="50"/>
      <c r="AO29" s="50"/>
      <c r="AP29" s="50"/>
      <c r="AQ29" s="50"/>
      <c r="AR29" s="53"/>
      <c r="BG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ROUND(BC54,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ROUND(AY54, 2)</f>
        <v>0</v>
      </c>
      <c r="AL30" s="50"/>
      <c r="AM30" s="50"/>
      <c r="AN30" s="50"/>
      <c r="AO30" s="50"/>
      <c r="AP30" s="50"/>
      <c r="AQ30" s="50"/>
      <c r="AR30" s="53"/>
      <c r="BG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ROUND(BD54,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G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ROUND(BE54,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G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ROUND(BF54,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G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G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G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G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G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G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G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G43" s="41"/>
    </row>
    <row r="44" s="4" customFormat="1" ht="12" customHeight="1">
      <c r="A44" s="4"/>
      <c r="B44" s="66"/>
      <c r="C44" s="35" t="s">
        <v>14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2025-014-2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G44" s="4"/>
    </row>
    <row r="45" s="5" customFormat="1" ht="36.96" customHeight="1">
      <c r="A45" s="5"/>
      <c r="B45" s="69"/>
      <c r="C45" s="70" t="s">
        <v>17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Revitalizace zahrady Benediktinského opatství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G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G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parc.č.:1236, 1237/1, 1237/2, 1238, k.ú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5. 6. 2025</v>
      </c>
      <c r="AN47" s="75"/>
      <c r="AO47" s="43"/>
      <c r="AP47" s="43"/>
      <c r="AQ47" s="43"/>
      <c r="AR47" s="47"/>
      <c r="BG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G48" s="41"/>
    </row>
    <row r="49" s="2" customFormat="1" ht="25.6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Benediktinské opatství, Vyšehradská 49, Praha 2  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 xml:space="preserve">Ing. arch. Tomáš Hradečný, Sestupná 21, Praha 6   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80"/>
      <c r="BG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Ing. Dana Mlejnková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4"/>
      <c r="BG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8"/>
      <c r="BG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6" t="s">
        <v>69</v>
      </c>
      <c r="BE52" s="96" t="s">
        <v>70</v>
      </c>
      <c r="BF52" s="97" t="s">
        <v>71</v>
      </c>
      <c r="BG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100"/>
      <c r="BG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ROUND(AG55+AG56+AG58+AG66+SUM(AG74:AG77),2)</f>
        <v>0</v>
      </c>
      <c r="AH54" s="104"/>
      <c r="AI54" s="104"/>
      <c r="AJ54" s="104"/>
      <c r="AK54" s="104"/>
      <c r="AL54" s="104"/>
      <c r="AM54" s="104"/>
      <c r="AN54" s="105">
        <f>SUM(AG54,AV54)</f>
        <v>0</v>
      </c>
      <c r="AO54" s="105"/>
      <c r="AP54" s="105"/>
      <c r="AQ54" s="106" t="s">
        <v>20</v>
      </c>
      <c r="AR54" s="107"/>
      <c r="AS54" s="108">
        <f>ROUND(AS55+AS56+AS58+AS66+SUM(AS74:AS77),2)</f>
        <v>0</v>
      </c>
      <c r="AT54" s="109">
        <f>ROUND(AT55+AT56+AT58+AT66+SUM(AT74:AT77),2)</f>
        <v>0</v>
      </c>
      <c r="AU54" s="110">
        <f>ROUND(AU55+AU56+AU58+AU66+SUM(AU74:AU77),2)</f>
        <v>0</v>
      </c>
      <c r="AV54" s="110">
        <f>ROUND(SUM(AX54:AY54),2)</f>
        <v>0</v>
      </c>
      <c r="AW54" s="111">
        <f>ROUND(AW55+AW56+AW58+AW66+SUM(AW74:AW77),5)</f>
        <v>0</v>
      </c>
      <c r="AX54" s="110">
        <f>ROUND(BB54*L29,2)</f>
        <v>0</v>
      </c>
      <c r="AY54" s="110">
        <f>ROUND(BC54*L30,2)</f>
        <v>0</v>
      </c>
      <c r="AZ54" s="110">
        <f>ROUND(BD54*L29,2)</f>
        <v>0</v>
      </c>
      <c r="BA54" s="110">
        <f>ROUND(BE54*L30,2)</f>
        <v>0</v>
      </c>
      <c r="BB54" s="110">
        <f>ROUND(BB55+BB56+BB58+BB66+SUM(BB74:BB77),2)</f>
        <v>0</v>
      </c>
      <c r="BC54" s="110">
        <f>ROUND(BC55+BC56+BC58+BC66+SUM(BC74:BC77),2)</f>
        <v>0</v>
      </c>
      <c r="BD54" s="110">
        <f>ROUND(BD55+BD56+BD58+BD66+SUM(BD74:BD77),2)</f>
        <v>0</v>
      </c>
      <c r="BE54" s="110">
        <f>ROUND(BE55+BE56+BE58+BE66+SUM(BE74:BE77),2)</f>
        <v>0</v>
      </c>
      <c r="BF54" s="112">
        <f>ROUND(BF55+BF56+BF58+BF66+SUM(BF74:BF77),2)</f>
        <v>0</v>
      </c>
      <c r="BG54" s="6"/>
      <c r="BS54" s="113" t="s">
        <v>73</v>
      </c>
      <c r="BT54" s="113" t="s">
        <v>74</v>
      </c>
      <c r="BU54" s="114" t="s">
        <v>75</v>
      </c>
      <c r="BV54" s="113" t="s">
        <v>76</v>
      </c>
      <c r="BW54" s="113" t="s">
        <v>6</v>
      </c>
      <c r="BX54" s="113" t="s">
        <v>77</v>
      </c>
      <c r="CL54" s="113" t="s">
        <v>20</v>
      </c>
    </row>
    <row r="55" s="7" customFormat="1" ht="24.75" customHeight="1">
      <c r="A55" s="115" t="s">
        <v>78</v>
      </c>
      <c r="B55" s="116"/>
      <c r="C55" s="117"/>
      <c r="D55" s="118" t="s">
        <v>79</v>
      </c>
      <c r="E55" s="118"/>
      <c r="F55" s="118"/>
      <c r="G55" s="118"/>
      <c r="H55" s="118"/>
      <c r="I55" s="119"/>
      <c r="J55" s="118" t="s">
        <v>80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'2025-014-01 - Komunikace'!K32</f>
        <v>0</v>
      </c>
      <c r="AH55" s="119"/>
      <c r="AI55" s="119"/>
      <c r="AJ55" s="119"/>
      <c r="AK55" s="119"/>
      <c r="AL55" s="119"/>
      <c r="AM55" s="119"/>
      <c r="AN55" s="120">
        <f>SUM(AG55,AV55)</f>
        <v>0</v>
      </c>
      <c r="AO55" s="119"/>
      <c r="AP55" s="119"/>
      <c r="AQ55" s="121" t="s">
        <v>81</v>
      </c>
      <c r="AR55" s="122"/>
      <c r="AS55" s="123">
        <f>'2025-014-01 - Komunikace'!K30</f>
        <v>0</v>
      </c>
      <c r="AT55" s="124">
        <f>'2025-014-01 - Komunikace'!K31</f>
        <v>0</v>
      </c>
      <c r="AU55" s="124">
        <v>0</v>
      </c>
      <c r="AV55" s="124">
        <f>ROUND(SUM(AX55:AY55),2)</f>
        <v>0</v>
      </c>
      <c r="AW55" s="125">
        <f>'2025-014-01 - Komunikace'!T92</f>
        <v>0</v>
      </c>
      <c r="AX55" s="124">
        <f>'2025-014-01 - Komunikace'!K35</f>
        <v>0</v>
      </c>
      <c r="AY55" s="124">
        <f>'2025-014-01 - Komunikace'!K36</f>
        <v>0</v>
      </c>
      <c r="AZ55" s="124">
        <f>'2025-014-01 - Komunikace'!K37</f>
        <v>0</v>
      </c>
      <c r="BA55" s="124">
        <f>'2025-014-01 - Komunikace'!K38</f>
        <v>0</v>
      </c>
      <c r="BB55" s="124">
        <f>'2025-014-01 - Komunikace'!F35</f>
        <v>0</v>
      </c>
      <c r="BC55" s="124">
        <f>'2025-014-01 - Komunikace'!F36</f>
        <v>0</v>
      </c>
      <c r="BD55" s="124">
        <f>'2025-014-01 - Komunikace'!F37</f>
        <v>0</v>
      </c>
      <c r="BE55" s="124">
        <f>'2025-014-01 - Komunikace'!F38</f>
        <v>0</v>
      </c>
      <c r="BF55" s="126">
        <f>'2025-014-01 - Komunikace'!F39</f>
        <v>0</v>
      </c>
      <c r="BG55" s="7"/>
      <c r="BT55" s="127" t="s">
        <v>82</v>
      </c>
      <c r="BV55" s="127" t="s">
        <v>76</v>
      </c>
      <c r="BW55" s="127" t="s">
        <v>83</v>
      </c>
      <c r="BX55" s="127" t="s">
        <v>6</v>
      </c>
      <c r="CL55" s="127" t="s">
        <v>20</v>
      </c>
      <c r="CM55" s="127" t="s">
        <v>84</v>
      </c>
    </row>
    <row r="56" s="7" customFormat="1" ht="24.75" customHeight="1">
      <c r="A56" s="7"/>
      <c r="B56" s="116"/>
      <c r="C56" s="117"/>
      <c r="D56" s="118" t="s">
        <v>85</v>
      </c>
      <c r="E56" s="118"/>
      <c r="F56" s="118"/>
      <c r="G56" s="118"/>
      <c r="H56" s="118"/>
      <c r="I56" s="119"/>
      <c r="J56" s="118" t="s">
        <v>86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8">
        <f>ROUND(AG57,2)</f>
        <v>0</v>
      </c>
      <c r="AH56" s="119"/>
      <c r="AI56" s="119"/>
      <c r="AJ56" s="119"/>
      <c r="AK56" s="119"/>
      <c r="AL56" s="119"/>
      <c r="AM56" s="119"/>
      <c r="AN56" s="120">
        <f>SUM(AG56,AV56)</f>
        <v>0</v>
      </c>
      <c r="AO56" s="119"/>
      <c r="AP56" s="119"/>
      <c r="AQ56" s="121" t="s">
        <v>81</v>
      </c>
      <c r="AR56" s="122"/>
      <c r="AS56" s="129">
        <f>ROUND(AS57,2)</f>
        <v>0</v>
      </c>
      <c r="AT56" s="130">
        <f>ROUND(AT57,2)</f>
        <v>0</v>
      </c>
      <c r="AU56" s="124">
        <f>ROUND(AU57,2)</f>
        <v>0</v>
      </c>
      <c r="AV56" s="124">
        <f>ROUND(SUM(AX56:AY56),2)</f>
        <v>0</v>
      </c>
      <c r="AW56" s="125">
        <f>ROUND(AW57,5)</f>
        <v>0</v>
      </c>
      <c r="AX56" s="124">
        <f>ROUND(BB56*L29,2)</f>
        <v>0</v>
      </c>
      <c r="AY56" s="124">
        <f>ROUND(BC56*L30,2)</f>
        <v>0</v>
      </c>
      <c r="AZ56" s="124">
        <f>ROUND(BD56*L29,2)</f>
        <v>0</v>
      </c>
      <c r="BA56" s="124">
        <f>ROUND(BE56*L30,2)</f>
        <v>0</v>
      </c>
      <c r="BB56" s="124">
        <f>ROUND(BB57,2)</f>
        <v>0</v>
      </c>
      <c r="BC56" s="124">
        <f>ROUND(BC57,2)</f>
        <v>0</v>
      </c>
      <c r="BD56" s="124">
        <f>ROUND(BD57,2)</f>
        <v>0</v>
      </c>
      <c r="BE56" s="124">
        <f>ROUND(BE57,2)</f>
        <v>0</v>
      </c>
      <c r="BF56" s="126">
        <f>ROUND(BF57,2)</f>
        <v>0</v>
      </c>
      <c r="BG56" s="7"/>
      <c r="BS56" s="127" t="s">
        <v>73</v>
      </c>
      <c r="BT56" s="127" t="s">
        <v>82</v>
      </c>
      <c r="BU56" s="127" t="s">
        <v>75</v>
      </c>
      <c r="BV56" s="127" t="s">
        <v>76</v>
      </c>
      <c r="BW56" s="127" t="s">
        <v>87</v>
      </c>
      <c r="BX56" s="127" t="s">
        <v>6</v>
      </c>
      <c r="CL56" s="127" t="s">
        <v>20</v>
      </c>
      <c r="CM56" s="127" t="s">
        <v>84</v>
      </c>
    </row>
    <row r="57" s="4" customFormat="1" ht="23.25" customHeight="1">
      <c r="A57" s="115" t="s">
        <v>78</v>
      </c>
      <c r="B57" s="66"/>
      <c r="C57" s="131"/>
      <c r="D57" s="131"/>
      <c r="E57" s="132" t="s">
        <v>88</v>
      </c>
      <c r="F57" s="132"/>
      <c r="G57" s="132"/>
      <c r="H57" s="132"/>
      <c r="I57" s="132"/>
      <c r="J57" s="131"/>
      <c r="K57" s="132" t="s">
        <v>89</v>
      </c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3">
        <f>'2025-014-02-02 - Opěrná z...'!K34</f>
        <v>0</v>
      </c>
      <c r="AH57" s="131"/>
      <c r="AI57" s="131"/>
      <c r="AJ57" s="131"/>
      <c r="AK57" s="131"/>
      <c r="AL57" s="131"/>
      <c r="AM57" s="131"/>
      <c r="AN57" s="133">
        <f>SUM(AG57,AV57)</f>
        <v>0</v>
      </c>
      <c r="AO57" s="131"/>
      <c r="AP57" s="131"/>
      <c r="AQ57" s="134" t="s">
        <v>90</v>
      </c>
      <c r="AR57" s="68"/>
      <c r="AS57" s="135">
        <f>'2025-014-02-02 - Opěrná z...'!K32</f>
        <v>0</v>
      </c>
      <c r="AT57" s="136">
        <f>'2025-014-02-02 - Opěrná z...'!K33</f>
        <v>0</v>
      </c>
      <c r="AU57" s="136">
        <v>0</v>
      </c>
      <c r="AV57" s="136">
        <f>ROUND(SUM(AX57:AY57),2)</f>
        <v>0</v>
      </c>
      <c r="AW57" s="137">
        <f>'2025-014-02-02 - Opěrná z...'!T95</f>
        <v>0</v>
      </c>
      <c r="AX57" s="136">
        <f>'2025-014-02-02 - Opěrná z...'!K37</f>
        <v>0</v>
      </c>
      <c r="AY57" s="136">
        <f>'2025-014-02-02 - Opěrná z...'!K38</f>
        <v>0</v>
      </c>
      <c r="AZ57" s="136">
        <f>'2025-014-02-02 - Opěrná z...'!K39</f>
        <v>0</v>
      </c>
      <c r="BA57" s="136">
        <f>'2025-014-02-02 - Opěrná z...'!K40</f>
        <v>0</v>
      </c>
      <c r="BB57" s="136">
        <f>'2025-014-02-02 - Opěrná z...'!F37</f>
        <v>0</v>
      </c>
      <c r="BC57" s="136">
        <f>'2025-014-02-02 - Opěrná z...'!F38</f>
        <v>0</v>
      </c>
      <c r="BD57" s="136">
        <f>'2025-014-02-02 - Opěrná z...'!F39</f>
        <v>0</v>
      </c>
      <c r="BE57" s="136">
        <f>'2025-014-02-02 - Opěrná z...'!F40</f>
        <v>0</v>
      </c>
      <c r="BF57" s="138">
        <f>'2025-014-02-02 - Opěrná z...'!F41</f>
        <v>0</v>
      </c>
      <c r="BG57" s="4"/>
      <c r="BT57" s="139" t="s">
        <v>84</v>
      </c>
      <c r="BV57" s="139" t="s">
        <v>76</v>
      </c>
      <c r="BW57" s="139" t="s">
        <v>91</v>
      </c>
      <c r="BX57" s="139" t="s">
        <v>87</v>
      </c>
      <c r="CL57" s="139" t="s">
        <v>20</v>
      </c>
    </row>
    <row r="58" s="7" customFormat="1" ht="24.75" customHeight="1">
      <c r="A58" s="7"/>
      <c r="B58" s="116"/>
      <c r="C58" s="117"/>
      <c r="D58" s="118" t="s">
        <v>92</v>
      </c>
      <c r="E58" s="118"/>
      <c r="F58" s="118"/>
      <c r="G58" s="118"/>
      <c r="H58" s="118"/>
      <c r="I58" s="119"/>
      <c r="J58" s="118" t="s">
        <v>93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8">
        <f>ROUND(SUM(AG59:AG65),2)</f>
        <v>0</v>
      </c>
      <c r="AH58" s="119"/>
      <c r="AI58" s="119"/>
      <c r="AJ58" s="119"/>
      <c r="AK58" s="119"/>
      <c r="AL58" s="119"/>
      <c r="AM58" s="119"/>
      <c r="AN58" s="120">
        <f>SUM(AG58,AV58)</f>
        <v>0</v>
      </c>
      <c r="AO58" s="119"/>
      <c r="AP58" s="119"/>
      <c r="AQ58" s="121" t="s">
        <v>81</v>
      </c>
      <c r="AR58" s="122"/>
      <c r="AS58" s="129">
        <f>ROUND(SUM(AS59:AS65),2)</f>
        <v>0</v>
      </c>
      <c r="AT58" s="130">
        <f>ROUND(SUM(AT59:AT65),2)</f>
        <v>0</v>
      </c>
      <c r="AU58" s="124">
        <f>ROUND(SUM(AU59:AU65),2)</f>
        <v>0</v>
      </c>
      <c r="AV58" s="124">
        <f>ROUND(SUM(AX58:AY58),2)</f>
        <v>0</v>
      </c>
      <c r="AW58" s="125">
        <f>ROUND(SUM(AW59:AW65),5)</f>
        <v>0</v>
      </c>
      <c r="AX58" s="124">
        <f>ROUND(BB58*L29,2)</f>
        <v>0</v>
      </c>
      <c r="AY58" s="124">
        <f>ROUND(BC58*L30,2)</f>
        <v>0</v>
      </c>
      <c r="AZ58" s="124">
        <f>ROUND(BD58*L29,2)</f>
        <v>0</v>
      </c>
      <c r="BA58" s="124">
        <f>ROUND(BE58*L30,2)</f>
        <v>0</v>
      </c>
      <c r="BB58" s="124">
        <f>ROUND(SUM(BB59:BB65),2)</f>
        <v>0</v>
      </c>
      <c r="BC58" s="124">
        <f>ROUND(SUM(BC59:BC65),2)</f>
        <v>0</v>
      </c>
      <c r="BD58" s="124">
        <f>ROUND(SUM(BD59:BD65),2)</f>
        <v>0</v>
      </c>
      <c r="BE58" s="124">
        <f>ROUND(SUM(BE59:BE65),2)</f>
        <v>0</v>
      </c>
      <c r="BF58" s="126">
        <f>ROUND(SUM(BF59:BF65),2)</f>
        <v>0</v>
      </c>
      <c r="BG58" s="7"/>
      <c r="BS58" s="127" t="s">
        <v>73</v>
      </c>
      <c r="BT58" s="127" t="s">
        <v>82</v>
      </c>
      <c r="BU58" s="127" t="s">
        <v>75</v>
      </c>
      <c r="BV58" s="127" t="s">
        <v>76</v>
      </c>
      <c r="BW58" s="127" t="s">
        <v>94</v>
      </c>
      <c r="BX58" s="127" t="s">
        <v>6</v>
      </c>
      <c r="CL58" s="127" t="s">
        <v>20</v>
      </c>
      <c r="CM58" s="127" t="s">
        <v>84</v>
      </c>
    </row>
    <row r="59" s="4" customFormat="1" ht="23.25" customHeight="1">
      <c r="A59" s="115" t="s">
        <v>78</v>
      </c>
      <c r="B59" s="66"/>
      <c r="C59" s="131"/>
      <c r="D59" s="131"/>
      <c r="E59" s="132" t="s">
        <v>95</v>
      </c>
      <c r="F59" s="132"/>
      <c r="G59" s="132"/>
      <c r="H59" s="132"/>
      <c r="I59" s="132"/>
      <c r="J59" s="131"/>
      <c r="K59" s="132" t="s">
        <v>96</v>
      </c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3">
        <f>'2025-014-03-01 - Křížová ...'!K34</f>
        <v>0</v>
      </c>
      <c r="AH59" s="131"/>
      <c r="AI59" s="131"/>
      <c r="AJ59" s="131"/>
      <c r="AK59" s="131"/>
      <c r="AL59" s="131"/>
      <c r="AM59" s="131"/>
      <c r="AN59" s="133">
        <f>SUM(AG59,AV59)</f>
        <v>0</v>
      </c>
      <c r="AO59" s="131"/>
      <c r="AP59" s="131"/>
      <c r="AQ59" s="134" t="s">
        <v>90</v>
      </c>
      <c r="AR59" s="68"/>
      <c r="AS59" s="135">
        <f>'2025-014-03-01 - Křížová ...'!K32</f>
        <v>0</v>
      </c>
      <c r="AT59" s="136">
        <f>'2025-014-03-01 - Křížová ...'!K33</f>
        <v>0</v>
      </c>
      <c r="AU59" s="136">
        <v>0</v>
      </c>
      <c r="AV59" s="136">
        <f>ROUND(SUM(AX59:AY59),2)</f>
        <v>0</v>
      </c>
      <c r="AW59" s="137">
        <f>'2025-014-03-01 - Křížová ...'!T94</f>
        <v>0</v>
      </c>
      <c r="AX59" s="136">
        <f>'2025-014-03-01 - Křížová ...'!K37</f>
        <v>0</v>
      </c>
      <c r="AY59" s="136">
        <f>'2025-014-03-01 - Křížová ...'!K38</f>
        <v>0</v>
      </c>
      <c r="AZ59" s="136">
        <f>'2025-014-03-01 - Křížová ...'!K39</f>
        <v>0</v>
      </c>
      <c r="BA59" s="136">
        <f>'2025-014-03-01 - Křížová ...'!K40</f>
        <v>0</v>
      </c>
      <c r="BB59" s="136">
        <f>'2025-014-03-01 - Křížová ...'!F37</f>
        <v>0</v>
      </c>
      <c r="BC59" s="136">
        <f>'2025-014-03-01 - Křížová ...'!F38</f>
        <v>0</v>
      </c>
      <c r="BD59" s="136">
        <f>'2025-014-03-01 - Křížová ...'!F39</f>
        <v>0</v>
      </c>
      <c r="BE59" s="136">
        <f>'2025-014-03-01 - Křížová ...'!F40</f>
        <v>0</v>
      </c>
      <c r="BF59" s="138">
        <f>'2025-014-03-01 - Křížová ...'!F41</f>
        <v>0</v>
      </c>
      <c r="BG59" s="4"/>
      <c r="BT59" s="139" t="s">
        <v>84</v>
      </c>
      <c r="BV59" s="139" t="s">
        <v>76</v>
      </c>
      <c r="BW59" s="139" t="s">
        <v>97</v>
      </c>
      <c r="BX59" s="139" t="s">
        <v>94</v>
      </c>
      <c r="CL59" s="139" t="s">
        <v>20</v>
      </c>
    </row>
    <row r="60" s="4" customFormat="1" ht="23.25" customHeight="1">
      <c r="A60" s="115" t="s">
        <v>78</v>
      </c>
      <c r="B60" s="66"/>
      <c r="C60" s="131"/>
      <c r="D60" s="131"/>
      <c r="E60" s="132" t="s">
        <v>98</v>
      </c>
      <c r="F60" s="132"/>
      <c r="G60" s="132"/>
      <c r="H60" s="132"/>
      <c r="I60" s="132"/>
      <c r="J60" s="131"/>
      <c r="K60" s="132" t="s">
        <v>99</v>
      </c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3">
        <f>'2025-014-03-02 - Pergola ...'!K34</f>
        <v>0</v>
      </c>
      <c r="AH60" s="131"/>
      <c r="AI60" s="131"/>
      <c r="AJ60" s="131"/>
      <c r="AK60" s="131"/>
      <c r="AL60" s="131"/>
      <c r="AM60" s="131"/>
      <c r="AN60" s="133">
        <f>SUM(AG60,AV60)</f>
        <v>0</v>
      </c>
      <c r="AO60" s="131"/>
      <c r="AP60" s="131"/>
      <c r="AQ60" s="134" t="s">
        <v>90</v>
      </c>
      <c r="AR60" s="68"/>
      <c r="AS60" s="135">
        <f>'2025-014-03-02 - Pergola ...'!K32</f>
        <v>0</v>
      </c>
      <c r="AT60" s="136">
        <f>'2025-014-03-02 - Pergola ...'!K33</f>
        <v>0</v>
      </c>
      <c r="AU60" s="136">
        <v>0</v>
      </c>
      <c r="AV60" s="136">
        <f>ROUND(SUM(AX60:AY60),2)</f>
        <v>0</v>
      </c>
      <c r="AW60" s="137">
        <f>'2025-014-03-02 - Pergola ...'!T94</f>
        <v>0</v>
      </c>
      <c r="AX60" s="136">
        <f>'2025-014-03-02 - Pergola ...'!K37</f>
        <v>0</v>
      </c>
      <c r="AY60" s="136">
        <f>'2025-014-03-02 - Pergola ...'!K38</f>
        <v>0</v>
      </c>
      <c r="AZ60" s="136">
        <f>'2025-014-03-02 - Pergola ...'!K39</f>
        <v>0</v>
      </c>
      <c r="BA60" s="136">
        <f>'2025-014-03-02 - Pergola ...'!K40</f>
        <v>0</v>
      </c>
      <c r="BB60" s="136">
        <f>'2025-014-03-02 - Pergola ...'!F37</f>
        <v>0</v>
      </c>
      <c r="BC60" s="136">
        <f>'2025-014-03-02 - Pergola ...'!F38</f>
        <v>0</v>
      </c>
      <c r="BD60" s="136">
        <f>'2025-014-03-02 - Pergola ...'!F39</f>
        <v>0</v>
      </c>
      <c r="BE60" s="136">
        <f>'2025-014-03-02 - Pergola ...'!F40</f>
        <v>0</v>
      </c>
      <c r="BF60" s="138">
        <f>'2025-014-03-02 - Pergola ...'!F41</f>
        <v>0</v>
      </c>
      <c r="BG60" s="4"/>
      <c r="BT60" s="139" t="s">
        <v>84</v>
      </c>
      <c r="BV60" s="139" t="s">
        <v>76</v>
      </c>
      <c r="BW60" s="139" t="s">
        <v>100</v>
      </c>
      <c r="BX60" s="139" t="s">
        <v>94</v>
      </c>
      <c r="CL60" s="139" t="s">
        <v>20</v>
      </c>
    </row>
    <row r="61" s="4" customFormat="1" ht="23.25" customHeight="1">
      <c r="A61" s="115" t="s">
        <v>78</v>
      </c>
      <c r="B61" s="66"/>
      <c r="C61" s="131"/>
      <c r="D61" s="131"/>
      <c r="E61" s="132" t="s">
        <v>101</v>
      </c>
      <c r="F61" s="132"/>
      <c r="G61" s="132"/>
      <c r="H61" s="132"/>
      <c r="I61" s="132"/>
      <c r="J61" s="131"/>
      <c r="K61" s="132" t="s">
        <v>102</v>
      </c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3">
        <f>'2025-014-03-03 - Treláž'!K34</f>
        <v>0</v>
      </c>
      <c r="AH61" s="131"/>
      <c r="AI61" s="131"/>
      <c r="AJ61" s="131"/>
      <c r="AK61" s="131"/>
      <c r="AL61" s="131"/>
      <c r="AM61" s="131"/>
      <c r="AN61" s="133">
        <f>SUM(AG61,AV61)</f>
        <v>0</v>
      </c>
      <c r="AO61" s="131"/>
      <c r="AP61" s="131"/>
      <c r="AQ61" s="134" t="s">
        <v>90</v>
      </c>
      <c r="AR61" s="68"/>
      <c r="AS61" s="135">
        <f>'2025-014-03-03 - Treláž'!K32</f>
        <v>0</v>
      </c>
      <c r="AT61" s="136">
        <f>'2025-014-03-03 - Treláž'!K33</f>
        <v>0</v>
      </c>
      <c r="AU61" s="136">
        <v>0</v>
      </c>
      <c r="AV61" s="136">
        <f>ROUND(SUM(AX61:AY61),2)</f>
        <v>0</v>
      </c>
      <c r="AW61" s="137">
        <f>'2025-014-03-03 - Treláž'!T94</f>
        <v>0</v>
      </c>
      <c r="AX61" s="136">
        <f>'2025-014-03-03 - Treláž'!K37</f>
        <v>0</v>
      </c>
      <c r="AY61" s="136">
        <f>'2025-014-03-03 - Treláž'!K38</f>
        <v>0</v>
      </c>
      <c r="AZ61" s="136">
        <f>'2025-014-03-03 - Treláž'!K39</f>
        <v>0</v>
      </c>
      <c r="BA61" s="136">
        <f>'2025-014-03-03 - Treláž'!K40</f>
        <v>0</v>
      </c>
      <c r="BB61" s="136">
        <f>'2025-014-03-03 - Treláž'!F37</f>
        <v>0</v>
      </c>
      <c r="BC61" s="136">
        <f>'2025-014-03-03 - Treláž'!F38</f>
        <v>0</v>
      </c>
      <c r="BD61" s="136">
        <f>'2025-014-03-03 - Treláž'!F39</f>
        <v>0</v>
      </c>
      <c r="BE61" s="136">
        <f>'2025-014-03-03 - Treláž'!F40</f>
        <v>0</v>
      </c>
      <c r="BF61" s="138">
        <f>'2025-014-03-03 - Treláž'!F41</f>
        <v>0</v>
      </c>
      <c r="BG61" s="4"/>
      <c r="BT61" s="139" t="s">
        <v>84</v>
      </c>
      <c r="BV61" s="139" t="s">
        <v>76</v>
      </c>
      <c r="BW61" s="139" t="s">
        <v>103</v>
      </c>
      <c r="BX61" s="139" t="s">
        <v>94</v>
      </c>
      <c r="CL61" s="139" t="s">
        <v>20</v>
      </c>
    </row>
    <row r="62" s="4" customFormat="1" ht="23.25" customHeight="1">
      <c r="A62" s="115" t="s">
        <v>78</v>
      </c>
      <c r="B62" s="66"/>
      <c r="C62" s="131"/>
      <c r="D62" s="131"/>
      <c r="E62" s="132" t="s">
        <v>104</v>
      </c>
      <c r="F62" s="132"/>
      <c r="G62" s="132"/>
      <c r="H62" s="132"/>
      <c r="I62" s="132"/>
      <c r="J62" s="131"/>
      <c r="K62" s="132" t="s">
        <v>105</v>
      </c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3">
        <f>'2025-014-03-04 - Vodní pr...'!K34</f>
        <v>0</v>
      </c>
      <c r="AH62" s="131"/>
      <c r="AI62" s="131"/>
      <c r="AJ62" s="131"/>
      <c r="AK62" s="131"/>
      <c r="AL62" s="131"/>
      <c r="AM62" s="131"/>
      <c r="AN62" s="133">
        <f>SUM(AG62,AV62)</f>
        <v>0</v>
      </c>
      <c r="AO62" s="131"/>
      <c r="AP62" s="131"/>
      <c r="AQ62" s="134" t="s">
        <v>90</v>
      </c>
      <c r="AR62" s="68"/>
      <c r="AS62" s="135">
        <f>'2025-014-03-04 - Vodní pr...'!K32</f>
        <v>0</v>
      </c>
      <c r="AT62" s="136">
        <f>'2025-014-03-04 - Vodní pr...'!K33</f>
        <v>0</v>
      </c>
      <c r="AU62" s="136">
        <v>0</v>
      </c>
      <c r="AV62" s="136">
        <f>ROUND(SUM(AX62:AY62),2)</f>
        <v>0</v>
      </c>
      <c r="AW62" s="137">
        <f>'2025-014-03-04 - Vodní pr...'!T95</f>
        <v>0</v>
      </c>
      <c r="AX62" s="136">
        <f>'2025-014-03-04 - Vodní pr...'!K37</f>
        <v>0</v>
      </c>
      <c r="AY62" s="136">
        <f>'2025-014-03-04 - Vodní pr...'!K38</f>
        <v>0</v>
      </c>
      <c r="AZ62" s="136">
        <f>'2025-014-03-04 - Vodní pr...'!K39</f>
        <v>0</v>
      </c>
      <c r="BA62" s="136">
        <f>'2025-014-03-04 - Vodní pr...'!K40</f>
        <v>0</v>
      </c>
      <c r="BB62" s="136">
        <f>'2025-014-03-04 - Vodní pr...'!F37</f>
        <v>0</v>
      </c>
      <c r="BC62" s="136">
        <f>'2025-014-03-04 - Vodní pr...'!F38</f>
        <v>0</v>
      </c>
      <c r="BD62" s="136">
        <f>'2025-014-03-04 - Vodní pr...'!F39</f>
        <v>0</v>
      </c>
      <c r="BE62" s="136">
        <f>'2025-014-03-04 - Vodní pr...'!F40</f>
        <v>0</v>
      </c>
      <c r="BF62" s="138">
        <f>'2025-014-03-04 - Vodní pr...'!F41</f>
        <v>0</v>
      </c>
      <c r="BG62" s="4"/>
      <c r="BT62" s="139" t="s">
        <v>84</v>
      </c>
      <c r="BV62" s="139" t="s">
        <v>76</v>
      </c>
      <c r="BW62" s="139" t="s">
        <v>106</v>
      </c>
      <c r="BX62" s="139" t="s">
        <v>94</v>
      </c>
      <c r="CL62" s="139" t="s">
        <v>20</v>
      </c>
    </row>
    <row r="63" s="4" customFormat="1" ht="23.25" customHeight="1">
      <c r="A63" s="115" t="s">
        <v>78</v>
      </c>
      <c r="B63" s="66"/>
      <c r="C63" s="131"/>
      <c r="D63" s="131"/>
      <c r="E63" s="132" t="s">
        <v>107</v>
      </c>
      <c r="F63" s="132"/>
      <c r="G63" s="132"/>
      <c r="H63" s="132"/>
      <c r="I63" s="132"/>
      <c r="J63" s="131"/>
      <c r="K63" s="132" t="s">
        <v>108</v>
      </c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3">
        <f>'2025-014-03-05 - Dětské h...'!K34</f>
        <v>0</v>
      </c>
      <c r="AH63" s="131"/>
      <c r="AI63" s="131"/>
      <c r="AJ63" s="131"/>
      <c r="AK63" s="131"/>
      <c r="AL63" s="131"/>
      <c r="AM63" s="131"/>
      <c r="AN63" s="133">
        <f>SUM(AG63,AV63)</f>
        <v>0</v>
      </c>
      <c r="AO63" s="131"/>
      <c r="AP63" s="131"/>
      <c r="AQ63" s="134" t="s">
        <v>90</v>
      </c>
      <c r="AR63" s="68"/>
      <c r="AS63" s="135">
        <f>'2025-014-03-05 - Dětské h...'!K32</f>
        <v>0</v>
      </c>
      <c r="AT63" s="136">
        <f>'2025-014-03-05 - Dětské h...'!K33</f>
        <v>0</v>
      </c>
      <c r="AU63" s="136">
        <v>0</v>
      </c>
      <c r="AV63" s="136">
        <f>ROUND(SUM(AX63:AY63),2)</f>
        <v>0</v>
      </c>
      <c r="AW63" s="137">
        <f>'2025-014-03-05 - Dětské h...'!T94</f>
        <v>0</v>
      </c>
      <c r="AX63" s="136">
        <f>'2025-014-03-05 - Dětské h...'!K37</f>
        <v>0</v>
      </c>
      <c r="AY63" s="136">
        <f>'2025-014-03-05 - Dětské h...'!K38</f>
        <v>0</v>
      </c>
      <c r="AZ63" s="136">
        <f>'2025-014-03-05 - Dětské h...'!K39</f>
        <v>0</v>
      </c>
      <c r="BA63" s="136">
        <f>'2025-014-03-05 - Dětské h...'!K40</f>
        <v>0</v>
      </c>
      <c r="BB63" s="136">
        <f>'2025-014-03-05 - Dětské h...'!F37</f>
        <v>0</v>
      </c>
      <c r="BC63" s="136">
        <f>'2025-014-03-05 - Dětské h...'!F38</f>
        <v>0</v>
      </c>
      <c r="BD63" s="136">
        <f>'2025-014-03-05 - Dětské h...'!F39</f>
        <v>0</v>
      </c>
      <c r="BE63" s="136">
        <f>'2025-014-03-05 - Dětské h...'!F40</f>
        <v>0</v>
      </c>
      <c r="BF63" s="138">
        <f>'2025-014-03-05 - Dětské h...'!F41</f>
        <v>0</v>
      </c>
      <c r="BG63" s="4"/>
      <c r="BT63" s="139" t="s">
        <v>84</v>
      </c>
      <c r="BV63" s="139" t="s">
        <v>76</v>
      </c>
      <c r="BW63" s="139" t="s">
        <v>109</v>
      </c>
      <c r="BX63" s="139" t="s">
        <v>94</v>
      </c>
      <c r="CL63" s="139" t="s">
        <v>20</v>
      </c>
    </row>
    <row r="64" s="4" customFormat="1" ht="23.25" customHeight="1">
      <c r="A64" s="115" t="s">
        <v>78</v>
      </c>
      <c r="B64" s="66"/>
      <c r="C64" s="131"/>
      <c r="D64" s="131"/>
      <c r="E64" s="132" t="s">
        <v>110</v>
      </c>
      <c r="F64" s="132"/>
      <c r="G64" s="132"/>
      <c r="H64" s="132"/>
      <c r="I64" s="132"/>
      <c r="J64" s="131"/>
      <c r="K64" s="132" t="s">
        <v>111</v>
      </c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3">
        <f>'2025-014-03-06 - Dětské h...'!K34</f>
        <v>0</v>
      </c>
      <c r="AH64" s="131"/>
      <c r="AI64" s="131"/>
      <c r="AJ64" s="131"/>
      <c r="AK64" s="131"/>
      <c r="AL64" s="131"/>
      <c r="AM64" s="131"/>
      <c r="AN64" s="133">
        <f>SUM(AG64,AV64)</f>
        <v>0</v>
      </c>
      <c r="AO64" s="131"/>
      <c r="AP64" s="131"/>
      <c r="AQ64" s="134" t="s">
        <v>90</v>
      </c>
      <c r="AR64" s="68"/>
      <c r="AS64" s="135">
        <f>'2025-014-03-06 - Dětské h...'!K32</f>
        <v>0</v>
      </c>
      <c r="AT64" s="136">
        <f>'2025-014-03-06 - Dětské h...'!K33</f>
        <v>0</v>
      </c>
      <c r="AU64" s="136">
        <v>0</v>
      </c>
      <c r="AV64" s="136">
        <f>ROUND(SUM(AX64:AY64),2)</f>
        <v>0</v>
      </c>
      <c r="AW64" s="137">
        <f>'2025-014-03-06 - Dětské h...'!T93</f>
        <v>0</v>
      </c>
      <c r="AX64" s="136">
        <f>'2025-014-03-06 - Dětské h...'!K37</f>
        <v>0</v>
      </c>
      <c r="AY64" s="136">
        <f>'2025-014-03-06 - Dětské h...'!K38</f>
        <v>0</v>
      </c>
      <c r="AZ64" s="136">
        <f>'2025-014-03-06 - Dětské h...'!K39</f>
        <v>0</v>
      </c>
      <c r="BA64" s="136">
        <f>'2025-014-03-06 - Dětské h...'!K40</f>
        <v>0</v>
      </c>
      <c r="BB64" s="136">
        <f>'2025-014-03-06 - Dětské h...'!F37</f>
        <v>0</v>
      </c>
      <c r="BC64" s="136">
        <f>'2025-014-03-06 - Dětské h...'!F38</f>
        <v>0</v>
      </c>
      <c r="BD64" s="136">
        <f>'2025-014-03-06 - Dětské h...'!F39</f>
        <v>0</v>
      </c>
      <c r="BE64" s="136">
        <f>'2025-014-03-06 - Dětské h...'!F40</f>
        <v>0</v>
      </c>
      <c r="BF64" s="138">
        <f>'2025-014-03-06 - Dětské h...'!F41</f>
        <v>0</v>
      </c>
      <c r="BG64" s="4"/>
      <c r="BT64" s="139" t="s">
        <v>84</v>
      </c>
      <c r="BV64" s="139" t="s">
        <v>76</v>
      </c>
      <c r="BW64" s="139" t="s">
        <v>112</v>
      </c>
      <c r="BX64" s="139" t="s">
        <v>94</v>
      </c>
      <c r="CL64" s="139" t="s">
        <v>20</v>
      </c>
    </row>
    <row r="65" s="4" customFormat="1" ht="23.25" customHeight="1">
      <c r="A65" s="115" t="s">
        <v>78</v>
      </c>
      <c r="B65" s="66"/>
      <c r="C65" s="131"/>
      <c r="D65" s="131"/>
      <c r="E65" s="132" t="s">
        <v>113</v>
      </c>
      <c r="F65" s="132"/>
      <c r="G65" s="132"/>
      <c r="H65" s="132"/>
      <c r="I65" s="132"/>
      <c r="J65" s="131"/>
      <c r="K65" s="132" t="s">
        <v>114</v>
      </c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3">
        <f>'2025-014-03-07 - Mobiliář'!K34</f>
        <v>0</v>
      </c>
      <c r="AH65" s="131"/>
      <c r="AI65" s="131"/>
      <c r="AJ65" s="131"/>
      <c r="AK65" s="131"/>
      <c r="AL65" s="131"/>
      <c r="AM65" s="131"/>
      <c r="AN65" s="133">
        <f>SUM(AG65,AV65)</f>
        <v>0</v>
      </c>
      <c r="AO65" s="131"/>
      <c r="AP65" s="131"/>
      <c r="AQ65" s="134" t="s">
        <v>90</v>
      </c>
      <c r="AR65" s="68"/>
      <c r="AS65" s="135">
        <f>'2025-014-03-07 - Mobiliář'!K32</f>
        <v>0</v>
      </c>
      <c r="AT65" s="136">
        <f>'2025-014-03-07 - Mobiliář'!K33</f>
        <v>0</v>
      </c>
      <c r="AU65" s="136">
        <v>0</v>
      </c>
      <c r="AV65" s="136">
        <f>ROUND(SUM(AX65:AY65),2)</f>
        <v>0</v>
      </c>
      <c r="AW65" s="137">
        <f>'2025-014-03-07 - Mobiliář'!T90</f>
        <v>0</v>
      </c>
      <c r="AX65" s="136">
        <f>'2025-014-03-07 - Mobiliář'!K37</f>
        <v>0</v>
      </c>
      <c r="AY65" s="136">
        <f>'2025-014-03-07 - Mobiliář'!K38</f>
        <v>0</v>
      </c>
      <c r="AZ65" s="136">
        <f>'2025-014-03-07 - Mobiliář'!K39</f>
        <v>0</v>
      </c>
      <c r="BA65" s="136">
        <f>'2025-014-03-07 - Mobiliář'!K40</f>
        <v>0</v>
      </c>
      <c r="BB65" s="136">
        <f>'2025-014-03-07 - Mobiliář'!F37</f>
        <v>0</v>
      </c>
      <c r="BC65" s="136">
        <f>'2025-014-03-07 - Mobiliář'!F38</f>
        <v>0</v>
      </c>
      <c r="BD65" s="136">
        <f>'2025-014-03-07 - Mobiliář'!F39</f>
        <v>0</v>
      </c>
      <c r="BE65" s="136">
        <f>'2025-014-03-07 - Mobiliář'!F40</f>
        <v>0</v>
      </c>
      <c r="BF65" s="138">
        <f>'2025-014-03-07 - Mobiliář'!F41</f>
        <v>0</v>
      </c>
      <c r="BG65" s="4"/>
      <c r="BT65" s="139" t="s">
        <v>84</v>
      </c>
      <c r="BV65" s="139" t="s">
        <v>76</v>
      </c>
      <c r="BW65" s="139" t="s">
        <v>115</v>
      </c>
      <c r="BX65" s="139" t="s">
        <v>94</v>
      </c>
      <c r="CL65" s="139" t="s">
        <v>20</v>
      </c>
    </row>
    <row r="66" s="7" customFormat="1" ht="24.75" customHeight="1">
      <c r="A66" s="7"/>
      <c r="B66" s="116"/>
      <c r="C66" s="117"/>
      <c r="D66" s="118" t="s">
        <v>116</v>
      </c>
      <c r="E66" s="118"/>
      <c r="F66" s="118"/>
      <c r="G66" s="118"/>
      <c r="H66" s="118"/>
      <c r="I66" s="119"/>
      <c r="J66" s="118" t="s">
        <v>117</v>
      </c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28">
        <f>ROUND(SUM(AG67:AG73),2)</f>
        <v>0</v>
      </c>
      <c r="AH66" s="119"/>
      <c r="AI66" s="119"/>
      <c r="AJ66" s="119"/>
      <c r="AK66" s="119"/>
      <c r="AL66" s="119"/>
      <c r="AM66" s="119"/>
      <c r="AN66" s="120">
        <f>SUM(AG66,AV66)</f>
        <v>0</v>
      </c>
      <c r="AO66" s="119"/>
      <c r="AP66" s="119"/>
      <c r="AQ66" s="121" t="s">
        <v>81</v>
      </c>
      <c r="AR66" s="122"/>
      <c r="AS66" s="129">
        <f>ROUND(SUM(AS67:AS73),2)</f>
        <v>0</v>
      </c>
      <c r="AT66" s="130">
        <f>ROUND(SUM(AT67:AT73),2)</f>
        <v>0</v>
      </c>
      <c r="AU66" s="124">
        <f>ROUND(SUM(AU67:AU73),2)</f>
        <v>0</v>
      </c>
      <c r="AV66" s="124">
        <f>ROUND(SUM(AX66:AY66),2)</f>
        <v>0</v>
      </c>
      <c r="AW66" s="125">
        <f>ROUND(SUM(AW67:AW73),5)</f>
        <v>0</v>
      </c>
      <c r="AX66" s="124">
        <f>ROUND(BB66*L29,2)</f>
        <v>0</v>
      </c>
      <c r="AY66" s="124">
        <f>ROUND(BC66*L30,2)</f>
        <v>0</v>
      </c>
      <c r="AZ66" s="124">
        <f>ROUND(BD66*L29,2)</f>
        <v>0</v>
      </c>
      <c r="BA66" s="124">
        <f>ROUND(BE66*L30,2)</f>
        <v>0</v>
      </c>
      <c r="BB66" s="124">
        <f>ROUND(SUM(BB67:BB73),2)</f>
        <v>0</v>
      </c>
      <c r="BC66" s="124">
        <f>ROUND(SUM(BC67:BC73),2)</f>
        <v>0</v>
      </c>
      <c r="BD66" s="124">
        <f>ROUND(SUM(BD67:BD73),2)</f>
        <v>0</v>
      </c>
      <c r="BE66" s="124">
        <f>ROUND(SUM(BE67:BE73),2)</f>
        <v>0</v>
      </c>
      <c r="BF66" s="126">
        <f>ROUND(SUM(BF67:BF73),2)</f>
        <v>0</v>
      </c>
      <c r="BG66" s="7"/>
      <c r="BS66" s="127" t="s">
        <v>73</v>
      </c>
      <c r="BT66" s="127" t="s">
        <v>82</v>
      </c>
      <c r="BU66" s="127" t="s">
        <v>75</v>
      </c>
      <c r="BV66" s="127" t="s">
        <v>76</v>
      </c>
      <c r="BW66" s="127" t="s">
        <v>118</v>
      </c>
      <c r="BX66" s="127" t="s">
        <v>6</v>
      </c>
      <c r="CL66" s="127" t="s">
        <v>20</v>
      </c>
      <c r="CM66" s="127" t="s">
        <v>84</v>
      </c>
    </row>
    <row r="67" s="4" customFormat="1" ht="23.25" customHeight="1">
      <c r="A67" s="115" t="s">
        <v>78</v>
      </c>
      <c r="B67" s="66"/>
      <c r="C67" s="131"/>
      <c r="D67" s="131"/>
      <c r="E67" s="132" t="s">
        <v>119</v>
      </c>
      <c r="F67" s="132"/>
      <c r="G67" s="132"/>
      <c r="H67" s="132"/>
      <c r="I67" s="132"/>
      <c r="J67" s="131"/>
      <c r="K67" s="132" t="s">
        <v>120</v>
      </c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3">
        <f>'2025-014-04-01 - Krajinář...'!K34</f>
        <v>0</v>
      </c>
      <c r="AH67" s="131"/>
      <c r="AI67" s="131"/>
      <c r="AJ67" s="131"/>
      <c r="AK67" s="131"/>
      <c r="AL67" s="131"/>
      <c r="AM67" s="131"/>
      <c r="AN67" s="133">
        <f>SUM(AG67,AV67)</f>
        <v>0</v>
      </c>
      <c r="AO67" s="131"/>
      <c r="AP67" s="131"/>
      <c r="AQ67" s="134" t="s">
        <v>90</v>
      </c>
      <c r="AR67" s="68"/>
      <c r="AS67" s="135">
        <f>'2025-014-04-01 - Krajinář...'!K32</f>
        <v>0</v>
      </c>
      <c r="AT67" s="136">
        <f>'2025-014-04-01 - Krajinář...'!K33</f>
        <v>0</v>
      </c>
      <c r="AU67" s="136">
        <v>0</v>
      </c>
      <c r="AV67" s="136">
        <f>ROUND(SUM(AX67:AY67),2)</f>
        <v>0</v>
      </c>
      <c r="AW67" s="137">
        <f>'2025-014-04-01 - Krajinář...'!T101</f>
        <v>0</v>
      </c>
      <c r="AX67" s="136">
        <f>'2025-014-04-01 - Krajinář...'!K37</f>
        <v>0</v>
      </c>
      <c r="AY67" s="136">
        <f>'2025-014-04-01 - Krajinář...'!K38</f>
        <v>0</v>
      </c>
      <c r="AZ67" s="136">
        <f>'2025-014-04-01 - Krajinář...'!K39</f>
        <v>0</v>
      </c>
      <c r="BA67" s="136">
        <f>'2025-014-04-01 - Krajinář...'!K40</f>
        <v>0</v>
      </c>
      <c r="BB67" s="136">
        <f>'2025-014-04-01 - Krajinář...'!F37</f>
        <v>0</v>
      </c>
      <c r="BC67" s="136">
        <f>'2025-014-04-01 - Krajinář...'!F38</f>
        <v>0</v>
      </c>
      <c r="BD67" s="136">
        <f>'2025-014-04-01 - Krajinář...'!F39</f>
        <v>0</v>
      </c>
      <c r="BE67" s="136">
        <f>'2025-014-04-01 - Krajinář...'!F40</f>
        <v>0</v>
      </c>
      <c r="BF67" s="138">
        <f>'2025-014-04-01 - Krajinář...'!F41</f>
        <v>0</v>
      </c>
      <c r="BG67" s="4"/>
      <c r="BT67" s="139" t="s">
        <v>84</v>
      </c>
      <c r="BV67" s="139" t="s">
        <v>76</v>
      </c>
      <c r="BW67" s="139" t="s">
        <v>121</v>
      </c>
      <c r="BX67" s="139" t="s">
        <v>118</v>
      </c>
      <c r="CL67" s="139" t="s">
        <v>20</v>
      </c>
    </row>
    <row r="68" s="4" customFormat="1" ht="23.25" customHeight="1">
      <c r="A68" s="115" t="s">
        <v>78</v>
      </c>
      <c r="B68" s="66"/>
      <c r="C68" s="131"/>
      <c r="D68" s="131"/>
      <c r="E68" s="132" t="s">
        <v>122</v>
      </c>
      <c r="F68" s="132"/>
      <c r="G68" s="132"/>
      <c r="H68" s="132"/>
      <c r="I68" s="132"/>
      <c r="J68" s="131"/>
      <c r="K68" s="132" t="s">
        <v>123</v>
      </c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3">
        <f>'2025-014-04-02 - Krajinář...'!K34</f>
        <v>0</v>
      </c>
      <c r="AH68" s="131"/>
      <c r="AI68" s="131"/>
      <c r="AJ68" s="131"/>
      <c r="AK68" s="131"/>
      <c r="AL68" s="131"/>
      <c r="AM68" s="131"/>
      <c r="AN68" s="133">
        <f>SUM(AG68,AV68)</f>
        <v>0</v>
      </c>
      <c r="AO68" s="131"/>
      <c r="AP68" s="131"/>
      <c r="AQ68" s="134" t="s">
        <v>90</v>
      </c>
      <c r="AR68" s="68"/>
      <c r="AS68" s="135">
        <f>'2025-014-04-02 - Krajinář...'!K32</f>
        <v>0</v>
      </c>
      <c r="AT68" s="136">
        <f>'2025-014-04-02 - Krajinář...'!K33</f>
        <v>0</v>
      </c>
      <c r="AU68" s="136">
        <v>0</v>
      </c>
      <c r="AV68" s="136">
        <f>ROUND(SUM(AX68:AY68),2)</f>
        <v>0</v>
      </c>
      <c r="AW68" s="137">
        <f>'2025-014-04-02 - Krajinář...'!T92</f>
        <v>0</v>
      </c>
      <c r="AX68" s="136">
        <f>'2025-014-04-02 - Krajinář...'!K37</f>
        <v>0</v>
      </c>
      <c r="AY68" s="136">
        <f>'2025-014-04-02 - Krajinář...'!K38</f>
        <v>0</v>
      </c>
      <c r="AZ68" s="136">
        <f>'2025-014-04-02 - Krajinář...'!K39</f>
        <v>0</v>
      </c>
      <c r="BA68" s="136">
        <f>'2025-014-04-02 - Krajinář...'!K40</f>
        <v>0</v>
      </c>
      <c r="BB68" s="136">
        <f>'2025-014-04-02 - Krajinář...'!F37</f>
        <v>0</v>
      </c>
      <c r="BC68" s="136">
        <f>'2025-014-04-02 - Krajinář...'!F38</f>
        <v>0</v>
      </c>
      <c r="BD68" s="136">
        <f>'2025-014-04-02 - Krajinář...'!F39</f>
        <v>0</v>
      </c>
      <c r="BE68" s="136">
        <f>'2025-014-04-02 - Krajinář...'!F40</f>
        <v>0</v>
      </c>
      <c r="BF68" s="138">
        <f>'2025-014-04-02 - Krajinář...'!F41</f>
        <v>0</v>
      </c>
      <c r="BG68" s="4"/>
      <c r="BT68" s="139" t="s">
        <v>84</v>
      </c>
      <c r="BV68" s="139" t="s">
        <v>76</v>
      </c>
      <c r="BW68" s="139" t="s">
        <v>124</v>
      </c>
      <c r="BX68" s="139" t="s">
        <v>118</v>
      </c>
      <c r="CL68" s="139" t="s">
        <v>20</v>
      </c>
    </row>
    <row r="69" s="4" customFormat="1" ht="23.25" customHeight="1">
      <c r="A69" s="115" t="s">
        <v>78</v>
      </c>
      <c r="B69" s="66"/>
      <c r="C69" s="131"/>
      <c r="D69" s="131"/>
      <c r="E69" s="132" t="s">
        <v>125</v>
      </c>
      <c r="F69" s="132"/>
      <c r="G69" s="132"/>
      <c r="H69" s="132"/>
      <c r="I69" s="132"/>
      <c r="J69" s="131"/>
      <c r="K69" s="132" t="s">
        <v>126</v>
      </c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3">
        <f>'2025-014-04-03 - Krajinář...'!K34</f>
        <v>0</v>
      </c>
      <c r="AH69" s="131"/>
      <c r="AI69" s="131"/>
      <c r="AJ69" s="131"/>
      <c r="AK69" s="131"/>
      <c r="AL69" s="131"/>
      <c r="AM69" s="131"/>
      <c r="AN69" s="133">
        <f>SUM(AG69,AV69)</f>
        <v>0</v>
      </c>
      <c r="AO69" s="131"/>
      <c r="AP69" s="131"/>
      <c r="AQ69" s="134" t="s">
        <v>90</v>
      </c>
      <c r="AR69" s="68"/>
      <c r="AS69" s="135">
        <f>'2025-014-04-03 - Krajinář...'!K32</f>
        <v>0</v>
      </c>
      <c r="AT69" s="136">
        <f>'2025-014-04-03 - Krajinář...'!K33</f>
        <v>0</v>
      </c>
      <c r="AU69" s="136">
        <v>0</v>
      </c>
      <c r="AV69" s="136">
        <f>ROUND(SUM(AX69:AY69),2)</f>
        <v>0</v>
      </c>
      <c r="AW69" s="137">
        <f>'2025-014-04-03 - Krajinář...'!T92</f>
        <v>0</v>
      </c>
      <c r="AX69" s="136">
        <f>'2025-014-04-03 - Krajinář...'!K37</f>
        <v>0</v>
      </c>
      <c r="AY69" s="136">
        <f>'2025-014-04-03 - Krajinář...'!K38</f>
        <v>0</v>
      </c>
      <c r="AZ69" s="136">
        <f>'2025-014-04-03 - Krajinář...'!K39</f>
        <v>0</v>
      </c>
      <c r="BA69" s="136">
        <f>'2025-014-04-03 - Krajinář...'!K40</f>
        <v>0</v>
      </c>
      <c r="BB69" s="136">
        <f>'2025-014-04-03 - Krajinář...'!F37</f>
        <v>0</v>
      </c>
      <c r="BC69" s="136">
        <f>'2025-014-04-03 - Krajinář...'!F38</f>
        <v>0</v>
      </c>
      <c r="BD69" s="136">
        <f>'2025-014-04-03 - Krajinář...'!F39</f>
        <v>0</v>
      </c>
      <c r="BE69" s="136">
        <f>'2025-014-04-03 - Krajinář...'!F40</f>
        <v>0</v>
      </c>
      <c r="BF69" s="138">
        <f>'2025-014-04-03 - Krajinář...'!F41</f>
        <v>0</v>
      </c>
      <c r="BG69" s="4"/>
      <c r="BT69" s="139" t="s">
        <v>84</v>
      </c>
      <c r="BV69" s="139" t="s">
        <v>76</v>
      </c>
      <c r="BW69" s="139" t="s">
        <v>127</v>
      </c>
      <c r="BX69" s="139" t="s">
        <v>118</v>
      </c>
      <c r="CL69" s="139" t="s">
        <v>20</v>
      </c>
    </row>
    <row r="70" s="4" customFormat="1" ht="23.25" customHeight="1">
      <c r="A70" s="115" t="s">
        <v>78</v>
      </c>
      <c r="B70" s="66"/>
      <c r="C70" s="131"/>
      <c r="D70" s="131"/>
      <c r="E70" s="132" t="s">
        <v>128</v>
      </c>
      <c r="F70" s="132"/>
      <c r="G70" s="132"/>
      <c r="H70" s="132"/>
      <c r="I70" s="132"/>
      <c r="J70" s="131"/>
      <c r="K70" s="132" t="s">
        <v>129</v>
      </c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3">
        <f>'2025-014-04-04 - Krajinář...'!K34</f>
        <v>0</v>
      </c>
      <c r="AH70" s="131"/>
      <c r="AI70" s="131"/>
      <c r="AJ70" s="131"/>
      <c r="AK70" s="131"/>
      <c r="AL70" s="131"/>
      <c r="AM70" s="131"/>
      <c r="AN70" s="133">
        <f>SUM(AG70,AV70)</f>
        <v>0</v>
      </c>
      <c r="AO70" s="131"/>
      <c r="AP70" s="131"/>
      <c r="AQ70" s="134" t="s">
        <v>90</v>
      </c>
      <c r="AR70" s="68"/>
      <c r="AS70" s="135">
        <f>'2025-014-04-04 - Krajinář...'!K32</f>
        <v>0</v>
      </c>
      <c r="AT70" s="136">
        <f>'2025-014-04-04 - Krajinář...'!K33</f>
        <v>0</v>
      </c>
      <c r="AU70" s="136">
        <v>0</v>
      </c>
      <c r="AV70" s="136">
        <f>ROUND(SUM(AX70:AY70),2)</f>
        <v>0</v>
      </c>
      <c r="AW70" s="137">
        <f>'2025-014-04-04 - Krajinář...'!T92</f>
        <v>0</v>
      </c>
      <c r="AX70" s="136">
        <f>'2025-014-04-04 - Krajinář...'!K37</f>
        <v>0</v>
      </c>
      <c r="AY70" s="136">
        <f>'2025-014-04-04 - Krajinář...'!K38</f>
        <v>0</v>
      </c>
      <c r="AZ70" s="136">
        <f>'2025-014-04-04 - Krajinář...'!K39</f>
        <v>0</v>
      </c>
      <c r="BA70" s="136">
        <f>'2025-014-04-04 - Krajinář...'!K40</f>
        <v>0</v>
      </c>
      <c r="BB70" s="136">
        <f>'2025-014-04-04 - Krajinář...'!F37</f>
        <v>0</v>
      </c>
      <c r="BC70" s="136">
        <f>'2025-014-04-04 - Krajinář...'!F38</f>
        <v>0</v>
      </c>
      <c r="BD70" s="136">
        <f>'2025-014-04-04 - Krajinář...'!F39</f>
        <v>0</v>
      </c>
      <c r="BE70" s="136">
        <f>'2025-014-04-04 - Krajinář...'!F40</f>
        <v>0</v>
      </c>
      <c r="BF70" s="138">
        <f>'2025-014-04-04 - Krajinář...'!F41</f>
        <v>0</v>
      </c>
      <c r="BG70" s="4"/>
      <c r="BT70" s="139" t="s">
        <v>84</v>
      </c>
      <c r="BV70" s="139" t="s">
        <v>76</v>
      </c>
      <c r="BW70" s="139" t="s">
        <v>130</v>
      </c>
      <c r="BX70" s="139" t="s">
        <v>118</v>
      </c>
      <c r="CL70" s="139" t="s">
        <v>20</v>
      </c>
    </row>
    <row r="71" s="4" customFormat="1" ht="23.25" customHeight="1">
      <c r="A71" s="115" t="s">
        <v>78</v>
      </c>
      <c r="B71" s="66"/>
      <c r="C71" s="131"/>
      <c r="D71" s="131"/>
      <c r="E71" s="132" t="s">
        <v>131</v>
      </c>
      <c r="F71" s="132"/>
      <c r="G71" s="132"/>
      <c r="H71" s="132"/>
      <c r="I71" s="132"/>
      <c r="J71" s="131"/>
      <c r="K71" s="132" t="s">
        <v>132</v>
      </c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3">
        <f>'2025-014-04-05 - Krajinář...'!K34</f>
        <v>0</v>
      </c>
      <c r="AH71" s="131"/>
      <c r="AI71" s="131"/>
      <c r="AJ71" s="131"/>
      <c r="AK71" s="131"/>
      <c r="AL71" s="131"/>
      <c r="AM71" s="131"/>
      <c r="AN71" s="133">
        <f>SUM(AG71,AV71)</f>
        <v>0</v>
      </c>
      <c r="AO71" s="131"/>
      <c r="AP71" s="131"/>
      <c r="AQ71" s="134" t="s">
        <v>90</v>
      </c>
      <c r="AR71" s="68"/>
      <c r="AS71" s="135">
        <f>'2025-014-04-05 - Krajinář...'!K32</f>
        <v>0</v>
      </c>
      <c r="AT71" s="136">
        <f>'2025-014-04-05 - Krajinář...'!K33</f>
        <v>0</v>
      </c>
      <c r="AU71" s="136">
        <v>0</v>
      </c>
      <c r="AV71" s="136">
        <f>ROUND(SUM(AX71:AY71),2)</f>
        <v>0</v>
      </c>
      <c r="AW71" s="137">
        <f>'2025-014-04-05 - Krajinář...'!T90</f>
        <v>0</v>
      </c>
      <c r="AX71" s="136">
        <f>'2025-014-04-05 - Krajinář...'!K37</f>
        <v>0</v>
      </c>
      <c r="AY71" s="136">
        <f>'2025-014-04-05 - Krajinář...'!K38</f>
        <v>0</v>
      </c>
      <c r="AZ71" s="136">
        <f>'2025-014-04-05 - Krajinář...'!K39</f>
        <v>0</v>
      </c>
      <c r="BA71" s="136">
        <f>'2025-014-04-05 - Krajinář...'!K40</f>
        <v>0</v>
      </c>
      <c r="BB71" s="136">
        <f>'2025-014-04-05 - Krajinář...'!F37</f>
        <v>0</v>
      </c>
      <c r="BC71" s="136">
        <f>'2025-014-04-05 - Krajinář...'!F38</f>
        <v>0</v>
      </c>
      <c r="BD71" s="136">
        <f>'2025-014-04-05 - Krajinář...'!F39</f>
        <v>0</v>
      </c>
      <c r="BE71" s="136">
        <f>'2025-014-04-05 - Krajinář...'!F40</f>
        <v>0</v>
      </c>
      <c r="BF71" s="138">
        <f>'2025-014-04-05 - Krajinář...'!F41</f>
        <v>0</v>
      </c>
      <c r="BG71" s="4"/>
      <c r="BT71" s="139" t="s">
        <v>84</v>
      </c>
      <c r="BV71" s="139" t="s">
        <v>76</v>
      </c>
      <c r="BW71" s="139" t="s">
        <v>133</v>
      </c>
      <c r="BX71" s="139" t="s">
        <v>118</v>
      </c>
      <c r="CL71" s="139" t="s">
        <v>20</v>
      </c>
    </row>
    <row r="72" s="4" customFormat="1" ht="23.25" customHeight="1">
      <c r="A72" s="115" t="s">
        <v>78</v>
      </c>
      <c r="B72" s="66"/>
      <c r="C72" s="131"/>
      <c r="D72" s="131"/>
      <c r="E72" s="132" t="s">
        <v>134</v>
      </c>
      <c r="F72" s="132"/>
      <c r="G72" s="132"/>
      <c r="H72" s="132"/>
      <c r="I72" s="132"/>
      <c r="J72" s="131"/>
      <c r="K72" s="132" t="s">
        <v>135</v>
      </c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3">
        <f>'2025-014-04-06 - Krajinář...'!K34</f>
        <v>0</v>
      </c>
      <c r="AH72" s="131"/>
      <c r="AI72" s="131"/>
      <c r="AJ72" s="131"/>
      <c r="AK72" s="131"/>
      <c r="AL72" s="131"/>
      <c r="AM72" s="131"/>
      <c r="AN72" s="133">
        <f>SUM(AG72,AV72)</f>
        <v>0</v>
      </c>
      <c r="AO72" s="131"/>
      <c r="AP72" s="131"/>
      <c r="AQ72" s="134" t="s">
        <v>90</v>
      </c>
      <c r="AR72" s="68"/>
      <c r="AS72" s="135">
        <f>'2025-014-04-06 - Krajinář...'!K32</f>
        <v>0</v>
      </c>
      <c r="AT72" s="136">
        <f>'2025-014-04-06 - Krajinář...'!K33</f>
        <v>0</v>
      </c>
      <c r="AU72" s="136">
        <v>0</v>
      </c>
      <c r="AV72" s="136">
        <f>ROUND(SUM(AX72:AY72),2)</f>
        <v>0</v>
      </c>
      <c r="AW72" s="137">
        <f>'2025-014-04-06 - Krajinář...'!T93</f>
        <v>0</v>
      </c>
      <c r="AX72" s="136">
        <f>'2025-014-04-06 - Krajinář...'!K37</f>
        <v>0</v>
      </c>
      <c r="AY72" s="136">
        <f>'2025-014-04-06 - Krajinář...'!K38</f>
        <v>0</v>
      </c>
      <c r="AZ72" s="136">
        <f>'2025-014-04-06 - Krajinář...'!K39</f>
        <v>0</v>
      </c>
      <c r="BA72" s="136">
        <f>'2025-014-04-06 - Krajinář...'!K40</f>
        <v>0</v>
      </c>
      <c r="BB72" s="136">
        <f>'2025-014-04-06 - Krajinář...'!F37</f>
        <v>0</v>
      </c>
      <c r="BC72" s="136">
        <f>'2025-014-04-06 - Krajinář...'!F38</f>
        <v>0</v>
      </c>
      <c r="BD72" s="136">
        <f>'2025-014-04-06 - Krajinář...'!F39</f>
        <v>0</v>
      </c>
      <c r="BE72" s="136">
        <f>'2025-014-04-06 - Krajinář...'!F40</f>
        <v>0</v>
      </c>
      <c r="BF72" s="138">
        <f>'2025-014-04-06 - Krajinář...'!F41</f>
        <v>0</v>
      </c>
      <c r="BG72" s="4"/>
      <c r="BT72" s="139" t="s">
        <v>84</v>
      </c>
      <c r="BV72" s="139" t="s">
        <v>76</v>
      </c>
      <c r="BW72" s="139" t="s">
        <v>136</v>
      </c>
      <c r="BX72" s="139" t="s">
        <v>118</v>
      </c>
      <c r="CL72" s="139" t="s">
        <v>20</v>
      </c>
    </row>
    <row r="73" s="4" customFormat="1" ht="23.25" customHeight="1">
      <c r="A73" s="115" t="s">
        <v>78</v>
      </c>
      <c r="B73" s="66"/>
      <c r="C73" s="131"/>
      <c r="D73" s="131"/>
      <c r="E73" s="132" t="s">
        <v>137</v>
      </c>
      <c r="F73" s="132"/>
      <c r="G73" s="132"/>
      <c r="H73" s="132"/>
      <c r="I73" s="132"/>
      <c r="J73" s="131"/>
      <c r="K73" s="132" t="s">
        <v>138</v>
      </c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3">
        <f>'2025-014-04-07 - Krajinář...'!K34</f>
        <v>0</v>
      </c>
      <c r="AH73" s="131"/>
      <c r="AI73" s="131"/>
      <c r="AJ73" s="131"/>
      <c r="AK73" s="131"/>
      <c r="AL73" s="131"/>
      <c r="AM73" s="131"/>
      <c r="AN73" s="133">
        <f>SUM(AG73,AV73)</f>
        <v>0</v>
      </c>
      <c r="AO73" s="131"/>
      <c r="AP73" s="131"/>
      <c r="AQ73" s="134" t="s">
        <v>90</v>
      </c>
      <c r="AR73" s="68"/>
      <c r="AS73" s="135">
        <f>'2025-014-04-07 - Krajinář...'!K32</f>
        <v>0</v>
      </c>
      <c r="AT73" s="136">
        <f>'2025-014-04-07 - Krajinář...'!K33</f>
        <v>0</v>
      </c>
      <c r="AU73" s="136">
        <v>0</v>
      </c>
      <c r="AV73" s="136">
        <f>ROUND(SUM(AX73:AY73),2)</f>
        <v>0</v>
      </c>
      <c r="AW73" s="137">
        <f>'2025-014-04-07 - Krajinář...'!T93</f>
        <v>0</v>
      </c>
      <c r="AX73" s="136">
        <f>'2025-014-04-07 - Krajinář...'!K37</f>
        <v>0</v>
      </c>
      <c r="AY73" s="136">
        <f>'2025-014-04-07 - Krajinář...'!K38</f>
        <v>0</v>
      </c>
      <c r="AZ73" s="136">
        <f>'2025-014-04-07 - Krajinář...'!K39</f>
        <v>0</v>
      </c>
      <c r="BA73" s="136">
        <f>'2025-014-04-07 - Krajinář...'!K40</f>
        <v>0</v>
      </c>
      <c r="BB73" s="136">
        <f>'2025-014-04-07 - Krajinář...'!F37</f>
        <v>0</v>
      </c>
      <c r="BC73" s="136">
        <f>'2025-014-04-07 - Krajinář...'!F38</f>
        <v>0</v>
      </c>
      <c r="BD73" s="136">
        <f>'2025-014-04-07 - Krajinář...'!F39</f>
        <v>0</v>
      </c>
      <c r="BE73" s="136">
        <f>'2025-014-04-07 - Krajinář...'!F40</f>
        <v>0</v>
      </c>
      <c r="BF73" s="138">
        <f>'2025-014-04-07 - Krajinář...'!F41</f>
        <v>0</v>
      </c>
      <c r="BG73" s="4"/>
      <c r="BT73" s="139" t="s">
        <v>84</v>
      </c>
      <c r="BV73" s="139" t="s">
        <v>76</v>
      </c>
      <c r="BW73" s="139" t="s">
        <v>139</v>
      </c>
      <c r="BX73" s="139" t="s">
        <v>118</v>
      </c>
      <c r="CL73" s="139" t="s">
        <v>20</v>
      </c>
    </row>
    <row r="74" s="7" customFormat="1" ht="24.75" customHeight="1">
      <c r="A74" s="115" t="s">
        <v>78</v>
      </c>
      <c r="B74" s="116"/>
      <c r="C74" s="117"/>
      <c r="D74" s="118" t="s">
        <v>140</v>
      </c>
      <c r="E74" s="118"/>
      <c r="F74" s="118"/>
      <c r="G74" s="118"/>
      <c r="H74" s="118"/>
      <c r="I74" s="119"/>
      <c r="J74" s="118" t="s">
        <v>141</v>
      </c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20">
        <f>'2025-014-05 - Areálová zd...'!K32</f>
        <v>0</v>
      </c>
      <c r="AH74" s="119"/>
      <c r="AI74" s="119"/>
      <c r="AJ74" s="119"/>
      <c r="AK74" s="119"/>
      <c r="AL74" s="119"/>
      <c r="AM74" s="119"/>
      <c r="AN74" s="120">
        <f>SUM(AG74,AV74)</f>
        <v>0</v>
      </c>
      <c r="AO74" s="119"/>
      <c r="AP74" s="119"/>
      <c r="AQ74" s="121" t="s">
        <v>81</v>
      </c>
      <c r="AR74" s="122"/>
      <c r="AS74" s="123">
        <f>'2025-014-05 - Areálová zd...'!K30</f>
        <v>0</v>
      </c>
      <c r="AT74" s="124">
        <f>'2025-014-05 - Areálová zd...'!K31</f>
        <v>0</v>
      </c>
      <c r="AU74" s="124">
        <v>0</v>
      </c>
      <c r="AV74" s="124">
        <f>ROUND(SUM(AX74:AY74),2)</f>
        <v>0</v>
      </c>
      <c r="AW74" s="125">
        <f>'2025-014-05 - Areálová zd...'!T90</f>
        <v>0</v>
      </c>
      <c r="AX74" s="124">
        <f>'2025-014-05 - Areálová zd...'!K35</f>
        <v>0</v>
      </c>
      <c r="AY74" s="124">
        <f>'2025-014-05 - Areálová zd...'!K36</f>
        <v>0</v>
      </c>
      <c r="AZ74" s="124">
        <f>'2025-014-05 - Areálová zd...'!K37</f>
        <v>0</v>
      </c>
      <c r="BA74" s="124">
        <f>'2025-014-05 - Areálová zd...'!K38</f>
        <v>0</v>
      </c>
      <c r="BB74" s="124">
        <f>'2025-014-05 - Areálová zd...'!F35</f>
        <v>0</v>
      </c>
      <c r="BC74" s="124">
        <f>'2025-014-05 - Areálová zd...'!F36</f>
        <v>0</v>
      </c>
      <c r="BD74" s="124">
        <f>'2025-014-05 - Areálová zd...'!F37</f>
        <v>0</v>
      </c>
      <c r="BE74" s="124">
        <f>'2025-014-05 - Areálová zd...'!F38</f>
        <v>0</v>
      </c>
      <c r="BF74" s="126">
        <f>'2025-014-05 - Areálová zd...'!F39</f>
        <v>0</v>
      </c>
      <c r="BG74" s="7"/>
      <c r="BT74" s="127" t="s">
        <v>82</v>
      </c>
      <c r="BV74" s="127" t="s">
        <v>76</v>
      </c>
      <c r="BW74" s="127" t="s">
        <v>142</v>
      </c>
      <c r="BX74" s="127" t="s">
        <v>6</v>
      </c>
      <c r="CL74" s="127" t="s">
        <v>20</v>
      </c>
      <c r="CM74" s="127" t="s">
        <v>84</v>
      </c>
    </row>
    <row r="75" s="7" customFormat="1" ht="24.75" customHeight="1">
      <c r="A75" s="115" t="s">
        <v>78</v>
      </c>
      <c r="B75" s="116"/>
      <c r="C75" s="117"/>
      <c r="D75" s="118" t="s">
        <v>143</v>
      </c>
      <c r="E75" s="118"/>
      <c r="F75" s="118"/>
      <c r="G75" s="118"/>
      <c r="H75" s="118"/>
      <c r="I75" s="119"/>
      <c r="J75" s="118" t="s">
        <v>144</v>
      </c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20">
        <f>'2025-014-06 - Bourací prá...'!K32</f>
        <v>0</v>
      </c>
      <c r="AH75" s="119"/>
      <c r="AI75" s="119"/>
      <c r="AJ75" s="119"/>
      <c r="AK75" s="119"/>
      <c r="AL75" s="119"/>
      <c r="AM75" s="119"/>
      <c r="AN75" s="120">
        <f>SUM(AG75,AV75)</f>
        <v>0</v>
      </c>
      <c r="AO75" s="119"/>
      <c r="AP75" s="119"/>
      <c r="AQ75" s="121" t="s">
        <v>81</v>
      </c>
      <c r="AR75" s="122"/>
      <c r="AS75" s="123">
        <f>'2025-014-06 - Bourací prá...'!K30</f>
        <v>0</v>
      </c>
      <c r="AT75" s="124">
        <f>'2025-014-06 - Bourací prá...'!K31</f>
        <v>0</v>
      </c>
      <c r="AU75" s="124">
        <v>0</v>
      </c>
      <c r="AV75" s="124">
        <f>ROUND(SUM(AX75:AY75),2)</f>
        <v>0</v>
      </c>
      <c r="AW75" s="125">
        <f>'2025-014-06 - Bourací prá...'!T95</f>
        <v>0</v>
      </c>
      <c r="AX75" s="124">
        <f>'2025-014-06 - Bourací prá...'!K35</f>
        <v>0</v>
      </c>
      <c r="AY75" s="124">
        <f>'2025-014-06 - Bourací prá...'!K36</f>
        <v>0</v>
      </c>
      <c r="AZ75" s="124">
        <f>'2025-014-06 - Bourací prá...'!K37</f>
        <v>0</v>
      </c>
      <c r="BA75" s="124">
        <f>'2025-014-06 - Bourací prá...'!K38</f>
        <v>0</v>
      </c>
      <c r="BB75" s="124">
        <f>'2025-014-06 - Bourací prá...'!F35</f>
        <v>0</v>
      </c>
      <c r="BC75" s="124">
        <f>'2025-014-06 - Bourací prá...'!F36</f>
        <v>0</v>
      </c>
      <c r="BD75" s="124">
        <f>'2025-014-06 - Bourací prá...'!F37</f>
        <v>0</v>
      </c>
      <c r="BE75" s="124">
        <f>'2025-014-06 - Bourací prá...'!F38</f>
        <v>0</v>
      </c>
      <c r="BF75" s="126">
        <f>'2025-014-06 - Bourací prá...'!F39</f>
        <v>0</v>
      </c>
      <c r="BG75" s="7"/>
      <c r="BT75" s="127" t="s">
        <v>82</v>
      </c>
      <c r="BV75" s="127" t="s">
        <v>76</v>
      </c>
      <c r="BW75" s="127" t="s">
        <v>145</v>
      </c>
      <c r="BX75" s="127" t="s">
        <v>6</v>
      </c>
      <c r="CL75" s="127" t="s">
        <v>20</v>
      </c>
      <c r="CM75" s="127" t="s">
        <v>84</v>
      </c>
    </row>
    <row r="76" s="7" customFormat="1" ht="24.75" customHeight="1">
      <c r="A76" s="115" t="s">
        <v>78</v>
      </c>
      <c r="B76" s="116"/>
      <c r="C76" s="117"/>
      <c r="D76" s="118" t="s">
        <v>146</v>
      </c>
      <c r="E76" s="118"/>
      <c r="F76" s="118"/>
      <c r="G76" s="118"/>
      <c r="H76" s="118"/>
      <c r="I76" s="119"/>
      <c r="J76" s="118" t="s">
        <v>147</v>
      </c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20">
        <f>'2025-014-07 - Bourací prá...'!K32</f>
        <v>0</v>
      </c>
      <c r="AH76" s="119"/>
      <c r="AI76" s="119"/>
      <c r="AJ76" s="119"/>
      <c r="AK76" s="119"/>
      <c r="AL76" s="119"/>
      <c r="AM76" s="119"/>
      <c r="AN76" s="120">
        <f>SUM(AG76,AV76)</f>
        <v>0</v>
      </c>
      <c r="AO76" s="119"/>
      <c r="AP76" s="119"/>
      <c r="AQ76" s="121" t="s">
        <v>81</v>
      </c>
      <c r="AR76" s="122"/>
      <c r="AS76" s="123">
        <f>'2025-014-07 - Bourací prá...'!K30</f>
        <v>0</v>
      </c>
      <c r="AT76" s="124">
        <f>'2025-014-07 - Bourací prá...'!K31</f>
        <v>0</v>
      </c>
      <c r="AU76" s="124">
        <v>0</v>
      </c>
      <c r="AV76" s="124">
        <f>ROUND(SUM(AX76:AY76),2)</f>
        <v>0</v>
      </c>
      <c r="AW76" s="125">
        <f>'2025-014-07 - Bourací prá...'!T95</f>
        <v>0</v>
      </c>
      <c r="AX76" s="124">
        <f>'2025-014-07 - Bourací prá...'!K35</f>
        <v>0</v>
      </c>
      <c r="AY76" s="124">
        <f>'2025-014-07 - Bourací prá...'!K36</f>
        <v>0</v>
      </c>
      <c r="AZ76" s="124">
        <f>'2025-014-07 - Bourací prá...'!K37</f>
        <v>0</v>
      </c>
      <c r="BA76" s="124">
        <f>'2025-014-07 - Bourací prá...'!K38</f>
        <v>0</v>
      </c>
      <c r="BB76" s="124">
        <f>'2025-014-07 - Bourací prá...'!F35</f>
        <v>0</v>
      </c>
      <c r="BC76" s="124">
        <f>'2025-014-07 - Bourací prá...'!F36</f>
        <v>0</v>
      </c>
      <c r="BD76" s="124">
        <f>'2025-014-07 - Bourací prá...'!F37</f>
        <v>0</v>
      </c>
      <c r="BE76" s="124">
        <f>'2025-014-07 - Bourací prá...'!F38</f>
        <v>0</v>
      </c>
      <c r="BF76" s="126">
        <f>'2025-014-07 - Bourací prá...'!F39</f>
        <v>0</v>
      </c>
      <c r="BG76" s="7"/>
      <c r="BT76" s="127" t="s">
        <v>82</v>
      </c>
      <c r="BV76" s="127" t="s">
        <v>76</v>
      </c>
      <c r="BW76" s="127" t="s">
        <v>148</v>
      </c>
      <c r="BX76" s="127" t="s">
        <v>6</v>
      </c>
      <c r="CL76" s="127" t="s">
        <v>20</v>
      </c>
      <c r="CM76" s="127" t="s">
        <v>84</v>
      </c>
    </row>
    <row r="77" s="7" customFormat="1" ht="24.75" customHeight="1">
      <c r="A77" s="115" t="s">
        <v>78</v>
      </c>
      <c r="B77" s="116"/>
      <c r="C77" s="117"/>
      <c r="D77" s="118" t="s">
        <v>149</v>
      </c>
      <c r="E77" s="118"/>
      <c r="F77" s="118"/>
      <c r="G77" s="118"/>
      <c r="H77" s="118"/>
      <c r="I77" s="119"/>
      <c r="J77" s="118" t="s">
        <v>150</v>
      </c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20">
        <f>'2025-014-08 - VRN - vedle...'!K32</f>
        <v>0</v>
      </c>
      <c r="AH77" s="119"/>
      <c r="AI77" s="119"/>
      <c r="AJ77" s="119"/>
      <c r="AK77" s="119"/>
      <c r="AL77" s="119"/>
      <c r="AM77" s="119"/>
      <c r="AN77" s="120">
        <f>SUM(AG77,AV77)</f>
        <v>0</v>
      </c>
      <c r="AO77" s="119"/>
      <c r="AP77" s="119"/>
      <c r="AQ77" s="121" t="s">
        <v>81</v>
      </c>
      <c r="AR77" s="122"/>
      <c r="AS77" s="140">
        <f>'2025-014-08 - VRN - vedle...'!K30</f>
        <v>0</v>
      </c>
      <c r="AT77" s="141">
        <f>'2025-014-08 - VRN - vedle...'!K31</f>
        <v>0</v>
      </c>
      <c r="AU77" s="141">
        <v>0</v>
      </c>
      <c r="AV77" s="141">
        <f>ROUND(SUM(AX77:AY77),2)</f>
        <v>0</v>
      </c>
      <c r="AW77" s="142">
        <f>'2025-014-08 - VRN - vedle...'!T88</f>
        <v>0</v>
      </c>
      <c r="AX77" s="141">
        <f>'2025-014-08 - VRN - vedle...'!K35</f>
        <v>0</v>
      </c>
      <c r="AY77" s="141">
        <f>'2025-014-08 - VRN - vedle...'!K36</f>
        <v>0</v>
      </c>
      <c r="AZ77" s="141">
        <f>'2025-014-08 - VRN - vedle...'!K37</f>
        <v>0</v>
      </c>
      <c r="BA77" s="141">
        <f>'2025-014-08 - VRN - vedle...'!K38</f>
        <v>0</v>
      </c>
      <c r="BB77" s="141">
        <f>'2025-014-08 - VRN - vedle...'!F35</f>
        <v>0</v>
      </c>
      <c r="BC77" s="141">
        <f>'2025-014-08 - VRN - vedle...'!F36</f>
        <v>0</v>
      </c>
      <c r="BD77" s="141">
        <f>'2025-014-08 - VRN - vedle...'!F37</f>
        <v>0</v>
      </c>
      <c r="BE77" s="141">
        <f>'2025-014-08 - VRN - vedle...'!F38</f>
        <v>0</v>
      </c>
      <c r="BF77" s="143">
        <f>'2025-014-08 - VRN - vedle...'!F39</f>
        <v>0</v>
      </c>
      <c r="BG77" s="7"/>
      <c r="BT77" s="127" t="s">
        <v>82</v>
      </c>
      <c r="BV77" s="127" t="s">
        <v>76</v>
      </c>
      <c r="BW77" s="127" t="s">
        <v>151</v>
      </c>
      <c r="BX77" s="127" t="s">
        <v>6</v>
      </c>
      <c r="CL77" s="127" t="s">
        <v>20</v>
      </c>
      <c r="CM77" s="127" t="s">
        <v>84</v>
      </c>
    </row>
    <row r="78" s="2" customFormat="1" ht="30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7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47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</sheetData>
  <sheetProtection sheet="1" formatColumns="0" formatRows="0" objects="1" scenarios="1" spinCount="100000" saltValue="Q+dbvfT+GOqrUIfYxKW5z3BoKPLYzClC6IyJTPAHsh2r8ihl2BgdXMuQy+ZJfGg1vszjYt60arhMCFB83Gmi0A==" hashValue="8wrGERZPB4yQgoPzw40OFbz49qmA5xkoR0ZY2Qpx54nGkGMuYigiaes/wkqW2z/4VHNklDWnQz/+8VFmVqvAwA==" algorithmName="SHA-512" password="CC35"/>
  <mergeCells count="130">
    <mergeCell ref="L45:AO45"/>
    <mergeCell ref="AM47:AN47"/>
    <mergeCell ref="AM49:AP49"/>
    <mergeCell ref="I52:AF52"/>
    <mergeCell ref="C52:G52"/>
    <mergeCell ref="D55:H55"/>
    <mergeCell ref="J55:AF55"/>
    <mergeCell ref="J56:AF56"/>
    <mergeCell ref="D56:H56"/>
    <mergeCell ref="E57:I57"/>
    <mergeCell ref="K57:AF57"/>
    <mergeCell ref="J58:AF58"/>
    <mergeCell ref="D58:H58"/>
    <mergeCell ref="K59:AF59"/>
    <mergeCell ref="E59:I59"/>
    <mergeCell ref="K60:AF60"/>
    <mergeCell ref="E60:I60"/>
    <mergeCell ref="K61:AF61"/>
    <mergeCell ref="E61:I61"/>
    <mergeCell ref="E62:I62"/>
    <mergeCell ref="K62:AF62"/>
    <mergeCell ref="AS49:AT51"/>
    <mergeCell ref="AM50:AP50"/>
    <mergeCell ref="AN52:AP52"/>
    <mergeCell ref="AG52:AM52"/>
    <mergeCell ref="AN55:AP55"/>
    <mergeCell ref="AG55:AM55"/>
    <mergeCell ref="AG56:AM56"/>
    <mergeCell ref="AN56:AP56"/>
    <mergeCell ref="AN57:AP57"/>
    <mergeCell ref="AG57:AM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G2"/>
    <mergeCell ref="AG61:AM61"/>
    <mergeCell ref="AN61:AP61"/>
    <mergeCell ref="AG62:AM62"/>
    <mergeCell ref="AN62:AP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K63:AF63"/>
    <mergeCell ref="E63:I63"/>
    <mergeCell ref="E64:I64"/>
    <mergeCell ref="K64:AF64"/>
    <mergeCell ref="K65:AF65"/>
    <mergeCell ref="E65:I65"/>
    <mergeCell ref="J66:AF66"/>
    <mergeCell ref="D66:H66"/>
    <mergeCell ref="E67:I67"/>
    <mergeCell ref="K67:AF67"/>
    <mergeCell ref="E68:I68"/>
    <mergeCell ref="K68:AF68"/>
    <mergeCell ref="K69:AF69"/>
    <mergeCell ref="E69:I69"/>
    <mergeCell ref="E70:I70"/>
    <mergeCell ref="K70:AF70"/>
    <mergeCell ref="E71:I71"/>
    <mergeCell ref="K71:AF71"/>
    <mergeCell ref="K72:AF72"/>
    <mergeCell ref="E72:I72"/>
    <mergeCell ref="K73:AF73"/>
    <mergeCell ref="E73:I73"/>
    <mergeCell ref="D74:H74"/>
    <mergeCell ref="J74:AF74"/>
    <mergeCell ref="J75:AF75"/>
    <mergeCell ref="D75:H75"/>
    <mergeCell ref="J76:AF76"/>
    <mergeCell ref="D76:H76"/>
    <mergeCell ref="D77:H77"/>
    <mergeCell ref="J77:AF77"/>
  </mergeCells>
  <hyperlinks>
    <hyperlink ref="A55" location="'2025-014-01 - Komunikace'!C2" display="/"/>
    <hyperlink ref="A57" location="'2025-014-02-02 - Opěrná z...'!C2" display="/"/>
    <hyperlink ref="A59" location="'2025-014-03-01 - Křížová ...'!C2" display="/"/>
    <hyperlink ref="A60" location="'2025-014-03-02 - Pergola ...'!C2" display="/"/>
    <hyperlink ref="A61" location="'2025-014-03-03 - Treláž'!C2" display="/"/>
    <hyperlink ref="A62" location="'2025-014-03-04 - Vodní pr...'!C2" display="/"/>
    <hyperlink ref="A63" location="'2025-014-03-05 - Dětské h...'!C2" display="/"/>
    <hyperlink ref="A64" location="'2025-014-03-06 - Dětské h...'!C2" display="/"/>
    <hyperlink ref="A65" location="'2025-014-03-07 - Mobiliář'!C2" display="/"/>
    <hyperlink ref="A67" location="'2025-014-04-01 - Krajinář...'!C2" display="/"/>
    <hyperlink ref="A68" location="'2025-014-04-02 - Krajinář...'!C2" display="/"/>
    <hyperlink ref="A69" location="'2025-014-04-03 - Krajinář...'!C2" display="/"/>
    <hyperlink ref="A70" location="'2025-014-04-04 - Krajinář...'!C2" display="/"/>
    <hyperlink ref="A71" location="'2025-014-04-05 - Krajinář...'!C2" display="/"/>
    <hyperlink ref="A72" location="'2025-014-04-06 - Krajinář...'!C2" display="/"/>
    <hyperlink ref="A73" location="'2025-014-04-07 - Krajinář...'!C2" display="/"/>
    <hyperlink ref="A74" location="'2025-014-05 - Areálová zd...'!C2" display="/"/>
    <hyperlink ref="A75" location="'2025-014-06 - Bourací prá...'!C2" display="/"/>
    <hyperlink ref="A76" location="'2025-014-07 - Bourací prá...'!C2" display="/"/>
    <hyperlink ref="A77" location="'2025-014-08 - VRN - vedl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83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2" customFormat="1" ht="12" customHeight="1">
      <c r="A8" s="41"/>
      <c r="B8" s="47"/>
      <c r="C8" s="41"/>
      <c r="D8" s="148" t="s">
        <v>153</v>
      </c>
      <c r="E8" s="41"/>
      <c r="F8" s="41"/>
      <c r="G8" s="41"/>
      <c r="H8" s="41"/>
      <c r="I8" s="41"/>
      <c r="J8" s="41"/>
      <c r="K8" s="41"/>
      <c r="L8" s="41"/>
      <c r="M8" s="15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1" t="s">
        <v>154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8" t="s">
        <v>19</v>
      </c>
      <c r="E11" s="41"/>
      <c r="F11" s="139" t="s">
        <v>20</v>
      </c>
      <c r="G11" s="41"/>
      <c r="H11" s="41"/>
      <c r="I11" s="148" t="s">
        <v>21</v>
      </c>
      <c r="J11" s="139" t="s">
        <v>20</v>
      </c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8" t="s">
        <v>22</v>
      </c>
      <c r="E12" s="41"/>
      <c r="F12" s="139" t="s">
        <v>23</v>
      </c>
      <c r="G12" s="41"/>
      <c r="H12" s="41"/>
      <c r="I12" s="148" t="s">
        <v>24</v>
      </c>
      <c r="J12" s="152" t="str">
        <f>'Rekapitulace stavby'!AN8</f>
        <v>5. 6. 2025</v>
      </c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26</v>
      </c>
      <c r="E14" s="41"/>
      <c r="F14" s="41"/>
      <c r="G14" s="41"/>
      <c r="H14" s="41"/>
      <c r="I14" s="148" t="s">
        <v>27</v>
      </c>
      <c r="J14" s="139" t="s">
        <v>20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48" t="s">
        <v>29</v>
      </c>
      <c r="J15" s="139" t="s">
        <v>20</v>
      </c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8" t="s">
        <v>30</v>
      </c>
      <c r="E17" s="41"/>
      <c r="F17" s="41"/>
      <c r="G17" s="41"/>
      <c r="H17" s="41"/>
      <c r="I17" s="148" t="s">
        <v>27</v>
      </c>
      <c r="J17" s="36" t="str">
        <f>'Rekapitulace stavby'!AN13</f>
        <v>Vyplň údaj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48" t="s">
        <v>29</v>
      </c>
      <c r="J18" s="36" t="str">
        <f>'Rekapitulace stavby'!AN14</f>
        <v>Vyplň údaj</v>
      </c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8" t="s">
        <v>32</v>
      </c>
      <c r="E20" s="41"/>
      <c r="F20" s="41"/>
      <c r="G20" s="41"/>
      <c r="H20" s="41"/>
      <c r="I20" s="148" t="s">
        <v>27</v>
      </c>
      <c r="J20" s="139" t="s">
        <v>20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48" t="s">
        <v>29</v>
      </c>
      <c r="J21" s="139" t="s">
        <v>20</v>
      </c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8" t="s">
        <v>34</v>
      </c>
      <c r="E23" s="41"/>
      <c r="F23" s="41"/>
      <c r="G23" s="41"/>
      <c r="H23" s="41"/>
      <c r="I23" s="148" t="s">
        <v>27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48" t="s">
        <v>29</v>
      </c>
      <c r="J24" s="139" t="s">
        <v>20</v>
      </c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8" t="s">
        <v>36</v>
      </c>
      <c r="E26" s="41"/>
      <c r="F26" s="41"/>
      <c r="G26" s="41"/>
      <c r="H26" s="41"/>
      <c r="I26" s="41"/>
      <c r="J26" s="41"/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3"/>
      <c r="B27" s="154"/>
      <c r="C27" s="153"/>
      <c r="D27" s="153"/>
      <c r="E27" s="155" t="s">
        <v>155</v>
      </c>
      <c r="F27" s="155"/>
      <c r="G27" s="155"/>
      <c r="H27" s="155"/>
      <c r="I27" s="153"/>
      <c r="J27" s="153"/>
      <c r="K27" s="153"/>
      <c r="L27" s="153"/>
      <c r="M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57"/>
      <c r="M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>
      <c r="A30" s="41"/>
      <c r="B30" s="47"/>
      <c r="C30" s="41"/>
      <c r="D30" s="41"/>
      <c r="E30" s="148" t="s">
        <v>156</v>
      </c>
      <c r="F30" s="41"/>
      <c r="G30" s="41"/>
      <c r="H30" s="41"/>
      <c r="I30" s="41"/>
      <c r="J30" s="41"/>
      <c r="K30" s="158">
        <f>I61</f>
        <v>0</v>
      </c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>
      <c r="A31" s="41"/>
      <c r="B31" s="47"/>
      <c r="C31" s="41"/>
      <c r="D31" s="41"/>
      <c r="E31" s="148" t="s">
        <v>157</v>
      </c>
      <c r="F31" s="41"/>
      <c r="G31" s="41"/>
      <c r="H31" s="41"/>
      <c r="I31" s="41"/>
      <c r="J31" s="41"/>
      <c r="K31" s="158">
        <f>J61</f>
        <v>0</v>
      </c>
      <c r="L31" s="41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9" t="s">
        <v>38</v>
      </c>
      <c r="E32" s="41"/>
      <c r="F32" s="41"/>
      <c r="G32" s="41"/>
      <c r="H32" s="41"/>
      <c r="I32" s="41"/>
      <c r="J32" s="41"/>
      <c r="K32" s="160">
        <f>ROUND(K92, 2)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7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1" t="s">
        <v>40</v>
      </c>
      <c r="G34" s="41"/>
      <c r="H34" s="41"/>
      <c r="I34" s="161" t="s">
        <v>39</v>
      </c>
      <c r="J34" s="41"/>
      <c r="K34" s="161" t="s">
        <v>41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2" t="s">
        <v>42</v>
      </c>
      <c r="E35" s="148" t="s">
        <v>43</v>
      </c>
      <c r="F35" s="158">
        <f>ROUND((SUM(BE92:BE541)),  2)</f>
        <v>0</v>
      </c>
      <c r="G35" s="41"/>
      <c r="H35" s="41"/>
      <c r="I35" s="163">
        <v>0.20999999999999999</v>
      </c>
      <c r="J35" s="41"/>
      <c r="K35" s="158">
        <f>ROUND(((SUM(BE92:BE541))*I35),  2)</f>
        <v>0</v>
      </c>
      <c r="L35" s="41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8" t="s">
        <v>44</v>
      </c>
      <c r="F36" s="158">
        <f>ROUND((SUM(BF92:BF541)),  2)</f>
        <v>0</v>
      </c>
      <c r="G36" s="41"/>
      <c r="H36" s="41"/>
      <c r="I36" s="163">
        <v>0.12</v>
      </c>
      <c r="J36" s="41"/>
      <c r="K36" s="158">
        <f>ROUND(((SUM(BF92:BF541))*I36),  2)</f>
        <v>0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8" t="s">
        <v>45</v>
      </c>
      <c r="F37" s="158">
        <f>ROUND((SUM(BG92:BG541)),  2)</f>
        <v>0</v>
      </c>
      <c r="G37" s="41"/>
      <c r="H37" s="41"/>
      <c r="I37" s="163">
        <v>0.20999999999999999</v>
      </c>
      <c r="J37" s="41"/>
      <c r="K37" s="158">
        <f>0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8" t="s">
        <v>46</v>
      </c>
      <c r="F38" s="158">
        <f>ROUND((SUM(BH92:BH541)),  2)</f>
        <v>0</v>
      </c>
      <c r="G38" s="41"/>
      <c r="H38" s="41"/>
      <c r="I38" s="163">
        <v>0.12</v>
      </c>
      <c r="J38" s="41"/>
      <c r="K38" s="158">
        <f>0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47</v>
      </c>
      <c r="F39" s="158">
        <f>ROUND((SUM(BI92:BI541)),  2)</f>
        <v>0</v>
      </c>
      <c r="G39" s="41"/>
      <c r="H39" s="41"/>
      <c r="I39" s="163">
        <v>0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48</v>
      </c>
      <c r="E41" s="166"/>
      <c r="F41" s="166"/>
      <c r="G41" s="167" t="s">
        <v>49</v>
      </c>
      <c r="H41" s="168" t="s">
        <v>50</v>
      </c>
      <c r="I41" s="166"/>
      <c r="J41" s="166"/>
      <c r="K41" s="169">
        <f>SUM(K32:K39)</f>
        <v>0</v>
      </c>
      <c r="L41" s="170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158</v>
      </c>
      <c r="D47" s="43"/>
      <c r="E47" s="43"/>
      <c r="F47" s="43"/>
      <c r="G47" s="43"/>
      <c r="H47" s="43"/>
      <c r="I47" s="43"/>
      <c r="J47" s="43"/>
      <c r="K47" s="43"/>
      <c r="L47" s="43"/>
      <c r="M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5" t="str">
        <f>E7</f>
        <v>Revitalizace zahrady Benediktinského opatství</v>
      </c>
      <c r="F50" s="35"/>
      <c r="G50" s="35"/>
      <c r="H50" s="35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153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72" t="str">
        <f>E9</f>
        <v>2025-014-01 - Komunikace</v>
      </c>
      <c r="F52" s="43"/>
      <c r="G52" s="43"/>
      <c r="H52" s="43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2" customHeight="1">
      <c r="A54" s="41"/>
      <c r="B54" s="42"/>
      <c r="C54" s="35" t="s">
        <v>22</v>
      </c>
      <c r="D54" s="43"/>
      <c r="E54" s="43"/>
      <c r="F54" s="30" t="str">
        <f>F12</f>
        <v>parc.č.:1236, 1237/1, 1237/2, 1238, k.ú</v>
      </c>
      <c r="G54" s="43"/>
      <c r="H54" s="43"/>
      <c r="I54" s="35" t="s">
        <v>24</v>
      </c>
      <c r="J54" s="75" t="str">
        <f>IF(J12="","",J12)</f>
        <v>5. 6. 2025</v>
      </c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40.05" customHeight="1">
      <c r="A56" s="41"/>
      <c r="B56" s="42"/>
      <c r="C56" s="35" t="s">
        <v>26</v>
      </c>
      <c r="D56" s="43"/>
      <c r="E56" s="43"/>
      <c r="F56" s="30" t="str">
        <f>E15</f>
        <v xml:space="preserve">Benediktinské opatství, Vyšehradská 49, Praha 2   </v>
      </c>
      <c r="G56" s="43"/>
      <c r="H56" s="43"/>
      <c r="I56" s="35" t="s">
        <v>32</v>
      </c>
      <c r="J56" s="39" t="str">
        <f>E21</f>
        <v xml:space="preserve">Ing. arch. Tomáš Hradečný, Sestupná 21, Praha 6   </v>
      </c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5.15" customHeight="1">
      <c r="A57" s="41"/>
      <c r="B57" s="42"/>
      <c r="C57" s="35" t="s">
        <v>30</v>
      </c>
      <c r="D57" s="43"/>
      <c r="E57" s="43"/>
      <c r="F57" s="30" t="str">
        <f>IF(E18="","",E18)</f>
        <v>Vyplň údaj</v>
      </c>
      <c r="G57" s="43"/>
      <c r="H57" s="43"/>
      <c r="I57" s="35" t="s">
        <v>34</v>
      </c>
      <c r="J57" s="39" t="str">
        <f>E24</f>
        <v>Ing. Dana Mlejnková</v>
      </c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9.28" customHeight="1">
      <c r="A59" s="41"/>
      <c r="B59" s="42"/>
      <c r="C59" s="176" t="s">
        <v>159</v>
      </c>
      <c r="D59" s="177"/>
      <c r="E59" s="177"/>
      <c r="F59" s="177"/>
      <c r="G59" s="177"/>
      <c r="H59" s="177"/>
      <c r="I59" s="178" t="s">
        <v>160</v>
      </c>
      <c r="J59" s="178" t="s">
        <v>161</v>
      </c>
      <c r="K59" s="178" t="s">
        <v>162</v>
      </c>
      <c r="L59" s="177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2.8" customHeight="1">
      <c r="A61" s="41"/>
      <c r="B61" s="42"/>
      <c r="C61" s="179" t="s">
        <v>72</v>
      </c>
      <c r="D61" s="43"/>
      <c r="E61" s="43"/>
      <c r="F61" s="43"/>
      <c r="G61" s="43"/>
      <c r="H61" s="43"/>
      <c r="I61" s="105">
        <f>Q92</f>
        <v>0</v>
      </c>
      <c r="J61" s="105">
        <f>R92</f>
        <v>0</v>
      </c>
      <c r="K61" s="105">
        <f>K92</f>
        <v>0</v>
      </c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U61" s="20" t="s">
        <v>163</v>
      </c>
    </row>
    <row r="62" s="9" customFormat="1" ht="24.96" customHeight="1">
      <c r="A62" s="9"/>
      <c r="B62" s="180"/>
      <c r="C62" s="181"/>
      <c r="D62" s="182" t="s">
        <v>164</v>
      </c>
      <c r="E62" s="183"/>
      <c r="F62" s="183"/>
      <c r="G62" s="183"/>
      <c r="H62" s="183"/>
      <c r="I62" s="184">
        <f>Q93</f>
        <v>0</v>
      </c>
      <c r="J62" s="184">
        <f>R93</f>
        <v>0</v>
      </c>
      <c r="K62" s="184">
        <f>K93</f>
        <v>0</v>
      </c>
      <c r="L62" s="181"/>
      <c r="M62" s="18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6"/>
      <c r="C63" s="131"/>
      <c r="D63" s="187" t="s">
        <v>165</v>
      </c>
      <c r="E63" s="188"/>
      <c r="F63" s="188"/>
      <c r="G63" s="188"/>
      <c r="H63" s="188"/>
      <c r="I63" s="189">
        <f>Q94</f>
        <v>0</v>
      </c>
      <c r="J63" s="189">
        <f>R94</f>
        <v>0</v>
      </c>
      <c r="K63" s="189">
        <f>K94</f>
        <v>0</v>
      </c>
      <c r="L63" s="131"/>
      <c r="M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31"/>
      <c r="D64" s="187" t="s">
        <v>166</v>
      </c>
      <c r="E64" s="188"/>
      <c r="F64" s="188"/>
      <c r="G64" s="188"/>
      <c r="H64" s="188"/>
      <c r="I64" s="189">
        <f>Q176</f>
        <v>0</v>
      </c>
      <c r="J64" s="189">
        <f>R176</f>
        <v>0</v>
      </c>
      <c r="K64" s="189">
        <f>K176</f>
        <v>0</v>
      </c>
      <c r="L64" s="131"/>
      <c r="M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31"/>
      <c r="D65" s="187" t="s">
        <v>167</v>
      </c>
      <c r="E65" s="188"/>
      <c r="F65" s="188"/>
      <c r="G65" s="188"/>
      <c r="H65" s="188"/>
      <c r="I65" s="189">
        <f>Q258</f>
        <v>0</v>
      </c>
      <c r="J65" s="189">
        <f>R258</f>
        <v>0</v>
      </c>
      <c r="K65" s="189">
        <f>K258</f>
        <v>0</v>
      </c>
      <c r="L65" s="131"/>
      <c r="M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31"/>
      <c r="D66" s="187" t="s">
        <v>168</v>
      </c>
      <c r="E66" s="188"/>
      <c r="F66" s="188"/>
      <c r="G66" s="188"/>
      <c r="H66" s="188"/>
      <c r="I66" s="189">
        <f>Q339</f>
        <v>0</v>
      </c>
      <c r="J66" s="189">
        <f>R339</f>
        <v>0</v>
      </c>
      <c r="K66" s="189">
        <f>K339</f>
        <v>0</v>
      </c>
      <c r="L66" s="131"/>
      <c r="M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31"/>
      <c r="D67" s="187" t="s">
        <v>169</v>
      </c>
      <c r="E67" s="188"/>
      <c r="F67" s="188"/>
      <c r="G67" s="188"/>
      <c r="H67" s="188"/>
      <c r="I67" s="189">
        <f>Q413</f>
        <v>0</v>
      </c>
      <c r="J67" s="189">
        <f>R413</f>
        <v>0</v>
      </c>
      <c r="K67" s="189">
        <f>K413</f>
        <v>0</v>
      </c>
      <c r="L67" s="131"/>
      <c r="M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31"/>
      <c r="D68" s="187" t="s">
        <v>170</v>
      </c>
      <c r="E68" s="188"/>
      <c r="F68" s="188"/>
      <c r="G68" s="188"/>
      <c r="H68" s="188"/>
      <c r="I68" s="189">
        <f>Q439</f>
        <v>0</v>
      </c>
      <c r="J68" s="189">
        <f>R439</f>
        <v>0</v>
      </c>
      <c r="K68" s="189">
        <f>K439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31"/>
      <c r="D69" s="187" t="s">
        <v>171</v>
      </c>
      <c r="E69" s="188"/>
      <c r="F69" s="188"/>
      <c r="G69" s="188"/>
      <c r="H69" s="188"/>
      <c r="I69" s="189">
        <f>Q458</f>
        <v>0</v>
      </c>
      <c r="J69" s="189">
        <f>R458</f>
        <v>0</v>
      </c>
      <c r="K69" s="189">
        <f>K458</f>
        <v>0</v>
      </c>
      <c r="L69" s="131"/>
      <c r="M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31"/>
      <c r="D70" s="187" t="s">
        <v>172</v>
      </c>
      <c r="E70" s="188"/>
      <c r="F70" s="188"/>
      <c r="G70" s="188"/>
      <c r="H70" s="188"/>
      <c r="I70" s="189">
        <f>Q477</f>
        <v>0</v>
      </c>
      <c r="J70" s="189">
        <f>R477</f>
        <v>0</v>
      </c>
      <c r="K70" s="189">
        <f>K477</f>
        <v>0</v>
      </c>
      <c r="L70" s="131"/>
      <c r="M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31"/>
      <c r="D71" s="187" t="s">
        <v>173</v>
      </c>
      <c r="E71" s="188"/>
      <c r="F71" s="188"/>
      <c r="G71" s="188"/>
      <c r="H71" s="188"/>
      <c r="I71" s="189">
        <f>Q523</f>
        <v>0</v>
      </c>
      <c r="J71" s="189">
        <f>R523</f>
        <v>0</v>
      </c>
      <c r="K71" s="189">
        <f>K523</f>
        <v>0</v>
      </c>
      <c r="L71" s="131"/>
      <c r="M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31"/>
      <c r="D72" s="187" t="s">
        <v>174</v>
      </c>
      <c r="E72" s="188"/>
      <c r="F72" s="188"/>
      <c r="G72" s="188"/>
      <c r="H72" s="188"/>
      <c r="I72" s="189">
        <f>Q539</f>
        <v>0</v>
      </c>
      <c r="J72" s="189">
        <f>R539</f>
        <v>0</v>
      </c>
      <c r="K72" s="189">
        <f>K539</f>
        <v>0</v>
      </c>
      <c r="L72" s="131"/>
      <c r="M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175</v>
      </c>
      <c r="D79" s="43"/>
      <c r="E79" s="43"/>
      <c r="F79" s="43"/>
      <c r="G79" s="43"/>
      <c r="H79" s="43"/>
      <c r="I79" s="43"/>
      <c r="J79" s="43"/>
      <c r="K79" s="43"/>
      <c r="L79" s="43"/>
      <c r="M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17</v>
      </c>
      <c r="D81" s="43"/>
      <c r="E81" s="43"/>
      <c r="F81" s="43"/>
      <c r="G81" s="43"/>
      <c r="H81" s="43"/>
      <c r="I81" s="43"/>
      <c r="J81" s="43"/>
      <c r="K81" s="43"/>
      <c r="L81" s="43"/>
      <c r="M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5" t="str">
        <f>E7</f>
        <v>Revitalizace zahrady Benediktinského opatství</v>
      </c>
      <c r="F82" s="35"/>
      <c r="G82" s="35"/>
      <c r="H82" s="35"/>
      <c r="I82" s="43"/>
      <c r="J82" s="43"/>
      <c r="K82" s="43"/>
      <c r="L82" s="43"/>
      <c r="M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153</v>
      </c>
      <c r="D83" s="43"/>
      <c r="E83" s="43"/>
      <c r="F83" s="43"/>
      <c r="G83" s="43"/>
      <c r="H83" s="43"/>
      <c r="I83" s="43"/>
      <c r="J83" s="43"/>
      <c r="K83" s="43"/>
      <c r="L83" s="43"/>
      <c r="M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2025-014-01 - Komunikace</v>
      </c>
      <c r="F84" s="43"/>
      <c r="G84" s="43"/>
      <c r="H84" s="43"/>
      <c r="I84" s="43"/>
      <c r="J84" s="43"/>
      <c r="K84" s="43"/>
      <c r="L84" s="43"/>
      <c r="M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22</v>
      </c>
      <c r="D86" s="43"/>
      <c r="E86" s="43"/>
      <c r="F86" s="30" t="str">
        <f>F12</f>
        <v>parc.č.:1236, 1237/1, 1237/2, 1238, k.ú</v>
      </c>
      <c r="G86" s="43"/>
      <c r="H86" s="43"/>
      <c r="I86" s="35" t="s">
        <v>24</v>
      </c>
      <c r="J86" s="75" t="str">
        <f>IF(J12="","",J12)</f>
        <v>5. 6. 2025</v>
      </c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40.05" customHeight="1">
      <c r="A88" s="41"/>
      <c r="B88" s="42"/>
      <c r="C88" s="35" t="s">
        <v>26</v>
      </c>
      <c r="D88" s="43"/>
      <c r="E88" s="43"/>
      <c r="F88" s="30" t="str">
        <f>E15</f>
        <v xml:space="preserve">Benediktinské opatství, Vyšehradská 49, Praha 2   </v>
      </c>
      <c r="G88" s="43"/>
      <c r="H88" s="43"/>
      <c r="I88" s="35" t="s">
        <v>32</v>
      </c>
      <c r="J88" s="39" t="str">
        <f>E21</f>
        <v xml:space="preserve">Ing. arch. Tomáš Hradečný, Sestupná 21, Praha 6   </v>
      </c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30</v>
      </c>
      <c r="D89" s="43"/>
      <c r="E89" s="43"/>
      <c r="F89" s="30" t="str">
        <f>IF(E18="","",E18)</f>
        <v>Vyplň údaj</v>
      </c>
      <c r="G89" s="43"/>
      <c r="H89" s="43"/>
      <c r="I89" s="35" t="s">
        <v>34</v>
      </c>
      <c r="J89" s="39" t="str">
        <f>E24</f>
        <v>Ing. Dana Mlejnková</v>
      </c>
      <c r="K89" s="43"/>
      <c r="L89" s="43"/>
      <c r="M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91"/>
      <c r="B91" s="192"/>
      <c r="C91" s="193" t="s">
        <v>176</v>
      </c>
      <c r="D91" s="194" t="s">
        <v>57</v>
      </c>
      <c r="E91" s="194" t="s">
        <v>53</v>
      </c>
      <c r="F91" s="194" t="s">
        <v>54</v>
      </c>
      <c r="G91" s="194" t="s">
        <v>177</v>
      </c>
      <c r="H91" s="194" t="s">
        <v>178</v>
      </c>
      <c r="I91" s="194" t="s">
        <v>179</v>
      </c>
      <c r="J91" s="194" t="s">
        <v>180</v>
      </c>
      <c r="K91" s="194" t="s">
        <v>162</v>
      </c>
      <c r="L91" s="195" t="s">
        <v>181</v>
      </c>
      <c r="M91" s="196"/>
      <c r="N91" s="95" t="s">
        <v>20</v>
      </c>
      <c r="O91" s="96" t="s">
        <v>42</v>
      </c>
      <c r="P91" s="96" t="s">
        <v>182</v>
      </c>
      <c r="Q91" s="96" t="s">
        <v>183</v>
      </c>
      <c r="R91" s="96" t="s">
        <v>184</v>
      </c>
      <c r="S91" s="96" t="s">
        <v>185</v>
      </c>
      <c r="T91" s="96" t="s">
        <v>186</v>
      </c>
      <c r="U91" s="96" t="s">
        <v>187</v>
      </c>
      <c r="V91" s="96" t="s">
        <v>188</v>
      </c>
      <c r="W91" s="96" t="s">
        <v>189</v>
      </c>
      <c r="X91" s="97" t="s">
        <v>190</v>
      </c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1"/>
      <c r="B92" s="42"/>
      <c r="C92" s="102" t="s">
        <v>191</v>
      </c>
      <c r="D92" s="43"/>
      <c r="E92" s="43"/>
      <c r="F92" s="43"/>
      <c r="G92" s="43"/>
      <c r="H92" s="43"/>
      <c r="I92" s="43"/>
      <c r="J92" s="43"/>
      <c r="K92" s="197">
        <f>BK92</f>
        <v>0</v>
      </c>
      <c r="L92" s="43"/>
      <c r="M92" s="47"/>
      <c r="N92" s="98"/>
      <c r="O92" s="198"/>
      <c r="P92" s="99"/>
      <c r="Q92" s="199">
        <f>Q93</f>
        <v>0</v>
      </c>
      <c r="R92" s="199">
        <f>R93</f>
        <v>0</v>
      </c>
      <c r="S92" s="99"/>
      <c r="T92" s="200">
        <f>T93</f>
        <v>0</v>
      </c>
      <c r="U92" s="99"/>
      <c r="V92" s="200">
        <f>V93</f>
        <v>198.50835248000001</v>
      </c>
      <c r="W92" s="99"/>
      <c r="X92" s="201">
        <f>X93</f>
        <v>0</v>
      </c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163</v>
      </c>
      <c r="BK92" s="202">
        <f>BK93</f>
        <v>0</v>
      </c>
    </row>
    <row r="93" s="12" customFormat="1" ht="25.92" customHeight="1">
      <c r="A93" s="12"/>
      <c r="B93" s="203"/>
      <c r="C93" s="204"/>
      <c r="D93" s="205" t="s">
        <v>73</v>
      </c>
      <c r="E93" s="206" t="s">
        <v>192</v>
      </c>
      <c r="F93" s="206" t="s">
        <v>193</v>
      </c>
      <c r="G93" s="204"/>
      <c r="H93" s="204"/>
      <c r="I93" s="207"/>
      <c r="J93" s="207"/>
      <c r="K93" s="208">
        <f>BK93</f>
        <v>0</v>
      </c>
      <c r="L93" s="204"/>
      <c r="M93" s="209"/>
      <c r="N93" s="210"/>
      <c r="O93" s="211"/>
      <c r="P93" s="211"/>
      <c r="Q93" s="212">
        <f>Q94+Q176+Q258+Q339+Q413+Q439+Q458+Q477+Q523+Q539</f>
        <v>0</v>
      </c>
      <c r="R93" s="212">
        <f>R94+R176+R258+R339+R413+R439+R458+R477+R523+R539</f>
        <v>0</v>
      </c>
      <c r="S93" s="211"/>
      <c r="T93" s="213">
        <f>T94+T176+T258+T339+T413+T439+T458+T477+T523+T539</f>
        <v>0</v>
      </c>
      <c r="U93" s="211"/>
      <c r="V93" s="213">
        <f>V94+V176+V258+V339+V413+V439+V458+V477+V523+V539</f>
        <v>198.50835248000001</v>
      </c>
      <c r="W93" s="211"/>
      <c r="X93" s="214">
        <f>X94+X176+X258+X339+X413+X439+X458+X477+X523+X539</f>
        <v>0</v>
      </c>
      <c r="Y93" s="12"/>
      <c r="Z93" s="12"/>
      <c r="AA93" s="12"/>
      <c r="AB93" s="12"/>
      <c r="AC93" s="12"/>
      <c r="AD93" s="12"/>
      <c r="AE93" s="12"/>
      <c r="AR93" s="215" t="s">
        <v>82</v>
      </c>
      <c r="AT93" s="216" t="s">
        <v>73</v>
      </c>
      <c r="AU93" s="216" t="s">
        <v>74</v>
      </c>
      <c r="AY93" s="215" t="s">
        <v>194</v>
      </c>
      <c r="BK93" s="217">
        <f>BK94+BK176+BK258+BK339+BK413+BK439+BK458+BK477+BK523+BK539</f>
        <v>0</v>
      </c>
    </row>
    <row r="94" s="12" customFormat="1" ht="22.8" customHeight="1">
      <c r="A94" s="12"/>
      <c r="B94" s="203"/>
      <c r="C94" s="204"/>
      <c r="D94" s="205" t="s">
        <v>73</v>
      </c>
      <c r="E94" s="218" t="s">
        <v>195</v>
      </c>
      <c r="F94" s="218" t="s">
        <v>196</v>
      </c>
      <c r="G94" s="204"/>
      <c r="H94" s="204"/>
      <c r="I94" s="207"/>
      <c r="J94" s="207"/>
      <c r="K94" s="219">
        <f>BK94</f>
        <v>0</v>
      </c>
      <c r="L94" s="204"/>
      <c r="M94" s="209"/>
      <c r="N94" s="210"/>
      <c r="O94" s="211"/>
      <c r="P94" s="211"/>
      <c r="Q94" s="212">
        <f>SUM(Q95:Q175)</f>
        <v>0</v>
      </c>
      <c r="R94" s="212">
        <f>SUM(R95:R175)</f>
        <v>0</v>
      </c>
      <c r="S94" s="211"/>
      <c r="T94" s="213">
        <f>SUM(T95:T175)</f>
        <v>0</v>
      </c>
      <c r="U94" s="211"/>
      <c r="V94" s="213">
        <f>SUM(V95:V175)</f>
        <v>0</v>
      </c>
      <c r="W94" s="211"/>
      <c r="X94" s="214">
        <f>SUM(X95:X175)</f>
        <v>0</v>
      </c>
      <c r="Y94" s="12"/>
      <c r="Z94" s="12"/>
      <c r="AA94" s="12"/>
      <c r="AB94" s="12"/>
      <c r="AC94" s="12"/>
      <c r="AD94" s="12"/>
      <c r="AE94" s="12"/>
      <c r="AR94" s="215" t="s">
        <v>82</v>
      </c>
      <c r="AT94" s="216" t="s">
        <v>73</v>
      </c>
      <c r="AU94" s="216" t="s">
        <v>82</v>
      </c>
      <c r="AY94" s="215" t="s">
        <v>194</v>
      </c>
      <c r="BK94" s="217">
        <f>SUM(BK95:BK175)</f>
        <v>0</v>
      </c>
    </row>
    <row r="95" s="2" customFormat="1" ht="24.15" customHeight="1">
      <c r="A95" s="41"/>
      <c r="B95" s="42"/>
      <c r="C95" s="220" t="s">
        <v>82</v>
      </c>
      <c r="D95" s="220" t="s">
        <v>197</v>
      </c>
      <c r="E95" s="221" t="s">
        <v>198</v>
      </c>
      <c r="F95" s="222" t="s">
        <v>199</v>
      </c>
      <c r="G95" s="223" t="s">
        <v>200</v>
      </c>
      <c r="H95" s="224">
        <v>2029</v>
      </c>
      <c r="I95" s="225"/>
      <c r="J95" s="225"/>
      <c r="K95" s="226">
        <f>ROUND(P95*H95,2)</f>
        <v>0</v>
      </c>
      <c r="L95" s="222" t="s">
        <v>201</v>
      </c>
      <c r="M95" s="47"/>
      <c r="N95" s="227" t="s">
        <v>20</v>
      </c>
      <c r="O95" s="228" t="s">
        <v>43</v>
      </c>
      <c r="P95" s="229">
        <f>I95+J95</f>
        <v>0</v>
      </c>
      <c r="Q95" s="229">
        <f>ROUND(I95*H95,2)</f>
        <v>0</v>
      </c>
      <c r="R95" s="229">
        <f>ROUND(J95*H95,2)</f>
        <v>0</v>
      </c>
      <c r="S95" s="87"/>
      <c r="T95" s="230">
        <f>S95*H95</f>
        <v>0</v>
      </c>
      <c r="U95" s="230">
        <v>0</v>
      </c>
      <c r="V95" s="230">
        <f>U95*H95</f>
        <v>0</v>
      </c>
      <c r="W95" s="230">
        <v>0</v>
      </c>
      <c r="X95" s="231">
        <f>W95*H95</f>
        <v>0</v>
      </c>
      <c r="Y95" s="41"/>
      <c r="Z95" s="41"/>
      <c r="AA95" s="41"/>
      <c r="AB95" s="41"/>
      <c r="AC95" s="41"/>
      <c r="AD95" s="41"/>
      <c r="AE95" s="41"/>
      <c r="AR95" s="232" t="s">
        <v>202</v>
      </c>
      <c r="AT95" s="232" t="s">
        <v>197</v>
      </c>
      <c r="AU95" s="232" t="s">
        <v>84</v>
      </c>
      <c r="AY95" s="20" t="s">
        <v>194</v>
      </c>
      <c r="BE95" s="233">
        <f>IF(O95="základní",K95,0)</f>
        <v>0</v>
      </c>
      <c r="BF95" s="233">
        <f>IF(O95="snížená",K95,0)</f>
        <v>0</v>
      </c>
      <c r="BG95" s="233">
        <f>IF(O95="zákl. přenesená",K95,0)</f>
        <v>0</v>
      </c>
      <c r="BH95" s="233">
        <f>IF(O95="sníž. přenesená",K95,0)</f>
        <v>0</v>
      </c>
      <c r="BI95" s="233">
        <f>IF(O95="nulová",K95,0)</f>
        <v>0</v>
      </c>
      <c r="BJ95" s="20" t="s">
        <v>82</v>
      </c>
      <c r="BK95" s="233">
        <f>ROUND(P95*H95,2)</f>
        <v>0</v>
      </c>
      <c r="BL95" s="20" t="s">
        <v>202</v>
      </c>
      <c r="BM95" s="232" t="s">
        <v>203</v>
      </c>
    </row>
    <row r="96" s="2" customFormat="1">
      <c r="A96" s="41"/>
      <c r="B96" s="42"/>
      <c r="C96" s="43"/>
      <c r="D96" s="234" t="s">
        <v>204</v>
      </c>
      <c r="E96" s="43"/>
      <c r="F96" s="235" t="s">
        <v>205</v>
      </c>
      <c r="G96" s="43"/>
      <c r="H96" s="43"/>
      <c r="I96" s="236"/>
      <c r="J96" s="236"/>
      <c r="K96" s="43"/>
      <c r="L96" s="43"/>
      <c r="M96" s="47"/>
      <c r="N96" s="237"/>
      <c r="O96" s="238"/>
      <c r="P96" s="87"/>
      <c r="Q96" s="87"/>
      <c r="R96" s="87"/>
      <c r="S96" s="87"/>
      <c r="T96" s="87"/>
      <c r="U96" s="87"/>
      <c r="V96" s="87"/>
      <c r="W96" s="87"/>
      <c r="X96" s="88"/>
      <c r="Y96" s="41"/>
      <c r="Z96" s="41"/>
      <c r="AA96" s="41"/>
      <c r="AB96" s="41"/>
      <c r="AC96" s="41"/>
      <c r="AD96" s="41"/>
      <c r="AE96" s="41"/>
      <c r="AT96" s="20" t="s">
        <v>204</v>
      </c>
      <c r="AU96" s="20" t="s">
        <v>84</v>
      </c>
    </row>
    <row r="97" s="13" customFormat="1">
      <c r="A97" s="13"/>
      <c r="B97" s="239"/>
      <c r="C97" s="240"/>
      <c r="D97" s="241" t="s">
        <v>206</v>
      </c>
      <c r="E97" s="242" t="s">
        <v>20</v>
      </c>
      <c r="F97" s="243" t="s">
        <v>207</v>
      </c>
      <c r="G97" s="240"/>
      <c r="H97" s="242" t="s">
        <v>20</v>
      </c>
      <c r="I97" s="244"/>
      <c r="J97" s="244"/>
      <c r="K97" s="240"/>
      <c r="L97" s="240"/>
      <c r="M97" s="245"/>
      <c r="N97" s="246"/>
      <c r="O97" s="247"/>
      <c r="P97" s="247"/>
      <c r="Q97" s="247"/>
      <c r="R97" s="247"/>
      <c r="S97" s="247"/>
      <c r="T97" s="247"/>
      <c r="U97" s="247"/>
      <c r="V97" s="247"/>
      <c r="W97" s="247"/>
      <c r="X97" s="248"/>
      <c r="Y97" s="13"/>
      <c r="Z97" s="13"/>
      <c r="AA97" s="13"/>
      <c r="AB97" s="13"/>
      <c r="AC97" s="13"/>
      <c r="AD97" s="13"/>
      <c r="AE97" s="13"/>
      <c r="AT97" s="249" t="s">
        <v>206</v>
      </c>
      <c r="AU97" s="249" t="s">
        <v>84</v>
      </c>
      <c r="AV97" s="13" t="s">
        <v>82</v>
      </c>
      <c r="AW97" s="13" t="s">
        <v>5</v>
      </c>
      <c r="AX97" s="13" t="s">
        <v>74</v>
      </c>
      <c r="AY97" s="249" t="s">
        <v>194</v>
      </c>
    </row>
    <row r="98" s="13" customFormat="1">
      <c r="A98" s="13"/>
      <c r="B98" s="239"/>
      <c r="C98" s="240"/>
      <c r="D98" s="241" t="s">
        <v>206</v>
      </c>
      <c r="E98" s="242" t="s">
        <v>20</v>
      </c>
      <c r="F98" s="243" t="s">
        <v>208</v>
      </c>
      <c r="G98" s="240"/>
      <c r="H98" s="242" t="s">
        <v>20</v>
      </c>
      <c r="I98" s="244"/>
      <c r="J98" s="244"/>
      <c r="K98" s="240"/>
      <c r="L98" s="240"/>
      <c r="M98" s="245"/>
      <c r="N98" s="246"/>
      <c r="O98" s="247"/>
      <c r="P98" s="247"/>
      <c r="Q98" s="247"/>
      <c r="R98" s="247"/>
      <c r="S98" s="247"/>
      <c r="T98" s="247"/>
      <c r="U98" s="247"/>
      <c r="V98" s="247"/>
      <c r="W98" s="247"/>
      <c r="X98" s="248"/>
      <c r="Y98" s="13"/>
      <c r="Z98" s="13"/>
      <c r="AA98" s="13"/>
      <c r="AB98" s="13"/>
      <c r="AC98" s="13"/>
      <c r="AD98" s="13"/>
      <c r="AE98" s="13"/>
      <c r="AT98" s="249" t="s">
        <v>206</v>
      </c>
      <c r="AU98" s="249" t="s">
        <v>84</v>
      </c>
      <c r="AV98" s="13" t="s">
        <v>82</v>
      </c>
      <c r="AW98" s="13" t="s">
        <v>5</v>
      </c>
      <c r="AX98" s="13" t="s">
        <v>74</v>
      </c>
      <c r="AY98" s="249" t="s">
        <v>194</v>
      </c>
    </row>
    <row r="99" s="14" customFormat="1">
      <c r="A99" s="14"/>
      <c r="B99" s="250"/>
      <c r="C99" s="251"/>
      <c r="D99" s="241" t="s">
        <v>206</v>
      </c>
      <c r="E99" s="252" t="s">
        <v>20</v>
      </c>
      <c r="F99" s="253" t="s">
        <v>209</v>
      </c>
      <c r="G99" s="251"/>
      <c r="H99" s="254">
        <v>2029</v>
      </c>
      <c r="I99" s="255"/>
      <c r="J99" s="255"/>
      <c r="K99" s="251"/>
      <c r="L99" s="251"/>
      <c r="M99" s="256"/>
      <c r="N99" s="257"/>
      <c r="O99" s="258"/>
      <c r="P99" s="258"/>
      <c r="Q99" s="258"/>
      <c r="R99" s="258"/>
      <c r="S99" s="258"/>
      <c r="T99" s="258"/>
      <c r="U99" s="258"/>
      <c r="V99" s="258"/>
      <c r="W99" s="258"/>
      <c r="X99" s="259"/>
      <c r="Y99" s="14"/>
      <c r="Z99" s="14"/>
      <c r="AA99" s="14"/>
      <c r="AB99" s="14"/>
      <c r="AC99" s="14"/>
      <c r="AD99" s="14"/>
      <c r="AE99" s="14"/>
      <c r="AT99" s="260" t="s">
        <v>206</v>
      </c>
      <c r="AU99" s="260" t="s">
        <v>84</v>
      </c>
      <c r="AV99" s="14" t="s">
        <v>84</v>
      </c>
      <c r="AW99" s="14" t="s">
        <v>5</v>
      </c>
      <c r="AX99" s="14" t="s">
        <v>74</v>
      </c>
      <c r="AY99" s="260" t="s">
        <v>194</v>
      </c>
    </row>
    <row r="100" s="15" customFormat="1">
      <c r="A100" s="15"/>
      <c r="B100" s="261"/>
      <c r="C100" s="262"/>
      <c r="D100" s="241" t="s">
        <v>206</v>
      </c>
      <c r="E100" s="263" t="s">
        <v>20</v>
      </c>
      <c r="F100" s="264" t="s">
        <v>210</v>
      </c>
      <c r="G100" s="262"/>
      <c r="H100" s="265">
        <v>2029</v>
      </c>
      <c r="I100" s="266"/>
      <c r="J100" s="266"/>
      <c r="K100" s="262"/>
      <c r="L100" s="262"/>
      <c r="M100" s="267"/>
      <c r="N100" s="268"/>
      <c r="O100" s="269"/>
      <c r="P100" s="269"/>
      <c r="Q100" s="269"/>
      <c r="R100" s="269"/>
      <c r="S100" s="269"/>
      <c r="T100" s="269"/>
      <c r="U100" s="269"/>
      <c r="V100" s="269"/>
      <c r="W100" s="269"/>
      <c r="X100" s="270"/>
      <c r="Y100" s="15"/>
      <c r="Z100" s="15"/>
      <c r="AA100" s="15"/>
      <c r="AB100" s="15"/>
      <c r="AC100" s="15"/>
      <c r="AD100" s="15"/>
      <c r="AE100" s="15"/>
      <c r="AT100" s="271" t="s">
        <v>206</v>
      </c>
      <c r="AU100" s="271" t="s">
        <v>84</v>
      </c>
      <c r="AV100" s="15" t="s">
        <v>202</v>
      </c>
      <c r="AW100" s="15" t="s">
        <v>5</v>
      </c>
      <c r="AX100" s="15" t="s">
        <v>82</v>
      </c>
      <c r="AY100" s="271" t="s">
        <v>194</v>
      </c>
    </row>
    <row r="101" s="2" customFormat="1" ht="24.15" customHeight="1">
      <c r="A101" s="41"/>
      <c r="B101" s="42"/>
      <c r="C101" s="220" t="s">
        <v>84</v>
      </c>
      <c r="D101" s="220" t="s">
        <v>197</v>
      </c>
      <c r="E101" s="221" t="s">
        <v>211</v>
      </c>
      <c r="F101" s="222" t="s">
        <v>212</v>
      </c>
      <c r="G101" s="223" t="s">
        <v>200</v>
      </c>
      <c r="H101" s="224">
        <v>2029</v>
      </c>
      <c r="I101" s="225"/>
      <c r="J101" s="225"/>
      <c r="K101" s="226">
        <f>ROUND(P101*H101,2)</f>
        <v>0</v>
      </c>
      <c r="L101" s="222" t="s">
        <v>201</v>
      </c>
      <c r="M101" s="47"/>
      <c r="N101" s="227" t="s">
        <v>20</v>
      </c>
      <c r="O101" s="228" t="s">
        <v>43</v>
      </c>
      <c r="P101" s="229">
        <f>I101+J101</f>
        <v>0</v>
      </c>
      <c r="Q101" s="229">
        <f>ROUND(I101*H101,2)</f>
        <v>0</v>
      </c>
      <c r="R101" s="229">
        <f>ROUND(J101*H101,2)</f>
        <v>0</v>
      </c>
      <c r="S101" s="87"/>
      <c r="T101" s="230">
        <f>S101*H101</f>
        <v>0</v>
      </c>
      <c r="U101" s="230">
        <v>0</v>
      </c>
      <c r="V101" s="230">
        <f>U101*H101</f>
        <v>0</v>
      </c>
      <c r="W101" s="230">
        <v>0</v>
      </c>
      <c r="X101" s="231">
        <f>W101*H101</f>
        <v>0</v>
      </c>
      <c r="Y101" s="41"/>
      <c r="Z101" s="41"/>
      <c r="AA101" s="41"/>
      <c r="AB101" s="41"/>
      <c r="AC101" s="41"/>
      <c r="AD101" s="41"/>
      <c r="AE101" s="41"/>
      <c r="AR101" s="232" t="s">
        <v>202</v>
      </c>
      <c r="AT101" s="232" t="s">
        <v>197</v>
      </c>
      <c r="AU101" s="232" t="s">
        <v>84</v>
      </c>
      <c r="AY101" s="20" t="s">
        <v>194</v>
      </c>
      <c r="BE101" s="233">
        <f>IF(O101="základní",K101,0)</f>
        <v>0</v>
      </c>
      <c r="BF101" s="233">
        <f>IF(O101="snížená",K101,0)</f>
        <v>0</v>
      </c>
      <c r="BG101" s="233">
        <f>IF(O101="zákl. přenesená",K101,0)</f>
        <v>0</v>
      </c>
      <c r="BH101" s="233">
        <f>IF(O101="sníž. přenesená",K101,0)</f>
        <v>0</v>
      </c>
      <c r="BI101" s="233">
        <f>IF(O101="nulová",K101,0)</f>
        <v>0</v>
      </c>
      <c r="BJ101" s="20" t="s">
        <v>82</v>
      </c>
      <c r="BK101" s="233">
        <f>ROUND(P101*H101,2)</f>
        <v>0</v>
      </c>
      <c r="BL101" s="20" t="s">
        <v>202</v>
      </c>
      <c r="BM101" s="232" t="s">
        <v>213</v>
      </c>
    </row>
    <row r="102" s="2" customFormat="1">
      <c r="A102" s="41"/>
      <c r="B102" s="42"/>
      <c r="C102" s="43"/>
      <c r="D102" s="234" t="s">
        <v>204</v>
      </c>
      <c r="E102" s="43"/>
      <c r="F102" s="235" t="s">
        <v>214</v>
      </c>
      <c r="G102" s="43"/>
      <c r="H102" s="43"/>
      <c r="I102" s="236"/>
      <c r="J102" s="236"/>
      <c r="K102" s="43"/>
      <c r="L102" s="43"/>
      <c r="M102" s="47"/>
      <c r="N102" s="237"/>
      <c r="O102" s="238"/>
      <c r="P102" s="87"/>
      <c r="Q102" s="87"/>
      <c r="R102" s="87"/>
      <c r="S102" s="87"/>
      <c r="T102" s="87"/>
      <c r="U102" s="87"/>
      <c r="V102" s="87"/>
      <c r="W102" s="87"/>
      <c r="X102" s="88"/>
      <c r="Y102" s="41"/>
      <c r="Z102" s="41"/>
      <c r="AA102" s="41"/>
      <c r="AB102" s="41"/>
      <c r="AC102" s="41"/>
      <c r="AD102" s="41"/>
      <c r="AE102" s="41"/>
      <c r="AT102" s="20" t="s">
        <v>204</v>
      </c>
      <c r="AU102" s="20" t="s">
        <v>84</v>
      </c>
    </row>
    <row r="103" s="13" customFormat="1">
      <c r="A103" s="13"/>
      <c r="B103" s="239"/>
      <c r="C103" s="240"/>
      <c r="D103" s="241" t="s">
        <v>206</v>
      </c>
      <c r="E103" s="242" t="s">
        <v>20</v>
      </c>
      <c r="F103" s="243" t="s">
        <v>207</v>
      </c>
      <c r="G103" s="240"/>
      <c r="H103" s="242" t="s">
        <v>20</v>
      </c>
      <c r="I103" s="244"/>
      <c r="J103" s="244"/>
      <c r="K103" s="240"/>
      <c r="L103" s="240"/>
      <c r="M103" s="245"/>
      <c r="N103" s="246"/>
      <c r="O103" s="247"/>
      <c r="P103" s="247"/>
      <c r="Q103" s="247"/>
      <c r="R103" s="247"/>
      <c r="S103" s="247"/>
      <c r="T103" s="247"/>
      <c r="U103" s="247"/>
      <c r="V103" s="247"/>
      <c r="W103" s="247"/>
      <c r="X103" s="248"/>
      <c r="Y103" s="13"/>
      <c r="Z103" s="13"/>
      <c r="AA103" s="13"/>
      <c r="AB103" s="13"/>
      <c r="AC103" s="13"/>
      <c r="AD103" s="13"/>
      <c r="AE103" s="13"/>
      <c r="AT103" s="249" t="s">
        <v>206</v>
      </c>
      <c r="AU103" s="249" t="s">
        <v>84</v>
      </c>
      <c r="AV103" s="13" t="s">
        <v>82</v>
      </c>
      <c r="AW103" s="13" t="s">
        <v>5</v>
      </c>
      <c r="AX103" s="13" t="s">
        <v>74</v>
      </c>
      <c r="AY103" s="249" t="s">
        <v>194</v>
      </c>
    </row>
    <row r="104" s="13" customFormat="1">
      <c r="A104" s="13"/>
      <c r="B104" s="239"/>
      <c r="C104" s="240"/>
      <c r="D104" s="241" t="s">
        <v>206</v>
      </c>
      <c r="E104" s="242" t="s">
        <v>20</v>
      </c>
      <c r="F104" s="243" t="s">
        <v>208</v>
      </c>
      <c r="G104" s="240"/>
      <c r="H104" s="242" t="s">
        <v>20</v>
      </c>
      <c r="I104" s="244"/>
      <c r="J104" s="244"/>
      <c r="K104" s="240"/>
      <c r="L104" s="240"/>
      <c r="M104" s="245"/>
      <c r="N104" s="246"/>
      <c r="O104" s="247"/>
      <c r="P104" s="247"/>
      <c r="Q104" s="247"/>
      <c r="R104" s="247"/>
      <c r="S104" s="247"/>
      <c r="T104" s="247"/>
      <c r="U104" s="247"/>
      <c r="V104" s="247"/>
      <c r="W104" s="247"/>
      <c r="X104" s="248"/>
      <c r="Y104" s="13"/>
      <c r="Z104" s="13"/>
      <c r="AA104" s="13"/>
      <c r="AB104" s="13"/>
      <c r="AC104" s="13"/>
      <c r="AD104" s="13"/>
      <c r="AE104" s="13"/>
      <c r="AT104" s="249" t="s">
        <v>206</v>
      </c>
      <c r="AU104" s="249" t="s">
        <v>84</v>
      </c>
      <c r="AV104" s="13" t="s">
        <v>82</v>
      </c>
      <c r="AW104" s="13" t="s">
        <v>5</v>
      </c>
      <c r="AX104" s="13" t="s">
        <v>74</v>
      </c>
      <c r="AY104" s="249" t="s">
        <v>194</v>
      </c>
    </row>
    <row r="105" s="14" customFormat="1">
      <c r="A105" s="14"/>
      <c r="B105" s="250"/>
      <c r="C105" s="251"/>
      <c r="D105" s="241" t="s">
        <v>206</v>
      </c>
      <c r="E105" s="252" t="s">
        <v>20</v>
      </c>
      <c r="F105" s="253" t="s">
        <v>209</v>
      </c>
      <c r="G105" s="251"/>
      <c r="H105" s="254">
        <v>2029</v>
      </c>
      <c r="I105" s="255"/>
      <c r="J105" s="255"/>
      <c r="K105" s="251"/>
      <c r="L105" s="251"/>
      <c r="M105" s="256"/>
      <c r="N105" s="257"/>
      <c r="O105" s="258"/>
      <c r="P105" s="258"/>
      <c r="Q105" s="258"/>
      <c r="R105" s="258"/>
      <c r="S105" s="258"/>
      <c r="T105" s="258"/>
      <c r="U105" s="258"/>
      <c r="V105" s="258"/>
      <c r="W105" s="258"/>
      <c r="X105" s="259"/>
      <c r="Y105" s="14"/>
      <c r="Z105" s="14"/>
      <c r="AA105" s="14"/>
      <c r="AB105" s="14"/>
      <c r="AC105" s="14"/>
      <c r="AD105" s="14"/>
      <c r="AE105" s="14"/>
      <c r="AT105" s="260" t="s">
        <v>206</v>
      </c>
      <c r="AU105" s="260" t="s">
        <v>84</v>
      </c>
      <c r="AV105" s="14" t="s">
        <v>84</v>
      </c>
      <c r="AW105" s="14" t="s">
        <v>5</v>
      </c>
      <c r="AX105" s="14" t="s">
        <v>74</v>
      </c>
      <c r="AY105" s="260" t="s">
        <v>194</v>
      </c>
    </row>
    <row r="106" s="15" customFormat="1">
      <c r="A106" s="15"/>
      <c r="B106" s="261"/>
      <c r="C106" s="262"/>
      <c r="D106" s="241" t="s">
        <v>206</v>
      </c>
      <c r="E106" s="263" t="s">
        <v>20</v>
      </c>
      <c r="F106" s="264" t="s">
        <v>210</v>
      </c>
      <c r="G106" s="262"/>
      <c r="H106" s="265">
        <v>2029</v>
      </c>
      <c r="I106" s="266"/>
      <c r="J106" s="266"/>
      <c r="K106" s="262"/>
      <c r="L106" s="262"/>
      <c r="M106" s="267"/>
      <c r="N106" s="268"/>
      <c r="O106" s="269"/>
      <c r="P106" s="269"/>
      <c r="Q106" s="269"/>
      <c r="R106" s="269"/>
      <c r="S106" s="269"/>
      <c r="T106" s="269"/>
      <c r="U106" s="269"/>
      <c r="V106" s="269"/>
      <c r="W106" s="269"/>
      <c r="X106" s="270"/>
      <c r="Y106" s="15"/>
      <c r="Z106" s="15"/>
      <c r="AA106" s="15"/>
      <c r="AB106" s="15"/>
      <c r="AC106" s="15"/>
      <c r="AD106" s="15"/>
      <c r="AE106" s="15"/>
      <c r="AT106" s="271" t="s">
        <v>206</v>
      </c>
      <c r="AU106" s="271" t="s">
        <v>84</v>
      </c>
      <c r="AV106" s="15" t="s">
        <v>202</v>
      </c>
      <c r="AW106" s="15" t="s">
        <v>5</v>
      </c>
      <c r="AX106" s="15" t="s">
        <v>82</v>
      </c>
      <c r="AY106" s="271" t="s">
        <v>194</v>
      </c>
    </row>
    <row r="107" s="2" customFormat="1">
      <c r="A107" s="41"/>
      <c r="B107" s="42"/>
      <c r="C107" s="220" t="s">
        <v>215</v>
      </c>
      <c r="D107" s="220" t="s">
        <v>197</v>
      </c>
      <c r="E107" s="221" t="s">
        <v>216</v>
      </c>
      <c r="F107" s="222" t="s">
        <v>217</v>
      </c>
      <c r="G107" s="223" t="s">
        <v>218</v>
      </c>
      <c r="H107" s="224">
        <v>466.67000000000002</v>
      </c>
      <c r="I107" s="225"/>
      <c r="J107" s="225"/>
      <c r="K107" s="226">
        <f>ROUND(P107*H107,2)</f>
        <v>0</v>
      </c>
      <c r="L107" s="222" t="s">
        <v>201</v>
      </c>
      <c r="M107" s="47"/>
      <c r="N107" s="227" t="s">
        <v>20</v>
      </c>
      <c r="O107" s="228" t="s">
        <v>43</v>
      </c>
      <c r="P107" s="229">
        <f>I107+J107</f>
        <v>0</v>
      </c>
      <c r="Q107" s="229">
        <f>ROUND(I107*H107,2)</f>
        <v>0</v>
      </c>
      <c r="R107" s="229">
        <f>ROUND(J107*H107,2)</f>
        <v>0</v>
      </c>
      <c r="S107" s="87"/>
      <c r="T107" s="230">
        <f>S107*H107</f>
        <v>0</v>
      </c>
      <c r="U107" s="230">
        <v>0</v>
      </c>
      <c r="V107" s="230">
        <f>U107*H107</f>
        <v>0</v>
      </c>
      <c r="W107" s="230">
        <v>0</v>
      </c>
      <c r="X107" s="231">
        <f>W107*H107</f>
        <v>0</v>
      </c>
      <c r="Y107" s="41"/>
      <c r="Z107" s="41"/>
      <c r="AA107" s="41"/>
      <c r="AB107" s="41"/>
      <c r="AC107" s="41"/>
      <c r="AD107" s="41"/>
      <c r="AE107" s="41"/>
      <c r="AR107" s="232" t="s">
        <v>202</v>
      </c>
      <c r="AT107" s="232" t="s">
        <v>197</v>
      </c>
      <c r="AU107" s="232" t="s">
        <v>84</v>
      </c>
      <c r="AY107" s="20" t="s">
        <v>194</v>
      </c>
      <c r="BE107" s="233">
        <f>IF(O107="základní",K107,0)</f>
        <v>0</v>
      </c>
      <c r="BF107" s="233">
        <f>IF(O107="snížená",K107,0)</f>
        <v>0</v>
      </c>
      <c r="BG107" s="233">
        <f>IF(O107="zákl. přenesená",K107,0)</f>
        <v>0</v>
      </c>
      <c r="BH107" s="233">
        <f>IF(O107="sníž. přenesená",K107,0)</f>
        <v>0</v>
      </c>
      <c r="BI107" s="233">
        <f>IF(O107="nulová",K107,0)</f>
        <v>0</v>
      </c>
      <c r="BJ107" s="20" t="s">
        <v>82</v>
      </c>
      <c r="BK107" s="233">
        <f>ROUND(P107*H107,2)</f>
        <v>0</v>
      </c>
      <c r="BL107" s="20" t="s">
        <v>202</v>
      </c>
      <c r="BM107" s="232" t="s">
        <v>219</v>
      </c>
    </row>
    <row r="108" s="2" customFormat="1">
      <c r="A108" s="41"/>
      <c r="B108" s="42"/>
      <c r="C108" s="43"/>
      <c r="D108" s="234" t="s">
        <v>204</v>
      </c>
      <c r="E108" s="43"/>
      <c r="F108" s="235" t="s">
        <v>220</v>
      </c>
      <c r="G108" s="43"/>
      <c r="H108" s="43"/>
      <c r="I108" s="236"/>
      <c r="J108" s="236"/>
      <c r="K108" s="43"/>
      <c r="L108" s="43"/>
      <c r="M108" s="47"/>
      <c r="N108" s="237"/>
      <c r="O108" s="238"/>
      <c r="P108" s="87"/>
      <c r="Q108" s="87"/>
      <c r="R108" s="87"/>
      <c r="S108" s="87"/>
      <c r="T108" s="87"/>
      <c r="U108" s="87"/>
      <c r="V108" s="87"/>
      <c r="W108" s="87"/>
      <c r="X108" s="88"/>
      <c r="Y108" s="41"/>
      <c r="Z108" s="41"/>
      <c r="AA108" s="41"/>
      <c r="AB108" s="41"/>
      <c r="AC108" s="41"/>
      <c r="AD108" s="41"/>
      <c r="AE108" s="41"/>
      <c r="AT108" s="20" t="s">
        <v>204</v>
      </c>
      <c r="AU108" s="20" t="s">
        <v>84</v>
      </c>
    </row>
    <row r="109" s="13" customFormat="1">
      <c r="A109" s="13"/>
      <c r="B109" s="239"/>
      <c r="C109" s="240"/>
      <c r="D109" s="241" t="s">
        <v>206</v>
      </c>
      <c r="E109" s="242" t="s">
        <v>20</v>
      </c>
      <c r="F109" s="243" t="s">
        <v>207</v>
      </c>
      <c r="G109" s="240"/>
      <c r="H109" s="242" t="s">
        <v>20</v>
      </c>
      <c r="I109" s="244"/>
      <c r="J109" s="244"/>
      <c r="K109" s="240"/>
      <c r="L109" s="240"/>
      <c r="M109" s="245"/>
      <c r="N109" s="246"/>
      <c r="O109" s="247"/>
      <c r="P109" s="247"/>
      <c r="Q109" s="247"/>
      <c r="R109" s="247"/>
      <c r="S109" s="247"/>
      <c r="T109" s="247"/>
      <c r="U109" s="247"/>
      <c r="V109" s="247"/>
      <c r="W109" s="247"/>
      <c r="X109" s="248"/>
      <c r="Y109" s="13"/>
      <c r="Z109" s="13"/>
      <c r="AA109" s="13"/>
      <c r="AB109" s="13"/>
      <c r="AC109" s="13"/>
      <c r="AD109" s="13"/>
      <c r="AE109" s="13"/>
      <c r="AT109" s="249" t="s">
        <v>206</v>
      </c>
      <c r="AU109" s="249" t="s">
        <v>84</v>
      </c>
      <c r="AV109" s="13" t="s">
        <v>82</v>
      </c>
      <c r="AW109" s="13" t="s">
        <v>5</v>
      </c>
      <c r="AX109" s="13" t="s">
        <v>74</v>
      </c>
      <c r="AY109" s="249" t="s">
        <v>194</v>
      </c>
    </row>
    <row r="110" s="13" customFormat="1">
      <c r="A110" s="13"/>
      <c r="B110" s="239"/>
      <c r="C110" s="240"/>
      <c r="D110" s="241" t="s">
        <v>206</v>
      </c>
      <c r="E110" s="242" t="s">
        <v>20</v>
      </c>
      <c r="F110" s="243" t="s">
        <v>208</v>
      </c>
      <c r="G110" s="240"/>
      <c r="H110" s="242" t="s">
        <v>20</v>
      </c>
      <c r="I110" s="244"/>
      <c r="J110" s="244"/>
      <c r="K110" s="240"/>
      <c r="L110" s="240"/>
      <c r="M110" s="245"/>
      <c r="N110" s="246"/>
      <c r="O110" s="247"/>
      <c r="P110" s="247"/>
      <c r="Q110" s="247"/>
      <c r="R110" s="247"/>
      <c r="S110" s="247"/>
      <c r="T110" s="247"/>
      <c r="U110" s="247"/>
      <c r="V110" s="247"/>
      <c r="W110" s="247"/>
      <c r="X110" s="248"/>
      <c r="Y110" s="13"/>
      <c r="Z110" s="13"/>
      <c r="AA110" s="13"/>
      <c r="AB110" s="13"/>
      <c r="AC110" s="13"/>
      <c r="AD110" s="13"/>
      <c r="AE110" s="13"/>
      <c r="AT110" s="249" t="s">
        <v>206</v>
      </c>
      <c r="AU110" s="249" t="s">
        <v>84</v>
      </c>
      <c r="AV110" s="13" t="s">
        <v>82</v>
      </c>
      <c r="AW110" s="13" t="s">
        <v>5</v>
      </c>
      <c r="AX110" s="13" t="s">
        <v>74</v>
      </c>
      <c r="AY110" s="249" t="s">
        <v>194</v>
      </c>
    </row>
    <row r="111" s="14" customFormat="1">
      <c r="A111" s="14"/>
      <c r="B111" s="250"/>
      <c r="C111" s="251"/>
      <c r="D111" s="241" t="s">
        <v>206</v>
      </c>
      <c r="E111" s="252" t="s">
        <v>20</v>
      </c>
      <c r="F111" s="253" t="s">
        <v>221</v>
      </c>
      <c r="G111" s="251"/>
      <c r="H111" s="254">
        <v>466.67000000000002</v>
      </c>
      <c r="I111" s="255"/>
      <c r="J111" s="255"/>
      <c r="K111" s="251"/>
      <c r="L111" s="251"/>
      <c r="M111" s="256"/>
      <c r="N111" s="257"/>
      <c r="O111" s="258"/>
      <c r="P111" s="258"/>
      <c r="Q111" s="258"/>
      <c r="R111" s="258"/>
      <c r="S111" s="258"/>
      <c r="T111" s="258"/>
      <c r="U111" s="258"/>
      <c r="V111" s="258"/>
      <c r="W111" s="258"/>
      <c r="X111" s="259"/>
      <c r="Y111" s="14"/>
      <c r="Z111" s="14"/>
      <c r="AA111" s="14"/>
      <c r="AB111" s="14"/>
      <c r="AC111" s="14"/>
      <c r="AD111" s="14"/>
      <c r="AE111" s="14"/>
      <c r="AT111" s="260" t="s">
        <v>206</v>
      </c>
      <c r="AU111" s="260" t="s">
        <v>84</v>
      </c>
      <c r="AV111" s="14" t="s">
        <v>84</v>
      </c>
      <c r="AW111" s="14" t="s">
        <v>5</v>
      </c>
      <c r="AX111" s="14" t="s">
        <v>74</v>
      </c>
      <c r="AY111" s="260" t="s">
        <v>194</v>
      </c>
    </row>
    <row r="112" s="13" customFormat="1">
      <c r="A112" s="13"/>
      <c r="B112" s="239"/>
      <c r="C112" s="240"/>
      <c r="D112" s="241" t="s">
        <v>206</v>
      </c>
      <c r="E112" s="242" t="s">
        <v>20</v>
      </c>
      <c r="F112" s="243" t="s">
        <v>222</v>
      </c>
      <c r="G112" s="240"/>
      <c r="H112" s="242" t="s">
        <v>20</v>
      </c>
      <c r="I112" s="244"/>
      <c r="J112" s="244"/>
      <c r="K112" s="240"/>
      <c r="L112" s="240"/>
      <c r="M112" s="245"/>
      <c r="N112" s="246"/>
      <c r="O112" s="247"/>
      <c r="P112" s="247"/>
      <c r="Q112" s="247"/>
      <c r="R112" s="247"/>
      <c r="S112" s="247"/>
      <c r="T112" s="247"/>
      <c r="U112" s="247"/>
      <c r="V112" s="247"/>
      <c r="W112" s="247"/>
      <c r="X112" s="248"/>
      <c r="Y112" s="13"/>
      <c r="Z112" s="13"/>
      <c r="AA112" s="13"/>
      <c r="AB112" s="13"/>
      <c r="AC112" s="13"/>
      <c r="AD112" s="13"/>
      <c r="AE112" s="13"/>
      <c r="AT112" s="249" t="s">
        <v>206</v>
      </c>
      <c r="AU112" s="249" t="s">
        <v>84</v>
      </c>
      <c r="AV112" s="13" t="s">
        <v>82</v>
      </c>
      <c r="AW112" s="13" t="s">
        <v>5</v>
      </c>
      <c r="AX112" s="13" t="s">
        <v>74</v>
      </c>
      <c r="AY112" s="249" t="s">
        <v>194</v>
      </c>
    </row>
    <row r="113" s="15" customFormat="1">
      <c r="A113" s="15"/>
      <c r="B113" s="261"/>
      <c r="C113" s="262"/>
      <c r="D113" s="241" t="s">
        <v>206</v>
      </c>
      <c r="E113" s="263" t="s">
        <v>20</v>
      </c>
      <c r="F113" s="264" t="s">
        <v>210</v>
      </c>
      <c r="G113" s="262"/>
      <c r="H113" s="265">
        <v>466.67000000000002</v>
      </c>
      <c r="I113" s="266"/>
      <c r="J113" s="266"/>
      <c r="K113" s="262"/>
      <c r="L113" s="262"/>
      <c r="M113" s="267"/>
      <c r="N113" s="268"/>
      <c r="O113" s="269"/>
      <c r="P113" s="269"/>
      <c r="Q113" s="269"/>
      <c r="R113" s="269"/>
      <c r="S113" s="269"/>
      <c r="T113" s="269"/>
      <c r="U113" s="269"/>
      <c r="V113" s="269"/>
      <c r="W113" s="269"/>
      <c r="X113" s="270"/>
      <c r="Y113" s="15"/>
      <c r="Z113" s="15"/>
      <c r="AA113" s="15"/>
      <c r="AB113" s="15"/>
      <c r="AC113" s="15"/>
      <c r="AD113" s="15"/>
      <c r="AE113" s="15"/>
      <c r="AT113" s="271" t="s">
        <v>206</v>
      </c>
      <c r="AU113" s="271" t="s">
        <v>84</v>
      </c>
      <c r="AV113" s="15" t="s">
        <v>202</v>
      </c>
      <c r="AW113" s="15" t="s">
        <v>5</v>
      </c>
      <c r="AX113" s="15" t="s">
        <v>82</v>
      </c>
      <c r="AY113" s="271" t="s">
        <v>194</v>
      </c>
    </row>
    <row r="114" s="2" customFormat="1" ht="37.8" customHeight="1">
      <c r="A114" s="41"/>
      <c r="B114" s="42"/>
      <c r="C114" s="220" t="s">
        <v>223</v>
      </c>
      <c r="D114" s="220" t="s">
        <v>197</v>
      </c>
      <c r="E114" s="221" t="s">
        <v>224</v>
      </c>
      <c r="F114" s="222" t="s">
        <v>225</v>
      </c>
      <c r="G114" s="223" t="s">
        <v>218</v>
      </c>
      <c r="H114" s="224">
        <v>466.67000000000002</v>
      </c>
      <c r="I114" s="225"/>
      <c r="J114" s="225"/>
      <c r="K114" s="226">
        <f>ROUND(P114*H114,2)</f>
        <v>0</v>
      </c>
      <c r="L114" s="222" t="s">
        <v>201</v>
      </c>
      <c r="M114" s="47"/>
      <c r="N114" s="227" t="s">
        <v>20</v>
      </c>
      <c r="O114" s="228" t="s">
        <v>43</v>
      </c>
      <c r="P114" s="229">
        <f>I114+J114</f>
        <v>0</v>
      </c>
      <c r="Q114" s="229">
        <f>ROUND(I114*H114,2)</f>
        <v>0</v>
      </c>
      <c r="R114" s="229">
        <f>ROUND(J114*H114,2)</f>
        <v>0</v>
      </c>
      <c r="S114" s="87"/>
      <c r="T114" s="230">
        <f>S114*H114</f>
        <v>0</v>
      </c>
      <c r="U114" s="230">
        <v>0</v>
      </c>
      <c r="V114" s="230">
        <f>U114*H114</f>
        <v>0</v>
      </c>
      <c r="W114" s="230">
        <v>0</v>
      </c>
      <c r="X114" s="231">
        <f>W114*H114</f>
        <v>0</v>
      </c>
      <c r="Y114" s="41"/>
      <c r="Z114" s="41"/>
      <c r="AA114" s="41"/>
      <c r="AB114" s="41"/>
      <c r="AC114" s="41"/>
      <c r="AD114" s="41"/>
      <c r="AE114" s="41"/>
      <c r="AR114" s="232" t="s">
        <v>202</v>
      </c>
      <c r="AT114" s="232" t="s">
        <v>197</v>
      </c>
      <c r="AU114" s="232" t="s">
        <v>84</v>
      </c>
      <c r="AY114" s="20" t="s">
        <v>194</v>
      </c>
      <c r="BE114" s="233">
        <f>IF(O114="základní",K114,0)</f>
        <v>0</v>
      </c>
      <c r="BF114" s="233">
        <f>IF(O114="snížená",K114,0)</f>
        <v>0</v>
      </c>
      <c r="BG114" s="233">
        <f>IF(O114="zákl. přenesená",K114,0)</f>
        <v>0</v>
      </c>
      <c r="BH114" s="233">
        <f>IF(O114="sníž. přenesená",K114,0)</f>
        <v>0</v>
      </c>
      <c r="BI114" s="233">
        <f>IF(O114="nulová",K114,0)</f>
        <v>0</v>
      </c>
      <c r="BJ114" s="20" t="s">
        <v>82</v>
      </c>
      <c r="BK114" s="233">
        <f>ROUND(P114*H114,2)</f>
        <v>0</v>
      </c>
      <c r="BL114" s="20" t="s">
        <v>202</v>
      </c>
      <c r="BM114" s="232" t="s">
        <v>226</v>
      </c>
    </row>
    <row r="115" s="2" customFormat="1">
      <c r="A115" s="41"/>
      <c r="B115" s="42"/>
      <c r="C115" s="43"/>
      <c r="D115" s="234" t="s">
        <v>204</v>
      </c>
      <c r="E115" s="43"/>
      <c r="F115" s="235" t="s">
        <v>227</v>
      </c>
      <c r="G115" s="43"/>
      <c r="H115" s="43"/>
      <c r="I115" s="236"/>
      <c r="J115" s="236"/>
      <c r="K115" s="43"/>
      <c r="L115" s="43"/>
      <c r="M115" s="47"/>
      <c r="N115" s="237"/>
      <c r="O115" s="238"/>
      <c r="P115" s="87"/>
      <c r="Q115" s="87"/>
      <c r="R115" s="87"/>
      <c r="S115" s="87"/>
      <c r="T115" s="87"/>
      <c r="U115" s="87"/>
      <c r="V115" s="87"/>
      <c r="W115" s="87"/>
      <c r="X115" s="88"/>
      <c r="Y115" s="41"/>
      <c r="Z115" s="41"/>
      <c r="AA115" s="41"/>
      <c r="AB115" s="41"/>
      <c r="AC115" s="41"/>
      <c r="AD115" s="41"/>
      <c r="AE115" s="41"/>
      <c r="AT115" s="20" t="s">
        <v>204</v>
      </c>
      <c r="AU115" s="20" t="s">
        <v>84</v>
      </c>
    </row>
    <row r="116" s="13" customFormat="1">
      <c r="A116" s="13"/>
      <c r="B116" s="239"/>
      <c r="C116" s="240"/>
      <c r="D116" s="241" t="s">
        <v>206</v>
      </c>
      <c r="E116" s="242" t="s">
        <v>20</v>
      </c>
      <c r="F116" s="243" t="s">
        <v>207</v>
      </c>
      <c r="G116" s="240"/>
      <c r="H116" s="242" t="s">
        <v>20</v>
      </c>
      <c r="I116" s="244"/>
      <c r="J116" s="244"/>
      <c r="K116" s="240"/>
      <c r="L116" s="240"/>
      <c r="M116" s="245"/>
      <c r="N116" s="246"/>
      <c r="O116" s="247"/>
      <c r="P116" s="247"/>
      <c r="Q116" s="247"/>
      <c r="R116" s="247"/>
      <c r="S116" s="247"/>
      <c r="T116" s="247"/>
      <c r="U116" s="247"/>
      <c r="V116" s="247"/>
      <c r="W116" s="247"/>
      <c r="X116" s="248"/>
      <c r="Y116" s="13"/>
      <c r="Z116" s="13"/>
      <c r="AA116" s="13"/>
      <c r="AB116" s="13"/>
      <c r="AC116" s="13"/>
      <c r="AD116" s="13"/>
      <c r="AE116" s="13"/>
      <c r="AT116" s="249" t="s">
        <v>206</v>
      </c>
      <c r="AU116" s="249" t="s">
        <v>84</v>
      </c>
      <c r="AV116" s="13" t="s">
        <v>82</v>
      </c>
      <c r="AW116" s="13" t="s">
        <v>5</v>
      </c>
      <c r="AX116" s="13" t="s">
        <v>74</v>
      </c>
      <c r="AY116" s="249" t="s">
        <v>194</v>
      </c>
    </row>
    <row r="117" s="13" customFormat="1">
      <c r="A117" s="13"/>
      <c r="B117" s="239"/>
      <c r="C117" s="240"/>
      <c r="D117" s="241" t="s">
        <v>206</v>
      </c>
      <c r="E117" s="242" t="s">
        <v>20</v>
      </c>
      <c r="F117" s="243" t="s">
        <v>208</v>
      </c>
      <c r="G117" s="240"/>
      <c r="H117" s="242" t="s">
        <v>20</v>
      </c>
      <c r="I117" s="244"/>
      <c r="J117" s="244"/>
      <c r="K117" s="240"/>
      <c r="L117" s="240"/>
      <c r="M117" s="245"/>
      <c r="N117" s="246"/>
      <c r="O117" s="247"/>
      <c r="P117" s="247"/>
      <c r="Q117" s="247"/>
      <c r="R117" s="247"/>
      <c r="S117" s="247"/>
      <c r="T117" s="247"/>
      <c r="U117" s="247"/>
      <c r="V117" s="247"/>
      <c r="W117" s="247"/>
      <c r="X117" s="248"/>
      <c r="Y117" s="13"/>
      <c r="Z117" s="13"/>
      <c r="AA117" s="13"/>
      <c r="AB117" s="13"/>
      <c r="AC117" s="13"/>
      <c r="AD117" s="13"/>
      <c r="AE117" s="13"/>
      <c r="AT117" s="249" t="s">
        <v>206</v>
      </c>
      <c r="AU117" s="249" t="s">
        <v>84</v>
      </c>
      <c r="AV117" s="13" t="s">
        <v>82</v>
      </c>
      <c r="AW117" s="13" t="s">
        <v>5</v>
      </c>
      <c r="AX117" s="13" t="s">
        <v>74</v>
      </c>
      <c r="AY117" s="249" t="s">
        <v>194</v>
      </c>
    </row>
    <row r="118" s="14" customFormat="1">
      <c r="A118" s="14"/>
      <c r="B118" s="250"/>
      <c r="C118" s="251"/>
      <c r="D118" s="241" t="s">
        <v>206</v>
      </c>
      <c r="E118" s="252" t="s">
        <v>20</v>
      </c>
      <c r="F118" s="253" t="s">
        <v>221</v>
      </c>
      <c r="G118" s="251"/>
      <c r="H118" s="254">
        <v>466.67000000000002</v>
      </c>
      <c r="I118" s="255"/>
      <c r="J118" s="255"/>
      <c r="K118" s="251"/>
      <c r="L118" s="251"/>
      <c r="M118" s="256"/>
      <c r="N118" s="257"/>
      <c r="O118" s="258"/>
      <c r="P118" s="258"/>
      <c r="Q118" s="258"/>
      <c r="R118" s="258"/>
      <c r="S118" s="258"/>
      <c r="T118" s="258"/>
      <c r="U118" s="258"/>
      <c r="V118" s="258"/>
      <c r="W118" s="258"/>
      <c r="X118" s="259"/>
      <c r="Y118" s="14"/>
      <c r="Z118" s="14"/>
      <c r="AA118" s="14"/>
      <c r="AB118" s="14"/>
      <c r="AC118" s="14"/>
      <c r="AD118" s="14"/>
      <c r="AE118" s="14"/>
      <c r="AT118" s="260" t="s">
        <v>206</v>
      </c>
      <c r="AU118" s="260" t="s">
        <v>84</v>
      </c>
      <c r="AV118" s="14" t="s">
        <v>84</v>
      </c>
      <c r="AW118" s="14" t="s">
        <v>5</v>
      </c>
      <c r="AX118" s="14" t="s">
        <v>74</v>
      </c>
      <c r="AY118" s="260" t="s">
        <v>194</v>
      </c>
    </row>
    <row r="119" s="13" customFormat="1">
      <c r="A119" s="13"/>
      <c r="B119" s="239"/>
      <c r="C119" s="240"/>
      <c r="D119" s="241" t="s">
        <v>206</v>
      </c>
      <c r="E119" s="242" t="s">
        <v>20</v>
      </c>
      <c r="F119" s="243" t="s">
        <v>222</v>
      </c>
      <c r="G119" s="240"/>
      <c r="H119" s="242" t="s">
        <v>20</v>
      </c>
      <c r="I119" s="244"/>
      <c r="J119" s="244"/>
      <c r="K119" s="240"/>
      <c r="L119" s="240"/>
      <c r="M119" s="245"/>
      <c r="N119" s="246"/>
      <c r="O119" s="247"/>
      <c r="P119" s="247"/>
      <c r="Q119" s="247"/>
      <c r="R119" s="247"/>
      <c r="S119" s="247"/>
      <c r="T119" s="247"/>
      <c r="U119" s="247"/>
      <c r="V119" s="247"/>
      <c r="W119" s="247"/>
      <c r="X119" s="248"/>
      <c r="Y119" s="13"/>
      <c r="Z119" s="13"/>
      <c r="AA119" s="13"/>
      <c r="AB119" s="13"/>
      <c r="AC119" s="13"/>
      <c r="AD119" s="13"/>
      <c r="AE119" s="13"/>
      <c r="AT119" s="249" t="s">
        <v>206</v>
      </c>
      <c r="AU119" s="249" t="s">
        <v>84</v>
      </c>
      <c r="AV119" s="13" t="s">
        <v>82</v>
      </c>
      <c r="AW119" s="13" t="s">
        <v>5</v>
      </c>
      <c r="AX119" s="13" t="s">
        <v>74</v>
      </c>
      <c r="AY119" s="249" t="s">
        <v>194</v>
      </c>
    </row>
    <row r="120" s="15" customFormat="1">
      <c r="A120" s="15"/>
      <c r="B120" s="261"/>
      <c r="C120" s="262"/>
      <c r="D120" s="241" t="s">
        <v>206</v>
      </c>
      <c r="E120" s="263" t="s">
        <v>20</v>
      </c>
      <c r="F120" s="264" t="s">
        <v>210</v>
      </c>
      <c r="G120" s="262"/>
      <c r="H120" s="265">
        <v>466.67000000000002</v>
      </c>
      <c r="I120" s="266"/>
      <c r="J120" s="266"/>
      <c r="K120" s="262"/>
      <c r="L120" s="262"/>
      <c r="M120" s="267"/>
      <c r="N120" s="268"/>
      <c r="O120" s="269"/>
      <c r="P120" s="269"/>
      <c r="Q120" s="269"/>
      <c r="R120" s="269"/>
      <c r="S120" s="269"/>
      <c r="T120" s="269"/>
      <c r="U120" s="269"/>
      <c r="V120" s="269"/>
      <c r="W120" s="269"/>
      <c r="X120" s="270"/>
      <c r="Y120" s="15"/>
      <c r="Z120" s="15"/>
      <c r="AA120" s="15"/>
      <c r="AB120" s="15"/>
      <c r="AC120" s="15"/>
      <c r="AD120" s="15"/>
      <c r="AE120" s="15"/>
      <c r="AT120" s="271" t="s">
        <v>206</v>
      </c>
      <c r="AU120" s="271" t="s">
        <v>84</v>
      </c>
      <c r="AV120" s="15" t="s">
        <v>202</v>
      </c>
      <c r="AW120" s="15" t="s">
        <v>5</v>
      </c>
      <c r="AX120" s="15" t="s">
        <v>82</v>
      </c>
      <c r="AY120" s="271" t="s">
        <v>194</v>
      </c>
    </row>
    <row r="121" s="2" customFormat="1" ht="24.15" customHeight="1">
      <c r="A121" s="41"/>
      <c r="B121" s="42"/>
      <c r="C121" s="220" t="s">
        <v>202</v>
      </c>
      <c r="D121" s="220" t="s">
        <v>197</v>
      </c>
      <c r="E121" s="221" t="s">
        <v>228</v>
      </c>
      <c r="F121" s="222" t="s">
        <v>229</v>
      </c>
      <c r="G121" s="223" t="s">
        <v>200</v>
      </c>
      <c r="H121" s="224">
        <v>2029</v>
      </c>
      <c r="I121" s="225"/>
      <c r="J121" s="225"/>
      <c r="K121" s="226">
        <f>ROUND(P121*H121,2)</f>
        <v>0</v>
      </c>
      <c r="L121" s="222" t="s">
        <v>201</v>
      </c>
      <c r="M121" s="47"/>
      <c r="N121" s="227" t="s">
        <v>20</v>
      </c>
      <c r="O121" s="228" t="s">
        <v>43</v>
      </c>
      <c r="P121" s="229">
        <f>I121+J121</f>
        <v>0</v>
      </c>
      <c r="Q121" s="229">
        <f>ROUND(I121*H121,2)</f>
        <v>0</v>
      </c>
      <c r="R121" s="229">
        <f>ROUND(J121*H121,2)</f>
        <v>0</v>
      </c>
      <c r="S121" s="87"/>
      <c r="T121" s="230">
        <f>S121*H121</f>
        <v>0</v>
      </c>
      <c r="U121" s="230">
        <v>0</v>
      </c>
      <c r="V121" s="230">
        <f>U121*H121</f>
        <v>0</v>
      </c>
      <c r="W121" s="230">
        <v>0</v>
      </c>
      <c r="X121" s="231">
        <f>W121*H121</f>
        <v>0</v>
      </c>
      <c r="Y121" s="41"/>
      <c r="Z121" s="41"/>
      <c r="AA121" s="41"/>
      <c r="AB121" s="41"/>
      <c r="AC121" s="41"/>
      <c r="AD121" s="41"/>
      <c r="AE121" s="41"/>
      <c r="AR121" s="232" t="s">
        <v>202</v>
      </c>
      <c r="AT121" s="232" t="s">
        <v>197</v>
      </c>
      <c r="AU121" s="232" t="s">
        <v>84</v>
      </c>
      <c r="AY121" s="20" t="s">
        <v>194</v>
      </c>
      <c r="BE121" s="233">
        <f>IF(O121="základní",K121,0)</f>
        <v>0</v>
      </c>
      <c r="BF121" s="233">
        <f>IF(O121="snížená",K121,0)</f>
        <v>0</v>
      </c>
      <c r="BG121" s="233">
        <f>IF(O121="zákl. přenesená",K121,0)</f>
        <v>0</v>
      </c>
      <c r="BH121" s="233">
        <f>IF(O121="sníž. přenesená",K121,0)</f>
        <v>0</v>
      </c>
      <c r="BI121" s="233">
        <f>IF(O121="nulová",K121,0)</f>
        <v>0</v>
      </c>
      <c r="BJ121" s="20" t="s">
        <v>82</v>
      </c>
      <c r="BK121" s="233">
        <f>ROUND(P121*H121,2)</f>
        <v>0</v>
      </c>
      <c r="BL121" s="20" t="s">
        <v>202</v>
      </c>
      <c r="BM121" s="232" t="s">
        <v>230</v>
      </c>
    </row>
    <row r="122" s="2" customFormat="1">
      <c r="A122" s="41"/>
      <c r="B122" s="42"/>
      <c r="C122" s="43"/>
      <c r="D122" s="234" t="s">
        <v>204</v>
      </c>
      <c r="E122" s="43"/>
      <c r="F122" s="235" t="s">
        <v>231</v>
      </c>
      <c r="G122" s="43"/>
      <c r="H122" s="43"/>
      <c r="I122" s="236"/>
      <c r="J122" s="236"/>
      <c r="K122" s="43"/>
      <c r="L122" s="43"/>
      <c r="M122" s="47"/>
      <c r="N122" s="237"/>
      <c r="O122" s="238"/>
      <c r="P122" s="87"/>
      <c r="Q122" s="87"/>
      <c r="R122" s="87"/>
      <c r="S122" s="87"/>
      <c r="T122" s="87"/>
      <c r="U122" s="87"/>
      <c r="V122" s="87"/>
      <c r="W122" s="87"/>
      <c r="X122" s="88"/>
      <c r="Y122" s="41"/>
      <c r="Z122" s="41"/>
      <c r="AA122" s="41"/>
      <c r="AB122" s="41"/>
      <c r="AC122" s="41"/>
      <c r="AD122" s="41"/>
      <c r="AE122" s="41"/>
      <c r="AT122" s="20" t="s">
        <v>204</v>
      </c>
      <c r="AU122" s="20" t="s">
        <v>84</v>
      </c>
    </row>
    <row r="123" s="13" customFormat="1">
      <c r="A123" s="13"/>
      <c r="B123" s="239"/>
      <c r="C123" s="240"/>
      <c r="D123" s="241" t="s">
        <v>206</v>
      </c>
      <c r="E123" s="242" t="s">
        <v>20</v>
      </c>
      <c r="F123" s="243" t="s">
        <v>207</v>
      </c>
      <c r="G123" s="240"/>
      <c r="H123" s="242" t="s">
        <v>20</v>
      </c>
      <c r="I123" s="244"/>
      <c r="J123" s="244"/>
      <c r="K123" s="240"/>
      <c r="L123" s="240"/>
      <c r="M123" s="245"/>
      <c r="N123" s="246"/>
      <c r="O123" s="247"/>
      <c r="P123" s="247"/>
      <c r="Q123" s="247"/>
      <c r="R123" s="247"/>
      <c r="S123" s="247"/>
      <c r="T123" s="247"/>
      <c r="U123" s="247"/>
      <c r="V123" s="247"/>
      <c r="W123" s="247"/>
      <c r="X123" s="248"/>
      <c r="Y123" s="13"/>
      <c r="Z123" s="13"/>
      <c r="AA123" s="13"/>
      <c r="AB123" s="13"/>
      <c r="AC123" s="13"/>
      <c r="AD123" s="13"/>
      <c r="AE123" s="13"/>
      <c r="AT123" s="249" t="s">
        <v>206</v>
      </c>
      <c r="AU123" s="249" t="s">
        <v>84</v>
      </c>
      <c r="AV123" s="13" t="s">
        <v>82</v>
      </c>
      <c r="AW123" s="13" t="s">
        <v>5</v>
      </c>
      <c r="AX123" s="13" t="s">
        <v>74</v>
      </c>
      <c r="AY123" s="249" t="s">
        <v>194</v>
      </c>
    </row>
    <row r="124" s="13" customFormat="1">
      <c r="A124" s="13"/>
      <c r="B124" s="239"/>
      <c r="C124" s="240"/>
      <c r="D124" s="241" t="s">
        <v>206</v>
      </c>
      <c r="E124" s="242" t="s">
        <v>20</v>
      </c>
      <c r="F124" s="243" t="s">
        <v>208</v>
      </c>
      <c r="G124" s="240"/>
      <c r="H124" s="242" t="s">
        <v>20</v>
      </c>
      <c r="I124" s="244"/>
      <c r="J124" s="244"/>
      <c r="K124" s="240"/>
      <c r="L124" s="240"/>
      <c r="M124" s="245"/>
      <c r="N124" s="246"/>
      <c r="O124" s="247"/>
      <c r="P124" s="247"/>
      <c r="Q124" s="247"/>
      <c r="R124" s="247"/>
      <c r="S124" s="247"/>
      <c r="T124" s="247"/>
      <c r="U124" s="247"/>
      <c r="V124" s="247"/>
      <c r="W124" s="247"/>
      <c r="X124" s="248"/>
      <c r="Y124" s="13"/>
      <c r="Z124" s="13"/>
      <c r="AA124" s="13"/>
      <c r="AB124" s="13"/>
      <c r="AC124" s="13"/>
      <c r="AD124" s="13"/>
      <c r="AE124" s="13"/>
      <c r="AT124" s="249" t="s">
        <v>206</v>
      </c>
      <c r="AU124" s="249" t="s">
        <v>84</v>
      </c>
      <c r="AV124" s="13" t="s">
        <v>82</v>
      </c>
      <c r="AW124" s="13" t="s">
        <v>5</v>
      </c>
      <c r="AX124" s="13" t="s">
        <v>74</v>
      </c>
      <c r="AY124" s="249" t="s">
        <v>194</v>
      </c>
    </row>
    <row r="125" s="14" customFormat="1">
      <c r="A125" s="14"/>
      <c r="B125" s="250"/>
      <c r="C125" s="251"/>
      <c r="D125" s="241" t="s">
        <v>206</v>
      </c>
      <c r="E125" s="252" t="s">
        <v>20</v>
      </c>
      <c r="F125" s="253" t="s">
        <v>209</v>
      </c>
      <c r="G125" s="251"/>
      <c r="H125" s="254">
        <v>2029</v>
      </c>
      <c r="I125" s="255"/>
      <c r="J125" s="255"/>
      <c r="K125" s="251"/>
      <c r="L125" s="251"/>
      <c r="M125" s="256"/>
      <c r="N125" s="257"/>
      <c r="O125" s="258"/>
      <c r="P125" s="258"/>
      <c r="Q125" s="258"/>
      <c r="R125" s="258"/>
      <c r="S125" s="258"/>
      <c r="T125" s="258"/>
      <c r="U125" s="258"/>
      <c r="V125" s="258"/>
      <c r="W125" s="258"/>
      <c r="X125" s="259"/>
      <c r="Y125" s="14"/>
      <c r="Z125" s="14"/>
      <c r="AA125" s="14"/>
      <c r="AB125" s="14"/>
      <c r="AC125" s="14"/>
      <c r="AD125" s="14"/>
      <c r="AE125" s="14"/>
      <c r="AT125" s="260" t="s">
        <v>206</v>
      </c>
      <c r="AU125" s="260" t="s">
        <v>84</v>
      </c>
      <c r="AV125" s="14" t="s">
        <v>84</v>
      </c>
      <c r="AW125" s="14" t="s">
        <v>5</v>
      </c>
      <c r="AX125" s="14" t="s">
        <v>74</v>
      </c>
      <c r="AY125" s="260" t="s">
        <v>194</v>
      </c>
    </row>
    <row r="126" s="15" customFormat="1">
      <c r="A126" s="15"/>
      <c r="B126" s="261"/>
      <c r="C126" s="262"/>
      <c r="D126" s="241" t="s">
        <v>206</v>
      </c>
      <c r="E126" s="263" t="s">
        <v>20</v>
      </c>
      <c r="F126" s="264" t="s">
        <v>210</v>
      </c>
      <c r="G126" s="262"/>
      <c r="H126" s="265">
        <v>2029</v>
      </c>
      <c r="I126" s="266"/>
      <c r="J126" s="266"/>
      <c r="K126" s="262"/>
      <c r="L126" s="262"/>
      <c r="M126" s="267"/>
      <c r="N126" s="268"/>
      <c r="O126" s="269"/>
      <c r="P126" s="269"/>
      <c r="Q126" s="269"/>
      <c r="R126" s="269"/>
      <c r="S126" s="269"/>
      <c r="T126" s="269"/>
      <c r="U126" s="269"/>
      <c r="V126" s="269"/>
      <c r="W126" s="269"/>
      <c r="X126" s="270"/>
      <c r="Y126" s="15"/>
      <c r="Z126" s="15"/>
      <c r="AA126" s="15"/>
      <c r="AB126" s="15"/>
      <c r="AC126" s="15"/>
      <c r="AD126" s="15"/>
      <c r="AE126" s="15"/>
      <c r="AT126" s="271" t="s">
        <v>206</v>
      </c>
      <c r="AU126" s="271" t="s">
        <v>84</v>
      </c>
      <c r="AV126" s="15" t="s">
        <v>202</v>
      </c>
      <c r="AW126" s="15" t="s">
        <v>5</v>
      </c>
      <c r="AX126" s="15" t="s">
        <v>82</v>
      </c>
      <c r="AY126" s="271" t="s">
        <v>194</v>
      </c>
    </row>
    <row r="127" s="2" customFormat="1" ht="24.15" customHeight="1">
      <c r="A127" s="41"/>
      <c r="B127" s="42"/>
      <c r="C127" s="220" t="s">
        <v>232</v>
      </c>
      <c r="D127" s="220" t="s">
        <v>197</v>
      </c>
      <c r="E127" s="221" t="s">
        <v>233</v>
      </c>
      <c r="F127" s="222" t="s">
        <v>234</v>
      </c>
      <c r="G127" s="223" t="s">
        <v>200</v>
      </c>
      <c r="H127" s="224">
        <v>10145</v>
      </c>
      <c r="I127" s="225"/>
      <c r="J127" s="225"/>
      <c r="K127" s="226">
        <f>ROUND(P127*H127,2)</f>
        <v>0</v>
      </c>
      <c r="L127" s="222" t="s">
        <v>201</v>
      </c>
      <c r="M127" s="47"/>
      <c r="N127" s="227" t="s">
        <v>20</v>
      </c>
      <c r="O127" s="228" t="s">
        <v>43</v>
      </c>
      <c r="P127" s="229">
        <f>I127+J127</f>
        <v>0</v>
      </c>
      <c r="Q127" s="229">
        <f>ROUND(I127*H127,2)</f>
        <v>0</v>
      </c>
      <c r="R127" s="229">
        <f>ROUND(J127*H127,2)</f>
        <v>0</v>
      </c>
      <c r="S127" s="87"/>
      <c r="T127" s="230">
        <f>S127*H127</f>
        <v>0</v>
      </c>
      <c r="U127" s="230">
        <v>0</v>
      </c>
      <c r="V127" s="230">
        <f>U127*H127</f>
        <v>0</v>
      </c>
      <c r="W127" s="230">
        <v>0</v>
      </c>
      <c r="X127" s="231">
        <f>W127*H127</f>
        <v>0</v>
      </c>
      <c r="Y127" s="41"/>
      <c r="Z127" s="41"/>
      <c r="AA127" s="41"/>
      <c r="AB127" s="41"/>
      <c r="AC127" s="41"/>
      <c r="AD127" s="41"/>
      <c r="AE127" s="41"/>
      <c r="AR127" s="232" t="s">
        <v>202</v>
      </c>
      <c r="AT127" s="232" t="s">
        <v>197</v>
      </c>
      <c r="AU127" s="232" t="s">
        <v>84</v>
      </c>
      <c r="AY127" s="20" t="s">
        <v>194</v>
      </c>
      <c r="BE127" s="233">
        <f>IF(O127="základní",K127,0)</f>
        <v>0</v>
      </c>
      <c r="BF127" s="233">
        <f>IF(O127="snížená",K127,0)</f>
        <v>0</v>
      </c>
      <c r="BG127" s="233">
        <f>IF(O127="zákl. přenesená",K127,0)</f>
        <v>0</v>
      </c>
      <c r="BH127" s="233">
        <f>IF(O127="sníž. přenesená",K127,0)</f>
        <v>0</v>
      </c>
      <c r="BI127" s="233">
        <f>IF(O127="nulová",K127,0)</f>
        <v>0</v>
      </c>
      <c r="BJ127" s="20" t="s">
        <v>82</v>
      </c>
      <c r="BK127" s="233">
        <f>ROUND(P127*H127,2)</f>
        <v>0</v>
      </c>
      <c r="BL127" s="20" t="s">
        <v>202</v>
      </c>
      <c r="BM127" s="232" t="s">
        <v>235</v>
      </c>
    </row>
    <row r="128" s="2" customFormat="1">
      <c r="A128" s="41"/>
      <c r="B128" s="42"/>
      <c r="C128" s="43"/>
      <c r="D128" s="234" t="s">
        <v>204</v>
      </c>
      <c r="E128" s="43"/>
      <c r="F128" s="235" t="s">
        <v>236</v>
      </c>
      <c r="G128" s="43"/>
      <c r="H128" s="43"/>
      <c r="I128" s="236"/>
      <c r="J128" s="236"/>
      <c r="K128" s="43"/>
      <c r="L128" s="43"/>
      <c r="M128" s="47"/>
      <c r="N128" s="237"/>
      <c r="O128" s="238"/>
      <c r="P128" s="87"/>
      <c r="Q128" s="87"/>
      <c r="R128" s="87"/>
      <c r="S128" s="87"/>
      <c r="T128" s="87"/>
      <c r="U128" s="87"/>
      <c r="V128" s="87"/>
      <c r="W128" s="87"/>
      <c r="X128" s="88"/>
      <c r="Y128" s="41"/>
      <c r="Z128" s="41"/>
      <c r="AA128" s="41"/>
      <c r="AB128" s="41"/>
      <c r="AC128" s="41"/>
      <c r="AD128" s="41"/>
      <c r="AE128" s="41"/>
      <c r="AT128" s="20" t="s">
        <v>204</v>
      </c>
      <c r="AU128" s="20" t="s">
        <v>84</v>
      </c>
    </row>
    <row r="129" s="13" customFormat="1">
      <c r="A129" s="13"/>
      <c r="B129" s="239"/>
      <c r="C129" s="240"/>
      <c r="D129" s="241" t="s">
        <v>206</v>
      </c>
      <c r="E129" s="242" t="s">
        <v>20</v>
      </c>
      <c r="F129" s="243" t="s">
        <v>207</v>
      </c>
      <c r="G129" s="240"/>
      <c r="H129" s="242" t="s">
        <v>20</v>
      </c>
      <c r="I129" s="244"/>
      <c r="J129" s="244"/>
      <c r="K129" s="240"/>
      <c r="L129" s="240"/>
      <c r="M129" s="245"/>
      <c r="N129" s="246"/>
      <c r="O129" s="247"/>
      <c r="P129" s="247"/>
      <c r="Q129" s="247"/>
      <c r="R129" s="247"/>
      <c r="S129" s="247"/>
      <c r="T129" s="247"/>
      <c r="U129" s="247"/>
      <c r="V129" s="247"/>
      <c r="W129" s="247"/>
      <c r="X129" s="248"/>
      <c r="Y129" s="13"/>
      <c r="Z129" s="13"/>
      <c r="AA129" s="13"/>
      <c r="AB129" s="13"/>
      <c r="AC129" s="13"/>
      <c r="AD129" s="13"/>
      <c r="AE129" s="13"/>
      <c r="AT129" s="249" t="s">
        <v>206</v>
      </c>
      <c r="AU129" s="249" t="s">
        <v>84</v>
      </c>
      <c r="AV129" s="13" t="s">
        <v>82</v>
      </c>
      <c r="AW129" s="13" t="s">
        <v>5</v>
      </c>
      <c r="AX129" s="13" t="s">
        <v>74</v>
      </c>
      <c r="AY129" s="249" t="s">
        <v>194</v>
      </c>
    </row>
    <row r="130" s="13" customFormat="1">
      <c r="A130" s="13"/>
      <c r="B130" s="239"/>
      <c r="C130" s="240"/>
      <c r="D130" s="241" t="s">
        <v>206</v>
      </c>
      <c r="E130" s="242" t="s">
        <v>20</v>
      </c>
      <c r="F130" s="243" t="s">
        <v>208</v>
      </c>
      <c r="G130" s="240"/>
      <c r="H130" s="242" t="s">
        <v>20</v>
      </c>
      <c r="I130" s="244"/>
      <c r="J130" s="244"/>
      <c r="K130" s="240"/>
      <c r="L130" s="240"/>
      <c r="M130" s="245"/>
      <c r="N130" s="246"/>
      <c r="O130" s="247"/>
      <c r="P130" s="247"/>
      <c r="Q130" s="247"/>
      <c r="R130" s="247"/>
      <c r="S130" s="247"/>
      <c r="T130" s="247"/>
      <c r="U130" s="247"/>
      <c r="V130" s="247"/>
      <c r="W130" s="247"/>
      <c r="X130" s="248"/>
      <c r="Y130" s="13"/>
      <c r="Z130" s="13"/>
      <c r="AA130" s="13"/>
      <c r="AB130" s="13"/>
      <c r="AC130" s="13"/>
      <c r="AD130" s="13"/>
      <c r="AE130" s="13"/>
      <c r="AT130" s="249" t="s">
        <v>206</v>
      </c>
      <c r="AU130" s="249" t="s">
        <v>84</v>
      </c>
      <c r="AV130" s="13" t="s">
        <v>82</v>
      </c>
      <c r="AW130" s="13" t="s">
        <v>5</v>
      </c>
      <c r="AX130" s="13" t="s">
        <v>74</v>
      </c>
      <c r="AY130" s="249" t="s">
        <v>194</v>
      </c>
    </row>
    <row r="131" s="14" customFormat="1">
      <c r="A131" s="14"/>
      <c r="B131" s="250"/>
      <c r="C131" s="251"/>
      <c r="D131" s="241" t="s">
        <v>206</v>
      </c>
      <c r="E131" s="252" t="s">
        <v>20</v>
      </c>
      <c r="F131" s="253" t="s">
        <v>209</v>
      </c>
      <c r="G131" s="251"/>
      <c r="H131" s="254">
        <v>2029</v>
      </c>
      <c r="I131" s="255"/>
      <c r="J131" s="255"/>
      <c r="K131" s="251"/>
      <c r="L131" s="251"/>
      <c r="M131" s="256"/>
      <c r="N131" s="257"/>
      <c r="O131" s="258"/>
      <c r="P131" s="258"/>
      <c r="Q131" s="258"/>
      <c r="R131" s="258"/>
      <c r="S131" s="258"/>
      <c r="T131" s="258"/>
      <c r="U131" s="258"/>
      <c r="V131" s="258"/>
      <c r="W131" s="258"/>
      <c r="X131" s="259"/>
      <c r="Y131" s="14"/>
      <c r="Z131" s="14"/>
      <c r="AA131" s="14"/>
      <c r="AB131" s="14"/>
      <c r="AC131" s="14"/>
      <c r="AD131" s="14"/>
      <c r="AE131" s="14"/>
      <c r="AT131" s="260" t="s">
        <v>206</v>
      </c>
      <c r="AU131" s="260" t="s">
        <v>84</v>
      </c>
      <c r="AV131" s="14" t="s">
        <v>84</v>
      </c>
      <c r="AW131" s="14" t="s">
        <v>5</v>
      </c>
      <c r="AX131" s="14" t="s">
        <v>74</v>
      </c>
      <c r="AY131" s="260" t="s">
        <v>194</v>
      </c>
    </row>
    <row r="132" s="15" customFormat="1">
      <c r="A132" s="15"/>
      <c r="B132" s="261"/>
      <c r="C132" s="262"/>
      <c r="D132" s="241" t="s">
        <v>206</v>
      </c>
      <c r="E132" s="263" t="s">
        <v>20</v>
      </c>
      <c r="F132" s="264" t="s">
        <v>210</v>
      </c>
      <c r="G132" s="262"/>
      <c r="H132" s="265">
        <v>2029</v>
      </c>
      <c r="I132" s="266"/>
      <c r="J132" s="266"/>
      <c r="K132" s="262"/>
      <c r="L132" s="262"/>
      <c r="M132" s="267"/>
      <c r="N132" s="268"/>
      <c r="O132" s="269"/>
      <c r="P132" s="269"/>
      <c r="Q132" s="269"/>
      <c r="R132" s="269"/>
      <c r="S132" s="269"/>
      <c r="T132" s="269"/>
      <c r="U132" s="269"/>
      <c r="V132" s="269"/>
      <c r="W132" s="269"/>
      <c r="X132" s="270"/>
      <c r="Y132" s="15"/>
      <c r="Z132" s="15"/>
      <c r="AA132" s="15"/>
      <c r="AB132" s="15"/>
      <c r="AC132" s="15"/>
      <c r="AD132" s="15"/>
      <c r="AE132" s="15"/>
      <c r="AT132" s="271" t="s">
        <v>206</v>
      </c>
      <c r="AU132" s="271" t="s">
        <v>84</v>
      </c>
      <c r="AV132" s="15" t="s">
        <v>202</v>
      </c>
      <c r="AW132" s="15" t="s">
        <v>5</v>
      </c>
      <c r="AX132" s="15" t="s">
        <v>82</v>
      </c>
      <c r="AY132" s="271" t="s">
        <v>194</v>
      </c>
    </row>
    <row r="133" s="14" customFormat="1">
      <c r="A133" s="14"/>
      <c r="B133" s="250"/>
      <c r="C133" s="251"/>
      <c r="D133" s="241" t="s">
        <v>206</v>
      </c>
      <c r="E133" s="251"/>
      <c r="F133" s="253" t="s">
        <v>237</v>
      </c>
      <c r="G133" s="251"/>
      <c r="H133" s="254">
        <v>10145</v>
      </c>
      <c r="I133" s="255"/>
      <c r="J133" s="255"/>
      <c r="K133" s="251"/>
      <c r="L133" s="251"/>
      <c r="M133" s="256"/>
      <c r="N133" s="257"/>
      <c r="O133" s="258"/>
      <c r="P133" s="258"/>
      <c r="Q133" s="258"/>
      <c r="R133" s="258"/>
      <c r="S133" s="258"/>
      <c r="T133" s="258"/>
      <c r="U133" s="258"/>
      <c r="V133" s="258"/>
      <c r="W133" s="258"/>
      <c r="X133" s="259"/>
      <c r="Y133" s="14"/>
      <c r="Z133" s="14"/>
      <c r="AA133" s="14"/>
      <c r="AB133" s="14"/>
      <c r="AC133" s="14"/>
      <c r="AD133" s="14"/>
      <c r="AE133" s="14"/>
      <c r="AT133" s="260" t="s">
        <v>206</v>
      </c>
      <c r="AU133" s="260" t="s">
        <v>84</v>
      </c>
      <c r="AV133" s="14" t="s">
        <v>84</v>
      </c>
      <c r="AW133" s="14" t="s">
        <v>4</v>
      </c>
      <c r="AX133" s="14" t="s">
        <v>82</v>
      </c>
      <c r="AY133" s="260" t="s">
        <v>194</v>
      </c>
    </row>
    <row r="134" s="2" customFormat="1" ht="37.8" customHeight="1">
      <c r="A134" s="41"/>
      <c r="B134" s="42"/>
      <c r="C134" s="220" t="s">
        <v>238</v>
      </c>
      <c r="D134" s="220" t="s">
        <v>197</v>
      </c>
      <c r="E134" s="221" t="s">
        <v>239</v>
      </c>
      <c r="F134" s="222" t="s">
        <v>240</v>
      </c>
      <c r="G134" s="223" t="s">
        <v>218</v>
      </c>
      <c r="H134" s="224">
        <v>466.67000000000002</v>
      </c>
      <c r="I134" s="225"/>
      <c r="J134" s="225"/>
      <c r="K134" s="226">
        <f>ROUND(P134*H134,2)</f>
        <v>0</v>
      </c>
      <c r="L134" s="222" t="s">
        <v>201</v>
      </c>
      <c r="M134" s="47"/>
      <c r="N134" s="227" t="s">
        <v>20</v>
      </c>
      <c r="O134" s="228" t="s">
        <v>43</v>
      </c>
      <c r="P134" s="229">
        <f>I134+J134</f>
        <v>0</v>
      </c>
      <c r="Q134" s="229">
        <f>ROUND(I134*H134,2)</f>
        <v>0</v>
      </c>
      <c r="R134" s="229">
        <f>ROUND(J134*H134,2)</f>
        <v>0</v>
      </c>
      <c r="S134" s="87"/>
      <c r="T134" s="230">
        <f>S134*H134</f>
        <v>0</v>
      </c>
      <c r="U134" s="230">
        <v>0</v>
      </c>
      <c r="V134" s="230">
        <f>U134*H134</f>
        <v>0</v>
      </c>
      <c r="W134" s="230">
        <v>0</v>
      </c>
      <c r="X134" s="231">
        <f>W134*H134</f>
        <v>0</v>
      </c>
      <c r="Y134" s="41"/>
      <c r="Z134" s="41"/>
      <c r="AA134" s="41"/>
      <c r="AB134" s="41"/>
      <c r="AC134" s="41"/>
      <c r="AD134" s="41"/>
      <c r="AE134" s="41"/>
      <c r="AR134" s="232" t="s">
        <v>202</v>
      </c>
      <c r="AT134" s="232" t="s">
        <v>197</v>
      </c>
      <c r="AU134" s="232" t="s">
        <v>84</v>
      </c>
      <c r="AY134" s="20" t="s">
        <v>194</v>
      </c>
      <c r="BE134" s="233">
        <f>IF(O134="základní",K134,0)</f>
        <v>0</v>
      </c>
      <c r="BF134" s="233">
        <f>IF(O134="snížená",K134,0)</f>
        <v>0</v>
      </c>
      <c r="BG134" s="233">
        <f>IF(O134="zákl. přenesená",K134,0)</f>
        <v>0</v>
      </c>
      <c r="BH134" s="233">
        <f>IF(O134="sníž. přenesená",K134,0)</f>
        <v>0</v>
      </c>
      <c r="BI134" s="233">
        <f>IF(O134="nulová",K134,0)</f>
        <v>0</v>
      </c>
      <c r="BJ134" s="20" t="s">
        <v>82</v>
      </c>
      <c r="BK134" s="233">
        <f>ROUND(P134*H134,2)</f>
        <v>0</v>
      </c>
      <c r="BL134" s="20" t="s">
        <v>202</v>
      </c>
      <c r="BM134" s="232" t="s">
        <v>241</v>
      </c>
    </row>
    <row r="135" s="2" customFormat="1">
      <c r="A135" s="41"/>
      <c r="B135" s="42"/>
      <c r="C135" s="43"/>
      <c r="D135" s="234" t="s">
        <v>204</v>
      </c>
      <c r="E135" s="43"/>
      <c r="F135" s="235" t="s">
        <v>242</v>
      </c>
      <c r="G135" s="43"/>
      <c r="H135" s="43"/>
      <c r="I135" s="236"/>
      <c r="J135" s="236"/>
      <c r="K135" s="43"/>
      <c r="L135" s="43"/>
      <c r="M135" s="47"/>
      <c r="N135" s="237"/>
      <c r="O135" s="238"/>
      <c r="P135" s="87"/>
      <c r="Q135" s="87"/>
      <c r="R135" s="87"/>
      <c r="S135" s="87"/>
      <c r="T135" s="87"/>
      <c r="U135" s="87"/>
      <c r="V135" s="87"/>
      <c r="W135" s="87"/>
      <c r="X135" s="88"/>
      <c r="Y135" s="41"/>
      <c r="Z135" s="41"/>
      <c r="AA135" s="41"/>
      <c r="AB135" s="41"/>
      <c r="AC135" s="41"/>
      <c r="AD135" s="41"/>
      <c r="AE135" s="41"/>
      <c r="AT135" s="20" t="s">
        <v>204</v>
      </c>
      <c r="AU135" s="20" t="s">
        <v>84</v>
      </c>
    </row>
    <row r="136" s="13" customFormat="1">
      <c r="A136" s="13"/>
      <c r="B136" s="239"/>
      <c r="C136" s="240"/>
      <c r="D136" s="241" t="s">
        <v>206</v>
      </c>
      <c r="E136" s="242" t="s">
        <v>20</v>
      </c>
      <c r="F136" s="243" t="s">
        <v>207</v>
      </c>
      <c r="G136" s="240"/>
      <c r="H136" s="242" t="s">
        <v>20</v>
      </c>
      <c r="I136" s="244"/>
      <c r="J136" s="244"/>
      <c r="K136" s="240"/>
      <c r="L136" s="240"/>
      <c r="M136" s="245"/>
      <c r="N136" s="246"/>
      <c r="O136" s="247"/>
      <c r="P136" s="247"/>
      <c r="Q136" s="247"/>
      <c r="R136" s="247"/>
      <c r="S136" s="247"/>
      <c r="T136" s="247"/>
      <c r="U136" s="247"/>
      <c r="V136" s="247"/>
      <c r="W136" s="247"/>
      <c r="X136" s="248"/>
      <c r="Y136" s="13"/>
      <c r="Z136" s="13"/>
      <c r="AA136" s="13"/>
      <c r="AB136" s="13"/>
      <c r="AC136" s="13"/>
      <c r="AD136" s="13"/>
      <c r="AE136" s="13"/>
      <c r="AT136" s="249" t="s">
        <v>206</v>
      </c>
      <c r="AU136" s="249" t="s">
        <v>84</v>
      </c>
      <c r="AV136" s="13" t="s">
        <v>82</v>
      </c>
      <c r="AW136" s="13" t="s">
        <v>5</v>
      </c>
      <c r="AX136" s="13" t="s">
        <v>74</v>
      </c>
      <c r="AY136" s="249" t="s">
        <v>194</v>
      </c>
    </row>
    <row r="137" s="13" customFormat="1">
      <c r="A137" s="13"/>
      <c r="B137" s="239"/>
      <c r="C137" s="240"/>
      <c r="D137" s="241" t="s">
        <v>206</v>
      </c>
      <c r="E137" s="242" t="s">
        <v>20</v>
      </c>
      <c r="F137" s="243" t="s">
        <v>208</v>
      </c>
      <c r="G137" s="240"/>
      <c r="H137" s="242" t="s">
        <v>20</v>
      </c>
      <c r="I137" s="244"/>
      <c r="J137" s="244"/>
      <c r="K137" s="240"/>
      <c r="L137" s="240"/>
      <c r="M137" s="245"/>
      <c r="N137" s="246"/>
      <c r="O137" s="247"/>
      <c r="P137" s="247"/>
      <c r="Q137" s="247"/>
      <c r="R137" s="247"/>
      <c r="S137" s="247"/>
      <c r="T137" s="247"/>
      <c r="U137" s="247"/>
      <c r="V137" s="247"/>
      <c r="W137" s="247"/>
      <c r="X137" s="248"/>
      <c r="Y137" s="13"/>
      <c r="Z137" s="13"/>
      <c r="AA137" s="13"/>
      <c r="AB137" s="13"/>
      <c r="AC137" s="13"/>
      <c r="AD137" s="13"/>
      <c r="AE137" s="13"/>
      <c r="AT137" s="249" t="s">
        <v>206</v>
      </c>
      <c r="AU137" s="249" t="s">
        <v>84</v>
      </c>
      <c r="AV137" s="13" t="s">
        <v>82</v>
      </c>
      <c r="AW137" s="13" t="s">
        <v>5</v>
      </c>
      <c r="AX137" s="13" t="s">
        <v>74</v>
      </c>
      <c r="AY137" s="249" t="s">
        <v>194</v>
      </c>
    </row>
    <row r="138" s="14" customFormat="1">
      <c r="A138" s="14"/>
      <c r="B138" s="250"/>
      <c r="C138" s="251"/>
      <c r="D138" s="241" t="s">
        <v>206</v>
      </c>
      <c r="E138" s="252" t="s">
        <v>20</v>
      </c>
      <c r="F138" s="253" t="s">
        <v>221</v>
      </c>
      <c r="G138" s="251"/>
      <c r="H138" s="254">
        <v>466.67000000000002</v>
      </c>
      <c r="I138" s="255"/>
      <c r="J138" s="255"/>
      <c r="K138" s="251"/>
      <c r="L138" s="251"/>
      <c r="M138" s="256"/>
      <c r="N138" s="257"/>
      <c r="O138" s="258"/>
      <c r="P138" s="258"/>
      <c r="Q138" s="258"/>
      <c r="R138" s="258"/>
      <c r="S138" s="258"/>
      <c r="T138" s="258"/>
      <c r="U138" s="258"/>
      <c r="V138" s="258"/>
      <c r="W138" s="258"/>
      <c r="X138" s="259"/>
      <c r="Y138" s="14"/>
      <c r="Z138" s="14"/>
      <c r="AA138" s="14"/>
      <c r="AB138" s="14"/>
      <c r="AC138" s="14"/>
      <c r="AD138" s="14"/>
      <c r="AE138" s="14"/>
      <c r="AT138" s="260" t="s">
        <v>206</v>
      </c>
      <c r="AU138" s="260" t="s">
        <v>84</v>
      </c>
      <c r="AV138" s="14" t="s">
        <v>84</v>
      </c>
      <c r="AW138" s="14" t="s">
        <v>5</v>
      </c>
      <c r="AX138" s="14" t="s">
        <v>74</v>
      </c>
      <c r="AY138" s="260" t="s">
        <v>194</v>
      </c>
    </row>
    <row r="139" s="13" customFormat="1">
      <c r="A139" s="13"/>
      <c r="B139" s="239"/>
      <c r="C139" s="240"/>
      <c r="D139" s="241" t="s">
        <v>206</v>
      </c>
      <c r="E139" s="242" t="s">
        <v>20</v>
      </c>
      <c r="F139" s="243" t="s">
        <v>222</v>
      </c>
      <c r="G139" s="240"/>
      <c r="H139" s="242" t="s">
        <v>20</v>
      </c>
      <c r="I139" s="244"/>
      <c r="J139" s="244"/>
      <c r="K139" s="240"/>
      <c r="L139" s="240"/>
      <c r="M139" s="245"/>
      <c r="N139" s="246"/>
      <c r="O139" s="247"/>
      <c r="P139" s="247"/>
      <c r="Q139" s="247"/>
      <c r="R139" s="247"/>
      <c r="S139" s="247"/>
      <c r="T139" s="247"/>
      <c r="U139" s="247"/>
      <c r="V139" s="247"/>
      <c r="W139" s="247"/>
      <c r="X139" s="248"/>
      <c r="Y139" s="13"/>
      <c r="Z139" s="13"/>
      <c r="AA139" s="13"/>
      <c r="AB139" s="13"/>
      <c r="AC139" s="13"/>
      <c r="AD139" s="13"/>
      <c r="AE139" s="13"/>
      <c r="AT139" s="249" t="s">
        <v>206</v>
      </c>
      <c r="AU139" s="249" t="s">
        <v>84</v>
      </c>
      <c r="AV139" s="13" t="s">
        <v>82</v>
      </c>
      <c r="AW139" s="13" t="s">
        <v>5</v>
      </c>
      <c r="AX139" s="13" t="s">
        <v>74</v>
      </c>
      <c r="AY139" s="249" t="s">
        <v>194</v>
      </c>
    </row>
    <row r="140" s="15" customFormat="1">
      <c r="A140" s="15"/>
      <c r="B140" s="261"/>
      <c r="C140" s="262"/>
      <c r="D140" s="241" t="s">
        <v>206</v>
      </c>
      <c r="E140" s="263" t="s">
        <v>20</v>
      </c>
      <c r="F140" s="264" t="s">
        <v>210</v>
      </c>
      <c r="G140" s="262"/>
      <c r="H140" s="265">
        <v>466.67000000000002</v>
      </c>
      <c r="I140" s="266"/>
      <c r="J140" s="266"/>
      <c r="K140" s="262"/>
      <c r="L140" s="262"/>
      <c r="M140" s="267"/>
      <c r="N140" s="268"/>
      <c r="O140" s="269"/>
      <c r="P140" s="269"/>
      <c r="Q140" s="269"/>
      <c r="R140" s="269"/>
      <c r="S140" s="269"/>
      <c r="T140" s="269"/>
      <c r="U140" s="269"/>
      <c r="V140" s="269"/>
      <c r="W140" s="269"/>
      <c r="X140" s="270"/>
      <c r="Y140" s="15"/>
      <c r="Z140" s="15"/>
      <c r="AA140" s="15"/>
      <c r="AB140" s="15"/>
      <c r="AC140" s="15"/>
      <c r="AD140" s="15"/>
      <c r="AE140" s="15"/>
      <c r="AT140" s="271" t="s">
        <v>206</v>
      </c>
      <c r="AU140" s="271" t="s">
        <v>84</v>
      </c>
      <c r="AV140" s="15" t="s">
        <v>202</v>
      </c>
      <c r="AW140" s="15" t="s">
        <v>5</v>
      </c>
      <c r="AX140" s="15" t="s">
        <v>82</v>
      </c>
      <c r="AY140" s="271" t="s">
        <v>194</v>
      </c>
    </row>
    <row r="141" s="2" customFormat="1" ht="37.8" customHeight="1">
      <c r="A141" s="41"/>
      <c r="B141" s="42"/>
      <c r="C141" s="220" t="s">
        <v>243</v>
      </c>
      <c r="D141" s="220" t="s">
        <v>197</v>
      </c>
      <c r="E141" s="221" t="s">
        <v>244</v>
      </c>
      <c r="F141" s="222" t="s">
        <v>245</v>
      </c>
      <c r="G141" s="223" t="s">
        <v>218</v>
      </c>
      <c r="H141" s="224">
        <v>466.67000000000002</v>
      </c>
      <c r="I141" s="225"/>
      <c r="J141" s="225"/>
      <c r="K141" s="226">
        <f>ROUND(P141*H141,2)</f>
        <v>0</v>
      </c>
      <c r="L141" s="222" t="s">
        <v>201</v>
      </c>
      <c r="M141" s="47"/>
      <c r="N141" s="227" t="s">
        <v>20</v>
      </c>
      <c r="O141" s="228" t="s">
        <v>43</v>
      </c>
      <c r="P141" s="229">
        <f>I141+J141</f>
        <v>0</v>
      </c>
      <c r="Q141" s="229">
        <f>ROUND(I141*H141,2)</f>
        <v>0</v>
      </c>
      <c r="R141" s="229">
        <f>ROUND(J141*H141,2)</f>
        <v>0</v>
      </c>
      <c r="S141" s="87"/>
      <c r="T141" s="230">
        <f>S141*H141</f>
        <v>0</v>
      </c>
      <c r="U141" s="230">
        <v>0</v>
      </c>
      <c r="V141" s="230">
        <f>U141*H141</f>
        <v>0</v>
      </c>
      <c r="W141" s="230">
        <v>0</v>
      </c>
      <c r="X141" s="231">
        <f>W141*H141</f>
        <v>0</v>
      </c>
      <c r="Y141" s="41"/>
      <c r="Z141" s="41"/>
      <c r="AA141" s="41"/>
      <c r="AB141" s="41"/>
      <c r="AC141" s="41"/>
      <c r="AD141" s="41"/>
      <c r="AE141" s="41"/>
      <c r="AR141" s="232" t="s">
        <v>202</v>
      </c>
      <c r="AT141" s="232" t="s">
        <v>197</v>
      </c>
      <c r="AU141" s="232" t="s">
        <v>84</v>
      </c>
      <c r="AY141" s="20" t="s">
        <v>194</v>
      </c>
      <c r="BE141" s="233">
        <f>IF(O141="základní",K141,0)</f>
        <v>0</v>
      </c>
      <c r="BF141" s="233">
        <f>IF(O141="snížená",K141,0)</f>
        <v>0</v>
      </c>
      <c r="BG141" s="233">
        <f>IF(O141="zákl. přenesená",K141,0)</f>
        <v>0</v>
      </c>
      <c r="BH141" s="233">
        <f>IF(O141="sníž. přenesená",K141,0)</f>
        <v>0</v>
      </c>
      <c r="BI141" s="233">
        <f>IF(O141="nulová",K141,0)</f>
        <v>0</v>
      </c>
      <c r="BJ141" s="20" t="s">
        <v>82</v>
      </c>
      <c r="BK141" s="233">
        <f>ROUND(P141*H141,2)</f>
        <v>0</v>
      </c>
      <c r="BL141" s="20" t="s">
        <v>202</v>
      </c>
      <c r="BM141" s="232" t="s">
        <v>246</v>
      </c>
    </row>
    <row r="142" s="2" customFormat="1">
      <c r="A142" s="41"/>
      <c r="B142" s="42"/>
      <c r="C142" s="43"/>
      <c r="D142" s="234" t="s">
        <v>204</v>
      </c>
      <c r="E142" s="43"/>
      <c r="F142" s="235" t="s">
        <v>247</v>
      </c>
      <c r="G142" s="43"/>
      <c r="H142" s="43"/>
      <c r="I142" s="236"/>
      <c r="J142" s="236"/>
      <c r="K142" s="43"/>
      <c r="L142" s="43"/>
      <c r="M142" s="47"/>
      <c r="N142" s="237"/>
      <c r="O142" s="238"/>
      <c r="P142" s="87"/>
      <c r="Q142" s="87"/>
      <c r="R142" s="87"/>
      <c r="S142" s="87"/>
      <c r="T142" s="87"/>
      <c r="U142" s="87"/>
      <c r="V142" s="87"/>
      <c r="W142" s="87"/>
      <c r="X142" s="88"/>
      <c r="Y142" s="41"/>
      <c r="Z142" s="41"/>
      <c r="AA142" s="41"/>
      <c r="AB142" s="41"/>
      <c r="AC142" s="41"/>
      <c r="AD142" s="41"/>
      <c r="AE142" s="41"/>
      <c r="AT142" s="20" t="s">
        <v>204</v>
      </c>
      <c r="AU142" s="20" t="s">
        <v>84</v>
      </c>
    </row>
    <row r="143" s="13" customFormat="1">
      <c r="A143" s="13"/>
      <c r="B143" s="239"/>
      <c r="C143" s="240"/>
      <c r="D143" s="241" t="s">
        <v>206</v>
      </c>
      <c r="E143" s="242" t="s">
        <v>20</v>
      </c>
      <c r="F143" s="243" t="s">
        <v>207</v>
      </c>
      <c r="G143" s="240"/>
      <c r="H143" s="242" t="s">
        <v>20</v>
      </c>
      <c r="I143" s="244"/>
      <c r="J143" s="244"/>
      <c r="K143" s="240"/>
      <c r="L143" s="240"/>
      <c r="M143" s="245"/>
      <c r="N143" s="246"/>
      <c r="O143" s="247"/>
      <c r="P143" s="247"/>
      <c r="Q143" s="247"/>
      <c r="R143" s="247"/>
      <c r="S143" s="247"/>
      <c r="T143" s="247"/>
      <c r="U143" s="247"/>
      <c r="V143" s="247"/>
      <c r="W143" s="247"/>
      <c r="X143" s="248"/>
      <c r="Y143" s="13"/>
      <c r="Z143" s="13"/>
      <c r="AA143" s="13"/>
      <c r="AB143" s="13"/>
      <c r="AC143" s="13"/>
      <c r="AD143" s="13"/>
      <c r="AE143" s="13"/>
      <c r="AT143" s="249" t="s">
        <v>206</v>
      </c>
      <c r="AU143" s="249" t="s">
        <v>84</v>
      </c>
      <c r="AV143" s="13" t="s">
        <v>82</v>
      </c>
      <c r="AW143" s="13" t="s">
        <v>5</v>
      </c>
      <c r="AX143" s="13" t="s">
        <v>74</v>
      </c>
      <c r="AY143" s="249" t="s">
        <v>194</v>
      </c>
    </row>
    <row r="144" s="13" customFormat="1">
      <c r="A144" s="13"/>
      <c r="B144" s="239"/>
      <c r="C144" s="240"/>
      <c r="D144" s="241" t="s">
        <v>206</v>
      </c>
      <c r="E144" s="242" t="s">
        <v>20</v>
      </c>
      <c r="F144" s="243" t="s">
        <v>208</v>
      </c>
      <c r="G144" s="240"/>
      <c r="H144" s="242" t="s">
        <v>20</v>
      </c>
      <c r="I144" s="244"/>
      <c r="J144" s="244"/>
      <c r="K144" s="240"/>
      <c r="L144" s="240"/>
      <c r="M144" s="245"/>
      <c r="N144" s="246"/>
      <c r="O144" s="247"/>
      <c r="P144" s="247"/>
      <c r="Q144" s="247"/>
      <c r="R144" s="247"/>
      <c r="S144" s="247"/>
      <c r="T144" s="247"/>
      <c r="U144" s="247"/>
      <c r="V144" s="247"/>
      <c r="W144" s="247"/>
      <c r="X144" s="248"/>
      <c r="Y144" s="13"/>
      <c r="Z144" s="13"/>
      <c r="AA144" s="13"/>
      <c r="AB144" s="13"/>
      <c r="AC144" s="13"/>
      <c r="AD144" s="13"/>
      <c r="AE144" s="13"/>
      <c r="AT144" s="249" t="s">
        <v>206</v>
      </c>
      <c r="AU144" s="249" t="s">
        <v>84</v>
      </c>
      <c r="AV144" s="13" t="s">
        <v>82</v>
      </c>
      <c r="AW144" s="13" t="s">
        <v>5</v>
      </c>
      <c r="AX144" s="13" t="s">
        <v>74</v>
      </c>
      <c r="AY144" s="249" t="s">
        <v>194</v>
      </c>
    </row>
    <row r="145" s="14" customFormat="1">
      <c r="A145" s="14"/>
      <c r="B145" s="250"/>
      <c r="C145" s="251"/>
      <c r="D145" s="241" t="s">
        <v>206</v>
      </c>
      <c r="E145" s="252" t="s">
        <v>20</v>
      </c>
      <c r="F145" s="253" t="s">
        <v>221</v>
      </c>
      <c r="G145" s="251"/>
      <c r="H145" s="254">
        <v>466.67000000000002</v>
      </c>
      <c r="I145" s="255"/>
      <c r="J145" s="255"/>
      <c r="K145" s="251"/>
      <c r="L145" s="251"/>
      <c r="M145" s="256"/>
      <c r="N145" s="257"/>
      <c r="O145" s="258"/>
      <c r="P145" s="258"/>
      <c r="Q145" s="258"/>
      <c r="R145" s="258"/>
      <c r="S145" s="258"/>
      <c r="T145" s="258"/>
      <c r="U145" s="258"/>
      <c r="V145" s="258"/>
      <c r="W145" s="258"/>
      <c r="X145" s="259"/>
      <c r="Y145" s="14"/>
      <c r="Z145" s="14"/>
      <c r="AA145" s="14"/>
      <c r="AB145" s="14"/>
      <c r="AC145" s="14"/>
      <c r="AD145" s="14"/>
      <c r="AE145" s="14"/>
      <c r="AT145" s="260" t="s">
        <v>206</v>
      </c>
      <c r="AU145" s="260" t="s">
        <v>84</v>
      </c>
      <c r="AV145" s="14" t="s">
        <v>84</v>
      </c>
      <c r="AW145" s="14" t="s">
        <v>5</v>
      </c>
      <c r="AX145" s="14" t="s">
        <v>74</v>
      </c>
      <c r="AY145" s="260" t="s">
        <v>194</v>
      </c>
    </row>
    <row r="146" s="13" customFormat="1">
      <c r="A146" s="13"/>
      <c r="B146" s="239"/>
      <c r="C146" s="240"/>
      <c r="D146" s="241" t="s">
        <v>206</v>
      </c>
      <c r="E146" s="242" t="s">
        <v>20</v>
      </c>
      <c r="F146" s="243" t="s">
        <v>222</v>
      </c>
      <c r="G146" s="240"/>
      <c r="H146" s="242" t="s">
        <v>20</v>
      </c>
      <c r="I146" s="244"/>
      <c r="J146" s="244"/>
      <c r="K146" s="240"/>
      <c r="L146" s="240"/>
      <c r="M146" s="245"/>
      <c r="N146" s="246"/>
      <c r="O146" s="247"/>
      <c r="P146" s="247"/>
      <c r="Q146" s="247"/>
      <c r="R146" s="247"/>
      <c r="S146" s="247"/>
      <c r="T146" s="247"/>
      <c r="U146" s="247"/>
      <c r="V146" s="247"/>
      <c r="W146" s="247"/>
      <c r="X146" s="248"/>
      <c r="Y146" s="13"/>
      <c r="Z146" s="13"/>
      <c r="AA146" s="13"/>
      <c r="AB146" s="13"/>
      <c r="AC146" s="13"/>
      <c r="AD146" s="13"/>
      <c r="AE146" s="13"/>
      <c r="AT146" s="249" t="s">
        <v>206</v>
      </c>
      <c r="AU146" s="249" t="s">
        <v>84</v>
      </c>
      <c r="AV146" s="13" t="s">
        <v>82</v>
      </c>
      <c r="AW146" s="13" t="s">
        <v>5</v>
      </c>
      <c r="AX146" s="13" t="s">
        <v>74</v>
      </c>
      <c r="AY146" s="249" t="s">
        <v>194</v>
      </c>
    </row>
    <row r="147" s="15" customFormat="1">
      <c r="A147" s="15"/>
      <c r="B147" s="261"/>
      <c r="C147" s="262"/>
      <c r="D147" s="241" t="s">
        <v>206</v>
      </c>
      <c r="E147" s="263" t="s">
        <v>20</v>
      </c>
      <c r="F147" s="264" t="s">
        <v>210</v>
      </c>
      <c r="G147" s="262"/>
      <c r="H147" s="265">
        <v>466.67000000000002</v>
      </c>
      <c r="I147" s="266"/>
      <c r="J147" s="266"/>
      <c r="K147" s="262"/>
      <c r="L147" s="262"/>
      <c r="M147" s="267"/>
      <c r="N147" s="268"/>
      <c r="O147" s="269"/>
      <c r="P147" s="269"/>
      <c r="Q147" s="269"/>
      <c r="R147" s="269"/>
      <c r="S147" s="269"/>
      <c r="T147" s="269"/>
      <c r="U147" s="269"/>
      <c r="V147" s="269"/>
      <c r="W147" s="269"/>
      <c r="X147" s="270"/>
      <c r="Y147" s="15"/>
      <c r="Z147" s="15"/>
      <c r="AA147" s="15"/>
      <c r="AB147" s="15"/>
      <c r="AC147" s="15"/>
      <c r="AD147" s="15"/>
      <c r="AE147" s="15"/>
      <c r="AT147" s="271" t="s">
        <v>206</v>
      </c>
      <c r="AU147" s="271" t="s">
        <v>84</v>
      </c>
      <c r="AV147" s="15" t="s">
        <v>202</v>
      </c>
      <c r="AW147" s="15" t="s">
        <v>5</v>
      </c>
      <c r="AX147" s="15" t="s">
        <v>82</v>
      </c>
      <c r="AY147" s="271" t="s">
        <v>194</v>
      </c>
    </row>
    <row r="148" s="2" customFormat="1" ht="24.15" customHeight="1">
      <c r="A148" s="41"/>
      <c r="B148" s="42"/>
      <c r="C148" s="220" t="s">
        <v>248</v>
      </c>
      <c r="D148" s="220" t="s">
        <v>197</v>
      </c>
      <c r="E148" s="221" t="s">
        <v>249</v>
      </c>
      <c r="F148" s="222" t="s">
        <v>250</v>
      </c>
      <c r="G148" s="223" t="s">
        <v>218</v>
      </c>
      <c r="H148" s="224">
        <v>466.67000000000002</v>
      </c>
      <c r="I148" s="225"/>
      <c r="J148" s="225"/>
      <c r="K148" s="226">
        <f>ROUND(P148*H148,2)</f>
        <v>0</v>
      </c>
      <c r="L148" s="222" t="s">
        <v>201</v>
      </c>
      <c r="M148" s="47"/>
      <c r="N148" s="227" t="s">
        <v>20</v>
      </c>
      <c r="O148" s="228" t="s">
        <v>43</v>
      </c>
      <c r="P148" s="229">
        <f>I148+J148</f>
        <v>0</v>
      </c>
      <c r="Q148" s="229">
        <f>ROUND(I148*H148,2)</f>
        <v>0</v>
      </c>
      <c r="R148" s="229">
        <f>ROUND(J148*H148,2)</f>
        <v>0</v>
      </c>
      <c r="S148" s="87"/>
      <c r="T148" s="230">
        <f>S148*H148</f>
        <v>0</v>
      </c>
      <c r="U148" s="230">
        <v>0</v>
      </c>
      <c r="V148" s="230">
        <f>U148*H148</f>
        <v>0</v>
      </c>
      <c r="W148" s="230">
        <v>0</v>
      </c>
      <c r="X148" s="231">
        <f>W148*H148</f>
        <v>0</v>
      </c>
      <c r="Y148" s="41"/>
      <c r="Z148" s="41"/>
      <c r="AA148" s="41"/>
      <c r="AB148" s="41"/>
      <c r="AC148" s="41"/>
      <c r="AD148" s="41"/>
      <c r="AE148" s="41"/>
      <c r="AR148" s="232" t="s">
        <v>202</v>
      </c>
      <c r="AT148" s="232" t="s">
        <v>197</v>
      </c>
      <c r="AU148" s="232" t="s">
        <v>84</v>
      </c>
      <c r="AY148" s="20" t="s">
        <v>194</v>
      </c>
      <c r="BE148" s="233">
        <f>IF(O148="základní",K148,0)</f>
        <v>0</v>
      </c>
      <c r="BF148" s="233">
        <f>IF(O148="snížená",K148,0)</f>
        <v>0</v>
      </c>
      <c r="BG148" s="233">
        <f>IF(O148="zákl. přenesená",K148,0)</f>
        <v>0</v>
      </c>
      <c r="BH148" s="233">
        <f>IF(O148="sníž. přenesená",K148,0)</f>
        <v>0</v>
      </c>
      <c r="BI148" s="233">
        <f>IF(O148="nulová",K148,0)</f>
        <v>0</v>
      </c>
      <c r="BJ148" s="20" t="s">
        <v>82</v>
      </c>
      <c r="BK148" s="233">
        <f>ROUND(P148*H148,2)</f>
        <v>0</v>
      </c>
      <c r="BL148" s="20" t="s">
        <v>202</v>
      </c>
      <c r="BM148" s="232" t="s">
        <v>251</v>
      </c>
    </row>
    <row r="149" s="2" customFormat="1">
      <c r="A149" s="41"/>
      <c r="B149" s="42"/>
      <c r="C149" s="43"/>
      <c r="D149" s="234" t="s">
        <v>204</v>
      </c>
      <c r="E149" s="43"/>
      <c r="F149" s="235" t="s">
        <v>252</v>
      </c>
      <c r="G149" s="43"/>
      <c r="H149" s="43"/>
      <c r="I149" s="236"/>
      <c r="J149" s="236"/>
      <c r="K149" s="43"/>
      <c r="L149" s="43"/>
      <c r="M149" s="47"/>
      <c r="N149" s="237"/>
      <c r="O149" s="238"/>
      <c r="P149" s="87"/>
      <c r="Q149" s="87"/>
      <c r="R149" s="87"/>
      <c r="S149" s="87"/>
      <c r="T149" s="87"/>
      <c r="U149" s="87"/>
      <c r="V149" s="87"/>
      <c r="W149" s="87"/>
      <c r="X149" s="88"/>
      <c r="Y149" s="41"/>
      <c r="Z149" s="41"/>
      <c r="AA149" s="41"/>
      <c r="AB149" s="41"/>
      <c r="AC149" s="41"/>
      <c r="AD149" s="41"/>
      <c r="AE149" s="41"/>
      <c r="AT149" s="20" t="s">
        <v>204</v>
      </c>
      <c r="AU149" s="20" t="s">
        <v>84</v>
      </c>
    </row>
    <row r="150" s="13" customFormat="1">
      <c r="A150" s="13"/>
      <c r="B150" s="239"/>
      <c r="C150" s="240"/>
      <c r="D150" s="241" t="s">
        <v>206</v>
      </c>
      <c r="E150" s="242" t="s">
        <v>20</v>
      </c>
      <c r="F150" s="243" t="s">
        <v>207</v>
      </c>
      <c r="G150" s="240"/>
      <c r="H150" s="242" t="s">
        <v>20</v>
      </c>
      <c r="I150" s="244"/>
      <c r="J150" s="244"/>
      <c r="K150" s="240"/>
      <c r="L150" s="240"/>
      <c r="M150" s="245"/>
      <c r="N150" s="246"/>
      <c r="O150" s="247"/>
      <c r="P150" s="247"/>
      <c r="Q150" s="247"/>
      <c r="R150" s="247"/>
      <c r="S150" s="247"/>
      <c r="T150" s="247"/>
      <c r="U150" s="247"/>
      <c r="V150" s="247"/>
      <c r="W150" s="247"/>
      <c r="X150" s="248"/>
      <c r="Y150" s="13"/>
      <c r="Z150" s="13"/>
      <c r="AA150" s="13"/>
      <c r="AB150" s="13"/>
      <c r="AC150" s="13"/>
      <c r="AD150" s="13"/>
      <c r="AE150" s="13"/>
      <c r="AT150" s="249" t="s">
        <v>206</v>
      </c>
      <c r="AU150" s="249" t="s">
        <v>84</v>
      </c>
      <c r="AV150" s="13" t="s">
        <v>82</v>
      </c>
      <c r="AW150" s="13" t="s">
        <v>5</v>
      </c>
      <c r="AX150" s="13" t="s">
        <v>74</v>
      </c>
      <c r="AY150" s="249" t="s">
        <v>194</v>
      </c>
    </row>
    <row r="151" s="13" customFormat="1">
      <c r="A151" s="13"/>
      <c r="B151" s="239"/>
      <c r="C151" s="240"/>
      <c r="D151" s="241" t="s">
        <v>206</v>
      </c>
      <c r="E151" s="242" t="s">
        <v>20</v>
      </c>
      <c r="F151" s="243" t="s">
        <v>208</v>
      </c>
      <c r="G151" s="240"/>
      <c r="H151" s="242" t="s">
        <v>20</v>
      </c>
      <c r="I151" s="244"/>
      <c r="J151" s="244"/>
      <c r="K151" s="240"/>
      <c r="L151" s="240"/>
      <c r="M151" s="245"/>
      <c r="N151" s="246"/>
      <c r="O151" s="247"/>
      <c r="P151" s="247"/>
      <c r="Q151" s="247"/>
      <c r="R151" s="247"/>
      <c r="S151" s="247"/>
      <c r="T151" s="247"/>
      <c r="U151" s="247"/>
      <c r="V151" s="247"/>
      <c r="W151" s="247"/>
      <c r="X151" s="248"/>
      <c r="Y151" s="13"/>
      <c r="Z151" s="13"/>
      <c r="AA151" s="13"/>
      <c r="AB151" s="13"/>
      <c r="AC151" s="13"/>
      <c r="AD151" s="13"/>
      <c r="AE151" s="13"/>
      <c r="AT151" s="249" t="s">
        <v>206</v>
      </c>
      <c r="AU151" s="249" t="s">
        <v>84</v>
      </c>
      <c r="AV151" s="13" t="s">
        <v>82</v>
      </c>
      <c r="AW151" s="13" t="s">
        <v>5</v>
      </c>
      <c r="AX151" s="13" t="s">
        <v>74</v>
      </c>
      <c r="AY151" s="249" t="s">
        <v>194</v>
      </c>
    </row>
    <row r="152" s="14" customFormat="1">
      <c r="A152" s="14"/>
      <c r="B152" s="250"/>
      <c r="C152" s="251"/>
      <c r="D152" s="241" t="s">
        <v>206</v>
      </c>
      <c r="E152" s="252" t="s">
        <v>20</v>
      </c>
      <c r="F152" s="253" t="s">
        <v>221</v>
      </c>
      <c r="G152" s="251"/>
      <c r="H152" s="254">
        <v>466.67000000000002</v>
      </c>
      <c r="I152" s="255"/>
      <c r="J152" s="255"/>
      <c r="K152" s="251"/>
      <c r="L152" s="251"/>
      <c r="M152" s="256"/>
      <c r="N152" s="257"/>
      <c r="O152" s="258"/>
      <c r="P152" s="258"/>
      <c r="Q152" s="258"/>
      <c r="R152" s="258"/>
      <c r="S152" s="258"/>
      <c r="T152" s="258"/>
      <c r="U152" s="258"/>
      <c r="V152" s="258"/>
      <c r="W152" s="258"/>
      <c r="X152" s="259"/>
      <c r="Y152" s="14"/>
      <c r="Z152" s="14"/>
      <c r="AA152" s="14"/>
      <c r="AB152" s="14"/>
      <c r="AC152" s="14"/>
      <c r="AD152" s="14"/>
      <c r="AE152" s="14"/>
      <c r="AT152" s="260" t="s">
        <v>206</v>
      </c>
      <c r="AU152" s="260" t="s">
        <v>84</v>
      </c>
      <c r="AV152" s="14" t="s">
        <v>84</v>
      </c>
      <c r="AW152" s="14" t="s">
        <v>5</v>
      </c>
      <c r="AX152" s="14" t="s">
        <v>74</v>
      </c>
      <c r="AY152" s="260" t="s">
        <v>194</v>
      </c>
    </row>
    <row r="153" s="13" customFormat="1">
      <c r="A153" s="13"/>
      <c r="B153" s="239"/>
      <c r="C153" s="240"/>
      <c r="D153" s="241" t="s">
        <v>206</v>
      </c>
      <c r="E153" s="242" t="s">
        <v>20</v>
      </c>
      <c r="F153" s="243" t="s">
        <v>222</v>
      </c>
      <c r="G153" s="240"/>
      <c r="H153" s="242" t="s">
        <v>20</v>
      </c>
      <c r="I153" s="244"/>
      <c r="J153" s="244"/>
      <c r="K153" s="240"/>
      <c r="L153" s="240"/>
      <c r="M153" s="245"/>
      <c r="N153" s="246"/>
      <c r="O153" s="247"/>
      <c r="P153" s="247"/>
      <c r="Q153" s="247"/>
      <c r="R153" s="247"/>
      <c r="S153" s="247"/>
      <c r="T153" s="247"/>
      <c r="U153" s="247"/>
      <c r="V153" s="247"/>
      <c r="W153" s="247"/>
      <c r="X153" s="248"/>
      <c r="Y153" s="13"/>
      <c r="Z153" s="13"/>
      <c r="AA153" s="13"/>
      <c r="AB153" s="13"/>
      <c r="AC153" s="13"/>
      <c r="AD153" s="13"/>
      <c r="AE153" s="13"/>
      <c r="AT153" s="249" t="s">
        <v>206</v>
      </c>
      <c r="AU153" s="249" t="s">
        <v>84</v>
      </c>
      <c r="AV153" s="13" t="s">
        <v>82</v>
      </c>
      <c r="AW153" s="13" t="s">
        <v>5</v>
      </c>
      <c r="AX153" s="13" t="s">
        <v>74</v>
      </c>
      <c r="AY153" s="249" t="s">
        <v>194</v>
      </c>
    </row>
    <row r="154" s="15" customFormat="1">
      <c r="A154" s="15"/>
      <c r="B154" s="261"/>
      <c r="C154" s="262"/>
      <c r="D154" s="241" t="s">
        <v>206</v>
      </c>
      <c r="E154" s="263" t="s">
        <v>20</v>
      </c>
      <c r="F154" s="264" t="s">
        <v>210</v>
      </c>
      <c r="G154" s="262"/>
      <c r="H154" s="265">
        <v>466.67000000000002</v>
      </c>
      <c r="I154" s="266"/>
      <c r="J154" s="266"/>
      <c r="K154" s="262"/>
      <c r="L154" s="262"/>
      <c r="M154" s="267"/>
      <c r="N154" s="268"/>
      <c r="O154" s="269"/>
      <c r="P154" s="269"/>
      <c r="Q154" s="269"/>
      <c r="R154" s="269"/>
      <c r="S154" s="269"/>
      <c r="T154" s="269"/>
      <c r="U154" s="269"/>
      <c r="V154" s="269"/>
      <c r="W154" s="269"/>
      <c r="X154" s="270"/>
      <c r="Y154" s="15"/>
      <c r="Z154" s="15"/>
      <c r="AA154" s="15"/>
      <c r="AB154" s="15"/>
      <c r="AC154" s="15"/>
      <c r="AD154" s="15"/>
      <c r="AE154" s="15"/>
      <c r="AT154" s="271" t="s">
        <v>206</v>
      </c>
      <c r="AU154" s="271" t="s">
        <v>84</v>
      </c>
      <c r="AV154" s="15" t="s">
        <v>202</v>
      </c>
      <c r="AW154" s="15" t="s">
        <v>5</v>
      </c>
      <c r="AX154" s="15" t="s">
        <v>82</v>
      </c>
      <c r="AY154" s="271" t="s">
        <v>194</v>
      </c>
    </row>
    <row r="155" s="2" customFormat="1" ht="24.15" customHeight="1">
      <c r="A155" s="41"/>
      <c r="B155" s="42"/>
      <c r="C155" s="220" t="s">
        <v>9</v>
      </c>
      <c r="D155" s="220" t="s">
        <v>197</v>
      </c>
      <c r="E155" s="221" t="s">
        <v>253</v>
      </c>
      <c r="F155" s="222" t="s">
        <v>254</v>
      </c>
      <c r="G155" s="223" t="s">
        <v>200</v>
      </c>
      <c r="H155" s="224">
        <v>2029</v>
      </c>
      <c r="I155" s="225"/>
      <c r="J155" s="225"/>
      <c r="K155" s="226">
        <f>ROUND(P155*H155,2)</f>
        <v>0</v>
      </c>
      <c r="L155" s="222" t="s">
        <v>201</v>
      </c>
      <c r="M155" s="47"/>
      <c r="N155" s="227" t="s">
        <v>20</v>
      </c>
      <c r="O155" s="228" t="s">
        <v>43</v>
      </c>
      <c r="P155" s="229">
        <f>I155+J155</f>
        <v>0</v>
      </c>
      <c r="Q155" s="229">
        <f>ROUND(I155*H155,2)</f>
        <v>0</v>
      </c>
      <c r="R155" s="229">
        <f>ROUND(J155*H155,2)</f>
        <v>0</v>
      </c>
      <c r="S155" s="87"/>
      <c r="T155" s="230">
        <f>S155*H155</f>
        <v>0</v>
      </c>
      <c r="U155" s="230">
        <v>0</v>
      </c>
      <c r="V155" s="230">
        <f>U155*H155</f>
        <v>0</v>
      </c>
      <c r="W155" s="230">
        <v>0</v>
      </c>
      <c r="X155" s="231">
        <f>W155*H155</f>
        <v>0</v>
      </c>
      <c r="Y155" s="41"/>
      <c r="Z155" s="41"/>
      <c r="AA155" s="41"/>
      <c r="AB155" s="41"/>
      <c r="AC155" s="41"/>
      <c r="AD155" s="41"/>
      <c r="AE155" s="41"/>
      <c r="AR155" s="232" t="s">
        <v>202</v>
      </c>
      <c r="AT155" s="232" t="s">
        <v>197</v>
      </c>
      <c r="AU155" s="232" t="s">
        <v>84</v>
      </c>
      <c r="AY155" s="20" t="s">
        <v>194</v>
      </c>
      <c r="BE155" s="233">
        <f>IF(O155="základní",K155,0)</f>
        <v>0</v>
      </c>
      <c r="BF155" s="233">
        <f>IF(O155="snížená",K155,0)</f>
        <v>0</v>
      </c>
      <c r="BG155" s="233">
        <f>IF(O155="zákl. přenesená",K155,0)</f>
        <v>0</v>
      </c>
      <c r="BH155" s="233">
        <f>IF(O155="sníž. přenesená",K155,0)</f>
        <v>0</v>
      </c>
      <c r="BI155" s="233">
        <f>IF(O155="nulová",K155,0)</f>
        <v>0</v>
      </c>
      <c r="BJ155" s="20" t="s">
        <v>82</v>
      </c>
      <c r="BK155" s="233">
        <f>ROUND(P155*H155,2)</f>
        <v>0</v>
      </c>
      <c r="BL155" s="20" t="s">
        <v>202</v>
      </c>
      <c r="BM155" s="232" t="s">
        <v>255</v>
      </c>
    </row>
    <row r="156" s="2" customFormat="1">
      <c r="A156" s="41"/>
      <c r="B156" s="42"/>
      <c r="C156" s="43"/>
      <c r="D156" s="234" t="s">
        <v>204</v>
      </c>
      <c r="E156" s="43"/>
      <c r="F156" s="235" t="s">
        <v>256</v>
      </c>
      <c r="G156" s="43"/>
      <c r="H156" s="43"/>
      <c r="I156" s="236"/>
      <c r="J156" s="236"/>
      <c r="K156" s="43"/>
      <c r="L156" s="43"/>
      <c r="M156" s="47"/>
      <c r="N156" s="237"/>
      <c r="O156" s="238"/>
      <c r="P156" s="87"/>
      <c r="Q156" s="87"/>
      <c r="R156" s="87"/>
      <c r="S156" s="87"/>
      <c r="T156" s="87"/>
      <c r="U156" s="87"/>
      <c r="V156" s="87"/>
      <c r="W156" s="87"/>
      <c r="X156" s="88"/>
      <c r="Y156" s="41"/>
      <c r="Z156" s="41"/>
      <c r="AA156" s="41"/>
      <c r="AB156" s="41"/>
      <c r="AC156" s="41"/>
      <c r="AD156" s="41"/>
      <c r="AE156" s="41"/>
      <c r="AT156" s="20" t="s">
        <v>204</v>
      </c>
      <c r="AU156" s="20" t="s">
        <v>84</v>
      </c>
    </row>
    <row r="157" s="13" customFormat="1">
      <c r="A157" s="13"/>
      <c r="B157" s="239"/>
      <c r="C157" s="240"/>
      <c r="D157" s="241" t="s">
        <v>206</v>
      </c>
      <c r="E157" s="242" t="s">
        <v>20</v>
      </c>
      <c r="F157" s="243" t="s">
        <v>257</v>
      </c>
      <c r="G157" s="240"/>
      <c r="H157" s="242" t="s">
        <v>20</v>
      </c>
      <c r="I157" s="244"/>
      <c r="J157" s="244"/>
      <c r="K157" s="240"/>
      <c r="L157" s="240"/>
      <c r="M157" s="245"/>
      <c r="N157" s="246"/>
      <c r="O157" s="247"/>
      <c r="P157" s="247"/>
      <c r="Q157" s="247"/>
      <c r="R157" s="247"/>
      <c r="S157" s="247"/>
      <c r="T157" s="247"/>
      <c r="U157" s="247"/>
      <c r="V157" s="247"/>
      <c r="W157" s="247"/>
      <c r="X157" s="248"/>
      <c r="Y157" s="13"/>
      <c r="Z157" s="13"/>
      <c r="AA157" s="13"/>
      <c r="AB157" s="13"/>
      <c r="AC157" s="13"/>
      <c r="AD157" s="13"/>
      <c r="AE157" s="13"/>
      <c r="AT157" s="249" t="s">
        <v>206</v>
      </c>
      <c r="AU157" s="249" t="s">
        <v>84</v>
      </c>
      <c r="AV157" s="13" t="s">
        <v>82</v>
      </c>
      <c r="AW157" s="13" t="s">
        <v>5</v>
      </c>
      <c r="AX157" s="13" t="s">
        <v>74</v>
      </c>
      <c r="AY157" s="249" t="s">
        <v>194</v>
      </c>
    </row>
    <row r="158" s="13" customFormat="1">
      <c r="A158" s="13"/>
      <c r="B158" s="239"/>
      <c r="C158" s="240"/>
      <c r="D158" s="241" t="s">
        <v>206</v>
      </c>
      <c r="E158" s="242" t="s">
        <v>20</v>
      </c>
      <c r="F158" s="243" t="s">
        <v>258</v>
      </c>
      <c r="G158" s="240"/>
      <c r="H158" s="242" t="s">
        <v>20</v>
      </c>
      <c r="I158" s="244"/>
      <c r="J158" s="244"/>
      <c r="K158" s="240"/>
      <c r="L158" s="240"/>
      <c r="M158" s="245"/>
      <c r="N158" s="246"/>
      <c r="O158" s="247"/>
      <c r="P158" s="247"/>
      <c r="Q158" s="247"/>
      <c r="R158" s="247"/>
      <c r="S158" s="247"/>
      <c r="T158" s="247"/>
      <c r="U158" s="247"/>
      <c r="V158" s="247"/>
      <c r="W158" s="247"/>
      <c r="X158" s="248"/>
      <c r="Y158" s="13"/>
      <c r="Z158" s="13"/>
      <c r="AA158" s="13"/>
      <c r="AB158" s="13"/>
      <c r="AC158" s="13"/>
      <c r="AD158" s="13"/>
      <c r="AE158" s="13"/>
      <c r="AT158" s="249" t="s">
        <v>206</v>
      </c>
      <c r="AU158" s="249" t="s">
        <v>84</v>
      </c>
      <c r="AV158" s="13" t="s">
        <v>82</v>
      </c>
      <c r="AW158" s="13" t="s">
        <v>5</v>
      </c>
      <c r="AX158" s="13" t="s">
        <v>74</v>
      </c>
      <c r="AY158" s="249" t="s">
        <v>194</v>
      </c>
    </row>
    <row r="159" s="13" customFormat="1">
      <c r="A159" s="13"/>
      <c r="B159" s="239"/>
      <c r="C159" s="240"/>
      <c r="D159" s="241" t="s">
        <v>206</v>
      </c>
      <c r="E159" s="242" t="s">
        <v>20</v>
      </c>
      <c r="F159" s="243" t="s">
        <v>200</v>
      </c>
      <c r="G159" s="240"/>
      <c r="H159" s="242" t="s">
        <v>20</v>
      </c>
      <c r="I159" s="244"/>
      <c r="J159" s="244"/>
      <c r="K159" s="240"/>
      <c r="L159" s="240"/>
      <c r="M159" s="245"/>
      <c r="N159" s="246"/>
      <c r="O159" s="247"/>
      <c r="P159" s="247"/>
      <c r="Q159" s="247"/>
      <c r="R159" s="247"/>
      <c r="S159" s="247"/>
      <c r="T159" s="247"/>
      <c r="U159" s="247"/>
      <c r="V159" s="247"/>
      <c r="W159" s="247"/>
      <c r="X159" s="248"/>
      <c r="Y159" s="13"/>
      <c r="Z159" s="13"/>
      <c r="AA159" s="13"/>
      <c r="AB159" s="13"/>
      <c r="AC159" s="13"/>
      <c r="AD159" s="13"/>
      <c r="AE159" s="13"/>
      <c r="AT159" s="249" t="s">
        <v>206</v>
      </c>
      <c r="AU159" s="249" t="s">
        <v>84</v>
      </c>
      <c r="AV159" s="13" t="s">
        <v>82</v>
      </c>
      <c r="AW159" s="13" t="s">
        <v>5</v>
      </c>
      <c r="AX159" s="13" t="s">
        <v>74</v>
      </c>
      <c r="AY159" s="249" t="s">
        <v>194</v>
      </c>
    </row>
    <row r="160" s="14" customFormat="1">
      <c r="A160" s="14"/>
      <c r="B160" s="250"/>
      <c r="C160" s="251"/>
      <c r="D160" s="241" t="s">
        <v>206</v>
      </c>
      <c r="E160" s="252" t="s">
        <v>20</v>
      </c>
      <c r="F160" s="253" t="s">
        <v>209</v>
      </c>
      <c r="G160" s="251"/>
      <c r="H160" s="254">
        <v>2029</v>
      </c>
      <c r="I160" s="255"/>
      <c r="J160" s="255"/>
      <c r="K160" s="251"/>
      <c r="L160" s="251"/>
      <c r="M160" s="256"/>
      <c r="N160" s="257"/>
      <c r="O160" s="258"/>
      <c r="P160" s="258"/>
      <c r="Q160" s="258"/>
      <c r="R160" s="258"/>
      <c r="S160" s="258"/>
      <c r="T160" s="258"/>
      <c r="U160" s="258"/>
      <c r="V160" s="258"/>
      <c r="W160" s="258"/>
      <c r="X160" s="259"/>
      <c r="Y160" s="14"/>
      <c r="Z160" s="14"/>
      <c r="AA160" s="14"/>
      <c r="AB160" s="14"/>
      <c r="AC160" s="14"/>
      <c r="AD160" s="14"/>
      <c r="AE160" s="14"/>
      <c r="AT160" s="260" t="s">
        <v>206</v>
      </c>
      <c r="AU160" s="260" t="s">
        <v>84</v>
      </c>
      <c r="AV160" s="14" t="s">
        <v>84</v>
      </c>
      <c r="AW160" s="14" t="s">
        <v>5</v>
      </c>
      <c r="AX160" s="14" t="s">
        <v>74</v>
      </c>
      <c r="AY160" s="260" t="s">
        <v>194</v>
      </c>
    </row>
    <row r="161" s="15" customFormat="1">
      <c r="A161" s="15"/>
      <c r="B161" s="261"/>
      <c r="C161" s="262"/>
      <c r="D161" s="241" t="s">
        <v>206</v>
      </c>
      <c r="E161" s="263" t="s">
        <v>20</v>
      </c>
      <c r="F161" s="264" t="s">
        <v>210</v>
      </c>
      <c r="G161" s="262"/>
      <c r="H161" s="265">
        <v>2029</v>
      </c>
      <c r="I161" s="266"/>
      <c r="J161" s="266"/>
      <c r="K161" s="262"/>
      <c r="L161" s="262"/>
      <c r="M161" s="267"/>
      <c r="N161" s="268"/>
      <c r="O161" s="269"/>
      <c r="P161" s="269"/>
      <c r="Q161" s="269"/>
      <c r="R161" s="269"/>
      <c r="S161" s="269"/>
      <c r="T161" s="269"/>
      <c r="U161" s="269"/>
      <c r="V161" s="269"/>
      <c r="W161" s="269"/>
      <c r="X161" s="270"/>
      <c r="Y161" s="15"/>
      <c r="Z161" s="15"/>
      <c r="AA161" s="15"/>
      <c r="AB161" s="15"/>
      <c r="AC161" s="15"/>
      <c r="AD161" s="15"/>
      <c r="AE161" s="15"/>
      <c r="AT161" s="271" t="s">
        <v>206</v>
      </c>
      <c r="AU161" s="271" t="s">
        <v>84</v>
      </c>
      <c r="AV161" s="15" t="s">
        <v>202</v>
      </c>
      <c r="AW161" s="15" t="s">
        <v>5</v>
      </c>
      <c r="AX161" s="15" t="s">
        <v>82</v>
      </c>
      <c r="AY161" s="271" t="s">
        <v>194</v>
      </c>
    </row>
    <row r="162" s="2" customFormat="1" ht="24.15" customHeight="1">
      <c r="A162" s="41"/>
      <c r="B162" s="42"/>
      <c r="C162" s="220" t="s">
        <v>259</v>
      </c>
      <c r="D162" s="220" t="s">
        <v>197</v>
      </c>
      <c r="E162" s="221" t="s">
        <v>260</v>
      </c>
      <c r="F162" s="222" t="s">
        <v>261</v>
      </c>
      <c r="G162" s="223" t="s">
        <v>262</v>
      </c>
      <c r="H162" s="224">
        <v>746.67200000000003</v>
      </c>
      <c r="I162" s="225"/>
      <c r="J162" s="225"/>
      <c r="K162" s="226">
        <f>ROUND(P162*H162,2)</f>
        <v>0</v>
      </c>
      <c r="L162" s="222" t="s">
        <v>201</v>
      </c>
      <c r="M162" s="47"/>
      <c r="N162" s="227" t="s">
        <v>20</v>
      </c>
      <c r="O162" s="228" t="s">
        <v>43</v>
      </c>
      <c r="P162" s="229">
        <f>I162+J162</f>
        <v>0</v>
      </c>
      <c r="Q162" s="229">
        <f>ROUND(I162*H162,2)</f>
        <v>0</v>
      </c>
      <c r="R162" s="229">
        <f>ROUND(J162*H162,2)</f>
        <v>0</v>
      </c>
      <c r="S162" s="87"/>
      <c r="T162" s="230">
        <f>S162*H162</f>
        <v>0</v>
      </c>
      <c r="U162" s="230">
        <v>0</v>
      </c>
      <c r="V162" s="230">
        <f>U162*H162</f>
        <v>0</v>
      </c>
      <c r="W162" s="230">
        <v>0</v>
      </c>
      <c r="X162" s="231">
        <f>W162*H162</f>
        <v>0</v>
      </c>
      <c r="Y162" s="41"/>
      <c r="Z162" s="41"/>
      <c r="AA162" s="41"/>
      <c r="AB162" s="41"/>
      <c r="AC162" s="41"/>
      <c r="AD162" s="41"/>
      <c r="AE162" s="41"/>
      <c r="AR162" s="232" t="s">
        <v>202</v>
      </c>
      <c r="AT162" s="232" t="s">
        <v>197</v>
      </c>
      <c r="AU162" s="232" t="s">
        <v>84</v>
      </c>
      <c r="AY162" s="20" t="s">
        <v>194</v>
      </c>
      <c r="BE162" s="233">
        <f>IF(O162="základní",K162,0)</f>
        <v>0</v>
      </c>
      <c r="BF162" s="233">
        <f>IF(O162="snížená",K162,0)</f>
        <v>0</v>
      </c>
      <c r="BG162" s="233">
        <f>IF(O162="zákl. přenesená",K162,0)</f>
        <v>0</v>
      </c>
      <c r="BH162" s="233">
        <f>IF(O162="sníž. přenesená",K162,0)</f>
        <v>0</v>
      </c>
      <c r="BI162" s="233">
        <f>IF(O162="nulová",K162,0)</f>
        <v>0</v>
      </c>
      <c r="BJ162" s="20" t="s">
        <v>82</v>
      </c>
      <c r="BK162" s="233">
        <f>ROUND(P162*H162,2)</f>
        <v>0</v>
      </c>
      <c r="BL162" s="20" t="s">
        <v>202</v>
      </c>
      <c r="BM162" s="232" t="s">
        <v>263</v>
      </c>
    </row>
    <row r="163" s="2" customFormat="1">
      <c r="A163" s="41"/>
      <c r="B163" s="42"/>
      <c r="C163" s="43"/>
      <c r="D163" s="234" t="s">
        <v>204</v>
      </c>
      <c r="E163" s="43"/>
      <c r="F163" s="235" t="s">
        <v>264</v>
      </c>
      <c r="G163" s="43"/>
      <c r="H163" s="43"/>
      <c r="I163" s="236"/>
      <c r="J163" s="236"/>
      <c r="K163" s="43"/>
      <c r="L163" s="43"/>
      <c r="M163" s="47"/>
      <c r="N163" s="237"/>
      <c r="O163" s="238"/>
      <c r="P163" s="87"/>
      <c r="Q163" s="87"/>
      <c r="R163" s="87"/>
      <c r="S163" s="87"/>
      <c r="T163" s="87"/>
      <c r="U163" s="87"/>
      <c r="V163" s="87"/>
      <c r="W163" s="87"/>
      <c r="X163" s="88"/>
      <c r="Y163" s="41"/>
      <c r="Z163" s="41"/>
      <c r="AA163" s="41"/>
      <c r="AB163" s="41"/>
      <c r="AC163" s="41"/>
      <c r="AD163" s="41"/>
      <c r="AE163" s="41"/>
      <c r="AT163" s="20" t="s">
        <v>204</v>
      </c>
      <c r="AU163" s="20" t="s">
        <v>84</v>
      </c>
    </row>
    <row r="164" s="13" customFormat="1">
      <c r="A164" s="13"/>
      <c r="B164" s="239"/>
      <c r="C164" s="240"/>
      <c r="D164" s="241" t="s">
        <v>206</v>
      </c>
      <c r="E164" s="242" t="s">
        <v>20</v>
      </c>
      <c r="F164" s="243" t="s">
        <v>207</v>
      </c>
      <c r="G164" s="240"/>
      <c r="H164" s="242" t="s">
        <v>20</v>
      </c>
      <c r="I164" s="244"/>
      <c r="J164" s="244"/>
      <c r="K164" s="240"/>
      <c r="L164" s="240"/>
      <c r="M164" s="245"/>
      <c r="N164" s="246"/>
      <c r="O164" s="247"/>
      <c r="P164" s="247"/>
      <c r="Q164" s="247"/>
      <c r="R164" s="247"/>
      <c r="S164" s="247"/>
      <c r="T164" s="247"/>
      <c r="U164" s="247"/>
      <c r="V164" s="247"/>
      <c r="W164" s="247"/>
      <c r="X164" s="248"/>
      <c r="Y164" s="13"/>
      <c r="Z164" s="13"/>
      <c r="AA164" s="13"/>
      <c r="AB164" s="13"/>
      <c r="AC164" s="13"/>
      <c r="AD164" s="13"/>
      <c r="AE164" s="13"/>
      <c r="AT164" s="249" t="s">
        <v>206</v>
      </c>
      <c r="AU164" s="249" t="s">
        <v>84</v>
      </c>
      <c r="AV164" s="13" t="s">
        <v>82</v>
      </c>
      <c r="AW164" s="13" t="s">
        <v>5</v>
      </c>
      <c r="AX164" s="13" t="s">
        <v>74</v>
      </c>
      <c r="AY164" s="249" t="s">
        <v>194</v>
      </c>
    </row>
    <row r="165" s="13" customFormat="1">
      <c r="A165" s="13"/>
      <c r="B165" s="239"/>
      <c r="C165" s="240"/>
      <c r="D165" s="241" t="s">
        <v>206</v>
      </c>
      <c r="E165" s="242" t="s">
        <v>20</v>
      </c>
      <c r="F165" s="243" t="s">
        <v>208</v>
      </c>
      <c r="G165" s="240"/>
      <c r="H165" s="242" t="s">
        <v>20</v>
      </c>
      <c r="I165" s="244"/>
      <c r="J165" s="244"/>
      <c r="K165" s="240"/>
      <c r="L165" s="240"/>
      <c r="M165" s="245"/>
      <c r="N165" s="246"/>
      <c r="O165" s="247"/>
      <c r="P165" s="247"/>
      <c r="Q165" s="247"/>
      <c r="R165" s="247"/>
      <c r="S165" s="247"/>
      <c r="T165" s="247"/>
      <c r="U165" s="247"/>
      <c r="V165" s="247"/>
      <c r="W165" s="247"/>
      <c r="X165" s="248"/>
      <c r="Y165" s="13"/>
      <c r="Z165" s="13"/>
      <c r="AA165" s="13"/>
      <c r="AB165" s="13"/>
      <c r="AC165" s="13"/>
      <c r="AD165" s="13"/>
      <c r="AE165" s="13"/>
      <c r="AT165" s="249" t="s">
        <v>206</v>
      </c>
      <c r="AU165" s="249" t="s">
        <v>84</v>
      </c>
      <c r="AV165" s="13" t="s">
        <v>82</v>
      </c>
      <c r="AW165" s="13" t="s">
        <v>5</v>
      </c>
      <c r="AX165" s="13" t="s">
        <v>74</v>
      </c>
      <c r="AY165" s="249" t="s">
        <v>194</v>
      </c>
    </row>
    <row r="166" s="14" customFormat="1">
      <c r="A166" s="14"/>
      <c r="B166" s="250"/>
      <c r="C166" s="251"/>
      <c r="D166" s="241" t="s">
        <v>206</v>
      </c>
      <c r="E166" s="252" t="s">
        <v>20</v>
      </c>
      <c r="F166" s="253" t="s">
        <v>265</v>
      </c>
      <c r="G166" s="251"/>
      <c r="H166" s="254">
        <v>746.67200000000003</v>
      </c>
      <c r="I166" s="255"/>
      <c r="J166" s="255"/>
      <c r="K166" s="251"/>
      <c r="L166" s="251"/>
      <c r="M166" s="256"/>
      <c r="N166" s="257"/>
      <c r="O166" s="258"/>
      <c r="P166" s="258"/>
      <c r="Q166" s="258"/>
      <c r="R166" s="258"/>
      <c r="S166" s="258"/>
      <c r="T166" s="258"/>
      <c r="U166" s="258"/>
      <c r="V166" s="258"/>
      <c r="W166" s="258"/>
      <c r="X166" s="259"/>
      <c r="Y166" s="14"/>
      <c r="Z166" s="14"/>
      <c r="AA166" s="14"/>
      <c r="AB166" s="14"/>
      <c r="AC166" s="14"/>
      <c r="AD166" s="14"/>
      <c r="AE166" s="14"/>
      <c r="AT166" s="260" t="s">
        <v>206</v>
      </c>
      <c r="AU166" s="260" t="s">
        <v>84</v>
      </c>
      <c r="AV166" s="14" t="s">
        <v>84</v>
      </c>
      <c r="AW166" s="14" t="s">
        <v>5</v>
      </c>
      <c r="AX166" s="14" t="s">
        <v>74</v>
      </c>
      <c r="AY166" s="260" t="s">
        <v>194</v>
      </c>
    </row>
    <row r="167" s="13" customFormat="1">
      <c r="A167" s="13"/>
      <c r="B167" s="239"/>
      <c r="C167" s="240"/>
      <c r="D167" s="241" t="s">
        <v>206</v>
      </c>
      <c r="E167" s="242" t="s">
        <v>20</v>
      </c>
      <c r="F167" s="243" t="s">
        <v>222</v>
      </c>
      <c r="G167" s="240"/>
      <c r="H167" s="242" t="s">
        <v>20</v>
      </c>
      <c r="I167" s="244"/>
      <c r="J167" s="244"/>
      <c r="K167" s="240"/>
      <c r="L167" s="240"/>
      <c r="M167" s="245"/>
      <c r="N167" s="246"/>
      <c r="O167" s="247"/>
      <c r="P167" s="247"/>
      <c r="Q167" s="247"/>
      <c r="R167" s="247"/>
      <c r="S167" s="247"/>
      <c r="T167" s="247"/>
      <c r="U167" s="247"/>
      <c r="V167" s="247"/>
      <c r="W167" s="247"/>
      <c r="X167" s="248"/>
      <c r="Y167" s="13"/>
      <c r="Z167" s="13"/>
      <c r="AA167" s="13"/>
      <c r="AB167" s="13"/>
      <c r="AC167" s="13"/>
      <c r="AD167" s="13"/>
      <c r="AE167" s="13"/>
      <c r="AT167" s="249" t="s">
        <v>206</v>
      </c>
      <c r="AU167" s="249" t="s">
        <v>84</v>
      </c>
      <c r="AV167" s="13" t="s">
        <v>82</v>
      </c>
      <c r="AW167" s="13" t="s">
        <v>5</v>
      </c>
      <c r="AX167" s="13" t="s">
        <v>74</v>
      </c>
      <c r="AY167" s="249" t="s">
        <v>194</v>
      </c>
    </row>
    <row r="168" s="15" customFormat="1">
      <c r="A168" s="15"/>
      <c r="B168" s="261"/>
      <c r="C168" s="262"/>
      <c r="D168" s="241" t="s">
        <v>206</v>
      </c>
      <c r="E168" s="263" t="s">
        <v>20</v>
      </c>
      <c r="F168" s="264" t="s">
        <v>210</v>
      </c>
      <c r="G168" s="262"/>
      <c r="H168" s="265">
        <v>746.67200000000003</v>
      </c>
      <c r="I168" s="266"/>
      <c r="J168" s="266"/>
      <c r="K168" s="262"/>
      <c r="L168" s="262"/>
      <c r="M168" s="267"/>
      <c r="N168" s="268"/>
      <c r="O168" s="269"/>
      <c r="P168" s="269"/>
      <c r="Q168" s="269"/>
      <c r="R168" s="269"/>
      <c r="S168" s="269"/>
      <c r="T168" s="269"/>
      <c r="U168" s="269"/>
      <c r="V168" s="269"/>
      <c r="W168" s="269"/>
      <c r="X168" s="270"/>
      <c r="Y168" s="15"/>
      <c r="Z168" s="15"/>
      <c r="AA168" s="15"/>
      <c r="AB168" s="15"/>
      <c r="AC168" s="15"/>
      <c r="AD168" s="15"/>
      <c r="AE168" s="15"/>
      <c r="AT168" s="271" t="s">
        <v>206</v>
      </c>
      <c r="AU168" s="271" t="s">
        <v>84</v>
      </c>
      <c r="AV168" s="15" t="s">
        <v>202</v>
      </c>
      <c r="AW168" s="15" t="s">
        <v>5</v>
      </c>
      <c r="AX168" s="15" t="s">
        <v>82</v>
      </c>
      <c r="AY168" s="271" t="s">
        <v>194</v>
      </c>
    </row>
    <row r="169" s="2" customFormat="1" ht="24.15" customHeight="1">
      <c r="A169" s="41"/>
      <c r="B169" s="42"/>
      <c r="C169" s="220" t="s">
        <v>266</v>
      </c>
      <c r="D169" s="220" t="s">
        <v>197</v>
      </c>
      <c r="E169" s="221" t="s">
        <v>267</v>
      </c>
      <c r="F169" s="222" t="s">
        <v>268</v>
      </c>
      <c r="G169" s="223" t="s">
        <v>218</v>
      </c>
      <c r="H169" s="224">
        <v>466.67000000000002</v>
      </c>
      <c r="I169" s="225"/>
      <c r="J169" s="225"/>
      <c r="K169" s="226">
        <f>ROUND(P169*H169,2)</f>
        <v>0</v>
      </c>
      <c r="L169" s="222" t="s">
        <v>201</v>
      </c>
      <c r="M169" s="47"/>
      <c r="N169" s="227" t="s">
        <v>20</v>
      </c>
      <c r="O169" s="228" t="s">
        <v>43</v>
      </c>
      <c r="P169" s="229">
        <f>I169+J169</f>
        <v>0</v>
      </c>
      <c r="Q169" s="229">
        <f>ROUND(I169*H169,2)</f>
        <v>0</v>
      </c>
      <c r="R169" s="229">
        <f>ROUND(J169*H169,2)</f>
        <v>0</v>
      </c>
      <c r="S169" s="87"/>
      <c r="T169" s="230">
        <f>S169*H169</f>
        <v>0</v>
      </c>
      <c r="U169" s="230">
        <v>0</v>
      </c>
      <c r="V169" s="230">
        <f>U169*H169</f>
        <v>0</v>
      </c>
      <c r="W169" s="230">
        <v>0</v>
      </c>
      <c r="X169" s="231">
        <f>W169*H169</f>
        <v>0</v>
      </c>
      <c r="Y169" s="41"/>
      <c r="Z169" s="41"/>
      <c r="AA169" s="41"/>
      <c r="AB169" s="41"/>
      <c r="AC169" s="41"/>
      <c r="AD169" s="41"/>
      <c r="AE169" s="41"/>
      <c r="AR169" s="232" t="s">
        <v>202</v>
      </c>
      <c r="AT169" s="232" t="s">
        <v>197</v>
      </c>
      <c r="AU169" s="232" t="s">
        <v>84</v>
      </c>
      <c r="AY169" s="20" t="s">
        <v>194</v>
      </c>
      <c r="BE169" s="233">
        <f>IF(O169="základní",K169,0)</f>
        <v>0</v>
      </c>
      <c r="BF169" s="233">
        <f>IF(O169="snížená",K169,0)</f>
        <v>0</v>
      </c>
      <c r="BG169" s="233">
        <f>IF(O169="zákl. přenesená",K169,0)</f>
        <v>0</v>
      </c>
      <c r="BH169" s="233">
        <f>IF(O169="sníž. přenesená",K169,0)</f>
        <v>0</v>
      </c>
      <c r="BI169" s="233">
        <f>IF(O169="nulová",K169,0)</f>
        <v>0</v>
      </c>
      <c r="BJ169" s="20" t="s">
        <v>82</v>
      </c>
      <c r="BK169" s="233">
        <f>ROUND(P169*H169,2)</f>
        <v>0</v>
      </c>
      <c r="BL169" s="20" t="s">
        <v>202</v>
      </c>
      <c r="BM169" s="232" t="s">
        <v>269</v>
      </c>
    </row>
    <row r="170" s="2" customFormat="1">
      <c r="A170" s="41"/>
      <c r="B170" s="42"/>
      <c r="C170" s="43"/>
      <c r="D170" s="234" t="s">
        <v>204</v>
      </c>
      <c r="E170" s="43"/>
      <c r="F170" s="235" t="s">
        <v>270</v>
      </c>
      <c r="G170" s="43"/>
      <c r="H170" s="43"/>
      <c r="I170" s="236"/>
      <c r="J170" s="236"/>
      <c r="K170" s="43"/>
      <c r="L170" s="43"/>
      <c r="M170" s="47"/>
      <c r="N170" s="237"/>
      <c r="O170" s="238"/>
      <c r="P170" s="87"/>
      <c r="Q170" s="87"/>
      <c r="R170" s="87"/>
      <c r="S170" s="87"/>
      <c r="T170" s="87"/>
      <c r="U170" s="87"/>
      <c r="V170" s="87"/>
      <c r="W170" s="87"/>
      <c r="X170" s="88"/>
      <c r="Y170" s="41"/>
      <c r="Z170" s="41"/>
      <c r="AA170" s="41"/>
      <c r="AB170" s="41"/>
      <c r="AC170" s="41"/>
      <c r="AD170" s="41"/>
      <c r="AE170" s="41"/>
      <c r="AT170" s="20" t="s">
        <v>204</v>
      </c>
      <c r="AU170" s="20" t="s">
        <v>84</v>
      </c>
    </row>
    <row r="171" s="13" customFormat="1">
      <c r="A171" s="13"/>
      <c r="B171" s="239"/>
      <c r="C171" s="240"/>
      <c r="D171" s="241" t="s">
        <v>206</v>
      </c>
      <c r="E171" s="242" t="s">
        <v>20</v>
      </c>
      <c r="F171" s="243" t="s">
        <v>207</v>
      </c>
      <c r="G171" s="240"/>
      <c r="H171" s="242" t="s">
        <v>20</v>
      </c>
      <c r="I171" s="244"/>
      <c r="J171" s="244"/>
      <c r="K171" s="240"/>
      <c r="L171" s="240"/>
      <c r="M171" s="245"/>
      <c r="N171" s="246"/>
      <c r="O171" s="247"/>
      <c r="P171" s="247"/>
      <c r="Q171" s="247"/>
      <c r="R171" s="247"/>
      <c r="S171" s="247"/>
      <c r="T171" s="247"/>
      <c r="U171" s="247"/>
      <c r="V171" s="247"/>
      <c r="W171" s="247"/>
      <c r="X171" s="248"/>
      <c r="Y171" s="13"/>
      <c r="Z171" s="13"/>
      <c r="AA171" s="13"/>
      <c r="AB171" s="13"/>
      <c r="AC171" s="13"/>
      <c r="AD171" s="13"/>
      <c r="AE171" s="13"/>
      <c r="AT171" s="249" t="s">
        <v>206</v>
      </c>
      <c r="AU171" s="249" t="s">
        <v>84</v>
      </c>
      <c r="AV171" s="13" t="s">
        <v>82</v>
      </c>
      <c r="AW171" s="13" t="s">
        <v>5</v>
      </c>
      <c r="AX171" s="13" t="s">
        <v>74</v>
      </c>
      <c r="AY171" s="249" t="s">
        <v>194</v>
      </c>
    </row>
    <row r="172" s="13" customFormat="1">
      <c r="A172" s="13"/>
      <c r="B172" s="239"/>
      <c r="C172" s="240"/>
      <c r="D172" s="241" t="s">
        <v>206</v>
      </c>
      <c r="E172" s="242" t="s">
        <v>20</v>
      </c>
      <c r="F172" s="243" t="s">
        <v>208</v>
      </c>
      <c r="G172" s="240"/>
      <c r="H172" s="242" t="s">
        <v>20</v>
      </c>
      <c r="I172" s="244"/>
      <c r="J172" s="244"/>
      <c r="K172" s="240"/>
      <c r="L172" s="240"/>
      <c r="M172" s="245"/>
      <c r="N172" s="246"/>
      <c r="O172" s="247"/>
      <c r="P172" s="247"/>
      <c r="Q172" s="247"/>
      <c r="R172" s="247"/>
      <c r="S172" s="247"/>
      <c r="T172" s="247"/>
      <c r="U172" s="247"/>
      <c r="V172" s="247"/>
      <c r="W172" s="247"/>
      <c r="X172" s="248"/>
      <c r="Y172" s="13"/>
      <c r="Z172" s="13"/>
      <c r="AA172" s="13"/>
      <c r="AB172" s="13"/>
      <c r="AC172" s="13"/>
      <c r="AD172" s="13"/>
      <c r="AE172" s="13"/>
      <c r="AT172" s="249" t="s">
        <v>206</v>
      </c>
      <c r="AU172" s="249" t="s">
        <v>84</v>
      </c>
      <c r="AV172" s="13" t="s">
        <v>82</v>
      </c>
      <c r="AW172" s="13" t="s">
        <v>5</v>
      </c>
      <c r="AX172" s="13" t="s">
        <v>74</v>
      </c>
      <c r="AY172" s="249" t="s">
        <v>194</v>
      </c>
    </row>
    <row r="173" s="14" customFormat="1">
      <c r="A173" s="14"/>
      <c r="B173" s="250"/>
      <c r="C173" s="251"/>
      <c r="D173" s="241" t="s">
        <v>206</v>
      </c>
      <c r="E173" s="252" t="s">
        <v>20</v>
      </c>
      <c r="F173" s="253" t="s">
        <v>221</v>
      </c>
      <c r="G173" s="251"/>
      <c r="H173" s="254">
        <v>466.67000000000002</v>
      </c>
      <c r="I173" s="255"/>
      <c r="J173" s="255"/>
      <c r="K173" s="251"/>
      <c r="L173" s="251"/>
      <c r="M173" s="256"/>
      <c r="N173" s="257"/>
      <c r="O173" s="258"/>
      <c r="P173" s="258"/>
      <c r="Q173" s="258"/>
      <c r="R173" s="258"/>
      <c r="S173" s="258"/>
      <c r="T173" s="258"/>
      <c r="U173" s="258"/>
      <c r="V173" s="258"/>
      <c r="W173" s="258"/>
      <c r="X173" s="259"/>
      <c r="Y173" s="14"/>
      <c r="Z173" s="14"/>
      <c r="AA173" s="14"/>
      <c r="AB173" s="14"/>
      <c r="AC173" s="14"/>
      <c r="AD173" s="14"/>
      <c r="AE173" s="14"/>
      <c r="AT173" s="260" t="s">
        <v>206</v>
      </c>
      <c r="AU173" s="260" t="s">
        <v>84</v>
      </c>
      <c r="AV173" s="14" t="s">
        <v>84</v>
      </c>
      <c r="AW173" s="14" t="s">
        <v>5</v>
      </c>
      <c r="AX173" s="14" t="s">
        <v>74</v>
      </c>
      <c r="AY173" s="260" t="s">
        <v>194</v>
      </c>
    </row>
    <row r="174" s="13" customFormat="1">
      <c r="A174" s="13"/>
      <c r="B174" s="239"/>
      <c r="C174" s="240"/>
      <c r="D174" s="241" t="s">
        <v>206</v>
      </c>
      <c r="E174" s="242" t="s">
        <v>20</v>
      </c>
      <c r="F174" s="243" t="s">
        <v>222</v>
      </c>
      <c r="G174" s="240"/>
      <c r="H174" s="242" t="s">
        <v>20</v>
      </c>
      <c r="I174" s="244"/>
      <c r="J174" s="244"/>
      <c r="K174" s="240"/>
      <c r="L174" s="240"/>
      <c r="M174" s="245"/>
      <c r="N174" s="246"/>
      <c r="O174" s="247"/>
      <c r="P174" s="247"/>
      <c r="Q174" s="247"/>
      <c r="R174" s="247"/>
      <c r="S174" s="247"/>
      <c r="T174" s="247"/>
      <c r="U174" s="247"/>
      <c r="V174" s="247"/>
      <c r="W174" s="247"/>
      <c r="X174" s="248"/>
      <c r="Y174" s="13"/>
      <c r="Z174" s="13"/>
      <c r="AA174" s="13"/>
      <c r="AB174" s="13"/>
      <c r="AC174" s="13"/>
      <c r="AD174" s="13"/>
      <c r="AE174" s="13"/>
      <c r="AT174" s="249" t="s">
        <v>206</v>
      </c>
      <c r="AU174" s="249" t="s">
        <v>84</v>
      </c>
      <c r="AV174" s="13" t="s">
        <v>82</v>
      </c>
      <c r="AW174" s="13" t="s">
        <v>5</v>
      </c>
      <c r="AX174" s="13" t="s">
        <v>74</v>
      </c>
      <c r="AY174" s="249" t="s">
        <v>194</v>
      </c>
    </row>
    <row r="175" s="15" customFormat="1">
      <c r="A175" s="15"/>
      <c r="B175" s="261"/>
      <c r="C175" s="262"/>
      <c r="D175" s="241" t="s">
        <v>206</v>
      </c>
      <c r="E175" s="263" t="s">
        <v>20</v>
      </c>
      <c r="F175" s="264" t="s">
        <v>210</v>
      </c>
      <c r="G175" s="262"/>
      <c r="H175" s="265">
        <v>466.67000000000002</v>
      </c>
      <c r="I175" s="266"/>
      <c r="J175" s="266"/>
      <c r="K175" s="262"/>
      <c r="L175" s="262"/>
      <c r="M175" s="267"/>
      <c r="N175" s="268"/>
      <c r="O175" s="269"/>
      <c r="P175" s="269"/>
      <c r="Q175" s="269"/>
      <c r="R175" s="269"/>
      <c r="S175" s="269"/>
      <c r="T175" s="269"/>
      <c r="U175" s="269"/>
      <c r="V175" s="269"/>
      <c r="W175" s="269"/>
      <c r="X175" s="270"/>
      <c r="Y175" s="15"/>
      <c r="Z175" s="15"/>
      <c r="AA175" s="15"/>
      <c r="AB175" s="15"/>
      <c r="AC175" s="15"/>
      <c r="AD175" s="15"/>
      <c r="AE175" s="15"/>
      <c r="AT175" s="271" t="s">
        <v>206</v>
      </c>
      <c r="AU175" s="271" t="s">
        <v>84</v>
      </c>
      <c r="AV175" s="15" t="s">
        <v>202</v>
      </c>
      <c r="AW175" s="15" t="s">
        <v>5</v>
      </c>
      <c r="AX175" s="15" t="s">
        <v>82</v>
      </c>
      <c r="AY175" s="271" t="s">
        <v>194</v>
      </c>
    </row>
    <row r="176" s="12" customFormat="1" ht="22.8" customHeight="1">
      <c r="A176" s="12"/>
      <c r="B176" s="203"/>
      <c r="C176" s="204"/>
      <c r="D176" s="205" t="s">
        <v>73</v>
      </c>
      <c r="E176" s="218" t="s">
        <v>271</v>
      </c>
      <c r="F176" s="218" t="s">
        <v>272</v>
      </c>
      <c r="G176" s="204"/>
      <c r="H176" s="204"/>
      <c r="I176" s="207"/>
      <c r="J176" s="207"/>
      <c r="K176" s="219">
        <f>BK176</f>
        <v>0</v>
      </c>
      <c r="L176" s="204"/>
      <c r="M176" s="209"/>
      <c r="N176" s="210"/>
      <c r="O176" s="211"/>
      <c r="P176" s="211"/>
      <c r="Q176" s="212">
        <f>SUM(Q177:Q257)</f>
        <v>0</v>
      </c>
      <c r="R176" s="212">
        <f>SUM(R177:R257)</f>
        <v>0</v>
      </c>
      <c r="S176" s="211"/>
      <c r="T176" s="213">
        <f>SUM(T177:T257)</f>
        <v>0</v>
      </c>
      <c r="U176" s="211"/>
      <c r="V176" s="213">
        <f>SUM(V177:V257)</f>
        <v>0</v>
      </c>
      <c r="W176" s="211"/>
      <c r="X176" s="214">
        <f>SUM(X177:X257)</f>
        <v>0</v>
      </c>
      <c r="Y176" s="12"/>
      <c r="Z176" s="12"/>
      <c r="AA176" s="12"/>
      <c r="AB176" s="12"/>
      <c r="AC176" s="12"/>
      <c r="AD176" s="12"/>
      <c r="AE176" s="12"/>
      <c r="AR176" s="215" t="s">
        <v>82</v>
      </c>
      <c r="AT176" s="216" t="s">
        <v>73</v>
      </c>
      <c r="AU176" s="216" t="s">
        <v>82</v>
      </c>
      <c r="AY176" s="215" t="s">
        <v>194</v>
      </c>
      <c r="BK176" s="217">
        <f>SUM(BK177:BK257)</f>
        <v>0</v>
      </c>
    </row>
    <row r="177" s="2" customFormat="1" ht="24.15" customHeight="1">
      <c r="A177" s="41"/>
      <c r="B177" s="42"/>
      <c r="C177" s="220" t="s">
        <v>273</v>
      </c>
      <c r="D177" s="220" t="s">
        <v>197</v>
      </c>
      <c r="E177" s="221" t="s">
        <v>274</v>
      </c>
      <c r="F177" s="222" t="s">
        <v>275</v>
      </c>
      <c r="G177" s="223" t="s">
        <v>200</v>
      </c>
      <c r="H177" s="224">
        <v>367</v>
      </c>
      <c r="I177" s="225"/>
      <c r="J177" s="225"/>
      <c r="K177" s="226">
        <f>ROUND(P177*H177,2)</f>
        <v>0</v>
      </c>
      <c r="L177" s="222" t="s">
        <v>201</v>
      </c>
      <c r="M177" s="47"/>
      <c r="N177" s="227" t="s">
        <v>20</v>
      </c>
      <c r="O177" s="228" t="s">
        <v>43</v>
      </c>
      <c r="P177" s="229">
        <f>I177+J177</f>
        <v>0</v>
      </c>
      <c r="Q177" s="229">
        <f>ROUND(I177*H177,2)</f>
        <v>0</v>
      </c>
      <c r="R177" s="229">
        <f>ROUND(J177*H177,2)</f>
        <v>0</v>
      </c>
      <c r="S177" s="87"/>
      <c r="T177" s="230">
        <f>S177*H177</f>
        <v>0</v>
      </c>
      <c r="U177" s="230">
        <v>0</v>
      </c>
      <c r="V177" s="230">
        <f>U177*H177</f>
        <v>0</v>
      </c>
      <c r="W177" s="230">
        <v>0</v>
      </c>
      <c r="X177" s="231">
        <f>W177*H177</f>
        <v>0</v>
      </c>
      <c r="Y177" s="41"/>
      <c r="Z177" s="41"/>
      <c r="AA177" s="41"/>
      <c r="AB177" s="41"/>
      <c r="AC177" s="41"/>
      <c r="AD177" s="41"/>
      <c r="AE177" s="41"/>
      <c r="AR177" s="232" t="s">
        <v>202</v>
      </c>
      <c r="AT177" s="232" t="s">
        <v>197</v>
      </c>
      <c r="AU177" s="232" t="s">
        <v>84</v>
      </c>
      <c r="AY177" s="20" t="s">
        <v>194</v>
      </c>
      <c r="BE177" s="233">
        <f>IF(O177="základní",K177,0)</f>
        <v>0</v>
      </c>
      <c r="BF177" s="233">
        <f>IF(O177="snížená",K177,0)</f>
        <v>0</v>
      </c>
      <c r="BG177" s="233">
        <f>IF(O177="zákl. přenesená",K177,0)</f>
        <v>0</v>
      </c>
      <c r="BH177" s="233">
        <f>IF(O177="sníž. přenesená",K177,0)</f>
        <v>0</v>
      </c>
      <c r="BI177" s="233">
        <f>IF(O177="nulová",K177,0)</f>
        <v>0</v>
      </c>
      <c r="BJ177" s="20" t="s">
        <v>82</v>
      </c>
      <c r="BK177" s="233">
        <f>ROUND(P177*H177,2)</f>
        <v>0</v>
      </c>
      <c r="BL177" s="20" t="s">
        <v>202</v>
      </c>
      <c r="BM177" s="232" t="s">
        <v>276</v>
      </c>
    </row>
    <row r="178" s="2" customFormat="1">
      <c r="A178" s="41"/>
      <c r="B178" s="42"/>
      <c r="C178" s="43"/>
      <c r="D178" s="234" t="s">
        <v>204</v>
      </c>
      <c r="E178" s="43"/>
      <c r="F178" s="235" t="s">
        <v>277</v>
      </c>
      <c r="G178" s="43"/>
      <c r="H178" s="43"/>
      <c r="I178" s="236"/>
      <c r="J178" s="236"/>
      <c r="K178" s="43"/>
      <c r="L178" s="43"/>
      <c r="M178" s="47"/>
      <c r="N178" s="237"/>
      <c r="O178" s="238"/>
      <c r="P178" s="87"/>
      <c r="Q178" s="87"/>
      <c r="R178" s="87"/>
      <c r="S178" s="87"/>
      <c r="T178" s="87"/>
      <c r="U178" s="87"/>
      <c r="V178" s="87"/>
      <c r="W178" s="87"/>
      <c r="X178" s="88"/>
      <c r="Y178" s="41"/>
      <c r="Z178" s="41"/>
      <c r="AA178" s="41"/>
      <c r="AB178" s="41"/>
      <c r="AC178" s="41"/>
      <c r="AD178" s="41"/>
      <c r="AE178" s="41"/>
      <c r="AT178" s="20" t="s">
        <v>204</v>
      </c>
      <c r="AU178" s="20" t="s">
        <v>84</v>
      </c>
    </row>
    <row r="179" s="13" customFormat="1">
      <c r="A179" s="13"/>
      <c r="B179" s="239"/>
      <c r="C179" s="240"/>
      <c r="D179" s="241" t="s">
        <v>206</v>
      </c>
      <c r="E179" s="242" t="s">
        <v>20</v>
      </c>
      <c r="F179" s="243" t="s">
        <v>278</v>
      </c>
      <c r="G179" s="240"/>
      <c r="H179" s="242" t="s">
        <v>20</v>
      </c>
      <c r="I179" s="244"/>
      <c r="J179" s="244"/>
      <c r="K179" s="240"/>
      <c r="L179" s="240"/>
      <c r="M179" s="245"/>
      <c r="N179" s="246"/>
      <c r="O179" s="247"/>
      <c r="P179" s="247"/>
      <c r="Q179" s="247"/>
      <c r="R179" s="247"/>
      <c r="S179" s="247"/>
      <c r="T179" s="247"/>
      <c r="U179" s="247"/>
      <c r="V179" s="247"/>
      <c r="W179" s="247"/>
      <c r="X179" s="248"/>
      <c r="Y179" s="13"/>
      <c r="Z179" s="13"/>
      <c r="AA179" s="13"/>
      <c r="AB179" s="13"/>
      <c r="AC179" s="13"/>
      <c r="AD179" s="13"/>
      <c r="AE179" s="13"/>
      <c r="AT179" s="249" t="s">
        <v>206</v>
      </c>
      <c r="AU179" s="249" t="s">
        <v>84</v>
      </c>
      <c r="AV179" s="13" t="s">
        <v>82</v>
      </c>
      <c r="AW179" s="13" t="s">
        <v>5</v>
      </c>
      <c r="AX179" s="13" t="s">
        <v>74</v>
      </c>
      <c r="AY179" s="249" t="s">
        <v>194</v>
      </c>
    </row>
    <row r="180" s="13" customFormat="1">
      <c r="A180" s="13"/>
      <c r="B180" s="239"/>
      <c r="C180" s="240"/>
      <c r="D180" s="241" t="s">
        <v>206</v>
      </c>
      <c r="E180" s="242" t="s">
        <v>20</v>
      </c>
      <c r="F180" s="243" t="s">
        <v>208</v>
      </c>
      <c r="G180" s="240"/>
      <c r="H180" s="242" t="s">
        <v>20</v>
      </c>
      <c r="I180" s="244"/>
      <c r="J180" s="244"/>
      <c r="K180" s="240"/>
      <c r="L180" s="240"/>
      <c r="M180" s="245"/>
      <c r="N180" s="246"/>
      <c r="O180" s="247"/>
      <c r="P180" s="247"/>
      <c r="Q180" s="247"/>
      <c r="R180" s="247"/>
      <c r="S180" s="247"/>
      <c r="T180" s="247"/>
      <c r="U180" s="247"/>
      <c r="V180" s="247"/>
      <c r="W180" s="247"/>
      <c r="X180" s="248"/>
      <c r="Y180" s="13"/>
      <c r="Z180" s="13"/>
      <c r="AA180" s="13"/>
      <c r="AB180" s="13"/>
      <c r="AC180" s="13"/>
      <c r="AD180" s="13"/>
      <c r="AE180" s="13"/>
      <c r="AT180" s="249" t="s">
        <v>206</v>
      </c>
      <c r="AU180" s="249" t="s">
        <v>84</v>
      </c>
      <c r="AV180" s="13" t="s">
        <v>82</v>
      </c>
      <c r="AW180" s="13" t="s">
        <v>5</v>
      </c>
      <c r="AX180" s="13" t="s">
        <v>74</v>
      </c>
      <c r="AY180" s="249" t="s">
        <v>194</v>
      </c>
    </row>
    <row r="181" s="14" customFormat="1">
      <c r="A181" s="14"/>
      <c r="B181" s="250"/>
      <c r="C181" s="251"/>
      <c r="D181" s="241" t="s">
        <v>206</v>
      </c>
      <c r="E181" s="252" t="s">
        <v>20</v>
      </c>
      <c r="F181" s="253" t="s">
        <v>279</v>
      </c>
      <c r="G181" s="251"/>
      <c r="H181" s="254">
        <v>367</v>
      </c>
      <c r="I181" s="255"/>
      <c r="J181" s="255"/>
      <c r="K181" s="251"/>
      <c r="L181" s="251"/>
      <c r="M181" s="256"/>
      <c r="N181" s="257"/>
      <c r="O181" s="258"/>
      <c r="P181" s="258"/>
      <c r="Q181" s="258"/>
      <c r="R181" s="258"/>
      <c r="S181" s="258"/>
      <c r="T181" s="258"/>
      <c r="U181" s="258"/>
      <c r="V181" s="258"/>
      <c r="W181" s="258"/>
      <c r="X181" s="259"/>
      <c r="Y181" s="14"/>
      <c r="Z181" s="14"/>
      <c r="AA181" s="14"/>
      <c r="AB181" s="14"/>
      <c r="AC181" s="14"/>
      <c r="AD181" s="14"/>
      <c r="AE181" s="14"/>
      <c r="AT181" s="260" t="s">
        <v>206</v>
      </c>
      <c r="AU181" s="260" t="s">
        <v>84</v>
      </c>
      <c r="AV181" s="14" t="s">
        <v>84</v>
      </c>
      <c r="AW181" s="14" t="s">
        <v>5</v>
      </c>
      <c r="AX181" s="14" t="s">
        <v>74</v>
      </c>
      <c r="AY181" s="260" t="s">
        <v>194</v>
      </c>
    </row>
    <row r="182" s="15" customFormat="1">
      <c r="A182" s="15"/>
      <c r="B182" s="261"/>
      <c r="C182" s="262"/>
      <c r="D182" s="241" t="s">
        <v>206</v>
      </c>
      <c r="E182" s="263" t="s">
        <v>20</v>
      </c>
      <c r="F182" s="264" t="s">
        <v>210</v>
      </c>
      <c r="G182" s="262"/>
      <c r="H182" s="265">
        <v>367</v>
      </c>
      <c r="I182" s="266"/>
      <c r="J182" s="266"/>
      <c r="K182" s="262"/>
      <c r="L182" s="262"/>
      <c r="M182" s="267"/>
      <c r="N182" s="268"/>
      <c r="O182" s="269"/>
      <c r="P182" s="269"/>
      <c r="Q182" s="269"/>
      <c r="R182" s="269"/>
      <c r="S182" s="269"/>
      <c r="T182" s="269"/>
      <c r="U182" s="269"/>
      <c r="V182" s="269"/>
      <c r="W182" s="269"/>
      <c r="X182" s="270"/>
      <c r="Y182" s="15"/>
      <c r="Z182" s="15"/>
      <c r="AA182" s="15"/>
      <c r="AB182" s="15"/>
      <c r="AC182" s="15"/>
      <c r="AD182" s="15"/>
      <c r="AE182" s="15"/>
      <c r="AT182" s="271" t="s">
        <v>206</v>
      </c>
      <c r="AU182" s="271" t="s">
        <v>84</v>
      </c>
      <c r="AV182" s="15" t="s">
        <v>202</v>
      </c>
      <c r="AW182" s="15" t="s">
        <v>5</v>
      </c>
      <c r="AX182" s="15" t="s">
        <v>82</v>
      </c>
      <c r="AY182" s="271" t="s">
        <v>194</v>
      </c>
    </row>
    <row r="183" s="2" customFormat="1" ht="24.15" customHeight="1">
      <c r="A183" s="41"/>
      <c r="B183" s="42"/>
      <c r="C183" s="220" t="s">
        <v>280</v>
      </c>
      <c r="D183" s="220" t="s">
        <v>197</v>
      </c>
      <c r="E183" s="221" t="s">
        <v>211</v>
      </c>
      <c r="F183" s="222" t="s">
        <v>212</v>
      </c>
      <c r="G183" s="223" t="s">
        <v>200</v>
      </c>
      <c r="H183" s="224">
        <v>367</v>
      </c>
      <c r="I183" s="225"/>
      <c r="J183" s="225"/>
      <c r="K183" s="226">
        <f>ROUND(P183*H183,2)</f>
        <v>0</v>
      </c>
      <c r="L183" s="222" t="s">
        <v>201</v>
      </c>
      <c r="M183" s="47"/>
      <c r="N183" s="227" t="s">
        <v>20</v>
      </c>
      <c r="O183" s="228" t="s">
        <v>43</v>
      </c>
      <c r="P183" s="229">
        <f>I183+J183</f>
        <v>0</v>
      </c>
      <c r="Q183" s="229">
        <f>ROUND(I183*H183,2)</f>
        <v>0</v>
      </c>
      <c r="R183" s="229">
        <f>ROUND(J183*H183,2)</f>
        <v>0</v>
      </c>
      <c r="S183" s="87"/>
      <c r="T183" s="230">
        <f>S183*H183</f>
        <v>0</v>
      </c>
      <c r="U183" s="230">
        <v>0</v>
      </c>
      <c r="V183" s="230">
        <f>U183*H183</f>
        <v>0</v>
      </c>
      <c r="W183" s="230">
        <v>0</v>
      </c>
      <c r="X183" s="231">
        <f>W183*H183</f>
        <v>0</v>
      </c>
      <c r="Y183" s="41"/>
      <c r="Z183" s="41"/>
      <c r="AA183" s="41"/>
      <c r="AB183" s="41"/>
      <c r="AC183" s="41"/>
      <c r="AD183" s="41"/>
      <c r="AE183" s="41"/>
      <c r="AR183" s="232" t="s">
        <v>202</v>
      </c>
      <c r="AT183" s="232" t="s">
        <v>197</v>
      </c>
      <c r="AU183" s="232" t="s">
        <v>84</v>
      </c>
      <c r="AY183" s="20" t="s">
        <v>194</v>
      </c>
      <c r="BE183" s="233">
        <f>IF(O183="základní",K183,0)</f>
        <v>0</v>
      </c>
      <c r="BF183" s="233">
        <f>IF(O183="snížená",K183,0)</f>
        <v>0</v>
      </c>
      <c r="BG183" s="233">
        <f>IF(O183="zákl. přenesená",K183,0)</f>
        <v>0</v>
      </c>
      <c r="BH183" s="233">
        <f>IF(O183="sníž. přenesená",K183,0)</f>
        <v>0</v>
      </c>
      <c r="BI183" s="233">
        <f>IF(O183="nulová",K183,0)</f>
        <v>0</v>
      </c>
      <c r="BJ183" s="20" t="s">
        <v>82</v>
      </c>
      <c r="BK183" s="233">
        <f>ROUND(P183*H183,2)</f>
        <v>0</v>
      </c>
      <c r="BL183" s="20" t="s">
        <v>202</v>
      </c>
      <c r="BM183" s="232" t="s">
        <v>281</v>
      </c>
    </row>
    <row r="184" s="2" customFormat="1">
      <c r="A184" s="41"/>
      <c r="B184" s="42"/>
      <c r="C184" s="43"/>
      <c r="D184" s="234" t="s">
        <v>204</v>
      </c>
      <c r="E184" s="43"/>
      <c r="F184" s="235" t="s">
        <v>214</v>
      </c>
      <c r="G184" s="43"/>
      <c r="H184" s="43"/>
      <c r="I184" s="236"/>
      <c r="J184" s="236"/>
      <c r="K184" s="43"/>
      <c r="L184" s="43"/>
      <c r="M184" s="47"/>
      <c r="N184" s="237"/>
      <c r="O184" s="238"/>
      <c r="P184" s="87"/>
      <c r="Q184" s="87"/>
      <c r="R184" s="87"/>
      <c r="S184" s="87"/>
      <c r="T184" s="87"/>
      <c r="U184" s="87"/>
      <c r="V184" s="87"/>
      <c r="W184" s="87"/>
      <c r="X184" s="88"/>
      <c r="Y184" s="41"/>
      <c r="Z184" s="41"/>
      <c r="AA184" s="41"/>
      <c r="AB184" s="41"/>
      <c r="AC184" s="41"/>
      <c r="AD184" s="41"/>
      <c r="AE184" s="41"/>
      <c r="AT184" s="20" t="s">
        <v>204</v>
      </c>
      <c r="AU184" s="20" t="s">
        <v>84</v>
      </c>
    </row>
    <row r="185" s="13" customFormat="1">
      <c r="A185" s="13"/>
      <c r="B185" s="239"/>
      <c r="C185" s="240"/>
      <c r="D185" s="241" t="s">
        <v>206</v>
      </c>
      <c r="E185" s="242" t="s">
        <v>20</v>
      </c>
      <c r="F185" s="243" t="s">
        <v>278</v>
      </c>
      <c r="G185" s="240"/>
      <c r="H185" s="242" t="s">
        <v>20</v>
      </c>
      <c r="I185" s="244"/>
      <c r="J185" s="244"/>
      <c r="K185" s="240"/>
      <c r="L185" s="240"/>
      <c r="M185" s="245"/>
      <c r="N185" s="246"/>
      <c r="O185" s="247"/>
      <c r="P185" s="247"/>
      <c r="Q185" s="247"/>
      <c r="R185" s="247"/>
      <c r="S185" s="247"/>
      <c r="T185" s="247"/>
      <c r="U185" s="247"/>
      <c r="V185" s="247"/>
      <c r="W185" s="247"/>
      <c r="X185" s="248"/>
      <c r="Y185" s="13"/>
      <c r="Z185" s="13"/>
      <c r="AA185" s="13"/>
      <c r="AB185" s="13"/>
      <c r="AC185" s="13"/>
      <c r="AD185" s="13"/>
      <c r="AE185" s="13"/>
      <c r="AT185" s="249" t="s">
        <v>206</v>
      </c>
      <c r="AU185" s="249" t="s">
        <v>84</v>
      </c>
      <c r="AV185" s="13" t="s">
        <v>82</v>
      </c>
      <c r="AW185" s="13" t="s">
        <v>5</v>
      </c>
      <c r="AX185" s="13" t="s">
        <v>74</v>
      </c>
      <c r="AY185" s="249" t="s">
        <v>194</v>
      </c>
    </row>
    <row r="186" s="13" customFormat="1">
      <c r="A186" s="13"/>
      <c r="B186" s="239"/>
      <c r="C186" s="240"/>
      <c r="D186" s="241" t="s">
        <v>206</v>
      </c>
      <c r="E186" s="242" t="s">
        <v>20</v>
      </c>
      <c r="F186" s="243" t="s">
        <v>208</v>
      </c>
      <c r="G186" s="240"/>
      <c r="H186" s="242" t="s">
        <v>20</v>
      </c>
      <c r="I186" s="244"/>
      <c r="J186" s="244"/>
      <c r="K186" s="240"/>
      <c r="L186" s="240"/>
      <c r="M186" s="245"/>
      <c r="N186" s="246"/>
      <c r="O186" s="247"/>
      <c r="P186" s="247"/>
      <c r="Q186" s="247"/>
      <c r="R186" s="247"/>
      <c r="S186" s="247"/>
      <c r="T186" s="247"/>
      <c r="U186" s="247"/>
      <c r="V186" s="247"/>
      <c r="W186" s="247"/>
      <c r="X186" s="248"/>
      <c r="Y186" s="13"/>
      <c r="Z186" s="13"/>
      <c r="AA186" s="13"/>
      <c r="AB186" s="13"/>
      <c r="AC186" s="13"/>
      <c r="AD186" s="13"/>
      <c r="AE186" s="13"/>
      <c r="AT186" s="249" t="s">
        <v>206</v>
      </c>
      <c r="AU186" s="249" t="s">
        <v>84</v>
      </c>
      <c r="AV186" s="13" t="s">
        <v>82</v>
      </c>
      <c r="AW186" s="13" t="s">
        <v>5</v>
      </c>
      <c r="AX186" s="13" t="s">
        <v>74</v>
      </c>
      <c r="AY186" s="249" t="s">
        <v>194</v>
      </c>
    </row>
    <row r="187" s="14" customFormat="1">
      <c r="A187" s="14"/>
      <c r="B187" s="250"/>
      <c r="C187" s="251"/>
      <c r="D187" s="241" t="s">
        <v>206</v>
      </c>
      <c r="E187" s="252" t="s">
        <v>20</v>
      </c>
      <c r="F187" s="253" t="s">
        <v>279</v>
      </c>
      <c r="G187" s="251"/>
      <c r="H187" s="254">
        <v>367</v>
      </c>
      <c r="I187" s="255"/>
      <c r="J187" s="255"/>
      <c r="K187" s="251"/>
      <c r="L187" s="251"/>
      <c r="M187" s="256"/>
      <c r="N187" s="257"/>
      <c r="O187" s="258"/>
      <c r="P187" s="258"/>
      <c r="Q187" s="258"/>
      <c r="R187" s="258"/>
      <c r="S187" s="258"/>
      <c r="T187" s="258"/>
      <c r="U187" s="258"/>
      <c r="V187" s="258"/>
      <c r="W187" s="258"/>
      <c r="X187" s="259"/>
      <c r="Y187" s="14"/>
      <c r="Z187" s="14"/>
      <c r="AA187" s="14"/>
      <c r="AB187" s="14"/>
      <c r="AC187" s="14"/>
      <c r="AD187" s="14"/>
      <c r="AE187" s="14"/>
      <c r="AT187" s="260" t="s">
        <v>206</v>
      </c>
      <c r="AU187" s="260" t="s">
        <v>84</v>
      </c>
      <c r="AV187" s="14" t="s">
        <v>84</v>
      </c>
      <c r="AW187" s="14" t="s">
        <v>5</v>
      </c>
      <c r="AX187" s="14" t="s">
        <v>74</v>
      </c>
      <c r="AY187" s="260" t="s">
        <v>194</v>
      </c>
    </row>
    <row r="188" s="15" customFormat="1">
      <c r="A188" s="15"/>
      <c r="B188" s="261"/>
      <c r="C188" s="262"/>
      <c r="D188" s="241" t="s">
        <v>206</v>
      </c>
      <c r="E188" s="263" t="s">
        <v>20</v>
      </c>
      <c r="F188" s="264" t="s">
        <v>210</v>
      </c>
      <c r="G188" s="262"/>
      <c r="H188" s="265">
        <v>367</v>
      </c>
      <c r="I188" s="266"/>
      <c r="J188" s="266"/>
      <c r="K188" s="262"/>
      <c r="L188" s="262"/>
      <c r="M188" s="267"/>
      <c r="N188" s="268"/>
      <c r="O188" s="269"/>
      <c r="P188" s="269"/>
      <c r="Q188" s="269"/>
      <c r="R188" s="269"/>
      <c r="S188" s="269"/>
      <c r="T188" s="269"/>
      <c r="U188" s="269"/>
      <c r="V188" s="269"/>
      <c r="W188" s="269"/>
      <c r="X188" s="270"/>
      <c r="Y188" s="15"/>
      <c r="Z188" s="15"/>
      <c r="AA188" s="15"/>
      <c r="AB188" s="15"/>
      <c r="AC188" s="15"/>
      <c r="AD188" s="15"/>
      <c r="AE188" s="15"/>
      <c r="AT188" s="271" t="s">
        <v>206</v>
      </c>
      <c r="AU188" s="271" t="s">
        <v>84</v>
      </c>
      <c r="AV188" s="15" t="s">
        <v>202</v>
      </c>
      <c r="AW188" s="15" t="s">
        <v>5</v>
      </c>
      <c r="AX188" s="15" t="s">
        <v>82</v>
      </c>
      <c r="AY188" s="271" t="s">
        <v>194</v>
      </c>
    </row>
    <row r="189" s="2" customFormat="1">
      <c r="A189" s="41"/>
      <c r="B189" s="42"/>
      <c r="C189" s="220" t="s">
        <v>282</v>
      </c>
      <c r="D189" s="220" t="s">
        <v>197</v>
      </c>
      <c r="E189" s="221" t="s">
        <v>216</v>
      </c>
      <c r="F189" s="222" t="s">
        <v>217</v>
      </c>
      <c r="G189" s="223" t="s">
        <v>218</v>
      </c>
      <c r="H189" s="224">
        <v>106.43000000000001</v>
      </c>
      <c r="I189" s="225"/>
      <c r="J189" s="225"/>
      <c r="K189" s="226">
        <f>ROUND(P189*H189,2)</f>
        <v>0</v>
      </c>
      <c r="L189" s="222" t="s">
        <v>201</v>
      </c>
      <c r="M189" s="47"/>
      <c r="N189" s="227" t="s">
        <v>20</v>
      </c>
      <c r="O189" s="228" t="s">
        <v>43</v>
      </c>
      <c r="P189" s="229">
        <f>I189+J189</f>
        <v>0</v>
      </c>
      <c r="Q189" s="229">
        <f>ROUND(I189*H189,2)</f>
        <v>0</v>
      </c>
      <c r="R189" s="229">
        <f>ROUND(J189*H189,2)</f>
        <v>0</v>
      </c>
      <c r="S189" s="87"/>
      <c r="T189" s="230">
        <f>S189*H189</f>
        <v>0</v>
      </c>
      <c r="U189" s="230">
        <v>0</v>
      </c>
      <c r="V189" s="230">
        <f>U189*H189</f>
        <v>0</v>
      </c>
      <c r="W189" s="230">
        <v>0</v>
      </c>
      <c r="X189" s="231">
        <f>W189*H189</f>
        <v>0</v>
      </c>
      <c r="Y189" s="41"/>
      <c r="Z189" s="41"/>
      <c r="AA189" s="41"/>
      <c r="AB189" s="41"/>
      <c r="AC189" s="41"/>
      <c r="AD189" s="41"/>
      <c r="AE189" s="41"/>
      <c r="AR189" s="232" t="s">
        <v>202</v>
      </c>
      <c r="AT189" s="232" t="s">
        <v>197</v>
      </c>
      <c r="AU189" s="232" t="s">
        <v>84</v>
      </c>
      <c r="AY189" s="20" t="s">
        <v>194</v>
      </c>
      <c r="BE189" s="233">
        <f>IF(O189="základní",K189,0)</f>
        <v>0</v>
      </c>
      <c r="BF189" s="233">
        <f>IF(O189="snížená",K189,0)</f>
        <v>0</v>
      </c>
      <c r="BG189" s="233">
        <f>IF(O189="zákl. přenesená",K189,0)</f>
        <v>0</v>
      </c>
      <c r="BH189" s="233">
        <f>IF(O189="sníž. přenesená",K189,0)</f>
        <v>0</v>
      </c>
      <c r="BI189" s="233">
        <f>IF(O189="nulová",K189,0)</f>
        <v>0</v>
      </c>
      <c r="BJ189" s="20" t="s">
        <v>82</v>
      </c>
      <c r="BK189" s="233">
        <f>ROUND(P189*H189,2)</f>
        <v>0</v>
      </c>
      <c r="BL189" s="20" t="s">
        <v>202</v>
      </c>
      <c r="BM189" s="232" t="s">
        <v>283</v>
      </c>
    </row>
    <row r="190" s="2" customFormat="1">
      <c r="A190" s="41"/>
      <c r="B190" s="42"/>
      <c r="C190" s="43"/>
      <c r="D190" s="234" t="s">
        <v>204</v>
      </c>
      <c r="E190" s="43"/>
      <c r="F190" s="235" t="s">
        <v>220</v>
      </c>
      <c r="G190" s="43"/>
      <c r="H190" s="43"/>
      <c r="I190" s="236"/>
      <c r="J190" s="236"/>
      <c r="K190" s="43"/>
      <c r="L190" s="43"/>
      <c r="M190" s="47"/>
      <c r="N190" s="237"/>
      <c r="O190" s="238"/>
      <c r="P190" s="87"/>
      <c r="Q190" s="87"/>
      <c r="R190" s="87"/>
      <c r="S190" s="87"/>
      <c r="T190" s="87"/>
      <c r="U190" s="87"/>
      <c r="V190" s="87"/>
      <c r="W190" s="87"/>
      <c r="X190" s="88"/>
      <c r="Y190" s="41"/>
      <c r="Z190" s="41"/>
      <c r="AA190" s="41"/>
      <c r="AB190" s="41"/>
      <c r="AC190" s="41"/>
      <c r="AD190" s="41"/>
      <c r="AE190" s="41"/>
      <c r="AT190" s="20" t="s">
        <v>204</v>
      </c>
      <c r="AU190" s="20" t="s">
        <v>84</v>
      </c>
    </row>
    <row r="191" s="13" customFormat="1">
      <c r="A191" s="13"/>
      <c r="B191" s="239"/>
      <c r="C191" s="240"/>
      <c r="D191" s="241" t="s">
        <v>206</v>
      </c>
      <c r="E191" s="242" t="s">
        <v>20</v>
      </c>
      <c r="F191" s="243" t="s">
        <v>284</v>
      </c>
      <c r="G191" s="240"/>
      <c r="H191" s="242" t="s">
        <v>20</v>
      </c>
      <c r="I191" s="244"/>
      <c r="J191" s="244"/>
      <c r="K191" s="240"/>
      <c r="L191" s="240"/>
      <c r="M191" s="245"/>
      <c r="N191" s="246"/>
      <c r="O191" s="247"/>
      <c r="P191" s="247"/>
      <c r="Q191" s="247"/>
      <c r="R191" s="247"/>
      <c r="S191" s="247"/>
      <c r="T191" s="247"/>
      <c r="U191" s="247"/>
      <c r="V191" s="247"/>
      <c r="W191" s="247"/>
      <c r="X191" s="248"/>
      <c r="Y191" s="13"/>
      <c r="Z191" s="13"/>
      <c r="AA191" s="13"/>
      <c r="AB191" s="13"/>
      <c r="AC191" s="13"/>
      <c r="AD191" s="13"/>
      <c r="AE191" s="13"/>
      <c r="AT191" s="249" t="s">
        <v>206</v>
      </c>
      <c r="AU191" s="249" t="s">
        <v>84</v>
      </c>
      <c r="AV191" s="13" t="s">
        <v>82</v>
      </c>
      <c r="AW191" s="13" t="s">
        <v>5</v>
      </c>
      <c r="AX191" s="13" t="s">
        <v>74</v>
      </c>
      <c r="AY191" s="249" t="s">
        <v>194</v>
      </c>
    </row>
    <row r="192" s="13" customFormat="1">
      <c r="A192" s="13"/>
      <c r="B192" s="239"/>
      <c r="C192" s="240"/>
      <c r="D192" s="241" t="s">
        <v>206</v>
      </c>
      <c r="E192" s="242" t="s">
        <v>20</v>
      </c>
      <c r="F192" s="243" t="s">
        <v>285</v>
      </c>
      <c r="G192" s="240"/>
      <c r="H192" s="242" t="s">
        <v>20</v>
      </c>
      <c r="I192" s="244"/>
      <c r="J192" s="244"/>
      <c r="K192" s="240"/>
      <c r="L192" s="240"/>
      <c r="M192" s="245"/>
      <c r="N192" s="246"/>
      <c r="O192" s="247"/>
      <c r="P192" s="247"/>
      <c r="Q192" s="247"/>
      <c r="R192" s="247"/>
      <c r="S192" s="247"/>
      <c r="T192" s="247"/>
      <c r="U192" s="247"/>
      <c r="V192" s="247"/>
      <c r="W192" s="247"/>
      <c r="X192" s="248"/>
      <c r="Y192" s="13"/>
      <c r="Z192" s="13"/>
      <c r="AA192" s="13"/>
      <c r="AB192" s="13"/>
      <c r="AC192" s="13"/>
      <c r="AD192" s="13"/>
      <c r="AE192" s="13"/>
      <c r="AT192" s="249" t="s">
        <v>206</v>
      </c>
      <c r="AU192" s="249" t="s">
        <v>84</v>
      </c>
      <c r="AV192" s="13" t="s">
        <v>82</v>
      </c>
      <c r="AW192" s="13" t="s">
        <v>5</v>
      </c>
      <c r="AX192" s="13" t="s">
        <v>74</v>
      </c>
      <c r="AY192" s="249" t="s">
        <v>194</v>
      </c>
    </row>
    <row r="193" s="13" customFormat="1">
      <c r="A193" s="13"/>
      <c r="B193" s="239"/>
      <c r="C193" s="240"/>
      <c r="D193" s="241" t="s">
        <v>206</v>
      </c>
      <c r="E193" s="242" t="s">
        <v>20</v>
      </c>
      <c r="F193" s="243" t="s">
        <v>200</v>
      </c>
      <c r="G193" s="240"/>
      <c r="H193" s="242" t="s">
        <v>20</v>
      </c>
      <c r="I193" s="244"/>
      <c r="J193" s="244"/>
      <c r="K193" s="240"/>
      <c r="L193" s="240"/>
      <c r="M193" s="245"/>
      <c r="N193" s="246"/>
      <c r="O193" s="247"/>
      <c r="P193" s="247"/>
      <c r="Q193" s="247"/>
      <c r="R193" s="247"/>
      <c r="S193" s="247"/>
      <c r="T193" s="247"/>
      <c r="U193" s="247"/>
      <c r="V193" s="247"/>
      <c r="W193" s="247"/>
      <c r="X193" s="248"/>
      <c r="Y193" s="13"/>
      <c r="Z193" s="13"/>
      <c r="AA193" s="13"/>
      <c r="AB193" s="13"/>
      <c r="AC193" s="13"/>
      <c r="AD193" s="13"/>
      <c r="AE193" s="13"/>
      <c r="AT193" s="249" t="s">
        <v>206</v>
      </c>
      <c r="AU193" s="249" t="s">
        <v>84</v>
      </c>
      <c r="AV193" s="13" t="s">
        <v>82</v>
      </c>
      <c r="AW193" s="13" t="s">
        <v>5</v>
      </c>
      <c r="AX193" s="13" t="s">
        <v>74</v>
      </c>
      <c r="AY193" s="249" t="s">
        <v>194</v>
      </c>
    </row>
    <row r="194" s="14" customFormat="1">
      <c r="A194" s="14"/>
      <c r="B194" s="250"/>
      <c r="C194" s="251"/>
      <c r="D194" s="241" t="s">
        <v>206</v>
      </c>
      <c r="E194" s="252" t="s">
        <v>20</v>
      </c>
      <c r="F194" s="253" t="s">
        <v>286</v>
      </c>
      <c r="G194" s="251"/>
      <c r="H194" s="254">
        <v>106.43000000000001</v>
      </c>
      <c r="I194" s="255"/>
      <c r="J194" s="255"/>
      <c r="K194" s="251"/>
      <c r="L194" s="251"/>
      <c r="M194" s="256"/>
      <c r="N194" s="257"/>
      <c r="O194" s="258"/>
      <c r="P194" s="258"/>
      <c r="Q194" s="258"/>
      <c r="R194" s="258"/>
      <c r="S194" s="258"/>
      <c r="T194" s="258"/>
      <c r="U194" s="258"/>
      <c r="V194" s="258"/>
      <c r="W194" s="258"/>
      <c r="X194" s="259"/>
      <c r="Y194" s="14"/>
      <c r="Z194" s="14"/>
      <c r="AA194" s="14"/>
      <c r="AB194" s="14"/>
      <c r="AC194" s="14"/>
      <c r="AD194" s="14"/>
      <c r="AE194" s="14"/>
      <c r="AT194" s="260" t="s">
        <v>206</v>
      </c>
      <c r="AU194" s="260" t="s">
        <v>84</v>
      </c>
      <c r="AV194" s="14" t="s">
        <v>84</v>
      </c>
      <c r="AW194" s="14" t="s">
        <v>5</v>
      </c>
      <c r="AX194" s="14" t="s">
        <v>74</v>
      </c>
      <c r="AY194" s="260" t="s">
        <v>194</v>
      </c>
    </row>
    <row r="195" s="15" customFormat="1">
      <c r="A195" s="15"/>
      <c r="B195" s="261"/>
      <c r="C195" s="262"/>
      <c r="D195" s="241" t="s">
        <v>206</v>
      </c>
      <c r="E195" s="263" t="s">
        <v>20</v>
      </c>
      <c r="F195" s="264" t="s">
        <v>210</v>
      </c>
      <c r="G195" s="262"/>
      <c r="H195" s="265">
        <v>106.43000000000001</v>
      </c>
      <c r="I195" s="266"/>
      <c r="J195" s="266"/>
      <c r="K195" s="262"/>
      <c r="L195" s="262"/>
      <c r="M195" s="267"/>
      <c r="N195" s="268"/>
      <c r="O195" s="269"/>
      <c r="P195" s="269"/>
      <c r="Q195" s="269"/>
      <c r="R195" s="269"/>
      <c r="S195" s="269"/>
      <c r="T195" s="269"/>
      <c r="U195" s="269"/>
      <c r="V195" s="269"/>
      <c r="W195" s="269"/>
      <c r="X195" s="270"/>
      <c r="Y195" s="15"/>
      <c r="Z195" s="15"/>
      <c r="AA195" s="15"/>
      <c r="AB195" s="15"/>
      <c r="AC195" s="15"/>
      <c r="AD195" s="15"/>
      <c r="AE195" s="15"/>
      <c r="AT195" s="271" t="s">
        <v>206</v>
      </c>
      <c r="AU195" s="271" t="s">
        <v>84</v>
      </c>
      <c r="AV195" s="15" t="s">
        <v>202</v>
      </c>
      <c r="AW195" s="15" t="s">
        <v>5</v>
      </c>
      <c r="AX195" s="15" t="s">
        <v>82</v>
      </c>
      <c r="AY195" s="271" t="s">
        <v>194</v>
      </c>
    </row>
    <row r="196" s="2" customFormat="1" ht="37.8" customHeight="1">
      <c r="A196" s="41"/>
      <c r="B196" s="42"/>
      <c r="C196" s="220" t="s">
        <v>287</v>
      </c>
      <c r="D196" s="220" t="s">
        <v>197</v>
      </c>
      <c r="E196" s="221" t="s">
        <v>224</v>
      </c>
      <c r="F196" s="222" t="s">
        <v>225</v>
      </c>
      <c r="G196" s="223" t="s">
        <v>218</v>
      </c>
      <c r="H196" s="224">
        <v>106.43000000000001</v>
      </c>
      <c r="I196" s="225"/>
      <c r="J196" s="225"/>
      <c r="K196" s="226">
        <f>ROUND(P196*H196,2)</f>
        <v>0</v>
      </c>
      <c r="L196" s="222" t="s">
        <v>201</v>
      </c>
      <c r="M196" s="47"/>
      <c r="N196" s="227" t="s">
        <v>20</v>
      </c>
      <c r="O196" s="228" t="s">
        <v>43</v>
      </c>
      <c r="P196" s="229">
        <f>I196+J196</f>
        <v>0</v>
      </c>
      <c r="Q196" s="229">
        <f>ROUND(I196*H196,2)</f>
        <v>0</v>
      </c>
      <c r="R196" s="229">
        <f>ROUND(J196*H196,2)</f>
        <v>0</v>
      </c>
      <c r="S196" s="87"/>
      <c r="T196" s="230">
        <f>S196*H196</f>
        <v>0</v>
      </c>
      <c r="U196" s="230">
        <v>0</v>
      </c>
      <c r="V196" s="230">
        <f>U196*H196</f>
        <v>0</v>
      </c>
      <c r="W196" s="230">
        <v>0</v>
      </c>
      <c r="X196" s="231">
        <f>W196*H196</f>
        <v>0</v>
      </c>
      <c r="Y196" s="41"/>
      <c r="Z196" s="41"/>
      <c r="AA196" s="41"/>
      <c r="AB196" s="41"/>
      <c r="AC196" s="41"/>
      <c r="AD196" s="41"/>
      <c r="AE196" s="41"/>
      <c r="AR196" s="232" t="s">
        <v>202</v>
      </c>
      <c r="AT196" s="232" t="s">
        <v>197</v>
      </c>
      <c r="AU196" s="232" t="s">
        <v>84</v>
      </c>
      <c r="AY196" s="20" t="s">
        <v>194</v>
      </c>
      <c r="BE196" s="233">
        <f>IF(O196="základní",K196,0)</f>
        <v>0</v>
      </c>
      <c r="BF196" s="233">
        <f>IF(O196="snížená",K196,0)</f>
        <v>0</v>
      </c>
      <c r="BG196" s="233">
        <f>IF(O196="zákl. přenesená",K196,0)</f>
        <v>0</v>
      </c>
      <c r="BH196" s="233">
        <f>IF(O196="sníž. přenesená",K196,0)</f>
        <v>0</v>
      </c>
      <c r="BI196" s="233">
        <f>IF(O196="nulová",K196,0)</f>
        <v>0</v>
      </c>
      <c r="BJ196" s="20" t="s">
        <v>82</v>
      </c>
      <c r="BK196" s="233">
        <f>ROUND(P196*H196,2)</f>
        <v>0</v>
      </c>
      <c r="BL196" s="20" t="s">
        <v>202</v>
      </c>
      <c r="BM196" s="232" t="s">
        <v>288</v>
      </c>
    </row>
    <row r="197" s="2" customFormat="1">
      <c r="A197" s="41"/>
      <c r="B197" s="42"/>
      <c r="C197" s="43"/>
      <c r="D197" s="234" t="s">
        <v>204</v>
      </c>
      <c r="E197" s="43"/>
      <c r="F197" s="235" t="s">
        <v>227</v>
      </c>
      <c r="G197" s="43"/>
      <c r="H197" s="43"/>
      <c r="I197" s="236"/>
      <c r="J197" s="236"/>
      <c r="K197" s="43"/>
      <c r="L197" s="43"/>
      <c r="M197" s="47"/>
      <c r="N197" s="237"/>
      <c r="O197" s="238"/>
      <c r="P197" s="87"/>
      <c r="Q197" s="87"/>
      <c r="R197" s="87"/>
      <c r="S197" s="87"/>
      <c r="T197" s="87"/>
      <c r="U197" s="87"/>
      <c r="V197" s="87"/>
      <c r="W197" s="87"/>
      <c r="X197" s="88"/>
      <c r="Y197" s="41"/>
      <c r="Z197" s="41"/>
      <c r="AA197" s="41"/>
      <c r="AB197" s="41"/>
      <c r="AC197" s="41"/>
      <c r="AD197" s="41"/>
      <c r="AE197" s="41"/>
      <c r="AT197" s="20" t="s">
        <v>204</v>
      </c>
      <c r="AU197" s="20" t="s">
        <v>84</v>
      </c>
    </row>
    <row r="198" s="13" customFormat="1">
      <c r="A198" s="13"/>
      <c r="B198" s="239"/>
      <c r="C198" s="240"/>
      <c r="D198" s="241" t="s">
        <v>206</v>
      </c>
      <c r="E198" s="242" t="s">
        <v>20</v>
      </c>
      <c r="F198" s="243" t="s">
        <v>284</v>
      </c>
      <c r="G198" s="240"/>
      <c r="H198" s="242" t="s">
        <v>20</v>
      </c>
      <c r="I198" s="244"/>
      <c r="J198" s="244"/>
      <c r="K198" s="240"/>
      <c r="L198" s="240"/>
      <c r="M198" s="245"/>
      <c r="N198" s="246"/>
      <c r="O198" s="247"/>
      <c r="P198" s="247"/>
      <c r="Q198" s="247"/>
      <c r="R198" s="247"/>
      <c r="S198" s="247"/>
      <c r="T198" s="247"/>
      <c r="U198" s="247"/>
      <c r="V198" s="247"/>
      <c r="W198" s="247"/>
      <c r="X198" s="248"/>
      <c r="Y198" s="13"/>
      <c r="Z198" s="13"/>
      <c r="AA198" s="13"/>
      <c r="AB198" s="13"/>
      <c r="AC198" s="13"/>
      <c r="AD198" s="13"/>
      <c r="AE198" s="13"/>
      <c r="AT198" s="249" t="s">
        <v>206</v>
      </c>
      <c r="AU198" s="249" t="s">
        <v>84</v>
      </c>
      <c r="AV198" s="13" t="s">
        <v>82</v>
      </c>
      <c r="AW198" s="13" t="s">
        <v>5</v>
      </c>
      <c r="AX198" s="13" t="s">
        <v>74</v>
      </c>
      <c r="AY198" s="249" t="s">
        <v>194</v>
      </c>
    </row>
    <row r="199" s="13" customFormat="1">
      <c r="A199" s="13"/>
      <c r="B199" s="239"/>
      <c r="C199" s="240"/>
      <c r="D199" s="241" t="s">
        <v>206</v>
      </c>
      <c r="E199" s="242" t="s">
        <v>20</v>
      </c>
      <c r="F199" s="243" t="s">
        <v>285</v>
      </c>
      <c r="G199" s="240"/>
      <c r="H199" s="242" t="s">
        <v>20</v>
      </c>
      <c r="I199" s="244"/>
      <c r="J199" s="244"/>
      <c r="K199" s="240"/>
      <c r="L199" s="240"/>
      <c r="M199" s="245"/>
      <c r="N199" s="246"/>
      <c r="O199" s="247"/>
      <c r="P199" s="247"/>
      <c r="Q199" s="247"/>
      <c r="R199" s="247"/>
      <c r="S199" s="247"/>
      <c r="T199" s="247"/>
      <c r="U199" s="247"/>
      <c r="V199" s="247"/>
      <c r="W199" s="247"/>
      <c r="X199" s="248"/>
      <c r="Y199" s="13"/>
      <c r="Z199" s="13"/>
      <c r="AA199" s="13"/>
      <c r="AB199" s="13"/>
      <c r="AC199" s="13"/>
      <c r="AD199" s="13"/>
      <c r="AE199" s="13"/>
      <c r="AT199" s="249" t="s">
        <v>206</v>
      </c>
      <c r="AU199" s="249" t="s">
        <v>84</v>
      </c>
      <c r="AV199" s="13" t="s">
        <v>82</v>
      </c>
      <c r="AW199" s="13" t="s">
        <v>5</v>
      </c>
      <c r="AX199" s="13" t="s">
        <v>74</v>
      </c>
      <c r="AY199" s="249" t="s">
        <v>194</v>
      </c>
    </row>
    <row r="200" s="13" customFormat="1">
      <c r="A200" s="13"/>
      <c r="B200" s="239"/>
      <c r="C200" s="240"/>
      <c r="D200" s="241" t="s">
        <v>206</v>
      </c>
      <c r="E200" s="242" t="s">
        <v>20</v>
      </c>
      <c r="F200" s="243" t="s">
        <v>200</v>
      </c>
      <c r="G200" s="240"/>
      <c r="H200" s="242" t="s">
        <v>20</v>
      </c>
      <c r="I200" s="244"/>
      <c r="J200" s="244"/>
      <c r="K200" s="240"/>
      <c r="L200" s="240"/>
      <c r="M200" s="245"/>
      <c r="N200" s="246"/>
      <c r="O200" s="247"/>
      <c r="P200" s="247"/>
      <c r="Q200" s="247"/>
      <c r="R200" s="247"/>
      <c r="S200" s="247"/>
      <c r="T200" s="247"/>
      <c r="U200" s="247"/>
      <c r="V200" s="247"/>
      <c r="W200" s="247"/>
      <c r="X200" s="248"/>
      <c r="Y200" s="13"/>
      <c r="Z200" s="13"/>
      <c r="AA200" s="13"/>
      <c r="AB200" s="13"/>
      <c r="AC200" s="13"/>
      <c r="AD200" s="13"/>
      <c r="AE200" s="13"/>
      <c r="AT200" s="249" t="s">
        <v>206</v>
      </c>
      <c r="AU200" s="249" t="s">
        <v>84</v>
      </c>
      <c r="AV200" s="13" t="s">
        <v>82</v>
      </c>
      <c r="AW200" s="13" t="s">
        <v>5</v>
      </c>
      <c r="AX200" s="13" t="s">
        <v>74</v>
      </c>
      <c r="AY200" s="249" t="s">
        <v>194</v>
      </c>
    </row>
    <row r="201" s="14" customFormat="1">
      <c r="A201" s="14"/>
      <c r="B201" s="250"/>
      <c r="C201" s="251"/>
      <c r="D201" s="241" t="s">
        <v>206</v>
      </c>
      <c r="E201" s="252" t="s">
        <v>20</v>
      </c>
      <c r="F201" s="253" t="s">
        <v>286</v>
      </c>
      <c r="G201" s="251"/>
      <c r="H201" s="254">
        <v>106.43000000000001</v>
      </c>
      <c r="I201" s="255"/>
      <c r="J201" s="255"/>
      <c r="K201" s="251"/>
      <c r="L201" s="251"/>
      <c r="M201" s="256"/>
      <c r="N201" s="257"/>
      <c r="O201" s="258"/>
      <c r="P201" s="258"/>
      <c r="Q201" s="258"/>
      <c r="R201" s="258"/>
      <c r="S201" s="258"/>
      <c r="T201" s="258"/>
      <c r="U201" s="258"/>
      <c r="V201" s="258"/>
      <c r="W201" s="258"/>
      <c r="X201" s="259"/>
      <c r="Y201" s="14"/>
      <c r="Z201" s="14"/>
      <c r="AA201" s="14"/>
      <c r="AB201" s="14"/>
      <c r="AC201" s="14"/>
      <c r="AD201" s="14"/>
      <c r="AE201" s="14"/>
      <c r="AT201" s="260" t="s">
        <v>206</v>
      </c>
      <c r="AU201" s="260" t="s">
        <v>84</v>
      </c>
      <c r="AV201" s="14" t="s">
        <v>84</v>
      </c>
      <c r="AW201" s="14" t="s">
        <v>5</v>
      </c>
      <c r="AX201" s="14" t="s">
        <v>74</v>
      </c>
      <c r="AY201" s="260" t="s">
        <v>194</v>
      </c>
    </row>
    <row r="202" s="15" customFormat="1">
      <c r="A202" s="15"/>
      <c r="B202" s="261"/>
      <c r="C202" s="262"/>
      <c r="D202" s="241" t="s">
        <v>206</v>
      </c>
      <c r="E202" s="263" t="s">
        <v>20</v>
      </c>
      <c r="F202" s="264" t="s">
        <v>210</v>
      </c>
      <c r="G202" s="262"/>
      <c r="H202" s="265">
        <v>106.43000000000001</v>
      </c>
      <c r="I202" s="266"/>
      <c r="J202" s="266"/>
      <c r="K202" s="262"/>
      <c r="L202" s="262"/>
      <c r="M202" s="267"/>
      <c r="N202" s="268"/>
      <c r="O202" s="269"/>
      <c r="P202" s="269"/>
      <c r="Q202" s="269"/>
      <c r="R202" s="269"/>
      <c r="S202" s="269"/>
      <c r="T202" s="269"/>
      <c r="U202" s="269"/>
      <c r="V202" s="269"/>
      <c r="W202" s="269"/>
      <c r="X202" s="270"/>
      <c r="Y202" s="15"/>
      <c r="Z202" s="15"/>
      <c r="AA202" s="15"/>
      <c r="AB202" s="15"/>
      <c r="AC202" s="15"/>
      <c r="AD202" s="15"/>
      <c r="AE202" s="15"/>
      <c r="AT202" s="271" t="s">
        <v>206</v>
      </c>
      <c r="AU202" s="271" t="s">
        <v>84</v>
      </c>
      <c r="AV202" s="15" t="s">
        <v>202</v>
      </c>
      <c r="AW202" s="15" t="s">
        <v>5</v>
      </c>
      <c r="AX202" s="15" t="s">
        <v>82</v>
      </c>
      <c r="AY202" s="271" t="s">
        <v>194</v>
      </c>
    </row>
    <row r="203" s="2" customFormat="1" ht="24.15" customHeight="1">
      <c r="A203" s="41"/>
      <c r="B203" s="42"/>
      <c r="C203" s="220" t="s">
        <v>289</v>
      </c>
      <c r="D203" s="220" t="s">
        <v>197</v>
      </c>
      <c r="E203" s="221" t="s">
        <v>228</v>
      </c>
      <c r="F203" s="222" t="s">
        <v>229</v>
      </c>
      <c r="G203" s="223" t="s">
        <v>200</v>
      </c>
      <c r="H203" s="224">
        <v>367</v>
      </c>
      <c r="I203" s="225"/>
      <c r="J203" s="225"/>
      <c r="K203" s="226">
        <f>ROUND(P203*H203,2)</f>
        <v>0</v>
      </c>
      <c r="L203" s="222" t="s">
        <v>201</v>
      </c>
      <c r="M203" s="47"/>
      <c r="N203" s="227" t="s">
        <v>20</v>
      </c>
      <c r="O203" s="228" t="s">
        <v>43</v>
      </c>
      <c r="P203" s="229">
        <f>I203+J203</f>
        <v>0</v>
      </c>
      <c r="Q203" s="229">
        <f>ROUND(I203*H203,2)</f>
        <v>0</v>
      </c>
      <c r="R203" s="229">
        <f>ROUND(J203*H203,2)</f>
        <v>0</v>
      </c>
      <c r="S203" s="87"/>
      <c r="T203" s="230">
        <f>S203*H203</f>
        <v>0</v>
      </c>
      <c r="U203" s="230">
        <v>0</v>
      </c>
      <c r="V203" s="230">
        <f>U203*H203</f>
        <v>0</v>
      </c>
      <c r="W203" s="230">
        <v>0</v>
      </c>
      <c r="X203" s="231">
        <f>W203*H203</f>
        <v>0</v>
      </c>
      <c r="Y203" s="41"/>
      <c r="Z203" s="41"/>
      <c r="AA203" s="41"/>
      <c r="AB203" s="41"/>
      <c r="AC203" s="41"/>
      <c r="AD203" s="41"/>
      <c r="AE203" s="41"/>
      <c r="AR203" s="232" t="s">
        <v>202</v>
      </c>
      <c r="AT203" s="232" t="s">
        <v>197</v>
      </c>
      <c r="AU203" s="232" t="s">
        <v>84</v>
      </c>
      <c r="AY203" s="20" t="s">
        <v>194</v>
      </c>
      <c r="BE203" s="233">
        <f>IF(O203="základní",K203,0)</f>
        <v>0</v>
      </c>
      <c r="BF203" s="233">
        <f>IF(O203="snížená",K203,0)</f>
        <v>0</v>
      </c>
      <c r="BG203" s="233">
        <f>IF(O203="zákl. přenesená",K203,0)</f>
        <v>0</v>
      </c>
      <c r="BH203" s="233">
        <f>IF(O203="sníž. přenesená",K203,0)</f>
        <v>0</v>
      </c>
      <c r="BI203" s="233">
        <f>IF(O203="nulová",K203,0)</f>
        <v>0</v>
      </c>
      <c r="BJ203" s="20" t="s">
        <v>82</v>
      </c>
      <c r="BK203" s="233">
        <f>ROUND(P203*H203,2)</f>
        <v>0</v>
      </c>
      <c r="BL203" s="20" t="s">
        <v>202</v>
      </c>
      <c r="BM203" s="232" t="s">
        <v>290</v>
      </c>
    </row>
    <row r="204" s="2" customFormat="1">
      <c r="A204" s="41"/>
      <c r="B204" s="42"/>
      <c r="C204" s="43"/>
      <c r="D204" s="234" t="s">
        <v>204</v>
      </c>
      <c r="E204" s="43"/>
      <c r="F204" s="235" t="s">
        <v>231</v>
      </c>
      <c r="G204" s="43"/>
      <c r="H204" s="43"/>
      <c r="I204" s="236"/>
      <c r="J204" s="236"/>
      <c r="K204" s="43"/>
      <c r="L204" s="43"/>
      <c r="M204" s="47"/>
      <c r="N204" s="237"/>
      <c r="O204" s="238"/>
      <c r="P204" s="87"/>
      <c r="Q204" s="87"/>
      <c r="R204" s="87"/>
      <c r="S204" s="87"/>
      <c r="T204" s="87"/>
      <c r="U204" s="87"/>
      <c r="V204" s="87"/>
      <c r="W204" s="87"/>
      <c r="X204" s="88"/>
      <c r="Y204" s="41"/>
      <c r="Z204" s="41"/>
      <c r="AA204" s="41"/>
      <c r="AB204" s="41"/>
      <c r="AC204" s="41"/>
      <c r="AD204" s="41"/>
      <c r="AE204" s="41"/>
      <c r="AT204" s="20" t="s">
        <v>204</v>
      </c>
      <c r="AU204" s="20" t="s">
        <v>84</v>
      </c>
    </row>
    <row r="205" s="13" customFormat="1">
      <c r="A205" s="13"/>
      <c r="B205" s="239"/>
      <c r="C205" s="240"/>
      <c r="D205" s="241" t="s">
        <v>206</v>
      </c>
      <c r="E205" s="242" t="s">
        <v>20</v>
      </c>
      <c r="F205" s="243" t="s">
        <v>278</v>
      </c>
      <c r="G205" s="240"/>
      <c r="H205" s="242" t="s">
        <v>20</v>
      </c>
      <c r="I205" s="244"/>
      <c r="J205" s="244"/>
      <c r="K205" s="240"/>
      <c r="L205" s="240"/>
      <c r="M205" s="245"/>
      <c r="N205" s="246"/>
      <c r="O205" s="247"/>
      <c r="P205" s="247"/>
      <c r="Q205" s="247"/>
      <c r="R205" s="247"/>
      <c r="S205" s="247"/>
      <c r="T205" s="247"/>
      <c r="U205" s="247"/>
      <c r="V205" s="247"/>
      <c r="W205" s="247"/>
      <c r="X205" s="248"/>
      <c r="Y205" s="13"/>
      <c r="Z205" s="13"/>
      <c r="AA205" s="13"/>
      <c r="AB205" s="13"/>
      <c r="AC205" s="13"/>
      <c r="AD205" s="13"/>
      <c r="AE205" s="13"/>
      <c r="AT205" s="249" t="s">
        <v>206</v>
      </c>
      <c r="AU205" s="249" t="s">
        <v>84</v>
      </c>
      <c r="AV205" s="13" t="s">
        <v>82</v>
      </c>
      <c r="AW205" s="13" t="s">
        <v>5</v>
      </c>
      <c r="AX205" s="13" t="s">
        <v>74</v>
      </c>
      <c r="AY205" s="249" t="s">
        <v>194</v>
      </c>
    </row>
    <row r="206" s="13" customFormat="1">
      <c r="A206" s="13"/>
      <c r="B206" s="239"/>
      <c r="C206" s="240"/>
      <c r="D206" s="241" t="s">
        <v>206</v>
      </c>
      <c r="E206" s="242" t="s">
        <v>20</v>
      </c>
      <c r="F206" s="243" t="s">
        <v>208</v>
      </c>
      <c r="G206" s="240"/>
      <c r="H206" s="242" t="s">
        <v>20</v>
      </c>
      <c r="I206" s="244"/>
      <c r="J206" s="244"/>
      <c r="K206" s="240"/>
      <c r="L206" s="240"/>
      <c r="M206" s="245"/>
      <c r="N206" s="246"/>
      <c r="O206" s="247"/>
      <c r="P206" s="247"/>
      <c r="Q206" s="247"/>
      <c r="R206" s="247"/>
      <c r="S206" s="247"/>
      <c r="T206" s="247"/>
      <c r="U206" s="247"/>
      <c r="V206" s="247"/>
      <c r="W206" s="247"/>
      <c r="X206" s="248"/>
      <c r="Y206" s="13"/>
      <c r="Z206" s="13"/>
      <c r="AA206" s="13"/>
      <c r="AB206" s="13"/>
      <c r="AC206" s="13"/>
      <c r="AD206" s="13"/>
      <c r="AE206" s="13"/>
      <c r="AT206" s="249" t="s">
        <v>206</v>
      </c>
      <c r="AU206" s="249" t="s">
        <v>84</v>
      </c>
      <c r="AV206" s="13" t="s">
        <v>82</v>
      </c>
      <c r="AW206" s="13" t="s">
        <v>5</v>
      </c>
      <c r="AX206" s="13" t="s">
        <v>74</v>
      </c>
      <c r="AY206" s="249" t="s">
        <v>194</v>
      </c>
    </row>
    <row r="207" s="14" customFormat="1">
      <c r="A207" s="14"/>
      <c r="B207" s="250"/>
      <c r="C207" s="251"/>
      <c r="D207" s="241" t="s">
        <v>206</v>
      </c>
      <c r="E207" s="252" t="s">
        <v>20</v>
      </c>
      <c r="F207" s="253" t="s">
        <v>279</v>
      </c>
      <c r="G207" s="251"/>
      <c r="H207" s="254">
        <v>367</v>
      </c>
      <c r="I207" s="255"/>
      <c r="J207" s="255"/>
      <c r="K207" s="251"/>
      <c r="L207" s="251"/>
      <c r="M207" s="256"/>
      <c r="N207" s="257"/>
      <c r="O207" s="258"/>
      <c r="P207" s="258"/>
      <c r="Q207" s="258"/>
      <c r="R207" s="258"/>
      <c r="S207" s="258"/>
      <c r="T207" s="258"/>
      <c r="U207" s="258"/>
      <c r="V207" s="258"/>
      <c r="W207" s="258"/>
      <c r="X207" s="259"/>
      <c r="Y207" s="14"/>
      <c r="Z207" s="14"/>
      <c r="AA207" s="14"/>
      <c r="AB207" s="14"/>
      <c r="AC207" s="14"/>
      <c r="AD207" s="14"/>
      <c r="AE207" s="14"/>
      <c r="AT207" s="260" t="s">
        <v>206</v>
      </c>
      <c r="AU207" s="260" t="s">
        <v>84</v>
      </c>
      <c r="AV207" s="14" t="s">
        <v>84</v>
      </c>
      <c r="AW207" s="14" t="s">
        <v>5</v>
      </c>
      <c r="AX207" s="14" t="s">
        <v>74</v>
      </c>
      <c r="AY207" s="260" t="s">
        <v>194</v>
      </c>
    </row>
    <row r="208" s="15" customFormat="1">
      <c r="A208" s="15"/>
      <c r="B208" s="261"/>
      <c r="C208" s="262"/>
      <c r="D208" s="241" t="s">
        <v>206</v>
      </c>
      <c r="E208" s="263" t="s">
        <v>20</v>
      </c>
      <c r="F208" s="264" t="s">
        <v>210</v>
      </c>
      <c r="G208" s="262"/>
      <c r="H208" s="265">
        <v>367</v>
      </c>
      <c r="I208" s="266"/>
      <c r="J208" s="266"/>
      <c r="K208" s="262"/>
      <c r="L208" s="262"/>
      <c r="M208" s="267"/>
      <c r="N208" s="268"/>
      <c r="O208" s="269"/>
      <c r="P208" s="269"/>
      <c r="Q208" s="269"/>
      <c r="R208" s="269"/>
      <c r="S208" s="269"/>
      <c r="T208" s="269"/>
      <c r="U208" s="269"/>
      <c r="V208" s="269"/>
      <c r="W208" s="269"/>
      <c r="X208" s="270"/>
      <c r="Y208" s="15"/>
      <c r="Z208" s="15"/>
      <c r="AA208" s="15"/>
      <c r="AB208" s="15"/>
      <c r="AC208" s="15"/>
      <c r="AD208" s="15"/>
      <c r="AE208" s="15"/>
      <c r="AT208" s="271" t="s">
        <v>206</v>
      </c>
      <c r="AU208" s="271" t="s">
        <v>84</v>
      </c>
      <c r="AV208" s="15" t="s">
        <v>202</v>
      </c>
      <c r="AW208" s="15" t="s">
        <v>5</v>
      </c>
      <c r="AX208" s="15" t="s">
        <v>82</v>
      </c>
      <c r="AY208" s="271" t="s">
        <v>194</v>
      </c>
    </row>
    <row r="209" s="2" customFormat="1" ht="24.15" customHeight="1">
      <c r="A209" s="41"/>
      <c r="B209" s="42"/>
      <c r="C209" s="220" t="s">
        <v>291</v>
      </c>
      <c r="D209" s="220" t="s">
        <v>197</v>
      </c>
      <c r="E209" s="221" t="s">
        <v>233</v>
      </c>
      <c r="F209" s="222" t="s">
        <v>234</v>
      </c>
      <c r="G209" s="223" t="s">
        <v>200</v>
      </c>
      <c r="H209" s="224">
        <v>1835</v>
      </c>
      <c r="I209" s="225"/>
      <c r="J209" s="225"/>
      <c r="K209" s="226">
        <f>ROUND(P209*H209,2)</f>
        <v>0</v>
      </c>
      <c r="L209" s="222" t="s">
        <v>201</v>
      </c>
      <c r="M209" s="47"/>
      <c r="N209" s="227" t="s">
        <v>20</v>
      </c>
      <c r="O209" s="228" t="s">
        <v>43</v>
      </c>
      <c r="P209" s="229">
        <f>I209+J209</f>
        <v>0</v>
      </c>
      <c r="Q209" s="229">
        <f>ROUND(I209*H209,2)</f>
        <v>0</v>
      </c>
      <c r="R209" s="229">
        <f>ROUND(J209*H209,2)</f>
        <v>0</v>
      </c>
      <c r="S209" s="87"/>
      <c r="T209" s="230">
        <f>S209*H209</f>
        <v>0</v>
      </c>
      <c r="U209" s="230">
        <v>0</v>
      </c>
      <c r="V209" s="230">
        <f>U209*H209</f>
        <v>0</v>
      </c>
      <c r="W209" s="230">
        <v>0</v>
      </c>
      <c r="X209" s="231">
        <f>W209*H209</f>
        <v>0</v>
      </c>
      <c r="Y209" s="41"/>
      <c r="Z209" s="41"/>
      <c r="AA209" s="41"/>
      <c r="AB209" s="41"/>
      <c r="AC209" s="41"/>
      <c r="AD209" s="41"/>
      <c r="AE209" s="41"/>
      <c r="AR209" s="232" t="s">
        <v>202</v>
      </c>
      <c r="AT209" s="232" t="s">
        <v>197</v>
      </c>
      <c r="AU209" s="232" t="s">
        <v>84</v>
      </c>
      <c r="AY209" s="20" t="s">
        <v>194</v>
      </c>
      <c r="BE209" s="233">
        <f>IF(O209="základní",K209,0)</f>
        <v>0</v>
      </c>
      <c r="BF209" s="233">
        <f>IF(O209="snížená",K209,0)</f>
        <v>0</v>
      </c>
      <c r="BG209" s="233">
        <f>IF(O209="zákl. přenesená",K209,0)</f>
        <v>0</v>
      </c>
      <c r="BH209" s="233">
        <f>IF(O209="sníž. přenesená",K209,0)</f>
        <v>0</v>
      </c>
      <c r="BI209" s="233">
        <f>IF(O209="nulová",K209,0)</f>
        <v>0</v>
      </c>
      <c r="BJ209" s="20" t="s">
        <v>82</v>
      </c>
      <c r="BK209" s="233">
        <f>ROUND(P209*H209,2)</f>
        <v>0</v>
      </c>
      <c r="BL209" s="20" t="s">
        <v>202</v>
      </c>
      <c r="BM209" s="232" t="s">
        <v>292</v>
      </c>
    </row>
    <row r="210" s="2" customFormat="1">
      <c r="A210" s="41"/>
      <c r="B210" s="42"/>
      <c r="C210" s="43"/>
      <c r="D210" s="234" t="s">
        <v>204</v>
      </c>
      <c r="E210" s="43"/>
      <c r="F210" s="235" t="s">
        <v>236</v>
      </c>
      <c r="G210" s="43"/>
      <c r="H210" s="43"/>
      <c r="I210" s="236"/>
      <c r="J210" s="236"/>
      <c r="K210" s="43"/>
      <c r="L210" s="43"/>
      <c r="M210" s="47"/>
      <c r="N210" s="237"/>
      <c r="O210" s="238"/>
      <c r="P210" s="87"/>
      <c r="Q210" s="87"/>
      <c r="R210" s="87"/>
      <c r="S210" s="87"/>
      <c r="T210" s="87"/>
      <c r="U210" s="87"/>
      <c r="V210" s="87"/>
      <c r="W210" s="87"/>
      <c r="X210" s="88"/>
      <c r="Y210" s="41"/>
      <c r="Z210" s="41"/>
      <c r="AA210" s="41"/>
      <c r="AB210" s="41"/>
      <c r="AC210" s="41"/>
      <c r="AD210" s="41"/>
      <c r="AE210" s="41"/>
      <c r="AT210" s="20" t="s">
        <v>204</v>
      </c>
      <c r="AU210" s="20" t="s">
        <v>84</v>
      </c>
    </row>
    <row r="211" s="13" customFormat="1">
      <c r="A211" s="13"/>
      <c r="B211" s="239"/>
      <c r="C211" s="240"/>
      <c r="D211" s="241" t="s">
        <v>206</v>
      </c>
      <c r="E211" s="242" t="s">
        <v>20</v>
      </c>
      <c r="F211" s="243" t="s">
        <v>278</v>
      </c>
      <c r="G211" s="240"/>
      <c r="H211" s="242" t="s">
        <v>20</v>
      </c>
      <c r="I211" s="244"/>
      <c r="J211" s="244"/>
      <c r="K211" s="240"/>
      <c r="L211" s="240"/>
      <c r="M211" s="245"/>
      <c r="N211" s="246"/>
      <c r="O211" s="247"/>
      <c r="P211" s="247"/>
      <c r="Q211" s="247"/>
      <c r="R211" s="247"/>
      <c r="S211" s="247"/>
      <c r="T211" s="247"/>
      <c r="U211" s="247"/>
      <c r="V211" s="247"/>
      <c r="W211" s="247"/>
      <c r="X211" s="248"/>
      <c r="Y211" s="13"/>
      <c r="Z211" s="13"/>
      <c r="AA211" s="13"/>
      <c r="AB211" s="13"/>
      <c r="AC211" s="13"/>
      <c r="AD211" s="13"/>
      <c r="AE211" s="13"/>
      <c r="AT211" s="249" t="s">
        <v>206</v>
      </c>
      <c r="AU211" s="249" t="s">
        <v>84</v>
      </c>
      <c r="AV211" s="13" t="s">
        <v>82</v>
      </c>
      <c r="AW211" s="13" t="s">
        <v>5</v>
      </c>
      <c r="AX211" s="13" t="s">
        <v>74</v>
      </c>
      <c r="AY211" s="249" t="s">
        <v>194</v>
      </c>
    </row>
    <row r="212" s="13" customFormat="1">
      <c r="A212" s="13"/>
      <c r="B212" s="239"/>
      <c r="C212" s="240"/>
      <c r="D212" s="241" t="s">
        <v>206</v>
      </c>
      <c r="E212" s="242" t="s">
        <v>20</v>
      </c>
      <c r="F212" s="243" t="s">
        <v>208</v>
      </c>
      <c r="G212" s="240"/>
      <c r="H212" s="242" t="s">
        <v>20</v>
      </c>
      <c r="I212" s="244"/>
      <c r="J212" s="244"/>
      <c r="K212" s="240"/>
      <c r="L212" s="240"/>
      <c r="M212" s="245"/>
      <c r="N212" s="246"/>
      <c r="O212" s="247"/>
      <c r="P212" s="247"/>
      <c r="Q212" s="247"/>
      <c r="R212" s="247"/>
      <c r="S212" s="247"/>
      <c r="T212" s="247"/>
      <c r="U212" s="247"/>
      <c r="V212" s="247"/>
      <c r="W212" s="247"/>
      <c r="X212" s="248"/>
      <c r="Y212" s="13"/>
      <c r="Z212" s="13"/>
      <c r="AA212" s="13"/>
      <c r="AB212" s="13"/>
      <c r="AC212" s="13"/>
      <c r="AD212" s="13"/>
      <c r="AE212" s="13"/>
      <c r="AT212" s="249" t="s">
        <v>206</v>
      </c>
      <c r="AU212" s="249" t="s">
        <v>84</v>
      </c>
      <c r="AV212" s="13" t="s">
        <v>82</v>
      </c>
      <c r="AW212" s="13" t="s">
        <v>5</v>
      </c>
      <c r="AX212" s="13" t="s">
        <v>74</v>
      </c>
      <c r="AY212" s="249" t="s">
        <v>194</v>
      </c>
    </row>
    <row r="213" s="14" customFormat="1">
      <c r="A213" s="14"/>
      <c r="B213" s="250"/>
      <c r="C213" s="251"/>
      <c r="D213" s="241" t="s">
        <v>206</v>
      </c>
      <c r="E213" s="252" t="s">
        <v>20</v>
      </c>
      <c r="F213" s="253" t="s">
        <v>279</v>
      </c>
      <c r="G213" s="251"/>
      <c r="H213" s="254">
        <v>367</v>
      </c>
      <c r="I213" s="255"/>
      <c r="J213" s="255"/>
      <c r="K213" s="251"/>
      <c r="L213" s="251"/>
      <c r="M213" s="256"/>
      <c r="N213" s="257"/>
      <c r="O213" s="258"/>
      <c r="P213" s="258"/>
      <c r="Q213" s="258"/>
      <c r="R213" s="258"/>
      <c r="S213" s="258"/>
      <c r="T213" s="258"/>
      <c r="U213" s="258"/>
      <c r="V213" s="258"/>
      <c r="W213" s="258"/>
      <c r="X213" s="259"/>
      <c r="Y213" s="14"/>
      <c r="Z213" s="14"/>
      <c r="AA213" s="14"/>
      <c r="AB213" s="14"/>
      <c r="AC213" s="14"/>
      <c r="AD213" s="14"/>
      <c r="AE213" s="14"/>
      <c r="AT213" s="260" t="s">
        <v>206</v>
      </c>
      <c r="AU213" s="260" t="s">
        <v>84</v>
      </c>
      <c r="AV213" s="14" t="s">
        <v>84</v>
      </c>
      <c r="AW213" s="14" t="s">
        <v>5</v>
      </c>
      <c r="AX213" s="14" t="s">
        <v>74</v>
      </c>
      <c r="AY213" s="260" t="s">
        <v>194</v>
      </c>
    </row>
    <row r="214" s="15" customFormat="1">
      <c r="A214" s="15"/>
      <c r="B214" s="261"/>
      <c r="C214" s="262"/>
      <c r="D214" s="241" t="s">
        <v>206</v>
      </c>
      <c r="E214" s="263" t="s">
        <v>20</v>
      </c>
      <c r="F214" s="264" t="s">
        <v>210</v>
      </c>
      <c r="G214" s="262"/>
      <c r="H214" s="265">
        <v>367</v>
      </c>
      <c r="I214" s="266"/>
      <c r="J214" s="266"/>
      <c r="K214" s="262"/>
      <c r="L214" s="262"/>
      <c r="M214" s="267"/>
      <c r="N214" s="268"/>
      <c r="O214" s="269"/>
      <c r="P214" s="269"/>
      <c r="Q214" s="269"/>
      <c r="R214" s="269"/>
      <c r="S214" s="269"/>
      <c r="T214" s="269"/>
      <c r="U214" s="269"/>
      <c r="V214" s="269"/>
      <c r="W214" s="269"/>
      <c r="X214" s="270"/>
      <c r="Y214" s="15"/>
      <c r="Z214" s="15"/>
      <c r="AA214" s="15"/>
      <c r="AB214" s="15"/>
      <c r="AC214" s="15"/>
      <c r="AD214" s="15"/>
      <c r="AE214" s="15"/>
      <c r="AT214" s="271" t="s">
        <v>206</v>
      </c>
      <c r="AU214" s="271" t="s">
        <v>84</v>
      </c>
      <c r="AV214" s="15" t="s">
        <v>202</v>
      </c>
      <c r="AW214" s="15" t="s">
        <v>5</v>
      </c>
      <c r="AX214" s="15" t="s">
        <v>82</v>
      </c>
      <c r="AY214" s="271" t="s">
        <v>194</v>
      </c>
    </row>
    <row r="215" s="14" customFormat="1">
      <c r="A215" s="14"/>
      <c r="B215" s="250"/>
      <c r="C215" s="251"/>
      <c r="D215" s="241" t="s">
        <v>206</v>
      </c>
      <c r="E215" s="251"/>
      <c r="F215" s="253" t="s">
        <v>293</v>
      </c>
      <c r="G215" s="251"/>
      <c r="H215" s="254">
        <v>1835</v>
      </c>
      <c r="I215" s="255"/>
      <c r="J215" s="255"/>
      <c r="K215" s="251"/>
      <c r="L215" s="251"/>
      <c r="M215" s="256"/>
      <c r="N215" s="257"/>
      <c r="O215" s="258"/>
      <c r="P215" s="258"/>
      <c r="Q215" s="258"/>
      <c r="R215" s="258"/>
      <c r="S215" s="258"/>
      <c r="T215" s="258"/>
      <c r="U215" s="258"/>
      <c r="V215" s="258"/>
      <c r="W215" s="258"/>
      <c r="X215" s="259"/>
      <c r="Y215" s="14"/>
      <c r="Z215" s="14"/>
      <c r="AA215" s="14"/>
      <c r="AB215" s="14"/>
      <c r="AC215" s="14"/>
      <c r="AD215" s="14"/>
      <c r="AE215" s="14"/>
      <c r="AT215" s="260" t="s">
        <v>206</v>
      </c>
      <c r="AU215" s="260" t="s">
        <v>84</v>
      </c>
      <c r="AV215" s="14" t="s">
        <v>84</v>
      </c>
      <c r="AW215" s="14" t="s">
        <v>4</v>
      </c>
      <c r="AX215" s="14" t="s">
        <v>82</v>
      </c>
      <c r="AY215" s="260" t="s">
        <v>194</v>
      </c>
    </row>
    <row r="216" s="2" customFormat="1" ht="37.8" customHeight="1">
      <c r="A216" s="41"/>
      <c r="B216" s="42"/>
      <c r="C216" s="220" t="s">
        <v>294</v>
      </c>
      <c r="D216" s="220" t="s">
        <v>197</v>
      </c>
      <c r="E216" s="221" t="s">
        <v>239</v>
      </c>
      <c r="F216" s="222" t="s">
        <v>240</v>
      </c>
      <c r="G216" s="223" t="s">
        <v>218</v>
      </c>
      <c r="H216" s="224">
        <v>106.43000000000001</v>
      </c>
      <c r="I216" s="225"/>
      <c r="J216" s="225"/>
      <c r="K216" s="226">
        <f>ROUND(P216*H216,2)</f>
        <v>0</v>
      </c>
      <c r="L216" s="222" t="s">
        <v>201</v>
      </c>
      <c r="M216" s="47"/>
      <c r="N216" s="227" t="s">
        <v>20</v>
      </c>
      <c r="O216" s="228" t="s">
        <v>43</v>
      </c>
      <c r="P216" s="229">
        <f>I216+J216</f>
        <v>0</v>
      </c>
      <c r="Q216" s="229">
        <f>ROUND(I216*H216,2)</f>
        <v>0</v>
      </c>
      <c r="R216" s="229">
        <f>ROUND(J216*H216,2)</f>
        <v>0</v>
      </c>
      <c r="S216" s="87"/>
      <c r="T216" s="230">
        <f>S216*H216</f>
        <v>0</v>
      </c>
      <c r="U216" s="230">
        <v>0</v>
      </c>
      <c r="V216" s="230">
        <f>U216*H216</f>
        <v>0</v>
      </c>
      <c r="W216" s="230">
        <v>0</v>
      </c>
      <c r="X216" s="231">
        <f>W216*H216</f>
        <v>0</v>
      </c>
      <c r="Y216" s="41"/>
      <c r="Z216" s="41"/>
      <c r="AA216" s="41"/>
      <c r="AB216" s="41"/>
      <c r="AC216" s="41"/>
      <c r="AD216" s="41"/>
      <c r="AE216" s="41"/>
      <c r="AR216" s="232" t="s">
        <v>202</v>
      </c>
      <c r="AT216" s="232" t="s">
        <v>197</v>
      </c>
      <c r="AU216" s="232" t="s">
        <v>84</v>
      </c>
      <c r="AY216" s="20" t="s">
        <v>194</v>
      </c>
      <c r="BE216" s="233">
        <f>IF(O216="základní",K216,0)</f>
        <v>0</v>
      </c>
      <c r="BF216" s="233">
        <f>IF(O216="snížená",K216,0)</f>
        <v>0</v>
      </c>
      <c r="BG216" s="233">
        <f>IF(O216="zákl. přenesená",K216,0)</f>
        <v>0</v>
      </c>
      <c r="BH216" s="233">
        <f>IF(O216="sníž. přenesená",K216,0)</f>
        <v>0</v>
      </c>
      <c r="BI216" s="233">
        <f>IF(O216="nulová",K216,0)</f>
        <v>0</v>
      </c>
      <c r="BJ216" s="20" t="s">
        <v>82</v>
      </c>
      <c r="BK216" s="233">
        <f>ROUND(P216*H216,2)</f>
        <v>0</v>
      </c>
      <c r="BL216" s="20" t="s">
        <v>202</v>
      </c>
      <c r="BM216" s="232" t="s">
        <v>295</v>
      </c>
    </row>
    <row r="217" s="2" customFormat="1">
      <c r="A217" s="41"/>
      <c r="B217" s="42"/>
      <c r="C217" s="43"/>
      <c r="D217" s="234" t="s">
        <v>204</v>
      </c>
      <c r="E217" s="43"/>
      <c r="F217" s="235" t="s">
        <v>242</v>
      </c>
      <c r="G217" s="43"/>
      <c r="H217" s="43"/>
      <c r="I217" s="236"/>
      <c r="J217" s="236"/>
      <c r="K217" s="43"/>
      <c r="L217" s="43"/>
      <c r="M217" s="47"/>
      <c r="N217" s="237"/>
      <c r="O217" s="238"/>
      <c r="P217" s="87"/>
      <c r="Q217" s="87"/>
      <c r="R217" s="87"/>
      <c r="S217" s="87"/>
      <c r="T217" s="87"/>
      <c r="U217" s="87"/>
      <c r="V217" s="87"/>
      <c r="W217" s="87"/>
      <c r="X217" s="88"/>
      <c r="Y217" s="41"/>
      <c r="Z217" s="41"/>
      <c r="AA217" s="41"/>
      <c r="AB217" s="41"/>
      <c r="AC217" s="41"/>
      <c r="AD217" s="41"/>
      <c r="AE217" s="41"/>
      <c r="AT217" s="20" t="s">
        <v>204</v>
      </c>
      <c r="AU217" s="20" t="s">
        <v>84</v>
      </c>
    </row>
    <row r="218" s="13" customFormat="1">
      <c r="A218" s="13"/>
      <c r="B218" s="239"/>
      <c r="C218" s="240"/>
      <c r="D218" s="241" t="s">
        <v>206</v>
      </c>
      <c r="E218" s="242" t="s">
        <v>20</v>
      </c>
      <c r="F218" s="243" t="s">
        <v>284</v>
      </c>
      <c r="G218" s="240"/>
      <c r="H218" s="242" t="s">
        <v>20</v>
      </c>
      <c r="I218" s="244"/>
      <c r="J218" s="244"/>
      <c r="K218" s="240"/>
      <c r="L218" s="240"/>
      <c r="M218" s="245"/>
      <c r="N218" s="246"/>
      <c r="O218" s="247"/>
      <c r="P218" s="247"/>
      <c r="Q218" s="247"/>
      <c r="R218" s="247"/>
      <c r="S218" s="247"/>
      <c r="T218" s="247"/>
      <c r="U218" s="247"/>
      <c r="V218" s="247"/>
      <c r="W218" s="247"/>
      <c r="X218" s="248"/>
      <c r="Y218" s="13"/>
      <c r="Z218" s="13"/>
      <c r="AA218" s="13"/>
      <c r="AB218" s="13"/>
      <c r="AC218" s="13"/>
      <c r="AD218" s="13"/>
      <c r="AE218" s="13"/>
      <c r="AT218" s="249" t="s">
        <v>206</v>
      </c>
      <c r="AU218" s="249" t="s">
        <v>84</v>
      </c>
      <c r="AV218" s="13" t="s">
        <v>82</v>
      </c>
      <c r="AW218" s="13" t="s">
        <v>5</v>
      </c>
      <c r="AX218" s="13" t="s">
        <v>74</v>
      </c>
      <c r="AY218" s="249" t="s">
        <v>194</v>
      </c>
    </row>
    <row r="219" s="13" customFormat="1">
      <c r="A219" s="13"/>
      <c r="B219" s="239"/>
      <c r="C219" s="240"/>
      <c r="D219" s="241" t="s">
        <v>206</v>
      </c>
      <c r="E219" s="242" t="s">
        <v>20</v>
      </c>
      <c r="F219" s="243" t="s">
        <v>285</v>
      </c>
      <c r="G219" s="240"/>
      <c r="H219" s="242" t="s">
        <v>20</v>
      </c>
      <c r="I219" s="244"/>
      <c r="J219" s="244"/>
      <c r="K219" s="240"/>
      <c r="L219" s="240"/>
      <c r="M219" s="245"/>
      <c r="N219" s="246"/>
      <c r="O219" s="247"/>
      <c r="P219" s="247"/>
      <c r="Q219" s="247"/>
      <c r="R219" s="247"/>
      <c r="S219" s="247"/>
      <c r="T219" s="247"/>
      <c r="U219" s="247"/>
      <c r="V219" s="247"/>
      <c r="W219" s="247"/>
      <c r="X219" s="248"/>
      <c r="Y219" s="13"/>
      <c r="Z219" s="13"/>
      <c r="AA219" s="13"/>
      <c r="AB219" s="13"/>
      <c r="AC219" s="13"/>
      <c r="AD219" s="13"/>
      <c r="AE219" s="13"/>
      <c r="AT219" s="249" t="s">
        <v>206</v>
      </c>
      <c r="AU219" s="249" t="s">
        <v>84</v>
      </c>
      <c r="AV219" s="13" t="s">
        <v>82</v>
      </c>
      <c r="AW219" s="13" t="s">
        <v>5</v>
      </c>
      <c r="AX219" s="13" t="s">
        <v>74</v>
      </c>
      <c r="AY219" s="249" t="s">
        <v>194</v>
      </c>
    </row>
    <row r="220" s="13" customFormat="1">
      <c r="A220" s="13"/>
      <c r="B220" s="239"/>
      <c r="C220" s="240"/>
      <c r="D220" s="241" t="s">
        <v>206</v>
      </c>
      <c r="E220" s="242" t="s">
        <v>20</v>
      </c>
      <c r="F220" s="243" t="s">
        <v>200</v>
      </c>
      <c r="G220" s="240"/>
      <c r="H220" s="242" t="s">
        <v>20</v>
      </c>
      <c r="I220" s="244"/>
      <c r="J220" s="244"/>
      <c r="K220" s="240"/>
      <c r="L220" s="240"/>
      <c r="M220" s="245"/>
      <c r="N220" s="246"/>
      <c r="O220" s="247"/>
      <c r="P220" s="247"/>
      <c r="Q220" s="247"/>
      <c r="R220" s="247"/>
      <c r="S220" s="247"/>
      <c r="T220" s="247"/>
      <c r="U220" s="247"/>
      <c r="V220" s="247"/>
      <c r="W220" s="247"/>
      <c r="X220" s="248"/>
      <c r="Y220" s="13"/>
      <c r="Z220" s="13"/>
      <c r="AA220" s="13"/>
      <c r="AB220" s="13"/>
      <c r="AC220" s="13"/>
      <c r="AD220" s="13"/>
      <c r="AE220" s="13"/>
      <c r="AT220" s="249" t="s">
        <v>206</v>
      </c>
      <c r="AU220" s="249" t="s">
        <v>84</v>
      </c>
      <c r="AV220" s="13" t="s">
        <v>82</v>
      </c>
      <c r="AW220" s="13" t="s">
        <v>5</v>
      </c>
      <c r="AX220" s="13" t="s">
        <v>74</v>
      </c>
      <c r="AY220" s="249" t="s">
        <v>194</v>
      </c>
    </row>
    <row r="221" s="14" customFormat="1">
      <c r="A221" s="14"/>
      <c r="B221" s="250"/>
      <c r="C221" s="251"/>
      <c r="D221" s="241" t="s">
        <v>206</v>
      </c>
      <c r="E221" s="252" t="s">
        <v>20</v>
      </c>
      <c r="F221" s="253" t="s">
        <v>286</v>
      </c>
      <c r="G221" s="251"/>
      <c r="H221" s="254">
        <v>106.43000000000001</v>
      </c>
      <c r="I221" s="255"/>
      <c r="J221" s="255"/>
      <c r="K221" s="251"/>
      <c r="L221" s="251"/>
      <c r="M221" s="256"/>
      <c r="N221" s="257"/>
      <c r="O221" s="258"/>
      <c r="P221" s="258"/>
      <c r="Q221" s="258"/>
      <c r="R221" s="258"/>
      <c r="S221" s="258"/>
      <c r="T221" s="258"/>
      <c r="U221" s="258"/>
      <c r="V221" s="258"/>
      <c r="W221" s="258"/>
      <c r="X221" s="259"/>
      <c r="Y221" s="14"/>
      <c r="Z221" s="14"/>
      <c r="AA221" s="14"/>
      <c r="AB221" s="14"/>
      <c r="AC221" s="14"/>
      <c r="AD221" s="14"/>
      <c r="AE221" s="14"/>
      <c r="AT221" s="260" t="s">
        <v>206</v>
      </c>
      <c r="AU221" s="260" t="s">
        <v>84</v>
      </c>
      <c r="AV221" s="14" t="s">
        <v>84</v>
      </c>
      <c r="AW221" s="14" t="s">
        <v>5</v>
      </c>
      <c r="AX221" s="14" t="s">
        <v>74</v>
      </c>
      <c r="AY221" s="260" t="s">
        <v>194</v>
      </c>
    </row>
    <row r="222" s="15" customFormat="1">
      <c r="A222" s="15"/>
      <c r="B222" s="261"/>
      <c r="C222" s="262"/>
      <c r="D222" s="241" t="s">
        <v>206</v>
      </c>
      <c r="E222" s="263" t="s">
        <v>20</v>
      </c>
      <c r="F222" s="264" t="s">
        <v>210</v>
      </c>
      <c r="G222" s="262"/>
      <c r="H222" s="265">
        <v>106.43000000000001</v>
      </c>
      <c r="I222" s="266"/>
      <c r="J222" s="266"/>
      <c r="K222" s="262"/>
      <c r="L222" s="262"/>
      <c r="M222" s="267"/>
      <c r="N222" s="268"/>
      <c r="O222" s="269"/>
      <c r="P222" s="269"/>
      <c r="Q222" s="269"/>
      <c r="R222" s="269"/>
      <c r="S222" s="269"/>
      <c r="T222" s="269"/>
      <c r="U222" s="269"/>
      <c r="V222" s="269"/>
      <c r="W222" s="269"/>
      <c r="X222" s="270"/>
      <c r="Y222" s="15"/>
      <c r="Z222" s="15"/>
      <c r="AA222" s="15"/>
      <c r="AB222" s="15"/>
      <c r="AC222" s="15"/>
      <c r="AD222" s="15"/>
      <c r="AE222" s="15"/>
      <c r="AT222" s="271" t="s">
        <v>206</v>
      </c>
      <c r="AU222" s="271" t="s">
        <v>84</v>
      </c>
      <c r="AV222" s="15" t="s">
        <v>202</v>
      </c>
      <c r="AW222" s="15" t="s">
        <v>5</v>
      </c>
      <c r="AX222" s="15" t="s">
        <v>82</v>
      </c>
      <c r="AY222" s="271" t="s">
        <v>194</v>
      </c>
    </row>
    <row r="223" s="2" customFormat="1" ht="37.8" customHeight="1">
      <c r="A223" s="41"/>
      <c r="B223" s="42"/>
      <c r="C223" s="220" t="s">
        <v>296</v>
      </c>
      <c r="D223" s="220" t="s">
        <v>197</v>
      </c>
      <c r="E223" s="221" t="s">
        <v>244</v>
      </c>
      <c r="F223" s="222" t="s">
        <v>245</v>
      </c>
      <c r="G223" s="223" t="s">
        <v>218</v>
      </c>
      <c r="H223" s="224">
        <v>106.43000000000001</v>
      </c>
      <c r="I223" s="225"/>
      <c r="J223" s="225"/>
      <c r="K223" s="226">
        <f>ROUND(P223*H223,2)</f>
        <v>0</v>
      </c>
      <c r="L223" s="222" t="s">
        <v>201</v>
      </c>
      <c r="M223" s="47"/>
      <c r="N223" s="227" t="s">
        <v>20</v>
      </c>
      <c r="O223" s="228" t="s">
        <v>43</v>
      </c>
      <c r="P223" s="229">
        <f>I223+J223</f>
        <v>0</v>
      </c>
      <c r="Q223" s="229">
        <f>ROUND(I223*H223,2)</f>
        <v>0</v>
      </c>
      <c r="R223" s="229">
        <f>ROUND(J223*H223,2)</f>
        <v>0</v>
      </c>
      <c r="S223" s="87"/>
      <c r="T223" s="230">
        <f>S223*H223</f>
        <v>0</v>
      </c>
      <c r="U223" s="230">
        <v>0</v>
      </c>
      <c r="V223" s="230">
        <f>U223*H223</f>
        <v>0</v>
      </c>
      <c r="W223" s="230">
        <v>0</v>
      </c>
      <c r="X223" s="231">
        <f>W223*H223</f>
        <v>0</v>
      </c>
      <c r="Y223" s="41"/>
      <c r="Z223" s="41"/>
      <c r="AA223" s="41"/>
      <c r="AB223" s="41"/>
      <c r="AC223" s="41"/>
      <c r="AD223" s="41"/>
      <c r="AE223" s="41"/>
      <c r="AR223" s="232" t="s">
        <v>202</v>
      </c>
      <c r="AT223" s="232" t="s">
        <v>197</v>
      </c>
      <c r="AU223" s="232" t="s">
        <v>84</v>
      </c>
      <c r="AY223" s="20" t="s">
        <v>194</v>
      </c>
      <c r="BE223" s="233">
        <f>IF(O223="základní",K223,0)</f>
        <v>0</v>
      </c>
      <c r="BF223" s="233">
        <f>IF(O223="snížená",K223,0)</f>
        <v>0</v>
      </c>
      <c r="BG223" s="233">
        <f>IF(O223="zákl. přenesená",K223,0)</f>
        <v>0</v>
      </c>
      <c r="BH223" s="233">
        <f>IF(O223="sníž. přenesená",K223,0)</f>
        <v>0</v>
      </c>
      <c r="BI223" s="233">
        <f>IF(O223="nulová",K223,0)</f>
        <v>0</v>
      </c>
      <c r="BJ223" s="20" t="s">
        <v>82</v>
      </c>
      <c r="BK223" s="233">
        <f>ROUND(P223*H223,2)</f>
        <v>0</v>
      </c>
      <c r="BL223" s="20" t="s">
        <v>202</v>
      </c>
      <c r="BM223" s="232" t="s">
        <v>297</v>
      </c>
    </row>
    <row r="224" s="2" customFormat="1">
      <c r="A224" s="41"/>
      <c r="B224" s="42"/>
      <c r="C224" s="43"/>
      <c r="D224" s="234" t="s">
        <v>204</v>
      </c>
      <c r="E224" s="43"/>
      <c r="F224" s="235" t="s">
        <v>247</v>
      </c>
      <c r="G224" s="43"/>
      <c r="H224" s="43"/>
      <c r="I224" s="236"/>
      <c r="J224" s="236"/>
      <c r="K224" s="43"/>
      <c r="L224" s="43"/>
      <c r="M224" s="47"/>
      <c r="N224" s="237"/>
      <c r="O224" s="238"/>
      <c r="P224" s="87"/>
      <c r="Q224" s="87"/>
      <c r="R224" s="87"/>
      <c r="S224" s="87"/>
      <c r="T224" s="87"/>
      <c r="U224" s="87"/>
      <c r="V224" s="87"/>
      <c r="W224" s="87"/>
      <c r="X224" s="88"/>
      <c r="Y224" s="41"/>
      <c r="Z224" s="41"/>
      <c r="AA224" s="41"/>
      <c r="AB224" s="41"/>
      <c r="AC224" s="41"/>
      <c r="AD224" s="41"/>
      <c r="AE224" s="41"/>
      <c r="AT224" s="20" t="s">
        <v>204</v>
      </c>
      <c r="AU224" s="20" t="s">
        <v>84</v>
      </c>
    </row>
    <row r="225" s="13" customFormat="1">
      <c r="A225" s="13"/>
      <c r="B225" s="239"/>
      <c r="C225" s="240"/>
      <c r="D225" s="241" t="s">
        <v>206</v>
      </c>
      <c r="E225" s="242" t="s">
        <v>20</v>
      </c>
      <c r="F225" s="243" t="s">
        <v>284</v>
      </c>
      <c r="G225" s="240"/>
      <c r="H225" s="242" t="s">
        <v>20</v>
      </c>
      <c r="I225" s="244"/>
      <c r="J225" s="244"/>
      <c r="K225" s="240"/>
      <c r="L225" s="240"/>
      <c r="M225" s="245"/>
      <c r="N225" s="246"/>
      <c r="O225" s="247"/>
      <c r="P225" s="247"/>
      <c r="Q225" s="247"/>
      <c r="R225" s="247"/>
      <c r="S225" s="247"/>
      <c r="T225" s="247"/>
      <c r="U225" s="247"/>
      <c r="V225" s="247"/>
      <c r="W225" s="247"/>
      <c r="X225" s="248"/>
      <c r="Y225" s="13"/>
      <c r="Z225" s="13"/>
      <c r="AA225" s="13"/>
      <c r="AB225" s="13"/>
      <c r="AC225" s="13"/>
      <c r="AD225" s="13"/>
      <c r="AE225" s="13"/>
      <c r="AT225" s="249" t="s">
        <v>206</v>
      </c>
      <c r="AU225" s="249" t="s">
        <v>84</v>
      </c>
      <c r="AV225" s="13" t="s">
        <v>82</v>
      </c>
      <c r="AW225" s="13" t="s">
        <v>5</v>
      </c>
      <c r="AX225" s="13" t="s">
        <v>74</v>
      </c>
      <c r="AY225" s="249" t="s">
        <v>194</v>
      </c>
    </row>
    <row r="226" s="13" customFormat="1">
      <c r="A226" s="13"/>
      <c r="B226" s="239"/>
      <c r="C226" s="240"/>
      <c r="D226" s="241" t="s">
        <v>206</v>
      </c>
      <c r="E226" s="242" t="s">
        <v>20</v>
      </c>
      <c r="F226" s="243" t="s">
        <v>285</v>
      </c>
      <c r="G226" s="240"/>
      <c r="H226" s="242" t="s">
        <v>20</v>
      </c>
      <c r="I226" s="244"/>
      <c r="J226" s="244"/>
      <c r="K226" s="240"/>
      <c r="L226" s="240"/>
      <c r="M226" s="245"/>
      <c r="N226" s="246"/>
      <c r="O226" s="247"/>
      <c r="P226" s="247"/>
      <c r="Q226" s="247"/>
      <c r="R226" s="247"/>
      <c r="S226" s="247"/>
      <c r="T226" s="247"/>
      <c r="U226" s="247"/>
      <c r="V226" s="247"/>
      <c r="W226" s="247"/>
      <c r="X226" s="248"/>
      <c r="Y226" s="13"/>
      <c r="Z226" s="13"/>
      <c r="AA226" s="13"/>
      <c r="AB226" s="13"/>
      <c r="AC226" s="13"/>
      <c r="AD226" s="13"/>
      <c r="AE226" s="13"/>
      <c r="AT226" s="249" t="s">
        <v>206</v>
      </c>
      <c r="AU226" s="249" t="s">
        <v>84</v>
      </c>
      <c r="AV226" s="13" t="s">
        <v>82</v>
      </c>
      <c r="AW226" s="13" t="s">
        <v>5</v>
      </c>
      <c r="AX226" s="13" t="s">
        <v>74</v>
      </c>
      <c r="AY226" s="249" t="s">
        <v>194</v>
      </c>
    </row>
    <row r="227" s="13" customFormat="1">
      <c r="A227" s="13"/>
      <c r="B227" s="239"/>
      <c r="C227" s="240"/>
      <c r="D227" s="241" t="s">
        <v>206</v>
      </c>
      <c r="E227" s="242" t="s">
        <v>20</v>
      </c>
      <c r="F227" s="243" t="s">
        <v>200</v>
      </c>
      <c r="G227" s="240"/>
      <c r="H227" s="242" t="s">
        <v>20</v>
      </c>
      <c r="I227" s="244"/>
      <c r="J227" s="244"/>
      <c r="K227" s="240"/>
      <c r="L227" s="240"/>
      <c r="M227" s="245"/>
      <c r="N227" s="246"/>
      <c r="O227" s="247"/>
      <c r="P227" s="247"/>
      <c r="Q227" s="247"/>
      <c r="R227" s="247"/>
      <c r="S227" s="247"/>
      <c r="T227" s="247"/>
      <c r="U227" s="247"/>
      <c r="V227" s="247"/>
      <c r="W227" s="247"/>
      <c r="X227" s="248"/>
      <c r="Y227" s="13"/>
      <c r="Z227" s="13"/>
      <c r="AA227" s="13"/>
      <c r="AB227" s="13"/>
      <c r="AC227" s="13"/>
      <c r="AD227" s="13"/>
      <c r="AE227" s="13"/>
      <c r="AT227" s="249" t="s">
        <v>206</v>
      </c>
      <c r="AU227" s="249" t="s">
        <v>84</v>
      </c>
      <c r="AV227" s="13" t="s">
        <v>82</v>
      </c>
      <c r="AW227" s="13" t="s">
        <v>5</v>
      </c>
      <c r="AX227" s="13" t="s">
        <v>74</v>
      </c>
      <c r="AY227" s="249" t="s">
        <v>194</v>
      </c>
    </row>
    <row r="228" s="14" customFormat="1">
      <c r="A228" s="14"/>
      <c r="B228" s="250"/>
      <c r="C228" s="251"/>
      <c r="D228" s="241" t="s">
        <v>206</v>
      </c>
      <c r="E228" s="252" t="s">
        <v>20</v>
      </c>
      <c r="F228" s="253" t="s">
        <v>286</v>
      </c>
      <c r="G228" s="251"/>
      <c r="H228" s="254">
        <v>106.43000000000001</v>
      </c>
      <c r="I228" s="255"/>
      <c r="J228" s="255"/>
      <c r="K228" s="251"/>
      <c r="L228" s="251"/>
      <c r="M228" s="256"/>
      <c r="N228" s="257"/>
      <c r="O228" s="258"/>
      <c r="P228" s="258"/>
      <c r="Q228" s="258"/>
      <c r="R228" s="258"/>
      <c r="S228" s="258"/>
      <c r="T228" s="258"/>
      <c r="U228" s="258"/>
      <c r="V228" s="258"/>
      <c r="W228" s="258"/>
      <c r="X228" s="259"/>
      <c r="Y228" s="14"/>
      <c r="Z228" s="14"/>
      <c r="AA228" s="14"/>
      <c r="AB228" s="14"/>
      <c r="AC228" s="14"/>
      <c r="AD228" s="14"/>
      <c r="AE228" s="14"/>
      <c r="AT228" s="260" t="s">
        <v>206</v>
      </c>
      <c r="AU228" s="260" t="s">
        <v>84</v>
      </c>
      <c r="AV228" s="14" t="s">
        <v>84</v>
      </c>
      <c r="AW228" s="14" t="s">
        <v>5</v>
      </c>
      <c r="AX228" s="14" t="s">
        <v>74</v>
      </c>
      <c r="AY228" s="260" t="s">
        <v>194</v>
      </c>
    </row>
    <row r="229" s="15" customFormat="1">
      <c r="A229" s="15"/>
      <c r="B229" s="261"/>
      <c r="C229" s="262"/>
      <c r="D229" s="241" t="s">
        <v>206</v>
      </c>
      <c r="E229" s="263" t="s">
        <v>20</v>
      </c>
      <c r="F229" s="264" t="s">
        <v>210</v>
      </c>
      <c r="G229" s="262"/>
      <c r="H229" s="265">
        <v>106.43000000000001</v>
      </c>
      <c r="I229" s="266"/>
      <c r="J229" s="266"/>
      <c r="K229" s="262"/>
      <c r="L229" s="262"/>
      <c r="M229" s="267"/>
      <c r="N229" s="268"/>
      <c r="O229" s="269"/>
      <c r="P229" s="269"/>
      <c r="Q229" s="269"/>
      <c r="R229" s="269"/>
      <c r="S229" s="269"/>
      <c r="T229" s="269"/>
      <c r="U229" s="269"/>
      <c r="V229" s="269"/>
      <c r="W229" s="269"/>
      <c r="X229" s="270"/>
      <c r="Y229" s="15"/>
      <c r="Z229" s="15"/>
      <c r="AA229" s="15"/>
      <c r="AB229" s="15"/>
      <c r="AC229" s="15"/>
      <c r="AD229" s="15"/>
      <c r="AE229" s="15"/>
      <c r="AT229" s="271" t="s">
        <v>206</v>
      </c>
      <c r="AU229" s="271" t="s">
        <v>84</v>
      </c>
      <c r="AV229" s="15" t="s">
        <v>202</v>
      </c>
      <c r="AW229" s="15" t="s">
        <v>5</v>
      </c>
      <c r="AX229" s="15" t="s">
        <v>82</v>
      </c>
      <c r="AY229" s="271" t="s">
        <v>194</v>
      </c>
    </row>
    <row r="230" s="2" customFormat="1" ht="24.15" customHeight="1">
      <c r="A230" s="41"/>
      <c r="B230" s="42"/>
      <c r="C230" s="220" t="s">
        <v>8</v>
      </c>
      <c r="D230" s="220" t="s">
        <v>197</v>
      </c>
      <c r="E230" s="221" t="s">
        <v>249</v>
      </c>
      <c r="F230" s="222" t="s">
        <v>250</v>
      </c>
      <c r="G230" s="223" t="s">
        <v>218</v>
      </c>
      <c r="H230" s="224">
        <v>106.43000000000001</v>
      </c>
      <c r="I230" s="225"/>
      <c r="J230" s="225"/>
      <c r="K230" s="226">
        <f>ROUND(P230*H230,2)</f>
        <v>0</v>
      </c>
      <c r="L230" s="222" t="s">
        <v>201</v>
      </c>
      <c r="M230" s="47"/>
      <c r="N230" s="227" t="s">
        <v>20</v>
      </c>
      <c r="O230" s="228" t="s">
        <v>43</v>
      </c>
      <c r="P230" s="229">
        <f>I230+J230</f>
        <v>0</v>
      </c>
      <c r="Q230" s="229">
        <f>ROUND(I230*H230,2)</f>
        <v>0</v>
      </c>
      <c r="R230" s="229">
        <f>ROUND(J230*H230,2)</f>
        <v>0</v>
      </c>
      <c r="S230" s="87"/>
      <c r="T230" s="230">
        <f>S230*H230</f>
        <v>0</v>
      </c>
      <c r="U230" s="230">
        <v>0</v>
      </c>
      <c r="V230" s="230">
        <f>U230*H230</f>
        <v>0</v>
      </c>
      <c r="W230" s="230">
        <v>0</v>
      </c>
      <c r="X230" s="231">
        <f>W230*H230</f>
        <v>0</v>
      </c>
      <c r="Y230" s="41"/>
      <c r="Z230" s="41"/>
      <c r="AA230" s="41"/>
      <c r="AB230" s="41"/>
      <c r="AC230" s="41"/>
      <c r="AD230" s="41"/>
      <c r="AE230" s="41"/>
      <c r="AR230" s="232" t="s">
        <v>202</v>
      </c>
      <c r="AT230" s="232" t="s">
        <v>197</v>
      </c>
      <c r="AU230" s="232" t="s">
        <v>84</v>
      </c>
      <c r="AY230" s="20" t="s">
        <v>194</v>
      </c>
      <c r="BE230" s="233">
        <f>IF(O230="základní",K230,0)</f>
        <v>0</v>
      </c>
      <c r="BF230" s="233">
        <f>IF(O230="snížená",K230,0)</f>
        <v>0</v>
      </c>
      <c r="BG230" s="233">
        <f>IF(O230="zákl. přenesená",K230,0)</f>
        <v>0</v>
      </c>
      <c r="BH230" s="233">
        <f>IF(O230="sníž. přenesená",K230,0)</f>
        <v>0</v>
      </c>
      <c r="BI230" s="233">
        <f>IF(O230="nulová",K230,0)</f>
        <v>0</v>
      </c>
      <c r="BJ230" s="20" t="s">
        <v>82</v>
      </c>
      <c r="BK230" s="233">
        <f>ROUND(P230*H230,2)</f>
        <v>0</v>
      </c>
      <c r="BL230" s="20" t="s">
        <v>202</v>
      </c>
      <c r="BM230" s="232" t="s">
        <v>298</v>
      </c>
    </row>
    <row r="231" s="2" customFormat="1">
      <c r="A231" s="41"/>
      <c r="B231" s="42"/>
      <c r="C231" s="43"/>
      <c r="D231" s="234" t="s">
        <v>204</v>
      </c>
      <c r="E231" s="43"/>
      <c r="F231" s="235" t="s">
        <v>252</v>
      </c>
      <c r="G231" s="43"/>
      <c r="H231" s="43"/>
      <c r="I231" s="236"/>
      <c r="J231" s="236"/>
      <c r="K231" s="43"/>
      <c r="L231" s="43"/>
      <c r="M231" s="47"/>
      <c r="N231" s="237"/>
      <c r="O231" s="238"/>
      <c r="P231" s="87"/>
      <c r="Q231" s="87"/>
      <c r="R231" s="87"/>
      <c r="S231" s="87"/>
      <c r="T231" s="87"/>
      <c r="U231" s="87"/>
      <c r="V231" s="87"/>
      <c r="W231" s="87"/>
      <c r="X231" s="88"/>
      <c r="Y231" s="41"/>
      <c r="Z231" s="41"/>
      <c r="AA231" s="41"/>
      <c r="AB231" s="41"/>
      <c r="AC231" s="41"/>
      <c r="AD231" s="41"/>
      <c r="AE231" s="41"/>
      <c r="AT231" s="20" t="s">
        <v>204</v>
      </c>
      <c r="AU231" s="20" t="s">
        <v>84</v>
      </c>
    </row>
    <row r="232" s="13" customFormat="1">
      <c r="A232" s="13"/>
      <c r="B232" s="239"/>
      <c r="C232" s="240"/>
      <c r="D232" s="241" t="s">
        <v>206</v>
      </c>
      <c r="E232" s="242" t="s">
        <v>20</v>
      </c>
      <c r="F232" s="243" t="s">
        <v>284</v>
      </c>
      <c r="G232" s="240"/>
      <c r="H232" s="242" t="s">
        <v>20</v>
      </c>
      <c r="I232" s="244"/>
      <c r="J232" s="244"/>
      <c r="K232" s="240"/>
      <c r="L232" s="240"/>
      <c r="M232" s="245"/>
      <c r="N232" s="246"/>
      <c r="O232" s="247"/>
      <c r="P232" s="247"/>
      <c r="Q232" s="247"/>
      <c r="R232" s="247"/>
      <c r="S232" s="247"/>
      <c r="T232" s="247"/>
      <c r="U232" s="247"/>
      <c r="V232" s="247"/>
      <c r="W232" s="247"/>
      <c r="X232" s="248"/>
      <c r="Y232" s="13"/>
      <c r="Z232" s="13"/>
      <c r="AA232" s="13"/>
      <c r="AB232" s="13"/>
      <c r="AC232" s="13"/>
      <c r="AD232" s="13"/>
      <c r="AE232" s="13"/>
      <c r="AT232" s="249" t="s">
        <v>206</v>
      </c>
      <c r="AU232" s="249" t="s">
        <v>84</v>
      </c>
      <c r="AV232" s="13" t="s">
        <v>82</v>
      </c>
      <c r="AW232" s="13" t="s">
        <v>5</v>
      </c>
      <c r="AX232" s="13" t="s">
        <v>74</v>
      </c>
      <c r="AY232" s="249" t="s">
        <v>194</v>
      </c>
    </row>
    <row r="233" s="13" customFormat="1">
      <c r="A233" s="13"/>
      <c r="B233" s="239"/>
      <c r="C233" s="240"/>
      <c r="D233" s="241" t="s">
        <v>206</v>
      </c>
      <c r="E233" s="242" t="s">
        <v>20</v>
      </c>
      <c r="F233" s="243" t="s">
        <v>285</v>
      </c>
      <c r="G233" s="240"/>
      <c r="H233" s="242" t="s">
        <v>20</v>
      </c>
      <c r="I233" s="244"/>
      <c r="J233" s="244"/>
      <c r="K233" s="240"/>
      <c r="L233" s="240"/>
      <c r="M233" s="245"/>
      <c r="N233" s="246"/>
      <c r="O233" s="247"/>
      <c r="P233" s="247"/>
      <c r="Q233" s="247"/>
      <c r="R233" s="247"/>
      <c r="S233" s="247"/>
      <c r="T233" s="247"/>
      <c r="U233" s="247"/>
      <c r="V233" s="247"/>
      <c r="W233" s="247"/>
      <c r="X233" s="248"/>
      <c r="Y233" s="13"/>
      <c r="Z233" s="13"/>
      <c r="AA233" s="13"/>
      <c r="AB233" s="13"/>
      <c r="AC233" s="13"/>
      <c r="AD233" s="13"/>
      <c r="AE233" s="13"/>
      <c r="AT233" s="249" t="s">
        <v>206</v>
      </c>
      <c r="AU233" s="249" t="s">
        <v>84</v>
      </c>
      <c r="AV233" s="13" t="s">
        <v>82</v>
      </c>
      <c r="AW233" s="13" t="s">
        <v>5</v>
      </c>
      <c r="AX233" s="13" t="s">
        <v>74</v>
      </c>
      <c r="AY233" s="249" t="s">
        <v>194</v>
      </c>
    </row>
    <row r="234" s="13" customFormat="1">
      <c r="A234" s="13"/>
      <c r="B234" s="239"/>
      <c r="C234" s="240"/>
      <c r="D234" s="241" t="s">
        <v>206</v>
      </c>
      <c r="E234" s="242" t="s">
        <v>20</v>
      </c>
      <c r="F234" s="243" t="s">
        <v>200</v>
      </c>
      <c r="G234" s="240"/>
      <c r="H234" s="242" t="s">
        <v>20</v>
      </c>
      <c r="I234" s="244"/>
      <c r="J234" s="244"/>
      <c r="K234" s="240"/>
      <c r="L234" s="240"/>
      <c r="M234" s="245"/>
      <c r="N234" s="246"/>
      <c r="O234" s="247"/>
      <c r="P234" s="247"/>
      <c r="Q234" s="247"/>
      <c r="R234" s="247"/>
      <c r="S234" s="247"/>
      <c r="T234" s="247"/>
      <c r="U234" s="247"/>
      <c r="V234" s="247"/>
      <c r="W234" s="247"/>
      <c r="X234" s="248"/>
      <c r="Y234" s="13"/>
      <c r="Z234" s="13"/>
      <c r="AA234" s="13"/>
      <c r="AB234" s="13"/>
      <c r="AC234" s="13"/>
      <c r="AD234" s="13"/>
      <c r="AE234" s="13"/>
      <c r="AT234" s="249" t="s">
        <v>206</v>
      </c>
      <c r="AU234" s="249" t="s">
        <v>84</v>
      </c>
      <c r="AV234" s="13" t="s">
        <v>82</v>
      </c>
      <c r="AW234" s="13" t="s">
        <v>5</v>
      </c>
      <c r="AX234" s="13" t="s">
        <v>74</v>
      </c>
      <c r="AY234" s="249" t="s">
        <v>194</v>
      </c>
    </row>
    <row r="235" s="14" customFormat="1">
      <c r="A235" s="14"/>
      <c r="B235" s="250"/>
      <c r="C235" s="251"/>
      <c r="D235" s="241" t="s">
        <v>206</v>
      </c>
      <c r="E235" s="252" t="s">
        <v>20</v>
      </c>
      <c r="F235" s="253" t="s">
        <v>286</v>
      </c>
      <c r="G235" s="251"/>
      <c r="H235" s="254">
        <v>106.43000000000001</v>
      </c>
      <c r="I235" s="255"/>
      <c r="J235" s="255"/>
      <c r="K235" s="251"/>
      <c r="L235" s="251"/>
      <c r="M235" s="256"/>
      <c r="N235" s="257"/>
      <c r="O235" s="258"/>
      <c r="P235" s="258"/>
      <c r="Q235" s="258"/>
      <c r="R235" s="258"/>
      <c r="S235" s="258"/>
      <c r="T235" s="258"/>
      <c r="U235" s="258"/>
      <c r="V235" s="258"/>
      <c r="W235" s="258"/>
      <c r="X235" s="259"/>
      <c r="Y235" s="14"/>
      <c r="Z235" s="14"/>
      <c r="AA235" s="14"/>
      <c r="AB235" s="14"/>
      <c r="AC235" s="14"/>
      <c r="AD235" s="14"/>
      <c r="AE235" s="14"/>
      <c r="AT235" s="260" t="s">
        <v>206</v>
      </c>
      <c r="AU235" s="260" t="s">
        <v>84</v>
      </c>
      <c r="AV235" s="14" t="s">
        <v>84</v>
      </c>
      <c r="AW235" s="14" t="s">
        <v>5</v>
      </c>
      <c r="AX235" s="14" t="s">
        <v>74</v>
      </c>
      <c r="AY235" s="260" t="s">
        <v>194</v>
      </c>
    </row>
    <row r="236" s="15" customFormat="1">
      <c r="A236" s="15"/>
      <c r="B236" s="261"/>
      <c r="C236" s="262"/>
      <c r="D236" s="241" t="s">
        <v>206</v>
      </c>
      <c r="E236" s="263" t="s">
        <v>20</v>
      </c>
      <c r="F236" s="264" t="s">
        <v>210</v>
      </c>
      <c r="G236" s="262"/>
      <c r="H236" s="265">
        <v>106.43000000000001</v>
      </c>
      <c r="I236" s="266"/>
      <c r="J236" s="266"/>
      <c r="K236" s="262"/>
      <c r="L236" s="262"/>
      <c r="M236" s="267"/>
      <c r="N236" s="268"/>
      <c r="O236" s="269"/>
      <c r="P236" s="269"/>
      <c r="Q236" s="269"/>
      <c r="R236" s="269"/>
      <c r="S236" s="269"/>
      <c r="T236" s="269"/>
      <c r="U236" s="269"/>
      <c r="V236" s="269"/>
      <c r="W236" s="269"/>
      <c r="X236" s="270"/>
      <c r="Y236" s="15"/>
      <c r="Z236" s="15"/>
      <c r="AA236" s="15"/>
      <c r="AB236" s="15"/>
      <c r="AC236" s="15"/>
      <c r="AD236" s="15"/>
      <c r="AE236" s="15"/>
      <c r="AT236" s="271" t="s">
        <v>206</v>
      </c>
      <c r="AU236" s="271" t="s">
        <v>84</v>
      </c>
      <c r="AV236" s="15" t="s">
        <v>202</v>
      </c>
      <c r="AW236" s="15" t="s">
        <v>5</v>
      </c>
      <c r="AX236" s="15" t="s">
        <v>82</v>
      </c>
      <c r="AY236" s="271" t="s">
        <v>194</v>
      </c>
    </row>
    <row r="237" s="2" customFormat="1" ht="24.15" customHeight="1">
      <c r="A237" s="41"/>
      <c r="B237" s="42"/>
      <c r="C237" s="220" t="s">
        <v>299</v>
      </c>
      <c r="D237" s="220" t="s">
        <v>197</v>
      </c>
      <c r="E237" s="221" t="s">
        <v>253</v>
      </c>
      <c r="F237" s="222" t="s">
        <v>254</v>
      </c>
      <c r="G237" s="223" t="s">
        <v>200</v>
      </c>
      <c r="H237" s="224">
        <v>367</v>
      </c>
      <c r="I237" s="225"/>
      <c r="J237" s="225"/>
      <c r="K237" s="226">
        <f>ROUND(P237*H237,2)</f>
        <v>0</v>
      </c>
      <c r="L237" s="222" t="s">
        <v>201</v>
      </c>
      <c r="M237" s="47"/>
      <c r="N237" s="227" t="s">
        <v>20</v>
      </c>
      <c r="O237" s="228" t="s">
        <v>43</v>
      </c>
      <c r="P237" s="229">
        <f>I237+J237</f>
        <v>0</v>
      </c>
      <c r="Q237" s="229">
        <f>ROUND(I237*H237,2)</f>
        <v>0</v>
      </c>
      <c r="R237" s="229">
        <f>ROUND(J237*H237,2)</f>
        <v>0</v>
      </c>
      <c r="S237" s="87"/>
      <c r="T237" s="230">
        <f>S237*H237</f>
        <v>0</v>
      </c>
      <c r="U237" s="230">
        <v>0</v>
      </c>
      <c r="V237" s="230">
        <f>U237*H237</f>
        <v>0</v>
      </c>
      <c r="W237" s="230">
        <v>0</v>
      </c>
      <c r="X237" s="231">
        <f>W237*H237</f>
        <v>0</v>
      </c>
      <c r="Y237" s="41"/>
      <c r="Z237" s="41"/>
      <c r="AA237" s="41"/>
      <c r="AB237" s="41"/>
      <c r="AC237" s="41"/>
      <c r="AD237" s="41"/>
      <c r="AE237" s="41"/>
      <c r="AR237" s="232" t="s">
        <v>202</v>
      </c>
      <c r="AT237" s="232" t="s">
        <v>197</v>
      </c>
      <c r="AU237" s="232" t="s">
        <v>84</v>
      </c>
      <c r="AY237" s="20" t="s">
        <v>194</v>
      </c>
      <c r="BE237" s="233">
        <f>IF(O237="základní",K237,0)</f>
        <v>0</v>
      </c>
      <c r="BF237" s="233">
        <f>IF(O237="snížená",K237,0)</f>
        <v>0</v>
      </c>
      <c r="BG237" s="233">
        <f>IF(O237="zákl. přenesená",K237,0)</f>
        <v>0</v>
      </c>
      <c r="BH237" s="233">
        <f>IF(O237="sníž. přenesená",K237,0)</f>
        <v>0</v>
      </c>
      <c r="BI237" s="233">
        <f>IF(O237="nulová",K237,0)</f>
        <v>0</v>
      </c>
      <c r="BJ237" s="20" t="s">
        <v>82</v>
      </c>
      <c r="BK237" s="233">
        <f>ROUND(P237*H237,2)</f>
        <v>0</v>
      </c>
      <c r="BL237" s="20" t="s">
        <v>202</v>
      </c>
      <c r="BM237" s="232" t="s">
        <v>300</v>
      </c>
    </row>
    <row r="238" s="2" customFormat="1">
      <c r="A238" s="41"/>
      <c r="B238" s="42"/>
      <c r="C238" s="43"/>
      <c r="D238" s="234" t="s">
        <v>204</v>
      </c>
      <c r="E238" s="43"/>
      <c r="F238" s="235" t="s">
        <v>256</v>
      </c>
      <c r="G238" s="43"/>
      <c r="H238" s="43"/>
      <c r="I238" s="236"/>
      <c r="J238" s="236"/>
      <c r="K238" s="43"/>
      <c r="L238" s="43"/>
      <c r="M238" s="47"/>
      <c r="N238" s="237"/>
      <c r="O238" s="238"/>
      <c r="P238" s="87"/>
      <c r="Q238" s="87"/>
      <c r="R238" s="87"/>
      <c r="S238" s="87"/>
      <c r="T238" s="87"/>
      <c r="U238" s="87"/>
      <c r="V238" s="87"/>
      <c r="W238" s="87"/>
      <c r="X238" s="88"/>
      <c r="Y238" s="41"/>
      <c r="Z238" s="41"/>
      <c r="AA238" s="41"/>
      <c r="AB238" s="41"/>
      <c r="AC238" s="41"/>
      <c r="AD238" s="41"/>
      <c r="AE238" s="41"/>
      <c r="AT238" s="20" t="s">
        <v>204</v>
      </c>
      <c r="AU238" s="20" t="s">
        <v>84</v>
      </c>
    </row>
    <row r="239" s="13" customFormat="1">
      <c r="A239" s="13"/>
      <c r="B239" s="239"/>
      <c r="C239" s="240"/>
      <c r="D239" s="241" t="s">
        <v>206</v>
      </c>
      <c r="E239" s="242" t="s">
        <v>20</v>
      </c>
      <c r="F239" s="243" t="s">
        <v>284</v>
      </c>
      <c r="G239" s="240"/>
      <c r="H239" s="242" t="s">
        <v>20</v>
      </c>
      <c r="I239" s="244"/>
      <c r="J239" s="244"/>
      <c r="K239" s="240"/>
      <c r="L239" s="240"/>
      <c r="M239" s="245"/>
      <c r="N239" s="246"/>
      <c r="O239" s="247"/>
      <c r="P239" s="247"/>
      <c r="Q239" s="247"/>
      <c r="R239" s="247"/>
      <c r="S239" s="247"/>
      <c r="T239" s="247"/>
      <c r="U239" s="247"/>
      <c r="V239" s="247"/>
      <c r="W239" s="247"/>
      <c r="X239" s="248"/>
      <c r="Y239" s="13"/>
      <c r="Z239" s="13"/>
      <c r="AA239" s="13"/>
      <c r="AB239" s="13"/>
      <c r="AC239" s="13"/>
      <c r="AD239" s="13"/>
      <c r="AE239" s="13"/>
      <c r="AT239" s="249" t="s">
        <v>206</v>
      </c>
      <c r="AU239" s="249" t="s">
        <v>84</v>
      </c>
      <c r="AV239" s="13" t="s">
        <v>82</v>
      </c>
      <c r="AW239" s="13" t="s">
        <v>5</v>
      </c>
      <c r="AX239" s="13" t="s">
        <v>74</v>
      </c>
      <c r="AY239" s="249" t="s">
        <v>194</v>
      </c>
    </row>
    <row r="240" s="13" customFormat="1">
      <c r="A240" s="13"/>
      <c r="B240" s="239"/>
      <c r="C240" s="240"/>
      <c r="D240" s="241" t="s">
        <v>206</v>
      </c>
      <c r="E240" s="242" t="s">
        <v>20</v>
      </c>
      <c r="F240" s="243" t="s">
        <v>258</v>
      </c>
      <c r="G240" s="240"/>
      <c r="H240" s="242" t="s">
        <v>20</v>
      </c>
      <c r="I240" s="244"/>
      <c r="J240" s="244"/>
      <c r="K240" s="240"/>
      <c r="L240" s="240"/>
      <c r="M240" s="245"/>
      <c r="N240" s="246"/>
      <c r="O240" s="247"/>
      <c r="P240" s="247"/>
      <c r="Q240" s="247"/>
      <c r="R240" s="247"/>
      <c r="S240" s="247"/>
      <c r="T240" s="247"/>
      <c r="U240" s="247"/>
      <c r="V240" s="247"/>
      <c r="W240" s="247"/>
      <c r="X240" s="248"/>
      <c r="Y240" s="13"/>
      <c r="Z240" s="13"/>
      <c r="AA240" s="13"/>
      <c r="AB240" s="13"/>
      <c r="AC240" s="13"/>
      <c r="AD240" s="13"/>
      <c r="AE240" s="13"/>
      <c r="AT240" s="249" t="s">
        <v>206</v>
      </c>
      <c r="AU240" s="249" t="s">
        <v>84</v>
      </c>
      <c r="AV240" s="13" t="s">
        <v>82</v>
      </c>
      <c r="AW240" s="13" t="s">
        <v>5</v>
      </c>
      <c r="AX240" s="13" t="s">
        <v>74</v>
      </c>
      <c r="AY240" s="249" t="s">
        <v>194</v>
      </c>
    </row>
    <row r="241" s="13" customFormat="1">
      <c r="A241" s="13"/>
      <c r="B241" s="239"/>
      <c r="C241" s="240"/>
      <c r="D241" s="241" t="s">
        <v>206</v>
      </c>
      <c r="E241" s="242" t="s">
        <v>20</v>
      </c>
      <c r="F241" s="243" t="s">
        <v>200</v>
      </c>
      <c r="G241" s="240"/>
      <c r="H241" s="242" t="s">
        <v>20</v>
      </c>
      <c r="I241" s="244"/>
      <c r="J241" s="244"/>
      <c r="K241" s="240"/>
      <c r="L241" s="240"/>
      <c r="M241" s="245"/>
      <c r="N241" s="246"/>
      <c r="O241" s="247"/>
      <c r="P241" s="247"/>
      <c r="Q241" s="247"/>
      <c r="R241" s="247"/>
      <c r="S241" s="247"/>
      <c r="T241" s="247"/>
      <c r="U241" s="247"/>
      <c r="V241" s="247"/>
      <c r="W241" s="247"/>
      <c r="X241" s="248"/>
      <c r="Y241" s="13"/>
      <c r="Z241" s="13"/>
      <c r="AA241" s="13"/>
      <c r="AB241" s="13"/>
      <c r="AC241" s="13"/>
      <c r="AD241" s="13"/>
      <c r="AE241" s="13"/>
      <c r="AT241" s="249" t="s">
        <v>206</v>
      </c>
      <c r="AU241" s="249" t="s">
        <v>84</v>
      </c>
      <c r="AV241" s="13" t="s">
        <v>82</v>
      </c>
      <c r="AW241" s="13" t="s">
        <v>5</v>
      </c>
      <c r="AX241" s="13" t="s">
        <v>74</v>
      </c>
      <c r="AY241" s="249" t="s">
        <v>194</v>
      </c>
    </row>
    <row r="242" s="14" customFormat="1">
      <c r="A242" s="14"/>
      <c r="B242" s="250"/>
      <c r="C242" s="251"/>
      <c r="D242" s="241" t="s">
        <v>206</v>
      </c>
      <c r="E242" s="252" t="s">
        <v>20</v>
      </c>
      <c r="F242" s="253" t="s">
        <v>279</v>
      </c>
      <c r="G242" s="251"/>
      <c r="H242" s="254">
        <v>367</v>
      </c>
      <c r="I242" s="255"/>
      <c r="J242" s="255"/>
      <c r="K242" s="251"/>
      <c r="L242" s="251"/>
      <c r="M242" s="256"/>
      <c r="N242" s="257"/>
      <c r="O242" s="258"/>
      <c r="P242" s="258"/>
      <c r="Q242" s="258"/>
      <c r="R242" s="258"/>
      <c r="S242" s="258"/>
      <c r="T242" s="258"/>
      <c r="U242" s="258"/>
      <c r="V242" s="258"/>
      <c r="W242" s="258"/>
      <c r="X242" s="259"/>
      <c r="Y242" s="14"/>
      <c r="Z242" s="14"/>
      <c r="AA242" s="14"/>
      <c r="AB242" s="14"/>
      <c r="AC242" s="14"/>
      <c r="AD242" s="14"/>
      <c r="AE242" s="14"/>
      <c r="AT242" s="260" t="s">
        <v>206</v>
      </c>
      <c r="AU242" s="260" t="s">
        <v>84</v>
      </c>
      <c r="AV242" s="14" t="s">
        <v>84</v>
      </c>
      <c r="AW242" s="14" t="s">
        <v>5</v>
      </c>
      <c r="AX242" s="14" t="s">
        <v>74</v>
      </c>
      <c r="AY242" s="260" t="s">
        <v>194</v>
      </c>
    </row>
    <row r="243" s="15" customFormat="1">
      <c r="A243" s="15"/>
      <c r="B243" s="261"/>
      <c r="C243" s="262"/>
      <c r="D243" s="241" t="s">
        <v>206</v>
      </c>
      <c r="E243" s="263" t="s">
        <v>20</v>
      </c>
      <c r="F243" s="264" t="s">
        <v>210</v>
      </c>
      <c r="G243" s="262"/>
      <c r="H243" s="265">
        <v>367</v>
      </c>
      <c r="I243" s="266"/>
      <c r="J243" s="266"/>
      <c r="K243" s="262"/>
      <c r="L243" s="262"/>
      <c r="M243" s="267"/>
      <c r="N243" s="268"/>
      <c r="O243" s="269"/>
      <c r="P243" s="269"/>
      <c r="Q243" s="269"/>
      <c r="R243" s="269"/>
      <c r="S243" s="269"/>
      <c r="T243" s="269"/>
      <c r="U243" s="269"/>
      <c r="V243" s="269"/>
      <c r="W243" s="269"/>
      <c r="X243" s="270"/>
      <c r="Y243" s="15"/>
      <c r="Z243" s="15"/>
      <c r="AA243" s="15"/>
      <c r="AB243" s="15"/>
      <c r="AC243" s="15"/>
      <c r="AD243" s="15"/>
      <c r="AE243" s="15"/>
      <c r="AT243" s="271" t="s">
        <v>206</v>
      </c>
      <c r="AU243" s="271" t="s">
        <v>84</v>
      </c>
      <c r="AV243" s="15" t="s">
        <v>202</v>
      </c>
      <c r="AW243" s="15" t="s">
        <v>5</v>
      </c>
      <c r="AX243" s="15" t="s">
        <v>82</v>
      </c>
      <c r="AY243" s="271" t="s">
        <v>194</v>
      </c>
    </row>
    <row r="244" s="2" customFormat="1" ht="24.15" customHeight="1">
      <c r="A244" s="41"/>
      <c r="B244" s="42"/>
      <c r="C244" s="220" t="s">
        <v>301</v>
      </c>
      <c r="D244" s="220" t="s">
        <v>197</v>
      </c>
      <c r="E244" s="221" t="s">
        <v>260</v>
      </c>
      <c r="F244" s="222" t="s">
        <v>261</v>
      </c>
      <c r="G244" s="223" t="s">
        <v>262</v>
      </c>
      <c r="H244" s="224">
        <v>170.28800000000001</v>
      </c>
      <c r="I244" s="225"/>
      <c r="J244" s="225"/>
      <c r="K244" s="226">
        <f>ROUND(P244*H244,2)</f>
        <v>0</v>
      </c>
      <c r="L244" s="222" t="s">
        <v>201</v>
      </c>
      <c r="M244" s="47"/>
      <c r="N244" s="227" t="s">
        <v>20</v>
      </c>
      <c r="O244" s="228" t="s">
        <v>43</v>
      </c>
      <c r="P244" s="229">
        <f>I244+J244</f>
        <v>0</v>
      </c>
      <c r="Q244" s="229">
        <f>ROUND(I244*H244,2)</f>
        <v>0</v>
      </c>
      <c r="R244" s="229">
        <f>ROUND(J244*H244,2)</f>
        <v>0</v>
      </c>
      <c r="S244" s="87"/>
      <c r="T244" s="230">
        <f>S244*H244</f>
        <v>0</v>
      </c>
      <c r="U244" s="230">
        <v>0</v>
      </c>
      <c r="V244" s="230">
        <f>U244*H244</f>
        <v>0</v>
      </c>
      <c r="W244" s="230">
        <v>0</v>
      </c>
      <c r="X244" s="231">
        <f>W244*H244</f>
        <v>0</v>
      </c>
      <c r="Y244" s="41"/>
      <c r="Z244" s="41"/>
      <c r="AA244" s="41"/>
      <c r="AB244" s="41"/>
      <c r="AC244" s="41"/>
      <c r="AD244" s="41"/>
      <c r="AE244" s="41"/>
      <c r="AR244" s="232" t="s">
        <v>202</v>
      </c>
      <c r="AT244" s="232" t="s">
        <v>197</v>
      </c>
      <c r="AU244" s="232" t="s">
        <v>84</v>
      </c>
      <c r="AY244" s="20" t="s">
        <v>194</v>
      </c>
      <c r="BE244" s="233">
        <f>IF(O244="základní",K244,0)</f>
        <v>0</v>
      </c>
      <c r="BF244" s="233">
        <f>IF(O244="snížená",K244,0)</f>
        <v>0</v>
      </c>
      <c r="BG244" s="233">
        <f>IF(O244="zákl. přenesená",K244,0)</f>
        <v>0</v>
      </c>
      <c r="BH244" s="233">
        <f>IF(O244="sníž. přenesená",K244,0)</f>
        <v>0</v>
      </c>
      <c r="BI244" s="233">
        <f>IF(O244="nulová",K244,0)</f>
        <v>0</v>
      </c>
      <c r="BJ244" s="20" t="s">
        <v>82</v>
      </c>
      <c r="BK244" s="233">
        <f>ROUND(P244*H244,2)</f>
        <v>0</v>
      </c>
      <c r="BL244" s="20" t="s">
        <v>202</v>
      </c>
      <c r="BM244" s="232" t="s">
        <v>302</v>
      </c>
    </row>
    <row r="245" s="2" customFormat="1">
      <c r="A245" s="41"/>
      <c r="B245" s="42"/>
      <c r="C245" s="43"/>
      <c r="D245" s="234" t="s">
        <v>204</v>
      </c>
      <c r="E245" s="43"/>
      <c r="F245" s="235" t="s">
        <v>264</v>
      </c>
      <c r="G245" s="43"/>
      <c r="H245" s="43"/>
      <c r="I245" s="236"/>
      <c r="J245" s="236"/>
      <c r="K245" s="43"/>
      <c r="L245" s="43"/>
      <c r="M245" s="47"/>
      <c r="N245" s="237"/>
      <c r="O245" s="238"/>
      <c r="P245" s="87"/>
      <c r="Q245" s="87"/>
      <c r="R245" s="87"/>
      <c r="S245" s="87"/>
      <c r="T245" s="87"/>
      <c r="U245" s="87"/>
      <c r="V245" s="87"/>
      <c r="W245" s="87"/>
      <c r="X245" s="88"/>
      <c r="Y245" s="41"/>
      <c r="Z245" s="41"/>
      <c r="AA245" s="41"/>
      <c r="AB245" s="41"/>
      <c r="AC245" s="41"/>
      <c r="AD245" s="41"/>
      <c r="AE245" s="41"/>
      <c r="AT245" s="20" t="s">
        <v>204</v>
      </c>
      <c r="AU245" s="20" t="s">
        <v>84</v>
      </c>
    </row>
    <row r="246" s="13" customFormat="1">
      <c r="A246" s="13"/>
      <c r="B246" s="239"/>
      <c r="C246" s="240"/>
      <c r="D246" s="241" t="s">
        <v>206</v>
      </c>
      <c r="E246" s="242" t="s">
        <v>20</v>
      </c>
      <c r="F246" s="243" t="s">
        <v>284</v>
      </c>
      <c r="G246" s="240"/>
      <c r="H246" s="242" t="s">
        <v>20</v>
      </c>
      <c r="I246" s="244"/>
      <c r="J246" s="244"/>
      <c r="K246" s="240"/>
      <c r="L246" s="240"/>
      <c r="M246" s="245"/>
      <c r="N246" s="246"/>
      <c r="O246" s="247"/>
      <c r="P246" s="247"/>
      <c r="Q246" s="247"/>
      <c r="R246" s="247"/>
      <c r="S246" s="247"/>
      <c r="T246" s="247"/>
      <c r="U246" s="247"/>
      <c r="V246" s="247"/>
      <c r="W246" s="247"/>
      <c r="X246" s="248"/>
      <c r="Y246" s="13"/>
      <c r="Z246" s="13"/>
      <c r="AA246" s="13"/>
      <c r="AB246" s="13"/>
      <c r="AC246" s="13"/>
      <c r="AD246" s="13"/>
      <c r="AE246" s="13"/>
      <c r="AT246" s="249" t="s">
        <v>206</v>
      </c>
      <c r="AU246" s="249" t="s">
        <v>84</v>
      </c>
      <c r="AV246" s="13" t="s">
        <v>82</v>
      </c>
      <c r="AW246" s="13" t="s">
        <v>5</v>
      </c>
      <c r="AX246" s="13" t="s">
        <v>74</v>
      </c>
      <c r="AY246" s="249" t="s">
        <v>194</v>
      </c>
    </row>
    <row r="247" s="13" customFormat="1">
      <c r="A247" s="13"/>
      <c r="B247" s="239"/>
      <c r="C247" s="240"/>
      <c r="D247" s="241" t="s">
        <v>206</v>
      </c>
      <c r="E247" s="242" t="s">
        <v>20</v>
      </c>
      <c r="F247" s="243" t="s">
        <v>285</v>
      </c>
      <c r="G247" s="240"/>
      <c r="H247" s="242" t="s">
        <v>20</v>
      </c>
      <c r="I247" s="244"/>
      <c r="J247" s="244"/>
      <c r="K247" s="240"/>
      <c r="L247" s="240"/>
      <c r="M247" s="245"/>
      <c r="N247" s="246"/>
      <c r="O247" s="247"/>
      <c r="P247" s="247"/>
      <c r="Q247" s="247"/>
      <c r="R247" s="247"/>
      <c r="S247" s="247"/>
      <c r="T247" s="247"/>
      <c r="U247" s="247"/>
      <c r="V247" s="247"/>
      <c r="W247" s="247"/>
      <c r="X247" s="248"/>
      <c r="Y247" s="13"/>
      <c r="Z247" s="13"/>
      <c r="AA247" s="13"/>
      <c r="AB247" s="13"/>
      <c r="AC247" s="13"/>
      <c r="AD247" s="13"/>
      <c r="AE247" s="13"/>
      <c r="AT247" s="249" t="s">
        <v>206</v>
      </c>
      <c r="AU247" s="249" t="s">
        <v>84</v>
      </c>
      <c r="AV247" s="13" t="s">
        <v>82</v>
      </c>
      <c r="AW247" s="13" t="s">
        <v>5</v>
      </c>
      <c r="AX247" s="13" t="s">
        <v>74</v>
      </c>
      <c r="AY247" s="249" t="s">
        <v>194</v>
      </c>
    </row>
    <row r="248" s="13" customFormat="1">
      <c r="A248" s="13"/>
      <c r="B248" s="239"/>
      <c r="C248" s="240"/>
      <c r="D248" s="241" t="s">
        <v>206</v>
      </c>
      <c r="E248" s="242" t="s">
        <v>20</v>
      </c>
      <c r="F248" s="243" t="s">
        <v>200</v>
      </c>
      <c r="G248" s="240"/>
      <c r="H248" s="242" t="s">
        <v>20</v>
      </c>
      <c r="I248" s="244"/>
      <c r="J248" s="244"/>
      <c r="K248" s="240"/>
      <c r="L248" s="240"/>
      <c r="M248" s="245"/>
      <c r="N248" s="246"/>
      <c r="O248" s="247"/>
      <c r="P248" s="247"/>
      <c r="Q248" s="247"/>
      <c r="R248" s="247"/>
      <c r="S248" s="247"/>
      <c r="T248" s="247"/>
      <c r="U248" s="247"/>
      <c r="V248" s="247"/>
      <c r="W248" s="247"/>
      <c r="X248" s="248"/>
      <c r="Y248" s="13"/>
      <c r="Z248" s="13"/>
      <c r="AA248" s="13"/>
      <c r="AB248" s="13"/>
      <c r="AC248" s="13"/>
      <c r="AD248" s="13"/>
      <c r="AE248" s="13"/>
      <c r="AT248" s="249" t="s">
        <v>206</v>
      </c>
      <c r="AU248" s="249" t="s">
        <v>84</v>
      </c>
      <c r="AV248" s="13" t="s">
        <v>82</v>
      </c>
      <c r="AW248" s="13" t="s">
        <v>5</v>
      </c>
      <c r="AX248" s="13" t="s">
        <v>74</v>
      </c>
      <c r="AY248" s="249" t="s">
        <v>194</v>
      </c>
    </row>
    <row r="249" s="14" customFormat="1">
      <c r="A249" s="14"/>
      <c r="B249" s="250"/>
      <c r="C249" s="251"/>
      <c r="D249" s="241" t="s">
        <v>206</v>
      </c>
      <c r="E249" s="252" t="s">
        <v>20</v>
      </c>
      <c r="F249" s="253" t="s">
        <v>303</v>
      </c>
      <c r="G249" s="251"/>
      <c r="H249" s="254">
        <v>170.28800000000001</v>
      </c>
      <c r="I249" s="255"/>
      <c r="J249" s="255"/>
      <c r="K249" s="251"/>
      <c r="L249" s="251"/>
      <c r="M249" s="256"/>
      <c r="N249" s="257"/>
      <c r="O249" s="258"/>
      <c r="P249" s="258"/>
      <c r="Q249" s="258"/>
      <c r="R249" s="258"/>
      <c r="S249" s="258"/>
      <c r="T249" s="258"/>
      <c r="U249" s="258"/>
      <c r="V249" s="258"/>
      <c r="W249" s="258"/>
      <c r="X249" s="259"/>
      <c r="Y249" s="14"/>
      <c r="Z249" s="14"/>
      <c r="AA249" s="14"/>
      <c r="AB249" s="14"/>
      <c r="AC249" s="14"/>
      <c r="AD249" s="14"/>
      <c r="AE249" s="14"/>
      <c r="AT249" s="260" t="s">
        <v>206</v>
      </c>
      <c r="AU249" s="260" t="s">
        <v>84</v>
      </c>
      <c r="AV249" s="14" t="s">
        <v>84</v>
      </c>
      <c r="AW249" s="14" t="s">
        <v>5</v>
      </c>
      <c r="AX249" s="14" t="s">
        <v>74</v>
      </c>
      <c r="AY249" s="260" t="s">
        <v>194</v>
      </c>
    </row>
    <row r="250" s="15" customFormat="1">
      <c r="A250" s="15"/>
      <c r="B250" s="261"/>
      <c r="C250" s="262"/>
      <c r="D250" s="241" t="s">
        <v>206</v>
      </c>
      <c r="E250" s="263" t="s">
        <v>20</v>
      </c>
      <c r="F250" s="264" t="s">
        <v>210</v>
      </c>
      <c r="G250" s="262"/>
      <c r="H250" s="265">
        <v>170.28800000000001</v>
      </c>
      <c r="I250" s="266"/>
      <c r="J250" s="266"/>
      <c r="K250" s="262"/>
      <c r="L250" s="262"/>
      <c r="M250" s="267"/>
      <c r="N250" s="268"/>
      <c r="O250" s="269"/>
      <c r="P250" s="269"/>
      <c r="Q250" s="269"/>
      <c r="R250" s="269"/>
      <c r="S250" s="269"/>
      <c r="T250" s="269"/>
      <c r="U250" s="269"/>
      <c r="V250" s="269"/>
      <c r="W250" s="269"/>
      <c r="X250" s="270"/>
      <c r="Y250" s="15"/>
      <c r="Z250" s="15"/>
      <c r="AA250" s="15"/>
      <c r="AB250" s="15"/>
      <c r="AC250" s="15"/>
      <c r="AD250" s="15"/>
      <c r="AE250" s="15"/>
      <c r="AT250" s="271" t="s">
        <v>206</v>
      </c>
      <c r="AU250" s="271" t="s">
        <v>84</v>
      </c>
      <c r="AV250" s="15" t="s">
        <v>202</v>
      </c>
      <c r="AW250" s="15" t="s">
        <v>5</v>
      </c>
      <c r="AX250" s="15" t="s">
        <v>82</v>
      </c>
      <c r="AY250" s="271" t="s">
        <v>194</v>
      </c>
    </row>
    <row r="251" s="2" customFormat="1" ht="24.15" customHeight="1">
      <c r="A251" s="41"/>
      <c r="B251" s="42"/>
      <c r="C251" s="220" t="s">
        <v>304</v>
      </c>
      <c r="D251" s="220" t="s">
        <v>197</v>
      </c>
      <c r="E251" s="221" t="s">
        <v>267</v>
      </c>
      <c r="F251" s="222" t="s">
        <v>268</v>
      </c>
      <c r="G251" s="223" t="s">
        <v>218</v>
      </c>
      <c r="H251" s="224">
        <v>106.43000000000001</v>
      </c>
      <c r="I251" s="225"/>
      <c r="J251" s="225"/>
      <c r="K251" s="226">
        <f>ROUND(P251*H251,2)</f>
        <v>0</v>
      </c>
      <c r="L251" s="222" t="s">
        <v>201</v>
      </c>
      <c r="M251" s="47"/>
      <c r="N251" s="227" t="s">
        <v>20</v>
      </c>
      <c r="O251" s="228" t="s">
        <v>43</v>
      </c>
      <c r="P251" s="229">
        <f>I251+J251</f>
        <v>0</v>
      </c>
      <c r="Q251" s="229">
        <f>ROUND(I251*H251,2)</f>
        <v>0</v>
      </c>
      <c r="R251" s="229">
        <f>ROUND(J251*H251,2)</f>
        <v>0</v>
      </c>
      <c r="S251" s="87"/>
      <c r="T251" s="230">
        <f>S251*H251</f>
        <v>0</v>
      </c>
      <c r="U251" s="230">
        <v>0</v>
      </c>
      <c r="V251" s="230">
        <f>U251*H251</f>
        <v>0</v>
      </c>
      <c r="W251" s="230">
        <v>0</v>
      </c>
      <c r="X251" s="231">
        <f>W251*H251</f>
        <v>0</v>
      </c>
      <c r="Y251" s="41"/>
      <c r="Z251" s="41"/>
      <c r="AA251" s="41"/>
      <c r="AB251" s="41"/>
      <c r="AC251" s="41"/>
      <c r="AD251" s="41"/>
      <c r="AE251" s="41"/>
      <c r="AR251" s="232" t="s">
        <v>202</v>
      </c>
      <c r="AT251" s="232" t="s">
        <v>197</v>
      </c>
      <c r="AU251" s="232" t="s">
        <v>84</v>
      </c>
      <c r="AY251" s="20" t="s">
        <v>194</v>
      </c>
      <c r="BE251" s="233">
        <f>IF(O251="základní",K251,0)</f>
        <v>0</v>
      </c>
      <c r="BF251" s="233">
        <f>IF(O251="snížená",K251,0)</f>
        <v>0</v>
      </c>
      <c r="BG251" s="233">
        <f>IF(O251="zákl. přenesená",K251,0)</f>
        <v>0</v>
      </c>
      <c r="BH251" s="233">
        <f>IF(O251="sníž. přenesená",K251,0)</f>
        <v>0</v>
      </c>
      <c r="BI251" s="233">
        <f>IF(O251="nulová",K251,0)</f>
        <v>0</v>
      </c>
      <c r="BJ251" s="20" t="s">
        <v>82</v>
      </c>
      <c r="BK251" s="233">
        <f>ROUND(P251*H251,2)</f>
        <v>0</v>
      </c>
      <c r="BL251" s="20" t="s">
        <v>202</v>
      </c>
      <c r="BM251" s="232" t="s">
        <v>305</v>
      </c>
    </row>
    <row r="252" s="2" customFormat="1">
      <c r="A252" s="41"/>
      <c r="B252" s="42"/>
      <c r="C252" s="43"/>
      <c r="D252" s="234" t="s">
        <v>204</v>
      </c>
      <c r="E252" s="43"/>
      <c r="F252" s="235" t="s">
        <v>270</v>
      </c>
      <c r="G252" s="43"/>
      <c r="H252" s="43"/>
      <c r="I252" s="236"/>
      <c r="J252" s="236"/>
      <c r="K252" s="43"/>
      <c r="L252" s="43"/>
      <c r="M252" s="47"/>
      <c r="N252" s="237"/>
      <c r="O252" s="238"/>
      <c r="P252" s="87"/>
      <c r="Q252" s="87"/>
      <c r="R252" s="87"/>
      <c r="S252" s="87"/>
      <c r="T252" s="87"/>
      <c r="U252" s="87"/>
      <c r="V252" s="87"/>
      <c r="W252" s="87"/>
      <c r="X252" s="88"/>
      <c r="Y252" s="41"/>
      <c r="Z252" s="41"/>
      <c r="AA252" s="41"/>
      <c r="AB252" s="41"/>
      <c r="AC252" s="41"/>
      <c r="AD252" s="41"/>
      <c r="AE252" s="41"/>
      <c r="AT252" s="20" t="s">
        <v>204</v>
      </c>
      <c r="AU252" s="20" t="s">
        <v>84</v>
      </c>
    </row>
    <row r="253" s="13" customFormat="1">
      <c r="A253" s="13"/>
      <c r="B253" s="239"/>
      <c r="C253" s="240"/>
      <c r="D253" s="241" t="s">
        <v>206</v>
      </c>
      <c r="E253" s="242" t="s">
        <v>20</v>
      </c>
      <c r="F253" s="243" t="s">
        <v>284</v>
      </c>
      <c r="G253" s="240"/>
      <c r="H253" s="242" t="s">
        <v>20</v>
      </c>
      <c r="I253" s="244"/>
      <c r="J253" s="244"/>
      <c r="K253" s="240"/>
      <c r="L253" s="240"/>
      <c r="M253" s="245"/>
      <c r="N253" s="246"/>
      <c r="O253" s="247"/>
      <c r="P253" s="247"/>
      <c r="Q253" s="247"/>
      <c r="R253" s="247"/>
      <c r="S253" s="247"/>
      <c r="T253" s="247"/>
      <c r="U253" s="247"/>
      <c r="V253" s="247"/>
      <c r="W253" s="247"/>
      <c r="X253" s="248"/>
      <c r="Y253" s="13"/>
      <c r="Z253" s="13"/>
      <c r="AA253" s="13"/>
      <c r="AB253" s="13"/>
      <c r="AC253" s="13"/>
      <c r="AD253" s="13"/>
      <c r="AE253" s="13"/>
      <c r="AT253" s="249" t="s">
        <v>206</v>
      </c>
      <c r="AU253" s="249" t="s">
        <v>84</v>
      </c>
      <c r="AV253" s="13" t="s">
        <v>82</v>
      </c>
      <c r="AW253" s="13" t="s">
        <v>5</v>
      </c>
      <c r="AX253" s="13" t="s">
        <v>74</v>
      </c>
      <c r="AY253" s="249" t="s">
        <v>194</v>
      </c>
    </row>
    <row r="254" s="13" customFormat="1">
      <c r="A254" s="13"/>
      <c r="B254" s="239"/>
      <c r="C254" s="240"/>
      <c r="D254" s="241" t="s">
        <v>206</v>
      </c>
      <c r="E254" s="242" t="s">
        <v>20</v>
      </c>
      <c r="F254" s="243" t="s">
        <v>285</v>
      </c>
      <c r="G254" s="240"/>
      <c r="H254" s="242" t="s">
        <v>20</v>
      </c>
      <c r="I254" s="244"/>
      <c r="J254" s="244"/>
      <c r="K254" s="240"/>
      <c r="L254" s="240"/>
      <c r="M254" s="245"/>
      <c r="N254" s="246"/>
      <c r="O254" s="247"/>
      <c r="P254" s="247"/>
      <c r="Q254" s="247"/>
      <c r="R254" s="247"/>
      <c r="S254" s="247"/>
      <c r="T254" s="247"/>
      <c r="U254" s="247"/>
      <c r="V254" s="247"/>
      <c r="W254" s="247"/>
      <c r="X254" s="248"/>
      <c r="Y254" s="13"/>
      <c r="Z254" s="13"/>
      <c r="AA254" s="13"/>
      <c r="AB254" s="13"/>
      <c r="AC254" s="13"/>
      <c r="AD254" s="13"/>
      <c r="AE254" s="13"/>
      <c r="AT254" s="249" t="s">
        <v>206</v>
      </c>
      <c r="AU254" s="249" t="s">
        <v>84</v>
      </c>
      <c r="AV254" s="13" t="s">
        <v>82</v>
      </c>
      <c r="AW254" s="13" t="s">
        <v>5</v>
      </c>
      <c r="AX254" s="13" t="s">
        <v>74</v>
      </c>
      <c r="AY254" s="249" t="s">
        <v>194</v>
      </c>
    </row>
    <row r="255" s="13" customFormat="1">
      <c r="A255" s="13"/>
      <c r="B255" s="239"/>
      <c r="C255" s="240"/>
      <c r="D255" s="241" t="s">
        <v>206</v>
      </c>
      <c r="E255" s="242" t="s">
        <v>20</v>
      </c>
      <c r="F255" s="243" t="s">
        <v>200</v>
      </c>
      <c r="G255" s="240"/>
      <c r="H255" s="242" t="s">
        <v>20</v>
      </c>
      <c r="I255" s="244"/>
      <c r="J255" s="244"/>
      <c r="K255" s="240"/>
      <c r="L255" s="240"/>
      <c r="M255" s="245"/>
      <c r="N255" s="246"/>
      <c r="O255" s="247"/>
      <c r="P255" s="247"/>
      <c r="Q255" s="247"/>
      <c r="R255" s="247"/>
      <c r="S255" s="247"/>
      <c r="T255" s="247"/>
      <c r="U255" s="247"/>
      <c r="V255" s="247"/>
      <c r="W255" s="247"/>
      <c r="X255" s="248"/>
      <c r="Y255" s="13"/>
      <c r="Z255" s="13"/>
      <c r="AA255" s="13"/>
      <c r="AB255" s="13"/>
      <c r="AC255" s="13"/>
      <c r="AD255" s="13"/>
      <c r="AE255" s="13"/>
      <c r="AT255" s="249" t="s">
        <v>206</v>
      </c>
      <c r="AU255" s="249" t="s">
        <v>84</v>
      </c>
      <c r="AV255" s="13" t="s">
        <v>82</v>
      </c>
      <c r="AW255" s="13" t="s">
        <v>5</v>
      </c>
      <c r="AX255" s="13" t="s">
        <v>74</v>
      </c>
      <c r="AY255" s="249" t="s">
        <v>194</v>
      </c>
    </row>
    <row r="256" s="14" customFormat="1">
      <c r="A256" s="14"/>
      <c r="B256" s="250"/>
      <c r="C256" s="251"/>
      <c r="D256" s="241" t="s">
        <v>206</v>
      </c>
      <c r="E256" s="252" t="s">
        <v>20</v>
      </c>
      <c r="F256" s="253" t="s">
        <v>286</v>
      </c>
      <c r="G256" s="251"/>
      <c r="H256" s="254">
        <v>106.43000000000001</v>
      </c>
      <c r="I256" s="255"/>
      <c r="J256" s="255"/>
      <c r="K256" s="251"/>
      <c r="L256" s="251"/>
      <c r="M256" s="256"/>
      <c r="N256" s="257"/>
      <c r="O256" s="258"/>
      <c r="P256" s="258"/>
      <c r="Q256" s="258"/>
      <c r="R256" s="258"/>
      <c r="S256" s="258"/>
      <c r="T256" s="258"/>
      <c r="U256" s="258"/>
      <c r="V256" s="258"/>
      <c r="W256" s="258"/>
      <c r="X256" s="259"/>
      <c r="Y256" s="14"/>
      <c r="Z256" s="14"/>
      <c r="AA256" s="14"/>
      <c r="AB256" s="14"/>
      <c r="AC256" s="14"/>
      <c r="AD256" s="14"/>
      <c r="AE256" s="14"/>
      <c r="AT256" s="260" t="s">
        <v>206</v>
      </c>
      <c r="AU256" s="260" t="s">
        <v>84</v>
      </c>
      <c r="AV256" s="14" t="s">
        <v>84</v>
      </c>
      <c r="AW256" s="14" t="s">
        <v>5</v>
      </c>
      <c r="AX256" s="14" t="s">
        <v>74</v>
      </c>
      <c r="AY256" s="260" t="s">
        <v>194</v>
      </c>
    </row>
    <row r="257" s="15" customFormat="1">
      <c r="A257" s="15"/>
      <c r="B257" s="261"/>
      <c r="C257" s="262"/>
      <c r="D257" s="241" t="s">
        <v>206</v>
      </c>
      <c r="E257" s="263" t="s">
        <v>20</v>
      </c>
      <c r="F257" s="264" t="s">
        <v>210</v>
      </c>
      <c r="G257" s="262"/>
      <c r="H257" s="265">
        <v>106.43000000000001</v>
      </c>
      <c r="I257" s="266"/>
      <c r="J257" s="266"/>
      <c r="K257" s="262"/>
      <c r="L257" s="262"/>
      <c r="M257" s="267"/>
      <c r="N257" s="268"/>
      <c r="O257" s="269"/>
      <c r="P257" s="269"/>
      <c r="Q257" s="269"/>
      <c r="R257" s="269"/>
      <c r="S257" s="269"/>
      <c r="T257" s="269"/>
      <c r="U257" s="269"/>
      <c r="V257" s="269"/>
      <c r="W257" s="269"/>
      <c r="X257" s="270"/>
      <c r="Y257" s="15"/>
      <c r="Z257" s="15"/>
      <c r="AA257" s="15"/>
      <c r="AB257" s="15"/>
      <c r="AC257" s="15"/>
      <c r="AD257" s="15"/>
      <c r="AE257" s="15"/>
      <c r="AT257" s="271" t="s">
        <v>206</v>
      </c>
      <c r="AU257" s="271" t="s">
        <v>84</v>
      </c>
      <c r="AV257" s="15" t="s">
        <v>202</v>
      </c>
      <c r="AW257" s="15" t="s">
        <v>5</v>
      </c>
      <c r="AX257" s="15" t="s">
        <v>82</v>
      </c>
      <c r="AY257" s="271" t="s">
        <v>194</v>
      </c>
    </row>
    <row r="258" s="12" customFormat="1" ht="22.8" customHeight="1">
      <c r="A258" s="12"/>
      <c r="B258" s="203"/>
      <c r="C258" s="204"/>
      <c r="D258" s="205" t="s">
        <v>73</v>
      </c>
      <c r="E258" s="218" t="s">
        <v>306</v>
      </c>
      <c r="F258" s="218" t="s">
        <v>307</v>
      </c>
      <c r="G258" s="204"/>
      <c r="H258" s="204"/>
      <c r="I258" s="207"/>
      <c r="J258" s="207"/>
      <c r="K258" s="219">
        <f>BK258</f>
        <v>0</v>
      </c>
      <c r="L258" s="204"/>
      <c r="M258" s="209"/>
      <c r="N258" s="210"/>
      <c r="O258" s="211"/>
      <c r="P258" s="211"/>
      <c r="Q258" s="212">
        <f>SUM(Q259:Q338)</f>
        <v>0</v>
      </c>
      <c r="R258" s="212">
        <f>SUM(R259:R338)</f>
        <v>0</v>
      </c>
      <c r="S258" s="211"/>
      <c r="T258" s="213">
        <f>SUM(T259:T338)</f>
        <v>0</v>
      </c>
      <c r="U258" s="211"/>
      <c r="V258" s="213">
        <f>SUM(V259:V338)</f>
        <v>0</v>
      </c>
      <c r="W258" s="211"/>
      <c r="X258" s="214">
        <f>SUM(X259:X338)</f>
        <v>0</v>
      </c>
      <c r="Y258" s="12"/>
      <c r="Z258" s="12"/>
      <c r="AA258" s="12"/>
      <c r="AB258" s="12"/>
      <c r="AC258" s="12"/>
      <c r="AD258" s="12"/>
      <c r="AE258" s="12"/>
      <c r="AR258" s="215" t="s">
        <v>82</v>
      </c>
      <c r="AT258" s="216" t="s">
        <v>73</v>
      </c>
      <c r="AU258" s="216" t="s">
        <v>82</v>
      </c>
      <c r="AY258" s="215" t="s">
        <v>194</v>
      </c>
      <c r="BK258" s="217">
        <f>SUM(BK259:BK338)</f>
        <v>0</v>
      </c>
    </row>
    <row r="259" s="2" customFormat="1" ht="24.15" customHeight="1">
      <c r="A259" s="41"/>
      <c r="B259" s="42"/>
      <c r="C259" s="220" t="s">
        <v>308</v>
      </c>
      <c r="D259" s="220" t="s">
        <v>197</v>
      </c>
      <c r="E259" s="221" t="s">
        <v>309</v>
      </c>
      <c r="F259" s="222" t="s">
        <v>310</v>
      </c>
      <c r="G259" s="223" t="s">
        <v>200</v>
      </c>
      <c r="H259" s="224">
        <v>51</v>
      </c>
      <c r="I259" s="225"/>
      <c r="J259" s="225"/>
      <c r="K259" s="226">
        <f>ROUND(P259*H259,2)</f>
        <v>0</v>
      </c>
      <c r="L259" s="222" t="s">
        <v>201</v>
      </c>
      <c r="M259" s="47"/>
      <c r="N259" s="227" t="s">
        <v>20</v>
      </c>
      <c r="O259" s="228" t="s">
        <v>43</v>
      </c>
      <c r="P259" s="229">
        <f>I259+J259</f>
        <v>0</v>
      </c>
      <c r="Q259" s="229">
        <f>ROUND(I259*H259,2)</f>
        <v>0</v>
      </c>
      <c r="R259" s="229">
        <f>ROUND(J259*H259,2)</f>
        <v>0</v>
      </c>
      <c r="S259" s="87"/>
      <c r="T259" s="230">
        <f>S259*H259</f>
        <v>0</v>
      </c>
      <c r="U259" s="230">
        <v>0</v>
      </c>
      <c r="V259" s="230">
        <f>U259*H259</f>
        <v>0</v>
      </c>
      <c r="W259" s="230">
        <v>0</v>
      </c>
      <c r="X259" s="231">
        <f>W259*H259</f>
        <v>0</v>
      </c>
      <c r="Y259" s="41"/>
      <c r="Z259" s="41"/>
      <c r="AA259" s="41"/>
      <c r="AB259" s="41"/>
      <c r="AC259" s="41"/>
      <c r="AD259" s="41"/>
      <c r="AE259" s="41"/>
      <c r="AR259" s="232" t="s">
        <v>202</v>
      </c>
      <c r="AT259" s="232" t="s">
        <v>197</v>
      </c>
      <c r="AU259" s="232" t="s">
        <v>84</v>
      </c>
      <c r="AY259" s="20" t="s">
        <v>194</v>
      </c>
      <c r="BE259" s="233">
        <f>IF(O259="základní",K259,0)</f>
        <v>0</v>
      </c>
      <c r="BF259" s="233">
        <f>IF(O259="snížená",K259,0)</f>
        <v>0</v>
      </c>
      <c r="BG259" s="233">
        <f>IF(O259="zákl. přenesená",K259,0)</f>
        <v>0</v>
      </c>
      <c r="BH259" s="233">
        <f>IF(O259="sníž. přenesená",K259,0)</f>
        <v>0</v>
      </c>
      <c r="BI259" s="233">
        <f>IF(O259="nulová",K259,0)</f>
        <v>0</v>
      </c>
      <c r="BJ259" s="20" t="s">
        <v>82</v>
      </c>
      <c r="BK259" s="233">
        <f>ROUND(P259*H259,2)</f>
        <v>0</v>
      </c>
      <c r="BL259" s="20" t="s">
        <v>202</v>
      </c>
      <c r="BM259" s="232" t="s">
        <v>311</v>
      </c>
    </row>
    <row r="260" s="2" customFormat="1">
      <c r="A260" s="41"/>
      <c r="B260" s="42"/>
      <c r="C260" s="43"/>
      <c r="D260" s="234" t="s">
        <v>204</v>
      </c>
      <c r="E260" s="43"/>
      <c r="F260" s="235" t="s">
        <v>312</v>
      </c>
      <c r="G260" s="43"/>
      <c r="H260" s="43"/>
      <c r="I260" s="236"/>
      <c r="J260" s="236"/>
      <c r="K260" s="43"/>
      <c r="L260" s="43"/>
      <c r="M260" s="47"/>
      <c r="N260" s="237"/>
      <c r="O260" s="238"/>
      <c r="P260" s="87"/>
      <c r="Q260" s="87"/>
      <c r="R260" s="87"/>
      <c r="S260" s="87"/>
      <c r="T260" s="87"/>
      <c r="U260" s="87"/>
      <c r="V260" s="87"/>
      <c r="W260" s="87"/>
      <c r="X260" s="88"/>
      <c r="Y260" s="41"/>
      <c r="Z260" s="41"/>
      <c r="AA260" s="41"/>
      <c r="AB260" s="41"/>
      <c r="AC260" s="41"/>
      <c r="AD260" s="41"/>
      <c r="AE260" s="41"/>
      <c r="AT260" s="20" t="s">
        <v>204</v>
      </c>
      <c r="AU260" s="20" t="s">
        <v>84</v>
      </c>
    </row>
    <row r="261" s="13" customFormat="1">
      <c r="A261" s="13"/>
      <c r="B261" s="239"/>
      <c r="C261" s="240"/>
      <c r="D261" s="241" t="s">
        <v>206</v>
      </c>
      <c r="E261" s="242" t="s">
        <v>20</v>
      </c>
      <c r="F261" s="243" t="s">
        <v>313</v>
      </c>
      <c r="G261" s="240"/>
      <c r="H261" s="242" t="s">
        <v>20</v>
      </c>
      <c r="I261" s="244"/>
      <c r="J261" s="244"/>
      <c r="K261" s="240"/>
      <c r="L261" s="240"/>
      <c r="M261" s="245"/>
      <c r="N261" s="246"/>
      <c r="O261" s="247"/>
      <c r="P261" s="247"/>
      <c r="Q261" s="247"/>
      <c r="R261" s="247"/>
      <c r="S261" s="247"/>
      <c r="T261" s="247"/>
      <c r="U261" s="247"/>
      <c r="V261" s="247"/>
      <c r="W261" s="247"/>
      <c r="X261" s="248"/>
      <c r="Y261" s="13"/>
      <c r="Z261" s="13"/>
      <c r="AA261" s="13"/>
      <c r="AB261" s="13"/>
      <c r="AC261" s="13"/>
      <c r="AD261" s="13"/>
      <c r="AE261" s="13"/>
      <c r="AT261" s="249" t="s">
        <v>206</v>
      </c>
      <c r="AU261" s="249" t="s">
        <v>84</v>
      </c>
      <c r="AV261" s="13" t="s">
        <v>82</v>
      </c>
      <c r="AW261" s="13" t="s">
        <v>5</v>
      </c>
      <c r="AX261" s="13" t="s">
        <v>74</v>
      </c>
      <c r="AY261" s="249" t="s">
        <v>194</v>
      </c>
    </row>
    <row r="262" s="13" customFormat="1">
      <c r="A262" s="13"/>
      <c r="B262" s="239"/>
      <c r="C262" s="240"/>
      <c r="D262" s="241" t="s">
        <v>206</v>
      </c>
      <c r="E262" s="242" t="s">
        <v>20</v>
      </c>
      <c r="F262" s="243" t="s">
        <v>208</v>
      </c>
      <c r="G262" s="240"/>
      <c r="H262" s="242" t="s">
        <v>20</v>
      </c>
      <c r="I262" s="244"/>
      <c r="J262" s="244"/>
      <c r="K262" s="240"/>
      <c r="L262" s="240"/>
      <c r="M262" s="245"/>
      <c r="N262" s="246"/>
      <c r="O262" s="247"/>
      <c r="P262" s="247"/>
      <c r="Q262" s="247"/>
      <c r="R262" s="247"/>
      <c r="S262" s="247"/>
      <c r="T262" s="247"/>
      <c r="U262" s="247"/>
      <c r="V262" s="247"/>
      <c r="W262" s="247"/>
      <c r="X262" s="248"/>
      <c r="Y262" s="13"/>
      <c r="Z262" s="13"/>
      <c r="AA262" s="13"/>
      <c r="AB262" s="13"/>
      <c r="AC262" s="13"/>
      <c r="AD262" s="13"/>
      <c r="AE262" s="13"/>
      <c r="AT262" s="249" t="s">
        <v>206</v>
      </c>
      <c r="AU262" s="249" t="s">
        <v>84</v>
      </c>
      <c r="AV262" s="13" t="s">
        <v>82</v>
      </c>
      <c r="AW262" s="13" t="s">
        <v>5</v>
      </c>
      <c r="AX262" s="13" t="s">
        <v>74</v>
      </c>
      <c r="AY262" s="249" t="s">
        <v>194</v>
      </c>
    </row>
    <row r="263" s="14" customFormat="1">
      <c r="A263" s="14"/>
      <c r="B263" s="250"/>
      <c r="C263" s="251"/>
      <c r="D263" s="241" t="s">
        <v>206</v>
      </c>
      <c r="E263" s="252" t="s">
        <v>20</v>
      </c>
      <c r="F263" s="253" t="s">
        <v>314</v>
      </c>
      <c r="G263" s="251"/>
      <c r="H263" s="254">
        <v>51</v>
      </c>
      <c r="I263" s="255"/>
      <c r="J263" s="255"/>
      <c r="K263" s="251"/>
      <c r="L263" s="251"/>
      <c r="M263" s="256"/>
      <c r="N263" s="257"/>
      <c r="O263" s="258"/>
      <c r="P263" s="258"/>
      <c r="Q263" s="258"/>
      <c r="R263" s="258"/>
      <c r="S263" s="258"/>
      <c r="T263" s="258"/>
      <c r="U263" s="258"/>
      <c r="V263" s="258"/>
      <c r="W263" s="258"/>
      <c r="X263" s="259"/>
      <c r="Y263" s="14"/>
      <c r="Z263" s="14"/>
      <c r="AA263" s="14"/>
      <c r="AB263" s="14"/>
      <c r="AC263" s="14"/>
      <c r="AD263" s="14"/>
      <c r="AE263" s="14"/>
      <c r="AT263" s="260" t="s">
        <v>206</v>
      </c>
      <c r="AU263" s="260" t="s">
        <v>84</v>
      </c>
      <c r="AV263" s="14" t="s">
        <v>84</v>
      </c>
      <c r="AW263" s="14" t="s">
        <v>5</v>
      </c>
      <c r="AX263" s="14" t="s">
        <v>74</v>
      </c>
      <c r="AY263" s="260" t="s">
        <v>194</v>
      </c>
    </row>
    <row r="264" s="15" customFormat="1">
      <c r="A264" s="15"/>
      <c r="B264" s="261"/>
      <c r="C264" s="262"/>
      <c r="D264" s="241" t="s">
        <v>206</v>
      </c>
      <c r="E264" s="263" t="s">
        <v>20</v>
      </c>
      <c r="F264" s="264" t="s">
        <v>210</v>
      </c>
      <c r="G264" s="262"/>
      <c r="H264" s="265">
        <v>51</v>
      </c>
      <c r="I264" s="266"/>
      <c r="J264" s="266"/>
      <c r="K264" s="262"/>
      <c r="L264" s="262"/>
      <c r="M264" s="267"/>
      <c r="N264" s="268"/>
      <c r="O264" s="269"/>
      <c r="P264" s="269"/>
      <c r="Q264" s="269"/>
      <c r="R264" s="269"/>
      <c r="S264" s="269"/>
      <c r="T264" s="269"/>
      <c r="U264" s="269"/>
      <c r="V264" s="269"/>
      <c r="W264" s="269"/>
      <c r="X264" s="270"/>
      <c r="Y264" s="15"/>
      <c r="Z264" s="15"/>
      <c r="AA264" s="15"/>
      <c r="AB264" s="15"/>
      <c r="AC264" s="15"/>
      <c r="AD264" s="15"/>
      <c r="AE264" s="15"/>
      <c r="AT264" s="271" t="s">
        <v>206</v>
      </c>
      <c r="AU264" s="271" t="s">
        <v>84</v>
      </c>
      <c r="AV264" s="15" t="s">
        <v>202</v>
      </c>
      <c r="AW264" s="15" t="s">
        <v>5</v>
      </c>
      <c r="AX264" s="15" t="s">
        <v>82</v>
      </c>
      <c r="AY264" s="271" t="s">
        <v>194</v>
      </c>
    </row>
    <row r="265" s="2" customFormat="1" ht="24.15" customHeight="1">
      <c r="A265" s="41"/>
      <c r="B265" s="42"/>
      <c r="C265" s="220" t="s">
        <v>315</v>
      </c>
      <c r="D265" s="220" t="s">
        <v>197</v>
      </c>
      <c r="E265" s="221" t="s">
        <v>211</v>
      </c>
      <c r="F265" s="222" t="s">
        <v>212</v>
      </c>
      <c r="G265" s="223" t="s">
        <v>200</v>
      </c>
      <c r="H265" s="224">
        <v>51</v>
      </c>
      <c r="I265" s="225"/>
      <c r="J265" s="225"/>
      <c r="K265" s="226">
        <f>ROUND(P265*H265,2)</f>
        <v>0</v>
      </c>
      <c r="L265" s="222" t="s">
        <v>201</v>
      </c>
      <c r="M265" s="47"/>
      <c r="N265" s="227" t="s">
        <v>20</v>
      </c>
      <c r="O265" s="228" t="s">
        <v>43</v>
      </c>
      <c r="P265" s="229">
        <f>I265+J265</f>
        <v>0</v>
      </c>
      <c r="Q265" s="229">
        <f>ROUND(I265*H265,2)</f>
        <v>0</v>
      </c>
      <c r="R265" s="229">
        <f>ROUND(J265*H265,2)</f>
        <v>0</v>
      </c>
      <c r="S265" s="87"/>
      <c r="T265" s="230">
        <f>S265*H265</f>
        <v>0</v>
      </c>
      <c r="U265" s="230">
        <v>0</v>
      </c>
      <c r="V265" s="230">
        <f>U265*H265</f>
        <v>0</v>
      </c>
      <c r="W265" s="230">
        <v>0</v>
      </c>
      <c r="X265" s="231">
        <f>W265*H265</f>
        <v>0</v>
      </c>
      <c r="Y265" s="41"/>
      <c r="Z265" s="41"/>
      <c r="AA265" s="41"/>
      <c r="AB265" s="41"/>
      <c r="AC265" s="41"/>
      <c r="AD265" s="41"/>
      <c r="AE265" s="41"/>
      <c r="AR265" s="232" t="s">
        <v>202</v>
      </c>
      <c r="AT265" s="232" t="s">
        <v>197</v>
      </c>
      <c r="AU265" s="232" t="s">
        <v>84</v>
      </c>
      <c r="AY265" s="20" t="s">
        <v>194</v>
      </c>
      <c r="BE265" s="233">
        <f>IF(O265="základní",K265,0)</f>
        <v>0</v>
      </c>
      <c r="BF265" s="233">
        <f>IF(O265="snížená",K265,0)</f>
        <v>0</v>
      </c>
      <c r="BG265" s="233">
        <f>IF(O265="zákl. přenesená",K265,0)</f>
        <v>0</v>
      </c>
      <c r="BH265" s="233">
        <f>IF(O265="sníž. přenesená",K265,0)</f>
        <v>0</v>
      </c>
      <c r="BI265" s="233">
        <f>IF(O265="nulová",K265,0)</f>
        <v>0</v>
      </c>
      <c r="BJ265" s="20" t="s">
        <v>82</v>
      </c>
      <c r="BK265" s="233">
        <f>ROUND(P265*H265,2)</f>
        <v>0</v>
      </c>
      <c r="BL265" s="20" t="s">
        <v>202</v>
      </c>
      <c r="BM265" s="232" t="s">
        <v>316</v>
      </c>
    </row>
    <row r="266" s="2" customFormat="1">
      <c r="A266" s="41"/>
      <c r="B266" s="42"/>
      <c r="C266" s="43"/>
      <c r="D266" s="234" t="s">
        <v>204</v>
      </c>
      <c r="E266" s="43"/>
      <c r="F266" s="235" t="s">
        <v>214</v>
      </c>
      <c r="G266" s="43"/>
      <c r="H266" s="43"/>
      <c r="I266" s="236"/>
      <c r="J266" s="236"/>
      <c r="K266" s="43"/>
      <c r="L266" s="43"/>
      <c r="M266" s="47"/>
      <c r="N266" s="237"/>
      <c r="O266" s="238"/>
      <c r="P266" s="87"/>
      <c r="Q266" s="87"/>
      <c r="R266" s="87"/>
      <c r="S266" s="87"/>
      <c r="T266" s="87"/>
      <c r="U266" s="87"/>
      <c r="V266" s="87"/>
      <c r="W266" s="87"/>
      <c r="X266" s="88"/>
      <c r="Y266" s="41"/>
      <c r="Z266" s="41"/>
      <c r="AA266" s="41"/>
      <c r="AB266" s="41"/>
      <c r="AC266" s="41"/>
      <c r="AD266" s="41"/>
      <c r="AE266" s="41"/>
      <c r="AT266" s="20" t="s">
        <v>204</v>
      </c>
      <c r="AU266" s="20" t="s">
        <v>84</v>
      </c>
    </row>
    <row r="267" s="13" customFormat="1">
      <c r="A267" s="13"/>
      <c r="B267" s="239"/>
      <c r="C267" s="240"/>
      <c r="D267" s="241" t="s">
        <v>206</v>
      </c>
      <c r="E267" s="242" t="s">
        <v>20</v>
      </c>
      <c r="F267" s="243" t="s">
        <v>313</v>
      </c>
      <c r="G267" s="240"/>
      <c r="H267" s="242" t="s">
        <v>20</v>
      </c>
      <c r="I267" s="244"/>
      <c r="J267" s="244"/>
      <c r="K267" s="240"/>
      <c r="L267" s="240"/>
      <c r="M267" s="245"/>
      <c r="N267" s="246"/>
      <c r="O267" s="247"/>
      <c r="P267" s="247"/>
      <c r="Q267" s="247"/>
      <c r="R267" s="247"/>
      <c r="S267" s="247"/>
      <c r="T267" s="247"/>
      <c r="U267" s="247"/>
      <c r="V267" s="247"/>
      <c r="W267" s="247"/>
      <c r="X267" s="248"/>
      <c r="Y267" s="13"/>
      <c r="Z267" s="13"/>
      <c r="AA267" s="13"/>
      <c r="AB267" s="13"/>
      <c r="AC267" s="13"/>
      <c r="AD267" s="13"/>
      <c r="AE267" s="13"/>
      <c r="AT267" s="249" t="s">
        <v>206</v>
      </c>
      <c r="AU267" s="249" t="s">
        <v>84</v>
      </c>
      <c r="AV267" s="13" t="s">
        <v>82</v>
      </c>
      <c r="AW267" s="13" t="s">
        <v>5</v>
      </c>
      <c r="AX267" s="13" t="s">
        <v>74</v>
      </c>
      <c r="AY267" s="249" t="s">
        <v>194</v>
      </c>
    </row>
    <row r="268" s="13" customFormat="1">
      <c r="A268" s="13"/>
      <c r="B268" s="239"/>
      <c r="C268" s="240"/>
      <c r="D268" s="241" t="s">
        <v>206</v>
      </c>
      <c r="E268" s="242" t="s">
        <v>20</v>
      </c>
      <c r="F268" s="243" t="s">
        <v>208</v>
      </c>
      <c r="G268" s="240"/>
      <c r="H268" s="242" t="s">
        <v>20</v>
      </c>
      <c r="I268" s="244"/>
      <c r="J268" s="244"/>
      <c r="K268" s="240"/>
      <c r="L268" s="240"/>
      <c r="M268" s="245"/>
      <c r="N268" s="246"/>
      <c r="O268" s="247"/>
      <c r="P268" s="247"/>
      <c r="Q268" s="247"/>
      <c r="R268" s="247"/>
      <c r="S268" s="247"/>
      <c r="T268" s="247"/>
      <c r="U268" s="247"/>
      <c r="V268" s="247"/>
      <c r="W268" s="247"/>
      <c r="X268" s="248"/>
      <c r="Y268" s="13"/>
      <c r="Z268" s="13"/>
      <c r="AA268" s="13"/>
      <c r="AB268" s="13"/>
      <c r="AC268" s="13"/>
      <c r="AD268" s="13"/>
      <c r="AE268" s="13"/>
      <c r="AT268" s="249" t="s">
        <v>206</v>
      </c>
      <c r="AU268" s="249" t="s">
        <v>84</v>
      </c>
      <c r="AV268" s="13" t="s">
        <v>82</v>
      </c>
      <c r="AW268" s="13" t="s">
        <v>5</v>
      </c>
      <c r="AX268" s="13" t="s">
        <v>74</v>
      </c>
      <c r="AY268" s="249" t="s">
        <v>194</v>
      </c>
    </row>
    <row r="269" s="14" customFormat="1">
      <c r="A269" s="14"/>
      <c r="B269" s="250"/>
      <c r="C269" s="251"/>
      <c r="D269" s="241" t="s">
        <v>206</v>
      </c>
      <c r="E269" s="252" t="s">
        <v>20</v>
      </c>
      <c r="F269" s="253" t="s">
        <v>314</v>
      </c>
      <c r="G269" s="251"/>
      <c r="H269" s="254">
        <v>51</v>
      </c>
      <c r="I269" s="255"/>
      <c r="J269" s="255"/>
      <c r="K269" s="251"/>
      <c r="L269" s="251"/>
      <c r="M269" s="256"/>
      <c r="N269" s="257"/>
      <c r="O269" s="258"/>
      <c r="P269" s="258"/>
      <c r="Q269" s="258"/>
      <c r="R269" s="258"/>
      <c r="S269" s="258"/>
      <c r="T269" s="258"/>
      <c r="U269" s="258"/>
      <c r="V269" s="258"/>
      <c r="W269" s="258"/>
      <c r="X269" s="259"/>
      <c r="Y269" s="14"/>
      <c r="Z269" s="14"/>
      <c r="AA269" s="14"/>
      <c r="AB269" s="14"/>
      <c r="AC269" s="14"/>
      <c r="AD269" s="14"/>
      <c r="AE269" s="14"/>
      <c r="AT269" s="260" t="s">
        <v>206</v>
      </c>
      <c r="AU269" s="260" t="s">
        <v>84</v>
      </c>
      <c r="AV269" s="14" t="s">
        <v>84</v>
      </c>
      <c r="AW269" s="14" t="s">
        <v>5</v>
      </c>
      <c r="AX269" s="14" t="s">
        <v>74</v>
      </c>
      <c r="AY269" s="260" t="s">
        <v>194</v>
      </c>
    </row>
    <row r="270" s="15" customFormat="1">
      <c r="A270" s="15"/>
      <c r="B270" s="261"/>
      <c r="C270" s="262"/>
      <c r="D270" s="241" t="s">
        <v>206</v>
      </c>
      <c r="E270" s="263" t="s">
        <v>20</v>
      </c>
      <c r="F270" s="264" t="s">
        <v>210</v>
      </c>
      <c r="G270" s="262"/>
      <c r="H270" s="265">
        <v>51</v>
      </c>
      <c r="I270" s="266"/>
      <c r="J270" s="266"/>
      <c r="K270" s="262"/>
      <c r="L270" s="262"/>
      <c r="M270" s="267"/>
      <c r="N270" s="268"/>
      <c r="O270" s="269"/>
      <c r="P270" s="269"/>
      <c r="Q270" s="269"/>
      <c r="R270" s="269"/>
      <c r="S270" s="269"/>
      <c r="T270" s="269"/>
      <c r="U270" s="269"/>
      <c r="V270" s="269"/>
      <c r="W270" s="269"/>
      <c r="X270" s="270"/>
      <c r="Y270" s="15"/>
      <c r="Z270" s="15"/>
      <c r="AA270" s="15"/>
      <c r="AB270" s="15"/>
      <c r="AC270" s="15"/>
      <c r="AD270" s="15"/>
      <c r="AE270" s="15"/>
      <c r="AT270" s="271" t="s">
        <v>206</v>
      </c>
      <c r="AU270" s="271" t="s">
        <v>84</v>
      </c>
      <c r="AV270" s="15" t="s">
        <v>202</v>
      </c>
      <c r="AW270" s="15" t="s">
        <v>5</v>
      </c>
      <c r="AX270" s="15" t="s">
        <v>82</v>
      </c>
      <c r="AY270" s="271" t="s">
        <v>194</v>
      </c>
    </row>
    <row r="271" s="2" customFormat="1">
      <c r="A271" s="41"/>
      <c r="B271" s="42"/>
      <c r="C271" s="220" t="s">
        <v>317</v>
      </c>
      <c r="D271" s="220" t="s">
        <v>197</v>
      </c>
      <c r="E271" s="221" t="s">
        <v>318</v>
      </c>
      <c r="F271" s="222" t="s">
        <v>319</v>
      </c>
      <c r="G271" s="223" t="s">
        <v>218</v>
      </c>
      <c r="H271" s="224">
        <v>12.75</v>
      </c>
      <c r="I271" s="225"/>
      <c r="J271" s="225"/>
      <c r="K271" s="226">
        <f>ROUND(P271*H271,2)</f>
        <v>0</v>
      </c>
      <c r="L271" s="222" t="s">
        <v>201</v>
      </c>
      <c r="M271" s="47"/>
      <c r="N271" s="227" t="s">
        <v>20</v>
      </c>
      <c r="O271" s="228" t="s">
        <v>43</v>
      </c>
      <c r="P271" s="229">
        <f>I271+J271</f>
        <v>0</v>
      </c>
      <c r="Q271" s="229">
        <f>ROUND(I271*H271,2)</f>
        <v>0</v>
      </c>
      <c r="R271" s="229">
        <f>ROUND(J271*H271,2)</f>
        <v>0</v>
      </c>
      <c r="S271" s="87"/>
      <c r="T271" s="230">
        <f>S271*H271</f>
        <v>0</v>
      </c>
      <c r="U271" s="230">
        <v>0</v>
      </c>
      <c r="V271" s="230">
        <f>U271*H271</f>
        <v>0</v>
      </c>
      <c r="W271" s="230">
        <v>0</v>
      </c>
      <c r="X271" s="231">
        <f>W271*H271</f>
        <v>0</v>
      </c>
      <c r="Y271" s="41"/>
      <c r="Z271" s="41"/>
      <c r="AA271" s="41"/>
      <c r="AB271" s="41"/>
      <c r="AC271" s="41"/>
      <c r="AD271" s="41"/>
      <c r="AE271" s="41"/>
      <c r="AR271" s="232" t="s">
        <v>202</v>
      </c>
      <c r="AT271" s="232" t="s">
        <v>197</v>
      </c>
      <c r="AU271" s="232" t="s">
        <v>84</v>
      </c>
      <c r="AY271" s="20" t="s">
        <v>194</v>
      </c>
      <c r="BE271" s="233">
        <f>IF(O271="základní",K271,0)</f>
        <v>0</v>
      </c>
      <c r="BF271" s="233">
        <f>IF(O271="snížená",K271,0)</f>
        <v>0</v>
      </c>
      <c r="BG271" s="233">
        <f>IF(O271="zákl. přenesená",K271,0)</f>
        <v>0</v>
      </c>
      <c r="BH271" s="233">
        <f>IF(O271="sníž. přenesená",K271,0)</f>
        <v>0</v>
      </c>
      <c r="BI271" s="233">
        <f>IF(O271="nulová",K271,0)</f>
        <v>0</v>
      </c>
      <c r="BJ271" s="20" t="s">
        <v>82</v>
      </c>
      <c r="BK271" s="233">
        <f>ROUND(P271*H271,2)</f>
        <v>0</v>
      </c>
      <c r="BL271" s="20" t="s">
        <v>202</v>
      </c>
      <c r="BM271" s="232" t="s">
        <v>320</v>
      </c>
    </row>
    <row r="272" s="2" customFormat="1">
      <c r="A272" s="41"/>
      <c r="B272" s="42"/>
      <c r="C272" s="43"/>
      <c r="D272" s="234" t="s">
        <v>204</v>
      </c>
      <c r="E272" s="43"/>
      <c r="F272" s="235" t="s">
        <v>321</v>
      </c>
      <c r="G272" s="43"/>
      <c r="H272" s="43"/>
      <c r="I272" s="236"/>
      <c r="J272" s="236"/>
      <c r="K272" s="43"/>
      <c r="L272" s="43"/>
      <c r="M272" s="47"/>
      <c r="N272" s="237"/>
      <c r="O272" s="238"/>
      <c r="P272" s="87"/>
      <c r="Q272" s="87"/>
      <c r="R272" s="87"/>
      <c r="S272" s="87"/>
      <c r="T272" s="87"/>
      <c r="U272" s="87"/>
      <c r="V272" s="87"/>
      <c r="W272" s="87"/>
      <c r="X272" s="88"/>
      <c r="Y272" s="41"/>
      <c r="Z272" s="41"/>
      <c r="AA272" s="41"/>
      <c r="AB272" s="41"/>
      <c r="AC272" s="41"/>
      <c r="AD272" s="41"/>
      <c r="AE272" s="41"/>
      <c r="AT272" s="20" t="s">
        <v>204</v>
      </c>
      <c r="AU272" s="20" t="s">
        <v>84</v>
      </c>
    </row>
    <row r="273" s="13" customFormat="1">
      <c r="A273" s="13"/>
      <c r="B273" s="239"/>
      <c r="C273" s="240"/>
      <c r="D273" s="241" t="s">
        <v>206</v>
      </c>
      <c r="E273" s="242" t="s">
        <v>20</v>
      </c>
      <c r="F273" s="243" t="s">
        <v>313</v>
      </c>
      <c r="G273" s="240"/>
      <c r="H273" s="242" t="s">
        <v>20</v>
      </c>
      <c r="I273" s="244"/>
      <c r="J273" s="244"/>
      <c r="K273" s="240"/>
      <c r="L273" s="240"/>
      <c r="M273" s="245"/>
      <c r="N273" s="246"/>
      <c r="O273" s="247"/>
      <c r="P273" s="247"/>
      <c r="Q273" s="247"/>
      <c r="R273" s="247"/>
      <c r="S273" s="247"/>
      <c r="T273" s="247"/>
      <c r="U273" s="247"/>
      <c r="V273" s="247"/>
      <c r="W273" s="247"/>
      <c r="X273" s="248"/>
      <c r="Y273" s="13"/>
      <c r="Z273" s="13"/>
      <c r="AA273" s="13"/>
      <c r="AB273" s="13"/>
      <c r="AC273" s="13"/>
      <c r="AD273" s="13"/>
      <c r="AE273" s="13"/>
      <c r="AT273" s="249" t="s">
        <v>206</v>
      </c>
      <c r="AU273" s="249" t="s">
        <v>84</v>
      </c>
      <c r="AV273" s="13" t="s">
        <v>82</v>
      </c>
      <c r="AW273" s="13" t="s">
        <v>5</v>
      </c>
      <c r="AX273" s="13" t="s">
        <v>74</v>
      </c>
      <c r="AY273" s="249" t="s">
        <v>194</v>
      </c>
    </row>
    <row r="274" s="13" customFormat="1">
      <c r="A274" s="13"/>
      <c r="B274" s="239"/>
      <c r="C274" s="240"/>
      <c r="D274" s="241" t="s">
        <v>206</v>
      </c>
      <c r="E274" s="242" t="s">
        <v>20</v>
      </c>
      <c r="F274" s="243" t="s">
        <v>208</v>
      </c>
      <c r="G274" s="240"/>
      <c r="H274" s="242" t="s">
        <v>20</v>
      </c>
      <c r="I274" s="244"/>
      <c r="J274" s="244"/>
      <c r="K274" s="240"/>
      <c r="L274" s="240"/>
      <c r="M274" s="245"/>
      <c r="N274" s="246"/>
      <c r="O274" s="247"/>
      <c r="P274" s="247"/>
      <c r="Q274" s="247"/>
      <c r="R274" s="247"/>
      <c r="S274" s="247"/>
      <c r="T274" s="247"/>
      <c r="U274" s="247"/>
      <c r="V274" s="247"/>
      <c r="W274" s="247"/>
      <c r="X274" s="248"/>
      <c r="Y274" s="13"/>
      <c r="Z274" s="13"/>
      <c r="AA274" s="13"/>
      <c r="AB274" s="13"/>
      <c r="AC274" s="13"/>
      <c r="AD274" s="13"/>
      <c r="AE274" s="13"/>
      <c r="AT274" s="249" t="s">
        <v>206</v>
      </c>
      <c r="AU274" s="249" t="s">
        <v>84</v>
      </c>
      <c r="AV274" s="13" t="s">
        <v>82</v>
      </c>
      <c r="AW274" s="13" t="s">
        <v>5</v>
      </c>
      <c r="AX274" s="13" t="s">
        <v>74</v>
      </c>
      <c r="AY274" s="249" t="s">
        <v>194</v>
      </c>
    </row>
    <row r="275" s="14" customFormat="1">
      <c r="A275" s="14"/>
      <c r="B275" s="250"/>
      <c r="C275" s="251"/>
      <c r="D275" s="241" t="s">
        <v>206</v>
      </c>
      <c r="E275" s="252" t="s">
        <v>20</v>
      </c>
      <c r="F275" s="253" t="s">
        <v>322</v>
      </c>
      <c r="G275" s="251"/>
      <c r="H275" s="254">
        <v>12.75</v>
      </c>
      <c r="I275" s="255"/>
      <c r="J275" s="255"/>
      <c r="K275" s="251"/>
      <c r="L275" s="251"/>
      <c r="M275" s="256"/>
      <c r="N275" s="257"/>
      <c r="O275" s="258"/>
      <c r="P275" s="258"/>
      <c r="Q275" s="258"/>
      <c r="R275" s="258"/>
      <c r="S275" s="258"/>
      <c r="T275" s="258"/>
      <c r="U275" s="258"/>
      <c r="V275" s="258"/>
      <c r="W275" s="258"/>
      <c r="X275" s="259"/>
      <c r="Y275" s="14"/>
      <c r="Z275" s="14"/>
      <c r="AA275" s="14"/>
      <c r="AB275" s="14"/>
      <c r="AC275" s="14"/>
      <c r="AD275" s="14"/>
      <c r="AE275" s="14"/>
      <c r="AT275" s="260" t="s">
        <v>206</v>
      </c>
      <c r="AU275" s="260" t="s">
        <v>84</v>
      </c>
      <c r="AV275" s="14" t="s">
        <v>84</v>
      </c>
      <c r="AW275" s="14" t="s">
        <v>5</v>
      </c>
      <c r="AX275" s="14" t="s">
        <v>74</v>
      </c>
      <c r="AY275" s="260" t="s">
        <v>194</v>
      </c>
    </row>
    <row r="276" s="13" customFormat="1">
      <c r="A276" s="13"/>
      <c r="B276" s="239"/>
      <c r="C276" s="240"/>
      <c r="D276" s="241" t="s">
        <v>206</v>
      </c>
      <c r="E276" s="242" t="s">
        <v>20</v>
      </c>
      <c r="F276" s="243" t="s">
        <v>323</v>
      </c>
      <c r="G276" s="240"/>
      <c r="H276" s="242" t="s">
        <v>20</v>
      </c>
      <c r="I276" s="244"/>
      <c r="J276" s="244"/>
      <c r="K276" s="240"/>
      <c r="L276" s="240"/>
      <c r="M276" s="245"/>
      <c r="N276" s="246"/>
      <c r="O276" s="247"/>
      <c r="P276" s="247"/>
      <c r="Q276" s="247"/>
      <c r="R276" s="247"/>
      <c r="S276" s="247"/>
      <c r="T276" s="247"/>
      <c r="U276" s="247"/>
      <c r="V276" s="247"/>
      <c r="W276" s="247"/>
      <c r="X276" s="248"/>
      <c r="Y276" s="13"/>
      <c r="Z276" s="13"/>
      <c r="AA276" s="13"/>
      <c r="AB276" s="13"/>
      <c r="AC276" s="13"/>
      <c r="AD276" s="13"/>
      <c r="AE276" s="13"/>
      <c r="AT276" s="249" t="s">
        <v>206</v>
      </c>
      <c r="AU276" s="249" t="s">
        <v>84</v>
      </c>
      <c r="AV276" s="13" t="s">
        <v>82</v>
      </c>
      <c r="AW276" s="13" t="s">
        <v>5</v>
      </c>
      <c r="AX276" s="13" t="s">
        <v>74</v>
      </c>
      <c r="AY276" s="249" t="s">
        <v>194</v>
      </c>
    </row>
    <row r="277" s="15" customFormat="1">
      <c r="A277" s="15"/>
      <c r="B277" s="261"/>
      <c r="C277" s="262"/>
      <c r="D277" s="241" t="s">
        <v>206</v>
      </c>
      <c r="E277" s="263" t="s">
        <v>20</v>
      </c>
      <c r="F277" s="264" t="s">
        <v>210</v>
      </c>
      <c r="G277" s="262"/>
      <c r="H277" s="265">
        <v>12.75</v>
      </c>
      <c r="I277" s="266"/>
      <c r="J277" s="266"/>
      <c r="K277" s="262"/>
      <c r="L277" s="262"/>
      <c r="M277" s="267"/>
      <c r="N277" s="268"/>
      <c r="O277" s="269"/>
      <c r="P277" s="269"/>
      <c r="Q277" s="269"/>
      <c r="R277" s="269"/>
      <c r="S277" s="269"/>
      <c r="T277" s="269"/>
      <c r="U277" s="269"/>
      <c r="V277" s="269"/>
      <c r="W277" s="269"/>
      <c r="X277" s="270"/>
      <c r="Y277" s="15"/>
      <c r="Z277" s="15"/>
      <c r="AA277" s="15"/>
      <c r="AB277" s="15"/>
      <c r="AC277" s="15"/>
      <c r="AD277" s="15"/>
      <c r="AE277" s="15"/>
      <c r="AT277" s="271" t="s">
        <v>206</v>
      </c>
      <c r="AU277" s="271" t="s">
        <v>84</v>
      </c>
      <c r="AV277" s="15" t="s">
        <v>202</v>
      </c>
      <c r="AW277" s="15" t="s">
        <v>5</v>
      </c>
      <c r="AX277" s="15" t="s">
        <v>82</v>
      </c>
      <c r="AY277" s="271" t="s">
        <v>194</v>
      </c>
    </row>
    <row r="278" s="2" customFormat="1" ht="37.8" customHeight="1">
      <c r="A278" s="41"/>
      <c r="B278" s="42"/>
      <c r="C278" s="220" t="s">
        <v>324</v>
      </c>
      <c r="D278" s="220" t="s">
        <v>197</v>
      </c>
      <c r="E278" s="221" t="s">
        <v>224</v>
      </c>
      <c r="F278" s="222" t="s">
        <v>225</v>
      </c>
      <c r="G278" s="223" t="s">
        <v>218</v>
      </c>
      <c r="H278" s="224">
        <v>12.75</v>
      </c>
      <c r="I278" s="225"/>
      <c r="J278" s="225"/>
      <c r="K278" s="226">
        <f>ROUND(P278*H278,2)</f>
        <v>0</v>
      </c>
      <c r="L278" s="222" t="s">
        <v>201</v>
      </c>
      <c r="M278" s="47"/>
      <c r="N278" s="227" t="s">
        <v>20</v>
      </c>
      <c r="O278" s="228" t="s">
        <v>43</v>
      </c>
      <c r="P278" s="229">
        <f>I278+J278</f>
        <v>0</v>
      </c>
      <c r="Q278" s="229">
        <f>ROUND(I278*H278,2)</f>
        <v>0</v>
      </c>
      <c r="R278" s="229">
        <f>ROUND(J278*H278,2)</f>
        <v>0</v>
      </c>
      <c r="S278" s="87"/>
      <c r="T278" s="230">
        <f>S278*H278</f>
        <v>0</v>
      </c>
      <c r="U278" s="230">
        <v>0</v>
      </c>
      <c r="V278" s="230">
        <f>U278*H278</f>
        <v>0</v>
      </c>
      <c r="W278" s="230">
        <v>0</v>
      </c>
      <c r="X278" s="231">
        <f>W278*H278</f>
        <v>0</v>
      </c>
      <c r="Y278" s="41"/>
      <c r="Z278" s="41"/>
      <c r="AA278" s="41"/>
      <c r="AB278" s="41"/>
      <c r="AC278" s="41"/>
      <c r="AD278" s="41"/>
      <c r="AE278" s="41"/>
      <c r="AR278" s="232" t="s">
        <v>202</v>
      </c>
      <c r="AT278" s="232" t="s">
        <v>197</v>
      </c>
      <c r="AU278" s="232" t="s">
        <v>84</v>
      </c>
      <c r="AY278" s="20" t="s">
        <v>194</v>
      </c>
      <c r="BE278" s="233">
        <f>IF(O278="základní",K278,0)</f>
        <v>0</v>
      </c>
      <c r="BF278" s="233">
        <f>IF(O278="snížená",K278,0)</f>
        <v>0</v>
      </c>
      <c r="BG278" s="233">
        <f>IF(O278="zákl. přenesená",K278,0)</f>
        <v>0</v>
      </c>
      <c r="BH278" s="233">
        <f>IF(O278="sníž. přenesená",K278,0)</f>
        <v>0</v>
      </c>
      <c r="BI278" s="233">
        <f>IF(O278="nulová",K278,0)</f>
        <v>0</v>
      </c>
      <c r="BJ278" s="20" t="s">
        <v>82</v>
      </c>
      <c r="BK278" s="233">
        <f>ROUND(P278*H278,2)</f>
        <v>0</v>
      </c>
      <c r="BL278" s="20" t="s">
        <v>202</v>
      </c>
      <c r="BM278" s="232" t="s">
        <v>325</v>
      </c>
    </row>
    <row r="279" s="2" customFormat="1">
      <c r="A279" s="41"/>
      <c r="B279" s="42"/>
      <c r="C279" s="43"/>
      <c r="D279" s="234" t="s">
        <v>204</v>
      </c>
      <c r="E279" s="43"/>
      <c r="F279" s="235" t="s">
        <v>227</v>
      </c>
      <c r="G279" s="43"/>
      <c r="H279" s="43"/>
      <c r="I279" s="236"/>
      <c r="J279" s="236"/>
      <c r="K279" s="43"/>
      <c r="L279" s="43"/>
      <c r="M279" s="47"/>
      <c r="N279" s="237"/>
      <c r="O279" s="238"/>
      <c r="P279" s="87"/>
      <c r="Q279" s="87"/>
      <c r="R279" s="87"/>
      <c r="S279" s="87"/>
      <c r="T279" s="87"/>
      <c r="U279" s="87"/>
      <c r="V279" s="87"/>
      <c r="W279" s="87"/>
      <c r="X279" s="88"/>
      <c r="Y279" s="41"/>
      <c r="Z279" s="41"/>
      <c r="AA279" s="41"/>
      <c r="AB279" s="41"/>
      <c r="AC279" s="41"/>
      <c r="AD279" s="41"/>
      <c r="AE279" s="41"/>
      <c r="AT279" s="20" t="s">
        <v>204</v>
      </c>
      <c r="AU279" s="20" t="s">
        <v>84</v>
      </c>
    </row>
    <row r="280" s="13" customFormat="1">
      <c r="A280" s="13"/>
      <c r="B280" s="239"/>
      <c r="C280" s="240"/>
      <c r="D280" s="241" t="s">
        <v>206</v>
      </c>
      <c r="E280" s="242" t="s">
        <v>20</v>
      </c>
      <c r="F280" s="243" t="s">
        <v>313</v>
      </c>
      <c r="G280" s="240"/>
      <c r="H280" s="242" t="s">
        <v>20</v>
      </c>
      <c r="I280" s="244"/>
      <c r="J280" s="244"/>
      <c r="K280" s="240"/>
      <c r="L280" s="240"/>
      <c r="M280" s="245"/>
      <c r="N280" s="246"/>
      <c r="O280" s="247"/>
      <c r="P280" s="247"/>
      <c r="Q280" s="247"/>
      <c r="R280" s="247"/>
      <c r="S280" s="247"/>
      <c r="T280" s="247"/>
      <c r="U280" s="247"/>
      <c r="V280" s="247"/>
      <c r="W280" s="247"/>
      <c r="X280" s="248"/>
      <c r="Y280" s="13"/>
      <c r="Z280" s="13"/>
      <c r="AA280" s="13"/>
      <c r="AB280" s="13"/>
      <c r="AC280" s="13"/>
      <c r="AD280" s="13"/>
      <c r="AE280" s="13"/>
      <c r="AT280" s="249" t="s">
        <v>206</v>
      </c>
      <c r="AU280" s="249" t="s">
        <v>84</v>
      </c>
      <c r="AV280" s="13" t="s">
        <v>82</v>
      </c>
      <c r="AW280" s="13" t="s">
        <v>5</v>
      </c>
      <c r="AX280" s="13" t="s">
        <v>74</v>
      </c>
      <c r="AY280" s="249" t="s">
        <v>194</v>
      </c>
    </row>
    <row r="281" s="13" customFormat="1">
      <c r="A281" s="13"/>
      <c r="B281" s="239"/>
      <c r="C281" s="240"/>
      <c r="D281" s="241" t="s">
        <v>206</v>
      </c>
      <c r="E281" s="242" t="s">
        <v>20</v>
      </c>
      <c r="F281" s="243" t="s">
        <v>208</v>
      </c>
      <c r="G281" s="240"/>
      <c r="H281" s="242" t="s">
        <v>20</v>
      </c>
      <c r="I281" s="244"/>
      <c r="J281" s="244"/>
      <c r="K281" s="240"/>
      <c r="L281" s="240"/>
      <c r="M281" s="245"/>
      <c r="N281" s="246"/>
      <c r="O281" s="247"/>
      <c r="P281" s="247"/>
      <c r="Q281" s="247"/>
      <c r="R281" s="247"/>
      <c r="S281" s="247"/>
      <c r="T281" s="247"/>
      <c r="U281" s="247"/>
      <c r="V281" s="247"/>
      <c r="W281" s="247"/>
      <c r="X281" s="248"/>
      <c r="Y281" s="13"/>
      <c r="Z281" s="13"/>
      <c r="AA281" s="13"/>
      <c r="AB281" s="13"/>
      <c r="AC281" s="13"/>
      <c r="AD281" s="13"/>
      <c r="AE281" s="13"/>
      <c r="AT281" s="249" t="s">
        <v>206</v>
      </c>
      <c r="AU281" s="249" t="s">
        <v>84</v>
      </c>
      <c r="AV281" s="13" t="s">
        <v>82</v>
      </c>
      <c r="AW281" s="13" t="s">
        <v>5</v>
      </c>
      <c r="AX281" s="13" t="s">
        <v>74</v>
      </c>
      <c r="AY281" s="249" t="s">
        <v>194</v>
      </c>
    </row>
    <row r="282" s="14" customFormat="1">
      <c r="A282" s="14"/>
      <c r="B282" s="250"/>
      <c r="C282" s="251"/>
      <c r="D282" s="241" t="s">
        <v>206</v>
      </c>
      <c r="E282" s="252" t="s">
        <v>20</v>
      </c>
      <c r="F282" s="253" t="s">
        <v>322</v>
      </c>
      <c r="G282" s="251"/>
      <c r="H282" s="254">
        <v>12.75</v>
      </c>
      <c r="I282" s="255"/>
      <c r="J282" s="255"/>
      <c r="K282" s="251"/>
      <c r="L282" s="251"/>
      <c r="M282" s="256"/>
      <c r="N282" s="257"/>
      <c r="O282" s="258"/>
      <c r="P282" s="258"/>
      <c r="Q282" s="258"/>
      <c r="R282" s="258"/>
      <c r="S282" s="258"/>
      <c r="T282" s="258"/>
      <c r="U282" s="258"/>
      <c r="V282" s="258"/>
      <c r="W282" s="258"/>
      <c r="X282" s="259"/>
      <c r="Y282" s="14"/>
      <c r="Z282" s="14"/>
      <c r="AA282" s="14"/>
      <c r="AB282" s="14"/>
      <c r="AC282" s="14"/>
      <c r="AD282" s="14"/>
      <c r="AE282" s="14"/>
      <c r="AT282" s="260" t="s">
        <v>206</v>
      </c>
      <c r="AU282" s="260" t="s">
        <v>84</v>
      </c>
      <c r="AV282" s="14" t="s">
        <v>84</v>
      </c>
      <c r="AW282" s="14" t="s">
        <v>5</v>
      </c>
      <c r="AX282" s="14" t="s">
        <v>74</v>
      </c>
      <c r="AY282" s="260" t="s">
        <v>194</v>
      </c>
    </row>
    <row r="283" s="13" customFormat="1">
      <c r="A283" s="13"/>
      <c r="B283" s="239"/>
      <c r="C283" s="240"/>
      <c r="D283" s="241" t="s">
        <v>206</v>
      </c>
      <c r="E283" s="242" t="s">
        <v>20</v>
      </c>
      <c r="F283" s="243" t="s">
        <v>323</v>
      </c>
      <c r="G283" s="240"/>
      <c r="H283" s="242" t="s">
        <v>20</v>
      </c>
      <c r="I283" s="244"/>
      <c r="J283" s="244"/>
      <c r="K283" s="240"/>
      <c r="L283" s="240"/>
      <c r="M283" s="245"/>
      <c r="N283" s="246"/>
      <c r="O283" s="247"/>
      <c r="P283" s="247"/>
      <c r="Q283" s="247"/>
      <c r="R283" s="247"/>
      <c r="S283" s="247"/>
      <c r="T283" s="247"/>
      <c r="U283" s="247"/>
      <c r="V283" s="247"/>
      <c r="W283" s="247"/>
      <c r="X283" s="248"/>
      <c r="Y283" s="13"/>
      <c r="Z283" s="13"/>
      <c r="AA283" s="13"/>
      <c r="AB283" s="13"/>
      <c r="AC283" s="13"/>
      <c r="AD283" s="13"/>
      <c r="AE283" s="13"/>
      <c r="AT283" s="249" t="s">
        <v>206</v>
      </c>
      <c r="AU283" s="249" t="s">
        <v>84</v>
      </c>
      <c r="AV283" s="13" t="s">
        <v>82</v>
      </c>
      <c r="AW283" s="13" t="s">
        <v>5</v>
      </c>
      <c r="AX283" s="13" t="s">
        <v>74</v>
      </c>
      <c r="AY283" s="249" t="s">
        <v>194</v>
      </c>
    </row>
    <row r="284" s="15" customFormat="1">
      <c r="A284" s="15"/>
      <c r="B284" s="261"/>
      <c r="C284" s="262"/>
      <c r="D284" s="241" t="s">
        <v>206</v>
      </c>
      <c r="E284" s="263" t="s">
        <v>20</v>
      </c>
      <c r="F284" s="264" t="s">
        <v>210</v>
      </c>
      <c r="G284" s="262"/>
      <c r="H284" s="265">
        <v>12.75</v>
      </c>
      <c r="I284" s="266"/>
      <c r="J284" s="266"/>
      <c r="K284" s="262"/>
      <c r="L284" s="262"/>
      <c r="M284" s="267"/>
      <c r="N284" s="268"/>
      <c r="O284" s="269"/>
      <c r="P284" s="269"/>
      <c r="Q284" s="269"/>
      <c r="R284" s="269"/>
      <c r="S284" s="269"/>
      <c r="T284" s="269"/>
      <c r="U284" s="269"/>
      <c r="V284" s="269"/>
      <c r="W284" s="269"/>
      <c r="X284" s="270"/>
      <c r="Y284" s="15"/>
      <c r="Z284" s="15"/>
      <c r="AA284" s="15"/>
      <c r="AB284" s="15"/>
      <c r="AC284" s="15"/>
      <c r="AD284" s="15"/>
      <c r="AE284" s="15"/>
      <c r="AT284" s="271" t="s">
        <v>206</v>
      </c>
      <c r="AU284" s="271" t="s">
        <v>84</v>
      </c>
      <c r="AV284" s="15" t="s">
        <v>202</v>
      </c>
      <c r="AW284" s="15" t="s">
        <v>5</v>
      </c>
      <c r="AX284" s="15" t="s">
        <v>82</v>
      </c>
      <c r="AY284" s="271" t="s">
        <v>194</v>
      </c>
    </row>
    <row r="285" s="2" customFormat="1" ht="24.15" customHeight="1">
      <c r="A285" s="41"/>
      <c r="B285" s="42"/>
      <c r="C285" s="220" t="s">
        <v>326</v>
      </c>
      <c r="D285" s="220" t="s">
        <v>197</v>
      </c>
      <c r="E285" s="221" t="s">
        <v>228</v>
      </c>
      <c r="F285" s="222" t="s">
        <v>229</v>
      </c>
      <c r="G285" s="223" t="s">
        <v>200</v>
      </c>
      <c r="H285" s="224">
        <v>51</v>
      </c>
      <c r="I285" s="225"/>
      <c r="J285" s="225"/>
      <c r="K285" s="226">
        <f>ROUND(P285*H285,2)</f>
        <v>0</v>
      </c>
      <c r="L285" s="222" t="s">
        <v>201</v>
      </c>
      <c r="M285" s="47"/>
      <c r="N285" s="227" t="s">
        <v>20</v>
      </c>
      <c r="O285" s="228" t="s">
        <v>43</v>
      </c>
      <c r="P285" s="229">
        <f>I285+J285</f>
        <v>0</v>
      </c>
      <c r="Q285" s="229">
        <f>ROUND(I285*H285,2)</f>
        <v>0</v>
      </c>
      <c r="R285" s="229">
        <f>ROUND(J285*H285,2)</f>
        <v>0</v>
      </c>
      <c r="S285" s="87"/>
      <c r="T285" s="230">
        <f>S285*H285</f>
        <v>0</v>
      </c>
      <c r="U285" s="230">
        <v>0</v>
      </c>
      <c r="V285" s="230">
        <f>U285*H285</f>
        <v>0</v>
      </c>
      <c r="W285" s="230">
        <v>0</v>
      </c>
      <c r="X285" s="231">
        <f>W285*H285</f>
        <v>0</v>
      </c>
      <c r="Y285" s="41"/>
      <c r="Z285" s="41"/>
      <c r="AA285" s="41"/>
      <c r="AB285" s="41"/>
      <c r="AC285" s="41"/>
      <c r="AD285" s="41"/>
      <c r="AE285" s="41"/>
      <c r="AR285" s="232" t="s">
        <v>202</v>
      </c>
      <c r="AT285" s="232" t="s">
        <v>197</v>
      </c>
      <c r="AU285" s="232" t="s">
        <v>84</v>
      </c>
      <c r="AY285" s="20" t="s">
        <v>194</v>
      </c>
      <c r="BE285" s="233">
        <f>IF(O285="základní",K285,0)</f>
        <v>0</v>
      </c>
      <c r="BF285" s="233">
        <f>IF(O285="snížená",K285,0)</f>
        <v>0</v>
      </c>
      <c r="BG285" s="233">
        <f>IF(O285="zákl. přenesená",K285,0)</f>
        <v>0</v>
      </c>
      <c r="BH285" s="233">
        <f>IF(O285="sníž. přenesená",K285,0)</f>
        <v>0</v>
      </c>
      <c r="BI285" s="233">
        <f>IF(O285="nulová",K285,0)</f>
        <v>0</v>
      </c>
      <c r="BJ285" s="20" t="s">
        <v>82</v>
      </c>
      <c r="BK285" s="233">
        <f>ROUND(P285*H285,2)</f>
        <v>0</v>
      </c>
      <c r="BL285" s="20" t="s">
        <v>202</v>
      </c>
      <c r="BM285" s="232" t="s">
        <v>327</v>
      </c>
    </row>
    <row r="286" s="2" customFormat="1">
      <c r="A286" s="41"/>
      <c r="B286" s="42"/>
      <c r="C286" s="43"/>
      <c r="D286" s="234" t="s">
        <v>204</v>
      </c>
      <c r="E286" s="43"/>
      <c r="F286" s="235" t="s">
        <v>231</v>
      </c>
      <c r="G286" s="43"/>
      <c r="H286" s="43"/>
      <c r="I286" s="236"/>
      <c r="J286" s="236"/>
      <c r="K286" s="43"/>
      <c r="L286" s="43"/>
      <c r="M286" s="47"/>
      <c r="N286" s="237"/>
      <c r="O286" s="238"/>
      <c r="P286" s="87"/>
      <c r="Q286" s="87"/>
      <c r="R286" s="87"/>
      <c r="S286" s="87"/>
      <c r="T286" s="87"/>
      <c r="U286" s="87"/>
      <c r="V286" s="87"/>
      <c r="W286" s="87"/>
      <c r="X286" s="88"/>
      <c r="Y286" s="41"/>
      <c r="Z286" s="41"/>
      <c r="AA286" s="41"/>
      <c r="AB286" s="41"/>
      <c r="AC286" s="41"/>
      <c r="AD286" s="41"/>
      <c r="AE286" s="41"/>
      <c r="AT286" s="20" t="s">
        <v>204</v>
      </c>
      <c r="AU286" s="20" t="s">
        <v>84</v>
      </c>
    </row>
    <row r="287" s="13" customFormat="1">
      <c r="A287" s="13"/>
      <c r="B287" s="239"/>
      <c r="C287" s="240"/>
      <c r="D287" s="241" t="s">
        <v>206</v>
      </c>
      <c r="E287" s="242" t="s">
        <v>20</v>
      </c>
      <c r="F287" s="243" t="s">
        <v>313</v>
      </c>
      <c r="G287" s="240"/>
      <c r="H287" s="242" t="s">
        <v>20</v>
      </c>
      <c r="I287" s="244"/>
      <c r="J287" s="244"/>
      <c r="K287" s="240"/>
      <c r="L287" s="240"/>
      <c r="M287" s="245"/>
      <c r="N287" s="246"/>
      <c r="O287" s="247"/>
      <c r="P287" s="247"/>
      <c r="Q287" s="247"/>
      <c r="R287" s="247"/>
      <c r="S287" s="247"/>
      <c r="T287" s="247"/>
      <c r="U287" s="247"/>
      <c r="V287" s="247"/>
      <c r="W287" s="247"/>
      <c r="X287" s="248"/>
      <c r="Y287" s="13"/>
      <c r="Z287" s="13"/>
      <c r="AA287" s="13"/>
      <c r="AB287" s="13"/>
      <c r="AC287" s="13"/>
      <c r="AD287" s="13"/>
      <c r="AE287" s="13"/>
      <c r="AT287" s="249" t="s">
        <v>206</v>
      </c>
      <c r="AU287" s="249" t="s">
        <v>84</v>
      </c>
      <c r="AV287" s="13" t="s">
        <v>82</v>
      </c>
      <c r="AW287" s="13" t="s">
        <v>5</v>
      </c>
      <c r="AX287" s="13" t="s">
        <v>74</v>
      </c>
      <c r="AY287" s="249" t="s">
        <v>194</v>
      </c>
    </row>
    <row r="288" s="13" customFormat="1">
      <c r="A288" s="13"/>
      <c r="B288" s="239"/>
      <c r="C288" s="240"/>
      <c r="D288" s="241" t="s">
        <v>206</v>
      </c>
      <c r="E288" s="242" t="s">
        <v>20</v>
      </c>
      <c r="F288" s="243" t="s">
        <v>208</v>
      </c>
      <c r="G288" s="240"/>
      <c r="H288" s="242" t="s">
        <v>20</v>
      </c>
      <c r="I288" s="244"/>
      <c r="J288" s="244"/>
      <c r="K288" s="240"/>
      <c r="L288" s="240"/>
      <c r="M288" s="245"/>
      <c r="N288" s="246"/>
      <c r="O288" s="247"/>
      <c r="P288" s="247"/>
      <c r="Q288" s="247"/>
      <c r="R288" s="247"/>
      <c r="S288" s="247"/>
      <c r="T288" s="247"/>
      <c r="U288" s="247"/>
      <c r="V288" s="247"/>
      <c r="W288" s="247"/>
      <c r="X288" s="248"/>
      <c r="Y288" s="13"/>
      <c r="Z288" s="13"/>
      <c r="AA288" s="13"/>
      <c r="AB288" s="13"/>
      <c r="AC288" s="13"/>
      <c r="AD288" s="13"/>
      <c r="AE288" s="13"/>
      <c r="AT288" s="249" t="s">
        <v>206</v>
      </c>
      <c r="AU288" s="249" t="s">
        <v>84</v>
      </c>
      <c r="AV288" s="13" t="s">
        <v>82</v>
      </c>
      <c r="AW288" s="13" t="s">
        <v>5</v>
      </c>
      <c r="AX288" s="13" t="s">
        <v>74</v>
      </c>
      <c r="AY288" s="249" t="s">
        <v>194</v>
      </c>
    </row>
    <row r="289" s="14" customFormat="1">
      <c r="A289" s="14"/>
      <c r="B289" s="250"/>
      <c r="C289" s="251"/>
      <c r="D289" s="241" t="s">
        <v>206</v>
      </c>
      <c r="E289" s="252" t="s">
        <v>20</v>
      </c>
      <c r="F289" s="253" t="s">
        <v>314</v>
      </c>
      <c r="G289" s="251"/>
      <c r="H289" s="254">
        <v>51</v>
      </c>
      <c r="I289" s="255"/>
      <c r="J289" s="255"/>
      <c r="K289" s="251"/>
      <c r="L289" s="251"/>
      <c r="M289" s="256"/>
      <c r="N289" s="257"/>
      <c r="O289" s="258"/>
      <c r="P289" s="258"/>
      <c r="Q289" s="258"/>
      <c r="R289" s="258"/>
      <c r="S289" s="258"/>
      <c r="T289" s="258"/>
      <c r="U289" s="258"/>
      <c r="V289" s="258"/>
      <c r="W289" s="258"/>
      <c r="X289" s="259"/>
      <c r="Y289" s="14"/>
      <c r="Z289" s="14"/>
      <c r="AA289" s="14"/>
      <c r="AB289" s="14"/>
      <c r="AC289" s="14"/>
      <c r="AD289" s="14"/>
      <c r="AE289" s="14"/>
      <c r="AT289" s="260" t="s">
        <v>206</v>
      </c>
      <c r="AU289" s="260" t="s">
        <v>84</v>
      </c>
      <c r="AV289" s="14" t="s">
        <v>84</v>
      </c>
      <c r="AW289" s="14" t="s">
        <v>5</v>
      </c>
      <c r="AX289" s="14" t="s">
        <v>74</v>
      </c>
      <c r="AY289" s="260" t="s">
        <v>194</v>
      </c>
    </row>
    <row r="290" s="15" customFormat="1">
      <c r="A290" s="15"/>
      <c r="B290" s="261"/>
      <c r="C290" s="262"/>
      <c r="D290" s="241" t="s">
        <v>206</v>
      </c>
      <c r="E290" s="263" t="s">
        <v>20</v>
      </c>
      <c r="F290" s="264" t="s">
        <v>210</v>
      </c>
      <c r="G290" s="262"/>
      <c r="H290" s="265">
        <v>51</v>
      </c>
      <c r="I290" s="266"/>
      <c r="J290" s="266"/>
      <c r="K290" s="262"/>
      <c r="L290" s="262"/>
      <c r="M290" s="267"/>
      <c r="N290" s="268"/>
      <c r="O290" s="269"/>
      <c r="P290" s="269"/>
      <c r="Q290" s="269"/>
      <c r="R290" s="269"/>
      <c r="S290" s="269"/>
      <c r="T290" s="269"/>
      <c r="U290" s="269"/>
      <c r="V290" s="269"/>
      <c r="W290" s="269"/>
      <c r="X290" s="270"/>
      <c r="Y290" s="15"/>
      <c r="Z290" s="15"/>
      <c r="AA290" s="15"/>
      <c r="AB290" s="15"/>
      <c r="AC290" s="15"/>
      <c r="AD290" s="15"/>
      <c r="AE290" s="15"/>
      <c r="AT290" s="271" t="s">
        <v>206</v>
      </c>
      <c r="AU290" s="271" t="s">
        <v>84</v>
      </c>
      <c r="AV290" s="15" t="s">
        <v>202</v>
      </c>
      <c r="AW290" s="15" t="s">
        <v>5</v>
      </c>
      <c r="AX290" s="15" t="s">
        <v>82</v>
      </c>
      <c r="AY290" s="271" t="s">
        <v>194</v>
      </c>
    </row>
    <row r="291" s="2" customFormat="1" ht="24.15" customHeight="1">
      <c r="A291" s="41"/>
      <c r="B291" s="42"/>
      <c r="C291" s="220" t="s">
        <v>328</v>
      </c>
      <c r="D291" s="220" t="s">
        <v>197</v>
      </c>
      <c r="E291" s="221" t="s">
        <v>233</v>
      </c>
      <c r="F291" s="222" t="s">
        <v>234</v>
      </c>
      <c r="G291" s="223" t="s">
        <v>200</v>
      </c>
      <c r="H291" s="224">
        <v>255</v>
      </c>
      <c r="I291" s="225"/>
      <c r="J291" s="225"/>
      <c r="K291" s="226">
        <f>ROUND(P291*H291,2)</f>
        <v>0</v>
      </c>
      <c r="L291" s="222" t="s">
        <v>201</v>
      </c>
      <c r="M291" s="47"/>
      <c r="N291" s="227" t="s">
        <v>20</v>
      </c>
      <c r="O291" s="228" t="s">
        <v>43</v>
      </c>
      <c r="P291" s="229">
        <f>I291+J291</f>
        <v>0</v>
      </c>
      <c r="Q291" s="229">
        <f>ROUND(I291*H291,2)</f>
        <v>0</v>
      </c>
      <c r="R291" s="229">
        <f>ROUND(J291*H291,2)</f>
        <v>0</v>
      </c>
      <c r="S291" s="87"/>
      <c r="T291" s="230">
        <f>S291*H291</f>
        <v>0</v>
      </c>
      <c r="U291" s="230">
        <v>0</v>
      </c>
      <c r="V291" s="230">
        <f>U291*H291</f>
        <v>0</v>
      </c>
      <c r="W291" s="230">
        <v>0</v>
      </c>
      <c r="X291" s="231">
        <f>W291*H291</f>
        <v>0</v>
      </c>
      <c r="Y291" s="41"/>
      <c r="Z291" s="41"/>
      <c r="AA291" s="41"/>
      <c r="AB291" s="41"/>
      <c r="AC291" s="41"/>
      <c r="AD291" s="41"/>
      <c r="AE291" s="41"/>
      <c r="AR291" s="232" t="s">
        <v>202</v>
      </c>
      <c r="AT291" s="232" t="s">
        <v>197</v>
      </c>
      <c r="AU291" s="232" t="s">
        <v>84</v>
      </c>
      <c r="AY291" s="20" t="s">
        <v>194</v>
      </c>
      <c r="BE291" s="233">
        <f>IF(O291="základní",K291,0)</f>
        <v>0</v>
      </c>
      <c r="BF291" s="233">
        <f>IF(O291="snížená",K291,0)</f>
        <v>0</v>
      </c>
      <c r="BG291" s="233">
        <f>IF(O291="zákl. přenesená",K291,0)</f>
        <v>0</v>
      </c>
      <c r="BH291" s="233">
        <f>IF(O291="sníž. přenesená",K291,0)</f>
        <v>0</v>
      </c>
      <c r="BI291" s="233">
        <f>IF(O291="nulová",K291,0)</f>
        <v>0</v>
      </c>
      <c r="BJ291" s="20" t="s">
        <v>82</v>
      </c>
      <c r="BK291" s="233">
        <f>ROUND(P291*H291,2)</f>
        <v>0</v>
      </c>
      <c r="BL291" s="20" t="s">
        <v>202</v>
      </c>
      <c r="BM291" s="232" t="s">
        <v>329</v>
      </c>
    </row>
    <row r="292" s="2" customFormat="1">
      <c r="A292" s="41"/>
      <c r="B292" s="42"/>
      <c r="C292" s="43"/>
      <c r="D292" s="234" t="s">
        <v>204</v>
      </c>
      <c r="E292" s="43"/>
      <c r="F292" s="235" t="s">
        <v>236</v>
      </c>
      <c r="G292" s="43"/>
      <c r="H292" s="43"/>
      <c r="I292" s="236"/>
      <c r="J292" s="236"/>
      <c r="K292" s="43"/>
      <c r="L292" s="43"/>
      <c r="M292" s="47"/>
      <c r="N292" s="237"/>
      <c r="O292" s="238"/>
      <c r="P292" s="87"/>
      <c r="Q292" s="87"/>
      <c r="R292" s="87"/>
      <c r="S292" s="87"/>
      <c r="T292" s="87"/>
      <c r="U292" s="87"/>
      <c r="V292" s="87"/>
      <c r="W292" s="87"/>
      <c r="X292" s="88"/>
      <c r="Y292" s="41"/>
      <c r="Z292" s="41"/>
      <c r="AA292" s="41"/>
      <c r="AB292" s="41"/>
      <c r="AC292" s="41"/>
      <c r="AD292" s="41"/>
      <c r="AE292" s="41"/>
      <c r="AT292" s="20" t="s">
        <v>204</v>
      </c>
      <c r="AU292" s="20" t="s">
        <v>84</v>
      </c>
    </row>
    <row r="293" s="13" customFormat="1">
      <c r="A293" s="13"/>
      <c r="B293" s="239"/>
      <c r="C293" s="240"/>
      <c r="D293" s="241" t="s">
        <v>206</v>
      </c>
      <c r="E293" s="242" t="s">
        <v>20</v>
      </c>
      <c r="F293" s="243" t="s">
        <v>313</v>
      </c>
      <c r="G293" s="240"/>
      <c r="H293" s="242" t="s">
        <v>20</v>
      </c>
      <c r="I293" s="244"/>
      <c r="J293" s="244"/>
      <c r="K293" s="240"/>
      <c r="L293" s="240"/>
      <c r="M293" s="245"/>
      <c r="N293" s="246"/>
      <c r="O293" s="247"/>
      <c r="P293" s="247"/>
      <c r="Q293" s="247"/>
      <c r="R293" s="247"/>
      <c r="S293" s="247"/>
      <c r="T293" s="247"/>
      <c r="U293" s="247"/>
      <c r="V293" s="247"/>
      <c r="W293" s="247"/>
      <c r="X293" s="248"/>
      <c r="Y293" s="13"/>
      <c r="Z293" s="13"/>
      <c r="AA293" s="13"/>
      <c r="AB293" s="13"/>
      <c r="AC293" s="13"/>
      <c r="AD293" s="13"/>
      <c r="AE293" s="13"/>
      <c r="AT293" s="249" t="s">
        <v>206</v>
      </c>
      <c r="AU293" s="249" t="s">
        <v>84</v>
      </c>
      <c r="AV293" s="13" t="s">
        <v>82</v>
      </c>
      <c r="AW293" s="13" t="s">
        <v>5</v>
      </c>
      <c r="AX293" s="13" t="s">
        <v>74</v>
      </c>
      <c r="AY293" s="249" t="s">
        <v>194</v>
      </c>
    </row>
    <row r="294" s="13" customFormat="1">
      <c r="A294" s="13"/>
      <c r="B294" s="239"/>
      <c r="C294" s="240"/>
      <c r="D294" s="241" t="s">
        <v>206</v>
      </c>
      <c r="E294" s="242" t="s">
        <v>20</v>
      </c>
      <c r="F294" s="243" t="s">
        <v>208</v>
      </c>
      <c r="G294" s="240"/>
      <c r="H294" s="242" t="s">
        <v>20</v>
      </c>
      <c r="I294" s="244"/>
      <c r="J294" s="244"/>
      <c r="K294" s="240"/>
      <c r="L294" s="240"/>
      <c r="M294" s="245"/>
      <c r="N294" s="246"/>
      <c r="O294" s="247"/>
      <c r="P294" s="247"/>
      <c r="Q294" s="247"/>
      <c r="R294" s="247"/>
      <c r="S294" s="247"/>
      <c r="T294" s="247"/>
      <c r="U294" s="247"/>
      <c r="V294" s="247"/>
      <c r="W294" s="247"/>
      <c r="X294" s="248"/>
      <c r="Y294" s="13"/>
      <c r="Z294" s="13"/>
      <c r="AA294" s="13"/>
      <c r="AB294" s="13"/>
      <c r="AC294" s="13"/>
      <c r="AD294" s="13"/>
      <c r="AE294" s="13"/>
      <c r="AT294" s="249" t="s">
        <v>206</v>
      </c>
      <c r="AU294" s="249" t="s">
        <v>84</v>
      </c>
      <c r="AV294" s="13" t="s">
        <v>82</v>
      </c>
      <c r="AW294" s="13" t="s">
        <v>5</v>
      </c>
      <c r="AX294" s="13" t="s">
        <v>74</v>
      </c>
      <c r="AY294" s="249" t="s">
        <v>194</v>
      </c>
    </row>
    <row r="295" s="14" customFormat="1">
      <c r="A295" s="14"/>
      <c r="B295" s="250"/>
      <c r="C295" s="251"/>
      <c r="D295" s="241" t="s">
        <v>206</v>
      </c>
      <c r="E295" s="252" t="s">
        <v>20</v>
      </c>
      <c r="F295" s="253" t="s">
        <v>314</v>
      </c>
      <c r="G295" s="251"/>
      <c r="H295" s="254">
        <v>51</v>
      </c>
      <c r="I295" s="255"/>
      <c r="J295" s="255"/>
      <c r="K295" s="251"/>
      <c r="L295" s="251"/>
      <c r="M295" s="256"/>
      <c r="N295" s="257"/>
      <c r="O295" s="258"/>
      <c r="P295" s="258"/>
      <c r="Q295" s="258"/>
      <c r="R295" s="258"/>
      <c r="S295" s="258"/>
      <c r="T295" s="258"/>
      <c r="U295" s="258"/>
      <c r="V295" s="258"/>
      <c r="W295" s="258"/>
      <c r="X295" s="259"/>
      <c r="Y295" s="14"/>
      <c r="Z295" s="14"/>
      <c r="AA295" s="14"/>
      <c r="AB295" s="14"/>
      <c r="AC295" s="14"/>
      <c r="AD295" s="14"/>
      <c r="AE295" s="14"/>
      <c r="AT295" s="260" t="s">
        <v>206</v>
      </c>
      <c r="AU295" s="260" t="s">
        <v>84</v>
      </c>
      <c r="AV295" s="14" t="s">
        <v>84</v>
      </c>
      <c r="AW295" s="14" t="s">
        <v>5</v>
      </c>
      <c r="AX295" s="14" t="s">
        <v>74</v>
      </c>
      <c r="AY295" s="260" t="s">
        <v>194</v>
      </c>
    </row>
    <row r="296" s="15" customFormat="1">
      <c r="A296" s="15"/>
      <c r="B296" s="261"/>
      <c r="C296" s="262"/>
      <c r="D296" s="241" t="s">
        <v>206</v>
      </c>
      <c r="E296" s="263" t="s">
        <v>20</v>
      </c>
      <c r="F296" s="264" t="s">
        <v>210</v>
      </c>
      <c r="G296" s="262"/>
      <c r="H296" s="265">
        <v>51</v>
      </c>
      <c r="I296" s="266"/>
      <c r="J296" s="266"/>
      <c r="K296" s="262"/>
      <c r="L296" s="262"/>
      <c r="M296" s="267"/>
      <c r="N296" s="268"/>
      <c r="O296" s="269"/>
      <c r="P296" s="269"/>
      <c r="Q296" s="269"/>
      <c r="R296" s="269"/>
      <c r="S296" s="269"/>
      <c r="T296" s="269"/>
      <c r="U296" s="269"/>
      <c r="V296" s="269"/>
      <c r="W296" s="269"/>
      <c r="X296" s="270"/>
      <c r="Y296" s="15"/>
      <c r="Z296" s="15"/>
      <c r="AA296" s="15"/>
      <c r="AB296" s="15"/>
      <c r="AC296" s="15"/>
      <c r="AD296" s="15"/>
      <c r="AE296" s="15"/>
      <c r="AT296" s="271" t="s">
        <v>206</v>
      </c>
      <c r="AU296" s="271" t="s">
        <v>84</v>
      </c>
      <c r="AV296" s="15" t="s">
        <v>202</v>
      </c>
      <c r="AW296" s="15" t="s">
        <v>5</v>
      </c>
      <c r="AX296" s="15" t="s">
        <v>82</v>
      </c>
      <c r="AY296" s="271" t="s">
        <v>194</v>
      </c>
    </row>
    <row r="297" s="14" customFormat="1">
      <c r="A297" s="14"/>
      <c r="B297" s="250"/>
      <c r="C297" s="251"/>
      <c r="D297" s="241" t="s">
        <v>206</v>
      </c>
      <c r="E297" s="251"/>
      <c r="F297" s="253" t="s">
        <v>330</v>
      </c>
      <c r="G297" s="251"/>
      <c r="H297" s="254">
        <v>255</v>
      </c>
      <c r="I297" s="255"/>
      <c r="J297" s="255"/>
      <c r="K297" s="251"/>
      <c r="L297" s="251"/>
      <c r="M297" s="256"/>
      <c r="N297" s="257"/>
      <c r="O297" s="258"/>
      <c r="P297" s="258"/>
      <c r="Q297" s="258"/>
      <c r="R297" s="258"/>
      <c r="S297" s="258"/>
      <c r="T297" s="258"/>
      <c r="U297" s="258"/>
      <c r="V297" s="258"/>
      <c r="W297" s="258"/>
      <c r="X297" s="259"/>
      <c r="Y297" s="14"/>
      <c r="Z297" s="14"/>
      <c r="AA297" s="14"/>
      <c r="AB297" s="14"/>
      <c r="AC297" s="14"/>
      <c r="AD297" s="14"/>
      <c r="AE297" s="14"/>
      <c r="AT297" s="260" t="s">
        <v>206</v>
      </c>
      <c r="AU297" s="260" t="s">
        <v>84</v>
      </c>
      <c r="AV297" s="14" t="s">
        <v>84</v>
      </c>
      <c r="AW297" s="14" t="s">
        <v>4</v>
      </c>
      <c r="AX297" s="14" t="s">
        <v>82</v>
      </c>
      <c r="AY297" s="260" t="s">
        <v>194</v>
      </c>
    </row>
    <row r="298" s="2" customFormat="1" ht="37.8" customHeight="1">
      <c r="A298" s="41"/>
      <c r="B298" s="42"/>
      <c r="C298" s="220" t="s">
        <v>331</v>
      </c>
      <c r="D298" s="220" t="s">
        <v>197</v>
      </c>
      <c r="E298" s="221" t="s">
        <v>239</v>
      </c>
      <c r="F298" s="222" t="s">
        <v>240</v>
      </c>
      <c r="G298" s="223" t="s">
        <v>218</v>
      </c>
      <c r="H298" s="224">
        <v>12.75</v>
      </c>
      <c r="I298" s="225"/>
      <c r="J298" s="225"/>
      <c r="K298" s="226">
        <f>ROUND(P298*H298,2)</f>
        <v>0</v>
      </c>
      <c r="L298" s="222" t="s">
        <v>201</v>
      </c>
      <c r="M298" s="47"/>
      <c r="N298" s="227" t="s">
        <v>20</v>
      </c>
      <c r="O298" s="228" t="s">
        <v>43</v>
      </c>
      <c r="P298" s="229">
        <f>I298+J298</f>
        <v>0</v>
      </c>
      <c r="Q298" s="229">
        <f>ROUND(I298*H298,2)</f>
        <v>0</v>
      </c>
      <c r="R298" s="229">
        <f>ROUND(J298*H298,2)</f>
        <v>0</v>
      </c>
      <c r="S298" s="87"/>
      <c r="T298" s="230">
        <f>S298*H298</f>
        <v>0</v>
      </c>
      <c r="U298" s="230">
        <v>0</v>
      </c>
      <c r="V298" s="230">
        <f>U298*H298</f>
        <v>0</v>
      </c>
      <c r="W298" s="230">
        <v>0</v>
      </c>
      <c r="X298" s="231">
        <f>W298*H298</f>
        <v>0</v>
      </c>
      <c r="Y298" s="41"/>
      <c r="Z298" s="41"/>
      <c r="AA298" s="41"/>
      <c r="AB298" s="41"/>
      <c r="AC298" s="41"/>
      <c r="AD298" s="41"/>
      <c r="AE298" s="41"/>
      <c r="AR298" s="232" t="s">
        <v>202</v>
      </c>
      <c r="AT298" s="232" t="s">
        <v>197</v>
      </c>
      <c r="AU298" s="232" t="s">
        <v>84</v>
      </c>
      <c r="AY298" s="20" t="s">
        <v>194</v>
      </c>
      <c r="BE298" s="233">
        <f>IF(O298="základní",K298,0)</f>
        <v>0</v>
      </c>
      <c r="BF298" s="233">
        <f>IF(O298="snížená",K298,0)</f>
        <v>0</v>
      </c>
      <c r="BG298" s="233">
        <f>IF(O298="zákl. přenesená",K298,0)</f>
        <v>0</v>
      </c>
      <c r="BH298" s="233">
        <f>IF(O298="sníž. přenesená",K298,0)</f>
        <v>0</v>
      </c>
      <c r="BI298" s="233">
        <f>IF(O298="nulová",K298,0)</f>
        <v>0</v>
      </c>
      <c r="BJ298" s="20" t="s">
        <v>82</v>
      </c>
      <c r="BK298" s="233">
        <f>ROUND(P298*H298,2)</f>
        <v>0</v>
      </c>
      <c r="BL298" s="20" t="s">
        <v>202</v>
      </c>
      <c r="BM298" s="232" t="s">
        <v>332</v>
      </c>
    </row>
    <row r="299" s="2" customFormat="1">
      <c r="A299" s="41"/>
      <c r="B299" s="42"/>
      <c r="C299" s="43"/>
      <c r="D299" s="234" t="s">
        <v>204</v>
      </c>
      <c r="E299" s="43"/>
      <c r="F299" s="235" t="s">
        <v>242</v>
      </c>
      <c r="G299" s="43"/>
      <c r="H299" s="43"/>
      <c r="I299" s="236"/>
      <c r="J299" s="236"/>
      <c r="K299" s="43"/>
      <c r="L299" s="43"/>
      <c r="M299" s="47"/>
      <c r="N299" s="237"/>
      <c r="O299" s="238"/>
      <c r="P299" s="87"/>
      <c r="Q299" s="87"/>
      <c r="R299" s="87"/>
      <c r="S299" s="87"/>
      <c r="T299" s="87"/>
      <c r="U299" s="87"/>
      <c r="V299" s="87"/>
      <c r="W299" s="87"/>
      <c r="X299" s="88"/>
      <c r="Y299" s="41"/>
      <c r="Z299" s="41"/>
      <c r="AA299" s="41"/>
      <c r="AB299" s="41"/>
      <c r="AC299" s="41"/>
      <c r="AD299" s="41"/>
      <c r="AE299" s="41"/>
      <c r="AT299" s="20" t="s">
        <v>204</v>
      </c>
      <c r="AU299" s="20" t="s">
        <v>84</v>
      </c>
    </row>
    <row r="300" s="13" customFormat="1">
      <c r="A300" s="13"/>
      <c r="B300" s="239"/>
      <c r="C300" s="240"/>
      <c r="D300" s="241" t="s">
        <v>206</v>
      </c>
      <c r="E300" s="242" t="s">
        <v>20</v>
      </c>
      <c r="F300" s="243" t="s">
        <v>313</v>
      </c>
      <c r="G300" s="240"/>
      <c r="H300" s="242" t="s">
        <v>20</v>
      </c>
      <c r="I300" s="244"/>
      <c r="J300" s="244"/>
      <c r="K300" s="240"/>
      <c r="L300" s="240"/>
      <c r="M300" s="245"/>
      <c r="N300" s="246"/>
      <c r="O300" s="247"/>
      <c r="P300" s="247"/>
      <c r="Q300" s="247"/>
      <c r="R300" s="247"/>
      <c r="S300" s="247"/>
      <c r="T300" s="247"/>
      <c r="U300" s="247"/>
      <c r="V300" s="247"/>
      <c r="W300" s="247"/>
      <c r="X300" s="248"/>
      <c r="Y300" s="13"/>
      <c r="Z300" s="13"/>
      <c r="AA300" s="13"/>
      <c r="AB300" s="13"/>
      <c r="AC300" s="13"/>
      <c r="AD300" s="13"/>
      <c r="AE300" s="13"/>
      <c r="AT300" s="249" t="s">
        <v>206</v>
      </c>
      <c r="AU300" s="249" t="s">
        <v>84</v>
      </c>
      <c r="AV300" s="13" t="s">
        <v>82</v>
      </c>
      <c r="AW300" s="13" t="s">
        <v>5</v>
      </c>
      <c r="AX300" s="13" t="s">
        <v>74</v>
      </c>
      <c r="AY300" s="249" t="s">
        <v>194</v>
      </c>
    </row>
    <row r="301" s="13" customFormat="1">
      <c r="A301" s="13"/>
      <c r="B301" s="239"/>
      <c r="C301" s="240"/>
      <c r="D301" s="241" t="s">
        <v>206</v>
      </c>
      <c r="E301" s="242" t="s">
        <v>20</v>
      </c>
      <c r="F301" s="243" t="s">
        <v>208</v>
      </c>
      <c r="G301" s="240"/>
      <c r="H301" s="242" t="s">
        <v>20</v>
      </c>
      <c r="I301" s="244"/>
      <c r="J301" s="244"/>
      <c r="K301" s="240"/>
      <c r="L301" s="240"/>
      <c r="M301" s="245"/>
      <c r="N301" s="246"/>
      <c r="O301" s="247"/>
      <c r="P301" s="247"/>
      <c r="Q301" s="247"/>
      <c r="R301" s="247"/>
      <c r="S301" s="247"/>
      <c r="T301" s="247"/>
      <c r="U301" s="247"/>
      <c r="V301" s="247"/>
      <c r="W301" s="247"/>
      <c r="X301" s="248"/>
      <c r="Y301" s="13"/>
      <c r="Z301" s="13"/>
      <c r="AA301" s="13"/>
      <c r="AB301" s="13"/>
      <c r="AC301" s="13"/>
      <c r="AD301" s="13"/>
      <c r="AE301" s="13"/>
      <c r="AT301" s="249" t="s">
        <v>206</v>
      </c>
      <c r="AU301" s="249" t="s">
        <v>84</v>
      </c>
      <c r="AV301" s="13" t="s">
        <v>82</v>
      </c>
      <c r="AW301" s="13" t="s">
        <v>5</v>
      </c>
      <c r="AX301" s="13" t="s">
        <v>74</v>
      </c>
      <c r="AY301" s="249" t="s">
        <v>194</v>
      </c>
    </row>
    <row r="302" s="14" customFormat="1">
      <c r="A302" s="14"/>
      <c r="B302" s="250"/>
      <c r="C302" s="251"/>
      <c r="D302" s="241" t="s">
        <v>206</v>
      </c>
      <c r="E302" s="252" t="s">
        <v>20</v>
      </c>
      <c r="F302" s="253" t="s">
        <v>322</v>
      </c>
      <c r="G302" s="251"/>
      <c r="H302" s="254">
        <v>12.75</v>
      </c>
      <c r="I302" s="255"/>
      <c r="J302" s="255"/>
      <c r="K302" s="251"/>
      <c r="L302" s="251"/>
      <c r="M302" s="256"/>
      <c r="N302" s="257"/>
      <c r="O302" s="258"/>
      <c r="P302" s="258"/>
      <c r="Q302" s="258"/>
      <c r="R302" s="258"/>
      <c r="S302" s="258"/>
      <c r="T302" s="258"/>
      <c r="U302" s="258"/>
      <c r="V302" s="258"/>
      <c r="W302" s="258"/>
      <c r="X302" s="259"/>
      <c r="Y302" s="14"/>
      <c r="Z302" s="14"/>
      <c r="AA302" s="14"/>
      <c r="AB302" s="14"/>
      <c r="AC302" s="14"/>
      <c r="AD302" s="14"/>
      <c r="AE302" s="14"/>
      <c r="AT302" s="260" t="s">
        <v>206</v>
      </c>
      <c r="AU302" s="260" t="s">
        <v>84</v>
      </c>
      <c r="AV302" s="14" t="s">
        <v>84</v>
      </c>
      <c r="AW302" s="14" t="s">
        <v>5</v>
      </c>
      <c r="AX302" s="14" t="s">
        <v>74</v>
      </c>
      <c r="AY302" s="260" t="s">
        <v>194</v>
      </c>
    </row>
    <row r="303" s="13" customFormat="1">
      <c r="A303" s="13"/>
      <c r="B303" s="239"/>
      <c r="C303" s="240"/>
      <c r="D303" s="241" t="s">
        <v>206</v>
      </c>
      <c r="E303" s="242" t="s">
        <v>20</v>
      </c>
      <c r="F303" s="243" t="s">
        <v>323</v>
      </c>
      <c r="G303" s="240"/>
      <c r="H303" s="242" t="s">
        <v>20</v>
      </c>
      <c r="I303" s="244"/>
      <c r="J303" s="244"/>
      <c r="K303" s="240"/>
      <c r="L303" s="240"/>
      <c r="M303" s="245"/>
      <c r="N303" s="246"/>
      <c r="O303" s="247"/>
      <c r="P303" s="247"/>
      <c r="Q303" s="247"/>
      <c r="R303" s="247"/>
      <c r="S303" s="247"/>
      <c r="T303" s="247"/>
      <c r="U303" s="247"/>
      <c r="V303" s="247"/>
      <c r="W303" s="247"/>
      <c r="X303" s="248"/>
      <c r="Y303" s="13"/>
      <c r="Z303" s="13"/>
      <c r="AA303" s="13"/>
      <c r="AB303" s="13"/>
      <c r="AC303" s="13"/>
      <c r="AD303" s="13"/>
      <c r="AE303" s="13"/>
      <c r="AT303" s="249" t="s">
        <v>206</v>
      </c>
      <c r="AU303" s="249" t="s">
        <v>84</v>
      </c>
      <c r="AV303" s="13" t="s">
        <v>82</v>
      </c>
      <c r="AW303" s="13" t="s">
        <v>5</v>
      </c>
      <c r="AX303" s="13" t="s">
        <v>74</v>
      </c>
      <c r="AY303" s="249" t="s">
        <v>194</v>
      </c>
    </row>
    <row r="304" s="15" customFormat="1">
      <c r="A304" s="15"/>
      <c r="B304" s="261"/>
      <c r="C304" s="262"/>
      <c r="D304" s="241" t="s">
        <v>206</v>
      </c>
      <c r="E304" s="263" t="s">
        <v>20</v>
      </c>
      <c r="F304" s="264" t="s">
        <v>210</v>
      </c>
      <c r="G304" s="262"/>
      <c r="H304" s="265">
        <v>12.75</v>
      </c>
      <c r="I304" s="266"/>
      <c r="J304" s="266"/>
      <c r="K304" s="262"/>
      <c r="L304" s="262"/>
      <c r="M304" s="267"/>
      <c r="N304" s="268"/>
      <c r="O304" s="269"/>
      <c r="P304" s="269"/>
      <c r="Q304" s="269"/>
      <c r="R304" s="269"/>
      <c r="S304" s="269"/>
      <c r="T304" s="269"/>
      <c r="U304" s="269"/>
      <c r="V304" s="269"/>
      <c r="W304" s="269"/>
      <c r="X304" s="270"/>
      <c r="Y304" s="15"/>
      <c r="Z304" s="15"/>
      <c r="AA304" s="15"/>
      <c r="AB304" s="15"/>
      <c r="AC304" s="15"/>
      <c r="AD304" s="15"/>
      <c r="AE304" s="15"/>
      <c r="AT304" s="271" t="s">
        <v>206</v>
      </c>
      <c r="AU304" s="271" t="s">
        <v>84</v>
      </c>
      <c r="AV304" s="15" t="s">
        <v>202</v>
      </c>
      <c r="AW304" s="15" t="s">
        <v>5</v>
      </c>
      <c r="AX304" s="15" t="s">
        <v>82</v>
      </c>
      <c r="AY304" s="271" t="s">
        <v>194</v>
      </c>
    </row>
    <row r="305" s="2" customFormat="1" ht="37.8" customHeight="1">
      <c r="A305" s="41"/>
      <c r="B305" s="42"/>
      <c r="C305" s="220" t="s">
        <v>333</v>
      </c>
      <c r="D305" s="220" t="s">
        <v>197</v>
      </c>
      <c r="E305" s="221" t="s">
        <v>244</v>
      </c>
      <c r="F305" s="222" t="s">
        <v>245</v>
      </c>
      <c r="G305" s="223" t="s">
        <v>218</v>
      </c>
      <c r="H305" s="224">
        <v>12.75</v>
      </c>
      <c r="I305" s="225"/>
      <c r="J305" s="225"/>
      <c r="K305" s="226">
        <f>ROUND(P305*H305,2)</f>
        <v>0</v>
      </c>
      <c r="L305" s="222" t="s">
        <v>201</v>
      </c>
      <c r="M305" s="47"/>
      <c r="N305" s="227" t="s">
        <v>20</v>
      </c>
      <c r="O305" s="228" t="s">
        <v>43</v>
      </c>
      <c r="P305" s="229">
        <f>I305+J305</f>
        <v>0</v>
      </c>
      <c r="Q305" s="229">
        <f>ROUND(I305*H305,2)</f>
        <v>0</v>
      </c>
      <c r="R305" s="229">
        <f>ROUND(J305*H305,2)</f>
        <v>0</v>
      </c>
      <c r="S305" s="87"/>
      <c r="T305" s="230">
        <f>S305*H305</f>
        <v>0</v>
      </c>
      <c r="U305" s="230">
        <v>0</v>
      </c>
      <c r="V305" s="230">
        <f>U305*H305</f>
        <v>0</v>
      </c>
      <c r="W305" s="230">
        <v>0</v>
      </c>
      <c r="X305" s="231">
        <f>W305*H305</f>
        <v>0</v>
      </c>
      <c r="Y305" s="41"/>
      <c r="Z305" s="41"/>
      <c r="AA305" s="41"/>
      <c r="AB305" s="41"/>
      <c r="AC305" s="41"/>
      <c r="AD305" s="41"/>
      <c r="AE305" s="41"/>
      <c r="AR305" s="232" t="s">
        <v>202</v>
      </c>
      <c r="AT305" s="232" t="s">
        <v>197</v>
      </c>
      <c r="AU305" s="232" t="s">
        <v>84</v>
      </c>
      <c r="AY305" s="20" t="s">
        <v>194</v>
      </c>
      <c r="BE305" s="233">
        <f>IF(O305="základní",K305,0)</f>
        <v>0</v>
      </c>
      <c r="BF305" s="233">
        <f>IF(O305="snížená",K305,0)</f>
        <v>0</v>
      </c>
      <c r="BG305" s="233">
        <f>IF(O305="zákl. přenesená",K305,0)</f>
        <v>0</v>
      </c>
      <c r="BH305" s="233">
        <f>IF(O305="sníž. přenesená",K305,0)</f>
        <v>0</v>
      </c>
      <c r="BI305" s="233">
        <f>IF(O305="nulová",K305,0)</f>
        <v>0</v>
      </c>
      <c r="BJ305" s="20" t="s">
        <v>82</v>
      </c>
      <c r="BK305" s="233">
        <f>ROUND(P305*H305,2)</f>
        <v>0</v>
      </c>
      <c r="BL305" s="20" t="s">
        <v>202</v>
      </c>
      <c r="BM305" s="232" t="s">
        <v>334</v>
      </c>
    </row>
    <row r="306" s="2" customFormat="1">
      <c r="A306" s="41"/>
      <c r="B306" s="42"/>
      <c r="C306" s="43"/>
      <c r="D306" s="234" t="s">
        <v>204</v>
      </c>
      <c r="E306" s="43"/>
      <c r="F306" s="235" t="s">
        <v>247</v>
      </c>
      <c r="G306" s="43"/>
      <c r="H306" s="43"/>
      <c r="I306" s="236"/>
      <c r="J306" s="236"/>
      <c r="K306" s="43"/>
      <c r="L306" s="43"/>
      <c r="M306" s="47"/>
      <c r="N306" s="237"/>
      <c r="O306" s="238"/>
      <c r="P306" s="87"/>
      <c r="Q306" s="87"/>
      <c r="R306" s="87"/>
      <c r="S306" s="87"/>
      <c r="T306" s="87"/>
      <c r="U306" s="87"/>
      <c r="V306" s="87"/>
      <c r="W306" s="87"/>
      <c r="X306" s="88"/>
      <c r="Y306" s="41"/>
      <c r="Z306" s="41"/>
      <c r="AA306" s="41"/>
      <c r="AB306" s="41"/>
      <c r="AC306" s="41"/>
      <c r="AD306" s="41"/>
      <c r="AE306" s="41"/>
      <c r="AT306" s="20" t="s">
        <v>204</v>
      </c>
      <c r="AU306" s="20" t="s">
        <v>84</v>
      </c>
    </row>
    <row r="307" s="13" customFormat="1">
      <c r="A307" s="13"/>
      <c r="B307" s="239"/>
      <c r="C307" s="240"/>
      <c r="D307" s="241" t="s">
        <v>206</v>
      </c>
      <c r="E307" s="242" t="s">
        <v>20</v>
      </c>
      <c r="F307" s="243" t="s">
        <v>313</v>
      </c>
      <c r="G307" s="240"/>
      <c r="H307" s="242" t="s">
        <v>20</v>
      </c>
      <c r="I307" s="244"/>
      <c r="J307" s="244"/>
      <c r="K307" s="240"/>
      <c r="L307" s="240"/>
      <c r="M307" s="245"/>
      <c r="N307" s="246"/>
      <c r="O307" s="247"/>
      <c r="P307" s="247"/>
      <c r="Q307" s="247"/>
      <c r="R307" s="247"/>
      <c r="S307" s="247"/>
      <c r="T307" s="247"/>
      <c r="U307" s="247"/>
      <c r="V307" s="247"/>
      <c r="W307" s="247"/>
      <c r="X307" s="248"/>
      <c r="Y307" s="13"/>
      <c r="Z307" s="13"/>
      <c r="AA307" s="13"/>
      <c r="AB307" s="13"/>
      <c r="AC307" s="13"/>
      <c r="AD307" s="13"/>
      <c r="AE307" s="13"/>
      <c r="AT307" s="249" t="s">
        <v>206</v>
      </c>
      <c r="AU307" s="249" t="s">
        <v>84</v>
      </c>
      <c r="AV307" s="13" t="s">
        <v>82</v>
      </c>
      <c r="AW307" s="13" t="s">
        <v>5</v>
      </c>
      <c r="AX307" s="13" t="s">
        <v>74</v>
      </c>
      <c r="AY307" s="249" t="s">
        <v>194</v>
      </c>
    </row>
    <row r="308" s="13" customFormat="1">
      <c r="A308" s="13"/>
      <c r="B308" s="239"/>
      <c r="C308" s="240"/>
      <c r="D308" s="241" t="s">
        <v>206</v>
      </c>
      <c r="E308" s="242" t="s">
        <v>20</v>
      </c>
      <c r="F308" s="243" t="s">
        <v>208</v>
      </c>
      <c r="G308" s="240"/>
      <c r="H308" s="242" t="s">
        <v>20</v>
      </c>
      <c r="I308" s="244"/>
      <c r="J308" s="244"/>
      <c r="K308" s="240"/>
      <c r="L308" s="240"/>
      <c r="M308" s="245"/>
      <c r="N308" s="246"/>
      <c r="O308" s="247"/>
      <c r="P308" s="247"/>
      <c r="Q308" s="247"/>
      <c r="R308" s="247"/>
      <c r="S308" s="247"/>
      <c r="T308" s="247"/>
      <c r="U308" s="247"/>
      <c r="V308" s="247"/>
      <c r="W308" s="247"/>
      <c r="X308" s="248"/>
      <c r="Y308" s="13"/>
      <c r="Z308" s="13"/>
      <c r="AA308" s="13"/>
      <c r="AB308" s="13"/>
      <c r="AC308" s="13"/>
      <c r="AD308" s="13"/>
      <c r="AE308" s="13"/>
      <c r="AT308" s="249" t="s">
        <v>206</v>
      </c>
      <c r="AU308" s="249" t="s">
        <v>84</v>
      </c>
      <c r="AV308" s="13" t="s">
        <v>82</v>
      </c>
      <c r="AW308" s="13" t="s">
        <v>5</v>
      </c>
      <c r="AX308" s="13" t="s">
        <v>74</v>
      </c>
      <c r="AY308" s="249" t="s">
        <v>194</v>
      </c>
    </row>
    <row r="309" s="14" customFormat="1">
      <c r="A309" s="14"/>
      <c r="B309" s="250"/>
      <c r="C309" s="251"/>
      <c r="D309" s="241" t="s">
        <v>206</v>
      </c>
      <c r="E309" s="252" t="s">
        <v>20</v>
      </c>
      <c r="F309" s="253" t="s">
        <v>322</v>
      </c>
      <c r="G309" s="251"/>
      <c r="H309" s="254">
        <v>12.75</v>
      </c>
      <c r="I309" s="255"/>
      <c r="J309" s="255"/>
      <c r="K309" s="251"/>
      <c r="L309" s="251"/>
      <c r="M309" s="256"/>
      <c r="N309" s="257"/>
      <c r="O309" s="258"/>
      <c r="P309" s="258"/>
      <c r="Q309" s="258"/>
      <c r="R309" s="258"/>
      <c r="S309" s="258"/>
      <c r="T309" s="258"/>
      <c r="U309" s="258"/>
      <c r="V309" s="258"/>
      <c r="W309" s="258"/>
      <c r="X309" s="259"/>
      <c r="Y309" s="14"/>
      <c r="Z309" s="14"/>
      <c r="AA309" s="14"/>
      <c r="AB309" s="14"/>
      <c r="AC309" s="14"/>
      <c r="AD309" s="14"/>
      <c r="AE309" s="14"/>
      <c r="AT309" s="260" t="s">
        <v>206</v>
      </c>
      <c r="AU309" s="260" t="s">
        <v>84</v>
      </c>
      <c r="AV309" s="14" t="s">
        <v>84</v>
      </c>
      <c r="AW309" s="14" t="s">
        <v>5</v>
      </c>
      <c r="AX309" s="14" t="s">
        <v>74</v>
      </c>
      <c r="AY309" s="260" t="s">
        <v>194</v>
      </c>
    </row>
    <row r="310" s="13" customFormat="1">
      <c r="A310" s="13"/>
      <c r="B310" s="239"/>
      <c r="C310" s="240"/>
      <c r="D310" s="241" t="s">
        <v>206</v>
      </c>
      <c r="E310" s="242" t="s">
        <v>20</v>
      </c>
      <c r="F310" s="243" t="s">
        <v>323</v>
      </c>
      <c r="G310" s="240"/>
      <c r="H310" s="242" t="s">
        <v>20</v>
      </c>
      <c r="I310" s="244"/>
      <c r="J310" s="244"/>
      <c r="K310" s="240"/>
      <c r="L310" s="240"/>
      <c r="M310" s="245"/>
      <c r="N310" s="246"/>
      <c r="O310" s="247"/>
      <c r="P310" s="247"/>
      <c r="Q310" s="247"/>
      <c r="R310" s="247"/>
      <c r="S310" s="247"/>
      <c r="T310" s="247"/>
      <c r="U310" s="247"/>
      <c r="V310" s="247"/>
      <c r="W310" s="247"/>
      <c r="X310" s="248"/>
      <c r="Y310" s="13"/>
      <c r="Z310" s="13"/>
      <c r="AA310" s="13"/>
      <c r="AB310" s="13"/>
      <c r="AC310" s="13"/>
      <c r="AD310" s="13"/>
      <c r="AE310" s="13"/>
      <c r="AT310" s="249" t="s">
        <v>206</v>
      </c>
      <c r="AU310" s="249" t="s">
        <v>84</v>
      </c>
      <c r="AV310" s="13" t="s">
        <v>82</v>
      </c>
      <c r="AW310" s="13" t="s">
        <v>5</v>
      </c>
      <c r="AX310" s="13" t="s">
        <v>74</v>
      </c>
      <c r="AY310" s="249" t="s">
        <v>194</v>
      </c>
    </row>
    <row r="311" s="15" customFormat="1">
      <c r="A311" s="15"/>
      <c r="B311" s="261"/>
      <c r="C311" s="262"/>
      <c r="D311" s="241" t="s">
        <v>206</v>
      </c>
      <c r="E311" s="263" t="s">
        <v>20</v>
      </c>
      <c r="F311" s="264" t="s">
        <v>210</v>
      </c>
      <c r="G311" s="262"/>
      <c r="H311" s="265">
        <v>12.75</v>
      </c>
      <c r="I311" s="266"/>
      <c r="J311" s="266"/>
      <c r="K311" s="262"/>
      <c r="L311" s="262"/>
      <c r="M311" s="267"/>
      <c r="N311" s="268"/>
      <c r="O311" s="269"/>
      <c r="P311" s="269"/>
      <c r="Q311" s="269"/>
      <c r="R311" s="269"/>
      <c r="S311" s="269"/>
      <c r="T311" s="269"/>
      <c r="U311" s="269"/>
      <c r="V311" s="269"/>
      <c r="W311" s="269"/>
      <c r="X311" s="270"/>
      <c r="Y311" s="15"/>
      <c r="Z311" s="15"/>
      <c r="AA311" s="15"/>
      <c r="AB311" s="15"/>
      <c r="AC311" s="15"/>
      <c r="AD311" s="15"/>
      <c r="AE311" s="15"/>
      <c r="AT311" s="271" t="s">
        <v>206</v>
      </c>
      <c r="AU311" s="271" t="s">
        <v>84</v>
      </c>
      <c r="AV311" s="15" t="s">
        <v>202</v>
      </c>
      <c r="AW311" s="15" t="s">
        <v>5</v>
      </c>
      <c r="AX311" s="15" t="s">
        <v>82</v>
      </c>
      <c r="AY311" s="271" t="s">
        <v>194</v>
      </c>
    </row>
    <row r="312" s="2" customFormat="1" ht="24.15" customHeight="1">
      <c r="A312" s="41"/>
      <c r="B312" s="42"/>
      <c r="C312" s="220" t="s">
        <v>335</v>
      </c>
      <c r="D312" s="220" t="s">
        <v>197</v>
      </c>
      <c r="E312" s="221" t="s">
        <v>249</v>
      </c>
      <c r="F312" s="222" t="s">
        <v>250</v>
      </c>
      <c r="G312" s="223" t="s">
        <v>218</v>
      </c>
      <c r="H312" s="224">
        <v>12.75</v>
      </c>
      <c r="I312" s="225"/>
      <c r="J312" s="225"/>
      <c r="K312" s="226">
        <f>ROUND(P312*H312,2)</f>
        <v>0</v>
      </c>
      <c r="L312" s="222" t="s">
        <v>201</v>
      </c>
      <c r="M312" s="47"/>
      <c r="N312" s="227" t="s">
        <v>20</v>
      </c>
      <c r="O312" s="228" t="s">
        <v>43</v>
      </c>
      <c r="P312" s="229">
        <f>I312+J312</f>
        <v>0</v>
      </c>
      <c r="Q312" s="229">
        <f>ROUND(I312*H312,2)</f>
        <v>0</v>
      </c>
      <c r="R312" s="229">
        <f>ROUND(J312*H312,2)</f>
        <v>0</v>
      </c>
      <c r="S312" s="87"/>
      <c r="T312" s="230">
        <f>S312*H312</f>
        <v>0</v>
      </c>
      <c r="U312" s="230">
        <v>0</v>
      </c>
      <c r="V312" s="230">
        <f>U312*H312</f>
        <v>0</v>
      </c>
      <c r="W312" s="230">
        <v>0</v>
      </c>
      <c r="X312" s="231">
        <f>W312*H312</f>
        <v>0</v>
      </c>
      <c r="Y312" s="41"/>
      <c r="Z312" s="41"/>
      <c r="AA312" s="41"/>
      <c r="AB312" s="41"/>
      <c r="AC312" s="41"/>
      <c r="AD312" s="41"/>
      <c r="AE312" s="41"/>
      <c r="AR312" s="232" t="s">
        <v>202</v>
      </c>
      <c r="AT312" s="232" t="s">
        <v>197</v>
      </c>
      <c r="AU312" s="232" t="s">
        <v>84</v>
      </c>
      <c r="AY312" s="20" t="s">
        <v>194</v>
      </c>
      <c r="BE312" s="233">
        <f>IF(O312="základní",K312,0)</f>
        <v>0</v>
      </c>
      <c r="BF312" s="233">
        <f>IF(O312="snížená",K312,0)</f>
        <v>0</v>
      </c>
      <c r="BG312" s="233">
        <f>IF(O312="zákl. přenesená",K312,0)</f>
        <v>0</v>
      </c>
      <c r="BH312" s="233">
        <f>IF(O312="sníž. přenesená",K312,0)</f>
        <v>0</v>
      </c>
      <c r="BI312" s="233">
        <f>IF(O312="nulová",K312,0)</f>
        <v>0</v>
      </c>
      <c r="BJ312" s="20" t="s">
        <v>82</v>
      </c>
      <c r="BK312" s="233">
        <f>ROUND(P312*H312,2)</f>
        <v>0</v>
      </c>
      <c r="BL312" s="20" t="s">
        <v>202</v>
      </c>
      <c r="BM312" s="232" t="s">
        <v>336</v>
      </c>
    </row>
    <row r="313" s="2" customFormat="1">
      <c r="A313" s="41"/>
      <c r="B313" s="42"/>
      <c r="C313" s="43"/>
      <c r="D313" s="234" t="s">
        <v>204</v>
      </c>
      <c r="E313" s="43"/>
      <c r="F313" s="235" t="s">
        <v>252</v>
      </c>
      <c r="G313" s="43"/>
      <c r="H313" s="43"/>
      <c r="I313" s="236"/>
      <c r="J313" s="236"/>
      <c r="K313" s="43"/>
      <c r="L313" s="43"/>
      <c r="M313" s="47"/>
      <c r="N313" s="237"/>
      <c r="O313" s="238"/>
      <c r="P313" s="87"/>
      <c r="Q313" s="87"/>
      <c r="R313" s="87"/>
      <c r="S313" s="87"/>
      <c r="T313" s="87"/>
      <c r="U313" s="87"/>
      <c r="V313" s="87"/>
      <c r="W313" s="87"/>
      <c r="X313" s="88"/>
      <c r="Y313" s="41"/>
      <c r="Z313" s="41"/>
      <c r="AA313" s="41"/>
      <c r="AB313" s="41"/>
      <c r="AC313" s="41"/>
      <c r="AD313" s="41"/>
      <c r="AE313" s="41"/>
      <c r="AT313" s="20" t="s">
        <v>204</v>
      </c>
      <c r="AU313" s="20" t="s">
        <v>84</v>
      </c>
    </row>
    <row r="314" s="13" customFormat="1">
      <c r="A314" s="13"/>
      <c r="B314" s="239"/>
      <c r="C314" s="240"/>
      <c r="D314" s="241" t="s">
        <v>206</v>
      </c>
      <c r="E314" s="242" t="s">
        <v>20</v>
      </c>
      <c r="F314" s="243" t="s">
        <v>313</v>
      </c>
      <c r="G314" s="240"/>
      <c r="H314" s="242" t="s">
        <v>20</v>
      </c>
      <c r="I314" s="244"/>
      <c r="J314" s="244"/>
      <c r="K314" s="240"/>
      <c r="L314" s="240"/>
      <c r="M314" s="245"/>
      <c r="N314" s="246"/>
      <c r="O314" s="247"/>
      <c r="P314" s="247"/>
      <c r="Q314" s="247"/>
      <c r="R314" s="247"/>
      <c r="S314" s="247"/>
      <c r="T314" s="247"/>
      <c r="U314" s="247"/>
      <c r="V314" s="247"/>
      <c r="W314" s="247"/>
      <c r="X314" s="248"/>
      <c r="Y314" s="13"/>
      <c r="Z314" s="13"/>
      <c r="AA314" s="13"/>
      <c r="AB314" s="13"/>
      <c r="AC314" s="13"/>
      <c r="AD314" s="13"/>
      <c r="AE314" s="13"/>
      <c r="AT314" s="249" t="s">
        <v>206</v>
      </c>
      <c r="AU314" s="249" t="s">
        <v>84</v>
      </c>
      <c r="AV314" s="13" t="s">
        <v>82</v>
      </c>
      <c r="AW314" s="13" t="s">
        <v>5</v>
      </c>
      <c r="AX314" s="13" t="s">
        <v>74</v>
      </c>
      <c r="AY314" s="249" t="s">
        <v>194</v>
      </c>
    </row>
    <row r="315" s="13" customFormat="1">
      <c r="A315" s="13"/>
      <c r="B315" s="239"/>
      <c r="C315" s="240"/>
      <c r="D315" s="241" t="s">
        <v>206</v>
      </c>
      <c r="E315" s="242" t="s">
        <v>20</v>
      </c>
      <c r="F315" s="243" t="s">
        <v>208</v>
      </c>
      <c r="G315" s="240"/>
      <c r="H315" s="242" t="s">
        <v>20</v>
      </c>
      <c r="I315" s="244"/>
      <c r="J315" s="244"/>
      <c r="K315" s="240"/>
      <c r="L315" s="240"/>
      <c r="M315" s="245"/>
      <c r="N315" s="246"/>
      <c r="O315" s="247"/>
      <c r="P315" s="247"/>
      <c r="Q315" s="247"/>
      <c r="R315" s="247"/>
      <c r="S315" s="247"/>
      <c r="T315" s="247"/>
      <c r="U315" s="247"/>
      <c r="V315" s="247"/>
      <c r="W315" s="247"/>
      <c r="X315" s="248"/>
      <c r="Y315" s="13"/>
      <c r="Z315" s="13"/>
      <c r="AA315" s="13"/>
      <c r="AB315" s="13"/>
      <c r="AC315" s="13"/>
      <c r="AD315" s="13"/>
      <c r="AE315" s="13"/>
      <c r="AT315" s="249" t="s">
        <v>206</v>
      </c>
      <c r="AU315" s="249" t="s">
        <v>84</v>
      </c>
      <c r="AV315" s="13" t="s">
        <v>82</v>
      </c>
      <c r="AW315" s="13" t="s">
        <v>5</v>
      </c>
      <c r="AX315" s="13" t="s">
        <v>74</v>
      </c>
      <c r="AY315" s="249" t="s">
        <v>194</v>
      </c>
    </row>
    <row r="316" s="14" customFormat="1">
      <c r="A316" s="14"/>
      <c r="B316" s="250"/>
      <c r="C316" s="251"/>
      <c r="D316" s="241" t="s">
        <v>206</v>
      </c>
      <c r="E316" s="252" t="s">
        <v>20</v>
      </c>
      <c r="F316" s="253" t="s">
        <v>322</v>
      </c>
      <c r="G316" s="251"/>
      <c r="H316" s="254">
        <v>12.75</v>
      </c>
      <c r="I316" s="255"/>
      <c r="J316" s="255"/>
      <c r="K316" s="251"/>
      <c r="L316" s="251"/>
      <c r="M316" s="256"/>
      <c r="N316" s="257"/>
      <c r="O316" s="258"/>
      <c r="P316" s="258"/>
      <c r="Q316" s="258"/>
      <c r="R316" s="258"/>
      <c r="S316" s="258"/>
      <c r="T316" s="258"/>
      <c r="U316" s="258"/>
      <c r="V316" s="258"/>
      <c r="W316" s="258"/>
      <c r="X316" s="259"/>
      <c r="Y316" s="14"/>
      <c r="Z316" s="14"/>
      <c r="AA316" s="14"/>
      <c r="AB316" s="14"/>
      <c r="AC316" s="14"/>
      <c r="AD316" s="14"/>
      <c r="AE316" s="14"/>
      <c r="AT316" s="260" t="s">
        <v>206</v>
      </c>
      <c r="AU316" s="260" t="s">
        <v>84</v>
      </c>
      <c r="AV316" s="14" t="s">
        <v>84</v>
      </c>
      <c r="AW316" s="14" t="s">
        <v>5</v>
      </c>
      <c r="AX316" s="14" t="s">
        <v>74</v>
      </c>
      <c r="AY316" s="260" t="s">
        <v>194</v>
      </c>
    </row>
    <row r="317" s="13" customFormat="1">
      <c r="A317" s="13"/>
      <c r="B317" s="239"/>
      <c r="C317" s="240"/>
      <c r="D317" s="241" t="s">
        <v>206</v>
      </c>
      <c r="E317" s="242" t="s">
        <v>20</v>
      </c>
      <c r="F317" s="243" t="s">
        <v>323</v>
      </c>
      <c r="G317" s="240"/>
      <c r="H317" s="242" t="s">
        <v>20</v>
      </c>
      <c r="I317" s="244"/>
      <c r="J317" s="244"/>
      <c r="K317" s="240"/>
      <c r="L317" s="240"/>
      <c r="M317" s="245"/>
      <c r="N317" s="246"/>
      <c r="O317" s="247"/>
      <c r="P317" s="247"/>
      <c r="Q317" s="247"/>
      <c r="R317" s="247"/>
      <c r="S317" s="247"/>
      <c r="T317" s="247"/>
      <c r="U317" s="247"/>
      <c r="V317" s="247"/>
      <c r="W317" s="247"/>
      <c r="X317" s="248"/>
      <c r="Y317" s="13"/>
      <c r="Z317" s="13"/>
      <c r="AA317" s="13"/>
      <c r="AB317" s="13"/>
      <c r="AC317" s="13"/>
      <c r="AD317" s="13"/>
      <c r="AE317" s="13"/>
      <c r="AT317" s="249" t="s">
        <v>206</v>
      </c>
      <c r="AU317" s="249" t="s">
        <v>84</v>
      </c>
      <c r="AV317" s="13" t="s">
        <v>82</v>
      </c>
      <c r="AW317" s="13" t="s">
        <v>5</v>
      </c>
      <c r="AX317" s="13" t="s">
        <v>74</v>
      </c>
      <c r="AY317" s="249" t="s">
        <v>194</v>
      </c>
    </row>
    <row r="318" s="15" customFormat="1">
      <c r="A318" s="15"/>
      <c r="B318" s="261"/>
      <c r="C318" s="262"/>
      <c r="D318" s="241" t="s">
        <v>206</v>
      </c>
      <c r="E318" s="263" t="s">
        <v>20</v>
      </c>
      <c r="F318" s="264" t="s">
        <v>210</v>
      </c>
      <c r="G318" s="262"/>
      <c r="H318" s="265">
        <v>12.75</v>
      </c>
      <c r="I318" s="266"/>
      <c r="J318" s="266"/>
      <c r="K318" s="262"/>
      <c r="L318" s="262"/>
      <c r="M318" s="267"/>
      <c r="N318" s="268"/>
      <c r="O318" s="269"/>
      <c r="P318" s="269"/>
      <c r="Q318" s="269"/>
      <c r="R318" s="269"/>
      <c r="S318" s="269"/>
      <c r="T318" s="269"/>
      <c r="U318" s="269"/>
      <c r="V318" s="269"/>
      <c r="W318" s="269"/>
      <c r="X318" s="270"/>
      <c r="Y318" s="15"/>
      <c r="Z318" s="15"/>
      <c r="AA318" s="15"/>
      <c r="AB318" s="15"/>
      <c r="AC318" s="15"/>
      <c r="AD318" s="15"/>
      <c r="AE318" s="15"/>
      <c r="AT318" s="271" t="s">
        <v>206</v>
      </c>
      <c r="AU318" s="271" t="s">
        <v>84</v>
      </c>
      <c r="AV318" s="15" t="s">
        <v>202</v>
      </c>
      <c r="AW318" s="15" t="s">
        <v>5</v>
      </c>
      <c r="AX318" s="15" t="s">
        <v>82</v>
      </c>
      <c r="AY318" s="271" t="s">
        <v>194</v>
      </c>
    </row>
    <row r="319" s="2" customFormat="1" ht="24.15" customHeight="1">
      <c r="A319" s="41"/>
      <c r="B319" s="42"/>
      <c r="C319" s="220" t="s">
        <v>337</v>
      </c>
      <c r="D319" s="220" t="s">
        <v>197</v>
      </c>
      <c r="E319" s="221" t="s">
        <v>253</v>
      </c>
      <c r="F319" s="222" t="s">
        <v>254</v>
      </c>
      <c r="G319" s="223" t="s">
        <v>200</v>
      </c>
      <c r="H319" s="224">
        <v>51</v>
      </c>
      <c r="I319" s="225"/>
      <c r="J319" s="225"/>
      <c r="K319" s="226">
        <f>ROUND(P319*H319,2)</f>
        <v>0</v>
      </c>
      <c r="L319" s="222" t="s">
        <v>201</v>
      </c>
      <c r="M319" s="47"/>
      <c r="N319" s="227" t="s">
        <v>20</v>
      </c>
      <c r="O319" s="228" t="s">
        <v>43</v>
      </c>
      <c r="P319" s="229">
        <f>I319+J319</f>
        <v>0</v>
      </c>
      <c r="Q319" s="229">
        <f>ROUND(I319*H319,2)</f>
        <v>0</v>
      </c>
      <c r="R319" s="229">
        <f>ROUND(J319*H319,2)</f>
        <v>0</v>
      </c>
      <c r="S319" s="87"/>
      <c r="T319" s="230">
        <f>S319*H319</f>
        <v>0</v>
      </c>
      <c r="U319" s="230">
        <v>0</v>
      </c>
      <c r="V319" s="230">
        <f>U319*H319</f>
        <v>0</v>
      </c>
      <c r="W319" s="230">
        <v>0</v>
      </c>
      <c r="X319" s="231">
        <f>W319*H319</f>
        <v>0</v>
      </c>
      <c r="Y319" s="41"/>
      <c r="Z319" s="41"/>
      <c r="AA319" s="41"/>
      <c r="AB319" s="41"/>
      <c r="AC319" s="41"/>
      <c r="AD319" s="41"/>
      <c r="AE319" s="41"/>
      <c r="AR319" s="232" t="s">
        <v>202</v>
      </c>
      <c r="AT319" s="232" t="s">
        <v>197</v>
      </c>
      <c r="AU319" s="232" t="s">
        <v>84</v>
      </c>
      <c r="AY319" s="20" t="s">
        <v>194</v>
      </c>
      <c r="BE319" s="233">
        <f>IF(O319="základní",K319,0)</f>
        <v>0</v>
      </c>
      <c r="BF319" s="233">
        <f>IF(O319="snížená",K319,0)</f>
        <v>0</v>
      </c>
      <c r="BG319" s="233">
        <f>IF(O319="zákl. přenesená",K319,0)</f>
        <v>0</v>
      </c>
      <c r="BH319" s="233">
        <f>IF(O319="sníž. přenesená",K319,0)</f>
        <v>0</v>
      </c>
      <c r="BI319" s="233">
        <f>IF(O319="nulová",K319,0)</f>
        <v>0</v>
      </c>
      <c r="BJ319" s="20" t="s">
        <v>82</v>
      </c>
      <c r="BK319" s="233">
        <f>ROUND(P319*H319,2)</f>
        <v>0</v>
      </c>
      <c r="BL319" s="20" t="s">
        <v>202</v>
      </c>
      <c r="BM319" s="232" t="s">
        <v>338</v>
      </c>
    </row>
    <row r="320" s="2" customFormat="1">
      <c r="A320" s="41"/>
      <c r="B320" s="42"/>
      <c r="C320" s="43"/>
      <c r="D320" s="234" t="s">
        <v>204</v>
      </c>
      <c r="E320" s="43"/>
      <c r="F320" s="235" t="s">
        <v>256</v>
      </c>
      <c r="G320" s="43"/>
      <c r="H320" s="43"/>
      <c r="I320" s="236"/>
      <c r="J320" s="236"/>
      <c r="K320" s="43"/>
      <c r="L320" s="43"/>
      <c r="M320" s="47"/>
      <c r="N320" s="237"/>
      <c r="O320" s="238"/>
      <c r="P320" s="87"/>
      <c r="Q320" s="87"/>
      <c r="R320" s="87"/>
      <c r="S320" s="87"/>
      <c r="T320" s="87"/>
      <c r="U320" s="87"/>
      <c r="V320" s="87"/>
      <c r="W320" s="87"/>
      <c r="X320" s="88"/>
      <c r="Y320" s="41"/>
      <c r="Z320" s="41"/>
      <c r="AA320" s="41"/>
      <c r="AB320" s="41"/>
      <c r="AC320" s="41"/>
      <c r="AD320" s="41"/>
      <c r="AE320" s="41"/>
      <c r="AT320" s="20" t="s">
        <v>204</v>
      </c>
      <c r="AU320" s="20" t="s">
        <v>84</v>
      </c>
    </row>
    <row r="321" s="13" customFormat="1">
      <c r="A321" s="13"/>
      <c r="B321" s="239"/>
      <c r="C321" s="240"/>
      <c r="D321" s="241" t="s">
        <v>206</v>
      </c>
      <c r="E321" s="242" t="s">
        <v>20</v>
      </c>
      <c r="F321" s="243" t="s">
        <v>313</v>
      </c>
      <c r="G321" s="240"/>
      <c r="H321" s="242" t="s">
        <v>20</v>
      </c>
      <c r="I321" s="244"/>
      <c r="J321" s="244"/>
      <c r="K321" s="240"/>
      <c r="L321" s="240"/>
      <c r="M321" s="245"/>
      <c r="N321" s="246"/>
      <c r="O321" s="247"/>
      <c r="P321" s="247"/>
      <c r="Q321" s="247"/>
      <c r="R321" s="247"/>
      <c r="S321" s="247"/>
      <c r="T321" s="247"/>
      <c r="U321" s="247"/>
      <c r="V321" s="247"/>
      <c r="W321" s="247"/>
      <c r="X321" s="248"/>
      <c r="Y321" s="13"/>
      <c r="Z321" s="13"/>
      <c r="AA321" s="13"/>
      <c r="AB321" s="13"/>
      <c r="AC321" s="13"/>
      <c r="AD321" s="13"/>
      <c r="AE321" s="13"/>
      <c r="AT321" s="249" t="s">
        <v>206</v>
      </c>
      <c r="AU321" s="249" t="s">
        <v>84</v>
      </c>
      <c r="AV321" s="13" t="s">
        <v>82</v>
      </c>
      <c r="AW321" s="13" t="s">
        <v>5</v>
      </c>
      <c r="AX321" s="13" t="s">
        <v>74</v>
      </c>
      <c r="AY321" s="249" t="s">
        <v>194</v>
      </c>
    </row>
    <row r="322" s="13" customFormat="1">
      <c r="A322" s="13"/>
      <c r="B322" s="239"/>
      <c r="C322" s="240"/>
      <c r="D322" s="241" t="s">
        <v>206</v>
      </c>
      <c r="E322" s="242" t="s">
        <v>20</v>
      </c>
      <c r="F322" s="243" t="s">
        <v>208</v>
      </c>
      <c r="G322" s="240"/>
      <c r="H322" s="242" t="s">
        <v>20</v>
      </c>
      <c r="I322" s="244"/>
      <c r="J322" s="244"/>
      <c r="K322" s="240"/>
      <c r="L322" s="240"/>
      <c r="M322" s="245"/>
      <c r="N322" s="246"/>
      <c r="O322" s="247"/>
      <c r="P322" s="247"/>
      <c r="Q322" s="247"/>
      <c r="R322" s="247"/>
      <c r="S322" s="247"/>
      <c r="T322" s="247"/>
      <c r="U322" s="247"/>
      <c r="V322" s="247"/>
      <c r="W322" s="247"/>
      <c r="X322" s="248"/>
      <c r="Y322" s="13"/>
      <c r="Z322" s="13"/>
      <c r="AA322" s="13"/>
      <c r="AB322" s="13"/>
      <c r="AC322" s="13"/>
      <c r="AD322" s="13"/>
      <c r="AE322" s="13"/>
      <c r="AT322" s="249" t="s">
        <v>206</v>
      </c>
      <c r="AU322" s="249" t="s">
        <v>84</v>
      </c>
      <c r="AV322" s="13" t="s">
        <v>82</v>
      </c>
      <c r="AW322" s="13" t="s">
        <v>5</v>
      </c>
      <c r="AX322" s="13" t="s">
        <v>74</v>
      </c>
      <c r="AY322" s="249" t="s">
        <v>194</v>
      </c>
    </row>
    <row r="323" s="14" customFormat="1">
      <c r="A323" s="14"/>
      <c r="B323" s="250"/>
      <c r="C323" s="251"/>
      <c r="D323" s="241" t="s">
        <v>206</v>
      </c>
      <c r="E323" s="252" t="s">
        <v>20</v>
      </c>
      <c r="F323" s="253" t="s">
        <v>314</v>
      </c>
      <c r="G323" s="251"/>
      <c r="H323" s="254">
        <v>51</v>
      </c>
      <c r="I323" s="255"/>
      <c r="J323" s="255"/>
      <c r="K323" s="251"/>
      <c r="L323" s="251"/>
      <c r="M323" s="256"/>
      <c r="N323" s="257"/>
      <c r="O323" s="258"/>
      <c r="P323" s="258"/>
      <c r="Q323" s="258"/>
      <c r="R323" s="258"/>
      <c r="S323" s="258"/>
      <c r="T323" s="258"/>
      <c r="U323" s="258"/>
      <c r="V323" s="258"/>
      <c r="W323" s="258"/>
      <c r="X323" s="259"/>
      <c r="Y323" s="14"/>
      <c r="Z323" s="14"/>
      <c r="AA323" s="14"/>
      <c r="AB323" s="14"/>
      <c r="AC323" s="14"/>
      <c r="AD323" s="14"/>
      <c r="AE323" s="14"/>
      <c r="AT323" s="260" t="s">
        <v>206</v>
      </c>
      <c r="AU323" s="260" t="s">
        <v>84</v>
      </c>
      <c r="AV323" s="14" t="s">
        <v>84</v>
      </c>
      <c r="AW323" s="14" t="s">
        <v>5</v>
      </c>
      <c r="AX323" s="14" t="s">
        <v>74</v>
      </c>
      <c r="AY323" s="260" t="s">
        <v>194</v>
      </c>
    </row>
    <row r="324" s="15" customFormat="1">
      <c r="A324" s="15"/>
      <c r="B324" s="261"/>
      <c r="C324" s="262"/>
      <c r="D324" s="241" t="s">
        <v>206</v>
      </c>
      <c r="E324" s="263" t="s">
        <v>20</v>
      </c>
      <c r="F324" s="264" t="s">
        <v>210</v>
      </c>
      <c r="G324" s="262"/>
      <c r="H324" s="265">
        <v>51</v>
      </c>
      <c r="I324" s="266"/>
      <c r="J324" s="266"/>
      <c r="K324" s="262"/>
      <c r="L324" s="262"/>
      <c r="M324" s="267"/>
      <c r="N324" s="268"/>
      <c r="O324" s="269"/>
      <c r="P324" s="269"/>
      <c r="Q324" s="269"/>
      <c r="R324" s="269"/>
      <c r="S324" s="269"/>
      <c r="T324" s="269"/>
      <c r="U324" s="269"/>
      <c r="V324" s="269"/>
      <c r="W324" s="269"/>
      <c r="X324" s="270"/>
      <c r="Y324" s="15"/>
      <c r="Z324" s="15"/>
      <c r="AA324" s="15"/>
      <c r="AB324" s="15"/>
      <c r="AC324" s="15"/>
      <c r="AD324" s="15"/>
      <c r="AE324" s="15"/>
      <c r="AT324" s="271" t="s">
        <v>206</v>
      </c>
      <c r="AU324" s="271" t="s">
        <v>84</v>
      </c>
      <c r="AV324" s="15" t="s">
        <v>202</v>
      </c>
      <c r="AW324" s="15" t="s">
        <v>5</v>
      </c>
      <c r="AX324" s="15" t="s">
        <v>82</v>
      </c>
      <c r="AY324" s="271" t="s">
        <v>194</v>
      </c>
    </row>
    <row r="325" s="2" customFormat="1" ht="24.15" customHeight="1">
      <c r="A325" s="41"/>
      <c r="B325" s="42"/>
      <c r="C325" s="220" t="s">
        <v>339</v>
      </c>
      <c r="D325" s="220" t="s">
        <v>197</v>
      </c>
      <c r="E325" s="221" t="s">
        <v>260</v>
      </c>
      <c r="F325" s="222" t="s">
        <v>261</v>
      </c>
      <c r="G325" s="223" t="s">
        <v>262</v>
      </c>
      <c r="H325" s="224">
        <v>20.399999999999999</v>
      </c>
      <c r="I325" s="225"/>
      <c r="J325" s="225"/>
      <c r="K325" s="226">
        <f>ROUND(P325*H325,2)</f>
        <v>0</v>
      </c>
      <c r="L325" s="222" t="s">
        <v>201</v>
      </c>
      <c r="M325" s="47"/>
      <c r="N325" s="227" t="s">
        <v>20</v>
      </c>
      <c r="O325" s="228" t="s">
        <v>43</v>
      </c>
      <c r="P325" s="229">
        <f>I325+J325</f>
        <v>0</v>
      </c>
      <c r="Q325" s="229">
        <f>ROUND(I325*H325,2)</f>
        <v>0</v>
      </c>
      <c r="R325" s="229">
        <f>ROUND(J325*H325,2)</f>
        <v>0</v>
      </c>
      <c r="S325" s="87"/>
      <c r="T325" s="230">
        <f>S325*H325</f>
        <v>0</v>
      </c>
      <c r="U325" s="230">
        <v>0</v>
      </c>
      <c r="V325" s="230">
        <f>U325*H325</f>
        <v>0</v>
      </c>
      <c r="W325" s="230">
        <v>0</v>
      </c>
      <c r="X325" s="231">
        <f>W325*H325</f>
        <v>0</v>
      </c>
      <c r="Y325" s="41"/>
      <c r="Z325" s="41"/>
      <c r="AA325" s="41"/>
      <c r="AB325" s="41"/>
      <c r="AC325" s="41"/>
      <c r="AD325" s="41"/>
      <c r="AE325" s="41"/>
      <c r="AR325" s="232" t="s">
        <v>202</v>
      </c>
      <c r="AT325" s="232" t="s">
        <v>197</v>
      </c>
      <c r="AU325" s="232" t="s">
        <v>84</v>
      </c>
      <c r="AY325" s="20" t="s">
        <v>194</v>
      </c>
      <c r="BE325" s="233">
        <f>IF(O325="základní",K325,0)</f>
        <v>0</v>
      </c>
      <c r="BF325" s="233">
        <f>IF(O325="snížená",K325,0)</f>
        <v>0</v>
      </c>
      <c r="BG325" s="233">
        <f>IF(O325="zákl. přenesená",K325,0)</f>
        <v>0</v>
      </c>
      <c r="BH325" s="233">
        <f>IF(O325="sníž. přenesená",K325,0)</f>
        <v>0</v>
      </c>
      <c r="BI325" s="233">
        <f>IF(O325="nulová",K325,0)</f>
        <v>0</v>
      </c>
      <c r="BJ325" s="20" t="s">
        <v>82</v>
      </c>
      <c r="BK325" s="233">
        <f>ROUND(P325*H325,2)</f>
        <v>0</v>
      </c>
      <c r="BL325" s="20" t="s">
        <v>202</v>
      </c>
      <c r="BM325" s="232" t="s">
        <v>340</v>
      </c>
    </row>
    <row r="326" s="2" customFormat="1">
      <c r="A326" s="41"/>
      <c r="B326" s="42"/>
      <c r="C326" s="43"/>
      <c r="D326" s="234" t="s">
        <v>204</v>
      </c>
      <c r="E326" s="43"/>
      <c r="F326" s="235" t="s">
        <v>264</v>
      </c>
      <c r="G326" s="43"/>
      <c r="H326" s="43"/>
      <c r="I326" s="236"/>
      <c r="J326" s="236"/>
      <c r="K326" s="43"/>
      <c r="L326" s="43"/>
      <c r="M326" s="47"/>
      <c r="N326" s="237"/>
      <c r="O326" s="238"/>
      <c r="P326" s="87"/>
      <c r="Q326" s="87"/>
      <c r="R326" s="87"/>
      <c r="S326" s="87"/>
      <c r="T326" s="87"/>
      <c r="U326" s="87"/>
      <c r="V326" s="87"/>
      <c r="W326" s="87"/>
      <c r="X326" s="88"/>
      <c r="Y326" s="41"/>
      <c r="Z326" s="41"/>
      <c r="AA326" s="41"/>
      <c r="AB326" s="41"/>
      <c r="AC326" s="41"/>
      <c r="AD326" s="41"/>
      <c r="AE326" s="41"/>
      <c r="AT326" s="20" t="s">
        <v>204</v>
      </c>
      <c r="AU326" s="20" t="s">
        <v>84</v>
      </c>
    </row>
    <row r="327" s="13" customFormat="1">
      <c r="A327" s="13"/>
      <c r="B327" s="239"/>
      <c r="C327" s="240"/>
      <c r="D327" s="241" t="s">
        <v>206</v>
      </c>
      <c r="E327" s="242" t="s">
        <v>20</v>
      </c>
      <c r="F327" s="243" t="s">
        <v>313</v>
      </c>
      <c r="G327" s="240"/>
      <c r="H327" s="242" t="s">
        <v>20</v>
      </c>
      <c r="I327" s="244"/>
      <c r="J327" s="244"/>
      <c r="K327" s="240"/>
      <c r="L327" s="240"/>
      <c r="M327" s="245"/>
      <c r="N327" s="246"/>
      <c r="O327" s="247"/>
      <c r="P327" s="247"/>
      <c r="Q327" s="247"/>
      <c r="R327" s="247"/>
      <c r="S327" s="247"/>
      <c r="T327" s="247"/>
      <c r="U327" s="247"/>
      <c r="V327" s="247"/>
      <c r="W327" s="247"/>
      <c r="X327" s="248"/>
      <c r="Y327" s="13"/>
      <c r="Z327" s="13"/>
      <c r="AA327" s="13"/>
      <c r="AB327" s="13"/>
      <c r="AC327" s="13"/>
      <c r="AD327" s="13"/>
      <c r="AE327" s="13"/>
      <c r="AT327" s="249" t="s">
        <v>206</v>
      </c>
      <c r="AU327" s="249" t="s">
        <v>84</v>
      </c>
      <c r="AV327" s="13" t="s">
        <v>82</v>
      </c>
      <c r="AW327" s="13" t="s">
        <v>5</v>
      </c>
      <c r="AX327" s="13" t="s">
        <v>74</v>
      </c>
      <c r="AY327" s="249" t="s">
        <v>194</v>
      </c>
    </row>
    <row r="328" s="13" customFormat="1">
      <c r="A328" s="13"/>
      <c r="B328" s="239"/>
      <c r="C328" s="240"/>
      <c r="D328" s="241" t="s">
        <v>206</v>
      </c>
      <c r="E328" s="242" t="s">
        <v>20</v>
      </c>
      <c r="F328" s="243" t="s">
        <v>208</v>
      </c>
      <c r="G328" s="240"/>
      <c r="H328" s="242" t="s">
        <v>20</v>
      </c>
      <c r="I328" s="244"/>
      <c r="J328" s="244"/>
      <c r="K328" s="240"/>
      <c r="L328" s="240"/>
      <c r="M328" s="245"/>
      <c r="N328" s="246"/>
      <c r="O328" s="247"/>
      <c r="P328" s="247"/>
      <c r="Q328" s="247"/>
      <c r="R328" s="247"/>
      <c r="S328" s="247"/>
      <c r="T328" s="247"/>
      <c r="U328" s="247"/>
      <c r="V328" s="247"/>
      <c r="W328" s="247"/>
      <c r="X328" s="248"/>
      <c r="Y328" s="13"/>
      <c r="Z328" s="13"/>
      <c r="AA328" s="13"/>
      <c r="AB328" s="13"/>
      <c r="AC328" s="13"/>
      <c r="AD328" s="13"/>
      <c r="AE328" s="13"/>
      <c r="AT328" s="249" t="s">
        <v>206</v>
      </c>
      <c r="AU328" s="249" t="s">
        <v>84</v>
      </c>
      <c r="AV328" s="13" t="s">
        <v>82</v>
      </c>
      <c r="AW328" s="13" t="s">
        <v>5</v>
      </c>
      <c r="AX328" s="13" t="s">
        <v>74</v>
      </c>
      <c r="AY328" s="249" t="s">
        <v>194</v>
      </c>
    </row>
    <row r="329" s="14" customFormat="1">
      <c r="A329" s="14"/>
      <c r="B329" s="250"/>
      <c r="C329" s="251"/>
      <c r="D329" s="241" t="s">
        <v>206</v>
      </c>
      <c r="E329" s="252" t="s">
        <v>20</v>
      </c>
      <c r="F329" s="253" t="s">
        <v>341</v>
      </c>
      <c r="G329" s="251"/>
      <c r="H329" s="254">
        <v>20.399999999999999</v>
      </c>
      <c r="I329" s="255"/>
      <c r="J329" s="255"/>
      <c r="K329" s="251"/>
      <c r="L329" s="251"/>
      <c r="M329" s="256"/>
      <c r="N329" s="257"/>
      <c r="O329" s="258"/>
      <c r="P329" s="258"/>
      <c r="Q329" s="258"/>
      <c r="R329" s="258"/>
      <c r="S329" s="258"/>
      <c r="T329" s="258"/>
      <c r="U329" s="258"/>
      <c r="V329" s="258"/>
      <c r="W329" s="258"/>
      <c r="X329" s="259"/>
      <c r="Y329" s="14"/>
      <c r="Z329" s="14"/>
      <c r="AA329" s="14"/>
      <c r="AB329" s="14"/>
      <c r="AC329" s="14"/>
      <c r="AD329" s="14"/>
      <c r="AE329" s="14"/>
      <c r="AT329" s="260" t="s">
        <v>206</v>
      </c>
      <c r="AU329" s="260" t="s">
        <v>84</v>
      </c>
      <c r="AV329" s="14" t="s">
        <v>84</v>
      </c>
      <c r="AW329" s="14" t="s">
        <v>5</v>
      </c>
      <c r="AX329" s="14" t="s">
        <v>74</v>
      </c>
      <c r="AY329" s="260" t="s">
        <v>194</v>
      </c>
    </row>
    <row r="330" s="13" customFormat="1">
      <c r="A330" s="13"/>
      <c r="B330" s="239"/>
      <c r="C330" s="240"/>
      <c r="D330" s="241" t="s">
        <v>206</v>
      </c>
      <c r="E330" s="242" t="s">
        <v>20</v>
      </c>
      <c r="F330" s="243" t="s">
        <v>323</v>
      </c>
      <c r="G330" s="240"/>
      <c r="H330" s="242" t="s">
        <v>20</v>
      </c>
      <c r="I330" s="244"/>
      <c r="J330" s="244"/>
      <c r="K330" s="240"/>
      <c r="L330" s="240"/>
      <c r="M330" s="245"/>
      <c r="N330" s="246"/>
      <c r="O330" s="247"/>
      <c r="P330" s="247"/>
      <c r="Q330" s="247"/>
      <c r="R330" s="247"/>
      <c r="S330" s="247"/>
      <c r="T330" s="247"/>
      <c r="U330" s="247"/>
      <c r="V330" s="247"/>
      <c r="W330" s="247"/>
      <c r="X330" s="248"/>
      <c r="Y330" s="13"/>
      <c r="Z330" s="13"/>
      <c r="AA330" s="13"/>
      <c r="AB330" s="13"/>
      <c r="AC330" s="13"/>
      <c r="AD330" s="13"/>
      <c r="AE330" s="13"/>
      <c r="AT330" s="249" t="s">
        <v>206</v>
      </c>
      <c r="AU330" s="249" t="s">
        <v>84</v>
      </c>
      <c r="AV330" s="13" t="s">
        <v>82</v>
      </c>
      <c r="AW330" s="13" t="s">
        <v>5</v>
      </c>
      <c r="AX330" s="13" t="s">
        <v>74</v>
      </c>
      <c r="AY330" s="249" t="s">
        <v>194</v>
      </c>
    </row>
    <row r="331" s="15" customFormat="1">
      <c r="A331" s="15"/>
      <c r="B331" s="261"/>
      <c r="C331" s="262"/>
      <c r="D331" s="241" t="s">
        <v>206</v>
      </c>
      <c r="E331" s="263" t="s">
        <v>20</v>
      </c>
      <c r="F331" s="264" t="s">
        <v>210</v>
      </c>
      <c r="G331" s="262"/>
      <c r="H331" s="265">
        <v>20.399999999999999</v>
      </c>
      <c r="I331" s="266"/>
      <c r="J331" s="266"/>
      <c r="K331" s="262"/>
      <c r="L331" s="262"/>
      <c r="M331" s="267"/>
      <c r="N331" s="268"/>
      <c r="O331" s="269"/>
      <c r="P331" s="269"/>
      <c r="Q331" s="269"/>
      <c r="R331" s="269"/>
      <c r="S331" s="269"/>
      <c r="T331" s="269"/>
      <c r="U331" s="269"/>
      <c r="V331" s="269"/>
      <c r="W331" s="269"/>
      <c r="X331" s="270"/>
      <c r="Y331" s="15"/>
      <c r="Z331" s="15"/>
      <c r="AA331" s="15"/>
      <c r="AB331" s="15"/>
      <c r="AC331" s="15"/>
      <c r="AD331" s="15"/>
      <c r="AE331" s="15"/>
      <c r="AT331" s="271" t="s">
        <v>206</v>
      </c>
      <c r="AU331" s="271" t="s">
        <v>84</v>
      </c>
      <c r="AV331" s="15" t="s">
        <v>202</v>
      </c>
      <c r="AW331" s="15" t="s">
        <v>5</v>
      </c>
      <c r="AX331" s="15" t="s">
        <v>82</v>
      </c>
      <c r="AY331" s="271" t="s">
        <v>194</v>
      </c>
    </row>
    <row r="332" s="2" customFormat="1" ht="24.15" customHeight="1">
      <c r="A332" s="41"/>
      <c r="B332" s="42"/>
      <c r="C332" s="220" t="s">
        <v>342</v>
      </c>
      <c r="D332" s="220" t="s">
        <v>197</v>
      </c>
      <c r="E332" s="221" t="s">
        <v>267</v>
      </c>
      <c r="F332" s="222" t="s">
        <v>268</v>
      </c>
      <c r="G332" s="223" t="s">
        <v>218</v>
      </c>
      <c r="H332" s="224">
        <v>12.75</v>
      </c>
      <c r="I332" s="225"/>
      <c r="J332" s="225"/>
      <c r="K332" s="226">
        <f>ROUND(P332*H332,2)</f>
        <v>0</v>
      </c>
      <c r="L332" s="222" t="s">
        <v>201</v>
      </c>
      <c r="M332" s="47"/>
      <c r="N332" s="227" t="s">
        <v>20</v>
      </c>
      <c r="O332" s="228" t="s">
        <v>43</v>
      </c>
      <c r="P332" s="229">
        <f>I332+J332</f>
        <v>0</v>
      </c>
      <c r="Q332" s="229">
        <f>ROUND(I332*H332,2)</f>
        <v>0</v>
      </c>
      <c r="R332" s="229">
        <f>ROUND(J332*H332,2)</f>
        <v>0</v>
      </c>
      <c r="S332" s="87"/>
      <c r="T332" s="230">
        <f>S332*H332</f>
        <v>0</v>
      </c>
      <c r="U332" s="230">
        <v>0</v>
      </c>
      <c r="V332" s="230">
        <f>U332*H332</f>
        <v>0</v>
      </c>
      <c r="W332" s="230">
        <v>0</v>
      </c>
      <c r="X332" s="231">
        <f>W332*H332</f>
        <v>0</v>
      </c>
      <c r="Y332" s="41"/>
      <c r="Z332" s="41"/>
      <c r="AA332" s="41"/>
      <c r="AB332" s="41"/>
      <c r="AC332" s="41"/>
      <c r="AD332" s="41"/>
      <c r="AE332" s="41"/>
      <c r="AR332" s="232" t="s">
        <v>202</v>
      </c>
      <c r="AT332" s="232" t="s">
        <v>197</v>
      </c>
      <c r="AU332" s="232" t="s">
        <v>84</v>
      </c>
      <c r="AY332" s="20" t="s">
        <v>194</v>
      </c>
      <c r="BE332" s="233">
        <f>IF(O332="základní",K332,0)</f>
        <v>0</v>
      </c>
      <c r="BF332" s="233">
        <f>IF(O332="snížená",K332,0)</f>
        <v>0</v>
      </c>
      <c r="BG332" s="233">
        <f>IF(O332="zákl. přenesená",K332,0)</f>
        <v>0</v>
      </c>
      <c r="BH332" s="233">
        <f>IF(O332="sníž. přenesená",K332,0)</f>
        <v>0</v>
      </c>
      <c r="BI332" s="233">
        <f>IF(O332="nulová",K332,0)</f>
        <v>0</v>
      </c>
      <c r="BJ332" s="20" t="s">
        <v>82</v>
      </c>
      <c r="BK332" s="233">
        <f>ROUND(P332*H332,2)</f>
        <v>0</v>
      </c>
      <c r="BL332" s="20" t="s">
        <v>202</v>
      </c>
      <c r="BM332" s="232" t="s">
        <v>343</v>
      </c>
    </row>
    <row r="333" s="2" customFormat="1">
      <c r="A333" s="41"/>
      <c r="B333" s="42"/>
      <c r="C333" s="43"/>
      <c r="D333" s="234" t="s">
        <v>204</v>
      </c>
      <c r="E333" s="43"/>
      <c r="F333" s="235" t="s">
        <v>270</v>
      </c>
      <c r="G333" s="43"/>
      <c r="H333" s="43"/>
      <c r="I333" s="236"/>
      <c r="J333" s="236"/>
      <c r="K333" s="43"/>
      <c r="L333" s="43"/>
      <c r="M333" s="47"/>
      <c r="N333" s="237"/>
      <c r="O333" s="238"/>
      <c r="P333" s="87"/>
      <c r="Q333" s="87"/>
      <c r="R333" s="87"/>
      <c r="S333" s="87"/>
      <c r="T333" s="87"/>
      <c r="U333" s="87"/>
      <c r="V333" s="87"/>
      <c r="W333" s="87"/>
      <c r="X333" s="88"/>
      <c r="Y333" s="41"/>
      <c r="Z333" s="41"/>
      <c r="AA333" s="41"/>
      <c r="AB333" s="41"/>
      <c r="AC333" s="41"/>
      <c r="AD333" s="41"/>
      <c r="AE333" s="41"/>
      <c r="AT333" s="20" t="s">
        <v>204</v>
      </c>
      <c r="AU333" s="20" t="s">
        <v>84</v>
      </c>
    </row>
    <row r="334" s="13" customFormat="1">
      <c r="A334" s="13"/>
      <c r="B334" s="239"/>
      <c r="C334" s="240"/>
      <c r="D334" s="241" t="s">
        <v>206</v>
      </c>
      <c r="E334" s="242" t="s">
        <v>20</v>
      </c>
      <c r="F334" s="243" t="s">
        <v>313</v>
      </c>
      <c r="G334" s="240"/>
      <c r="H334" s="242" t="s">
        <v>20</v>
      </c>
      <c r="I334" s="244"/>
      <c r="J334" s="244"/>
      <c r="K334" s="240"/>
      <c r="L334" s="240"/>
      <c r="M334" s="245"/>
      <c r="N334" s="246"/>
      <c r="O334" s="247"/>
      <c r="P334" s="247"/>
      <c r="Q334" s="247"/>
      <c r="R334" s="247"/>
      <c r="S334" s="247"/>
      <c r="T334" s="247"/>
      <c r="U334" s="247"/>
      <c r="V334" s="247"/>
      <c r="W334" s="247"/>
      <c r="X334" s="248"/>
      <c r="Y334" s="13"/>
      <c r="Z334" s="13"/>
      <c r="AA334" s="13"/>
      <c r="AB334" s="13"/>
      <c r="AC334" s="13"/>
      <c r="AD334" s="13"/>
      <c r="AE334" s="13"/>
      <c r="AT334" s="249" t="s">
        <v>206</v>
      </c>
      <c r="AU334" s="249" t="s">
        <v>84</v>
      </c>
      <c r="AV334" s="13" t="s">
        <v>82</v>
      </c>
      <c r="AW334" s="13" t="s">
        <v>5</v>
      </c>
      <c r="AX334" s="13" t="s">
        <v>74</v>
      </c>
      <c r="AY334" s="249" t="s">
        <v>194</v>
      </c>
    </row>
    <row r="335" s="13" customFormat="1">
      <c r="A335" s="13"/>
      <c r="B335" s="239"/>
      <c r="C335" s="240"/>
      <c r="D335" s="241" t="s">
        <v>206</v>
      </c>
      <c r="E335" s="242" t="s">
        <v>20</v>
      </c>
      <c r="F335" s="243" t="s">
        <v>208</v>
      </c>
      <c r="G335" s="240"/>
      <c r="H335" s="242" t="s">
        <v>20</v>
      </c>
      <c r="I335" s="244"/>
      <c r="J335" s="244"/>
      <c r="K335" s="240"/>
      <c r="L335" s="240"/>
      <c r="M335" s="245"/>
      <c r="N335" s="246"/>
      <c r="O335" s="247"/>
      <c r="P335" s="247"/>
      <c r="Q335" s="247"/>
      <c r="R335" s="247"/>
      <c r="S335" s="247"/>
      <c r="T335" s="247"/>
      <c r="U335" s="247"/>
      <c r="V335" s="247"/>
      <c r="W335" s="247"/>
      <c r="X335" s="248"/>
      <c r="Y335" s="13"/>
      <c r="Z335" s="13"/>
      <c r="AA335" s="13"/>
      <c r="AB335" s="13"/>
      <c r="AC335" s="13"/>
      <c r="AD335" s="13"/>
      <c r="AE335" s="13"/>
      <c r="AT335" s="249" t="s">
        <v>206</v>
      </c>
      <c r="AU335" s="249" t="s">
        <v>84</v>
      </c>
      <c r="AV335" s="13" t="s">
        <v>82</v>
      </c>
      <c r="AW335" s="13" t="s">
        <v>5</v>
      </c>
      <c r="AX335" s="13" t="s">
        <v>74</v>
      </c>
      <c r="AY335" s="249" t="s">
        <v>194</v>
      </c>
    </row>
    <row r="336" s="14" customFormat="1">
      <c r="A336" s="14"/>
      <c r="B336" s="250"/>
      <c r="C336" s="251"/>
      <c r="D336" s="241" t="s">
        <v>206</v>
      </c>
      <c r="E336" s="252" t="s">
        <v>20</v>
      </c>
      <c r="F336" s="253" t="s">
        <v>322</v>
      </c>
      <c r="G336" s="251"/>
      <c r="H336" s="254">
        <v>12.75</v>
      </c>
      <c r="I336" s="255"/>
      <c r="J336" s="255"/>
      <c r="K336" s="251"/>
      <c r="L336" s="251"/>
      <c r="M336" s="256"/>
      <c r="N336" s="257"/>
      <c r="O336" s="258"/>
      <c r="P336" s="258"/>
      <c r="Q336" s="258"/>
      <c r="R336" s="258"/>
      <c r="S336" s="258"/>
      <c r="T336" s="258"/>
      <c r="U336" s="258"/>
      <c r="V336" s="258"/>
      <c r="W336" s="258"/>
      <c r="X336" s="259"/>
      <c r="Y336" s="14"/>
      <c r="Z336" s="14"/>
      <c r="AA336" s="14"/>
      <c r="AB336" s="14"/>
      <c r="AC336" s="14"/>
      <c r="AD336" s="14"/>
      <c r="AE336" s="14"/>
      <c r="AT336" s="260" t="s">
        <v>206</v>
      </c>
      <c r="AU336" s="260" t="s">
        <v>84</v>
      </c>
      <c r="AV336" s="14" t="s">
        <v>84</v>
      </c>
      <c r="AW336" s="14" t="s">
        <v>5</v>
      </c>
      <c r="AX336" s="14" t="s">
        <v>74</v>
      </c>
      <c r="AY336" s="260" t="s">
        <v>194</v>
      </c>
    </row>
    <row r="337" s="13" customFormat="1">
      <c r="A337" s="13"/>
      <c r="B337" s="239"/>
      <c r="C337" s="240"/>
      <c r="D337" s="241" t="s">
        <v>206</v>
      </c>
      <c r="E337" s="242" t="s">
        <v>20</v>
      </c>
      <c r="F337" s="243" t="s">
        <v>323</v>
      </c>
      <c r="G337" s="240"/>
      <c r="H337" s="242" t="s">
        <v>20</v>
      </c>
      <c r="I337" s="244"/>
      <c r="J337" s="244"/>
      <c r="K337" s="240"/>
      <c r="L337" s="240"/>
      <c r="M337" s="245"/>
      <c r="N337" s="246"/>
      <c r="O337" s="247"/>
      <c r="P337" s="247"/>
      <c r="Q337" s="247"/>
      <c r="R337" s="247"/>
      <c r="S337" s="247"/>
      <c r="T337" s="247"/>
      <c r="U337" s="247"/>
      <c r="V337" s="247"/>
      <c r="W337" s="247"/>
      <c r="X337" s="248"/>
      <c r="Y337" s="13"/>
      <c r="Z337" s="13"/>
      <c r="AA337" s="13"/>
      <c r="AB337" s="13"/>
      <c r="AC337" s="13"/>
      <c r="AD337" s="13"/>
      <c r="AE337" s="13"/>
      <c r="AT337" s="249" t="s">
        <v>206</v>
      </c>
      <c r="AU337" s="249" t="s">
        <v>84</v>
      </c>
      <c r="AV337" s="13" t="s">
        <v>82</v>
      </c>
      <c r="AW337" s="13" t="s">
        <v>5</v>
      </c>
      <c r="AX337" s="13" t="s">
        <v>74</v>
      </c>
      <c r="AY337" s="249" t="s">
        <v>194</v>
      </c>
    </row>
    <row r="338" s="15" customFormat="1">
      <c r="A338" s="15"/>
      <c r="B338" s="261"/>
      <c r="C338" s="262"/>
      <c r="D338" s="241" t="s">
        <v>206</v>
      </c>
      <c r="E338" s="263" t="s">
        <v>20</v>
      </c>
      <c r="F338" s="264" t="s">
        <v>210</v>
      </c>
      <c r="G338" s="262"/>
      <c r="H338" s="265">
        <v>12.75</v>
      </c>
      <c r="I338" s="266"/>
      <c r="J338" s="266"/>
      <c r="K338" s="262"/>
      <c r="L338" s="262"/>
      <c r="M338" s="267"/>
      <c r="N338" s="268"/>
      <c r="O338" s="269"/>
      <c r="P338" s="269"/>
      <c r="Q338" s="269"/>
      <c r="R338" s="269"/>
      <c r="S338" s="269"/>
      <c r="T338" s="269"/>
      <c r="U338" s="269"/>
      <c r="V338" s="269"/>
      <c r="W338" s="269"/>
      <c r="X338" s="270"/>
      <c r="Y338" s="15"/>
      <c r="Z338" s="15"/>
      <c r="AA338" s="15"/>
      <c r="AB338" s="15"/>
      <c r="AC338" s="15"/>
      <c r="AD338" s="15"/>
      <c r="AE338" s="15"/>
      <c r="AT338" s="271" t="s">
        <v>206</v>
      </c>
      <c r="AU338" s="271" t="s">
        <v>84</v>
      </c>
      <c r="AV338" s="15" t="s">
        <v>202</v>
      </c>
      <c r="AW338" s="15" t="s">
        <v>5</v>
      </c>
      <c r="AX338" s="15" t="s">
        <v>82</v>
      </c>
      <c r="AY338" s="271" t="s">
        <v>194</v>
      </c>
    </row>
    <row r="339" s="12" customFormat="1" ht="22.8" customHeight="1">
      <c r="A339" s="12"/>
      <c r="B339" s="203"/>
      <c r="C339" s="204"/>
      <c r="D339" s="205" t="s">
        <v>73</v>
      </c>
      <c r="E339" s="218" t="s">
        <v>344</v>
      </c>
      <c r="F339" s="218" t="s">
        <v>345</v>
      </c>
      <c r="G339" s="204"/>
      <c r="H339" s="204"/>
      <c r="I339" s="207"/>
      <c r="J339" s="207"/>
      <c r="K339" s="219">
        <f>BK339</f>
        <v>0</v>
      </c>
      <c r="L339" s="204"/>
      <c r="M339" s="209"/>
      <c r="N339" s="210"/>
      <c r="O339" s="211"/>
      <c r="P339" s="211"/>
      <c r="Q339" s="212">
        <f>SUM(Q340:Q412)</f>
        <v>0</v>
      </c>
      <c r="R339" s="212">
        <f>SUM(R340:R412)</f>
        <v>0</v>
      </c>
      <c r="S339" s="211"/>
      <c r="T339" s="213">
        <f>SUM(T340:T412)</f>
        <v>0</v>
      </c>
      <c r="U339" s="211"/>
      <c r="V339" s="213">
        <f>SUM(V340:V412)</f>
        <v>0</v>
      </c>
      <c r="W339" s="211"/>
      <c r="X339" s="214">
        <f>SUM(X340:X412)</f>
        <v>0</v>
      </c>
      <c r="Y339" s="12"/>
      <c r="Z339" s="12"/>
      <c r="AA339" s="12"/>
      <c r="AB339" s="12"/>
      <c r="AC339" s="12"/>
      <c r="AD339" s="12"/>
      <c r="AE339" s="12"/>
      <c r="AR339" s="215" t="s">
        <v>82</v>
      </c>
      <c r="AT339" s="216" t="s">
        <v>73</v>
      </c>
      <c r="AU339" s="216" t="s">
        <v>82</v>
      </c>
      <c r="AY339" s="215" t="s">
        <v>194</v>
      </c>
      <c r="BK339" s="217">
        <f>SUM(BK340:BK412)</f>
        <v>0</v>
      </c>
    </row>
    <row r="340" s="2" customFormat="1" ht="24.15" customHeight="1">
      <c r="A340" s="41"/>
      <c r="B340" s="42"/>
      <c r="C340" s="220" t="s">
        <v>346</v>
      </c>
      <c r="D340" s="220" t="s">
        <v>197</v>
      </c>
      <c r="E340" s="221" t="s">
        <v>274</v>
      </c>
      <c r="F340" s="222" t="s">
        <v>275</v>
      </c>
      <c r="G340" s="223" t="s">
        <v>200</v>
      </c>
      <c r="H340" s="224">
        <v>45.560000000000002</v>
      </c>
      <c r="I340" s="225"/>
      <c r="J340" s="225"/>
      <c r="K340" s="226">
        <f>ROUND(P340*H340,2)</f>
        <v>0</v>
      </c>
      <c r="L340" s="222" t="s">
        <v>201</v>
      </c>
      <c r="M340" s="47"/>
      <c r="N340" s="227" t="s">
        <v>20</v>
      </c>
      <c r="O340" s="228" t="s">
        <v>43</v>
      </c>
      <c r="P340" s="229">
        <f>I340+J340</f>
        <v>0</v>
      </c>
      <c r="Q340" s="229">
        <f>ROUND(I340*H340,2)</f>
        <v>0</v>
      </c>
      <c r="R340" s="229">
        <f>ROUND(J340*H340,2)</f>
        <v>0</v>
      </c>
      <c r="S340" s="87"/>
      <c r="T340" s="230">
        <f>S340*H340</f>
        <v>0</v>
      </c>
      <c r="U340" s="230">
        <v>0</v>
      </c>
      <c r="V340" s="230">
        <f>U340*H340</f>
        <v>0</v>
      </c>
      <c r="W340" s="230">
        <v>0</v>
      </c>
      <c r="X340" s="231">
        <f>W340*H340</f>
        <v>0</v>
      </c>
      <c r="Y340" s="41"/>
      <c r="Z340" s="41"/>
      <c r="AA340" s="41"/>
      <c r="AB340" s="41"/>
      <c r="AC340" s="41"/>
      <c r="AD340" s="41"/>
      <c r="AE340" s="41"/>
      <c r="AR340" s="232" t="s">
        <v>202</v>
      </c>
      <c r="AT340" s="232" t="s">
        <v>197</v>
      </c>
      <c r="AU340" s="232" t="s">
        <v>84</v>
      </c>
      <c r="AY340" s="20" t="s">
        <v>194</v>
      </c>
      <c r="BE340" s="233">
        <f>IF(O340="základní",K340,0)</f>
        <v>0</v>
      </c>
      <c r="BF340" s="233">
        <f>IF(O340="snížená",K340,0)</f>
        <v>0</v>
      </c>
      <c r="BG340" s="233">
        <f>IF(O340="zákl. přenesená",K340,0)</f>
        <v>0</v>
      </c>
      <c r="BH340" s="233">
        <f>IF(O340="sníž. přenesená",K340,0)</f>
        <v>0</v>
      </c>
      <c r="BI340" s="233">
        <f>IF(O340="nulová",K340,0)</f>
        <v>0</v>
      </c>
      <c r="BJ340" s="20" t="s">
        <v>82</v>
      </c>
      <c r="BK340" s="233">
        <f>ROUND(P340*H340,2)</f>
        <v>0</v>
      </c>
      <c r="BL340" s="20" t="s">
        <v>202</v>
      </c>
      <c r="BM340" s="232" t="s">
        <v>347</v>
      </c>
    </row>
    <row r="341" s="2" customFormat="1">
      <c r="A341" s="41"/>
      <c r="B341" s="42"/>
      <c r="C341" s="43"/>
      <c r="D341" s="234" t="s">
        <v>204</v>
      </c>
      <c r="E341" s="43"/>
      <c r="F341" s="235" t="s">
        <v>277</v>
      </c>
      <c r="G341" s="43"/>
      <c r="H341" s="43"/>
      <c r="I341" s="236"/>
      <c r="J341" s="236"/>
      <c r="K341" s="43"/>
      <c r="L341" s="43"/>
      <c r="M341" s="47"/>
      <c r="N341" s="237"/>
      <c r="O341" s="238"/>
      <c r="P341" s="87"/>
      <c r="Q341" s="87"/>
      <c r="R341" s="87"/>
      <c r="S341" s="87"/>
      <c r="T341" s="87"/>
      <c r="U341" s="87"/>
      <c r="V341" s="87"/>
      <c r="W341" s="87"/>
      <c r="X341" s="88"/>
      <c r="Y341" s="41"/>
      <c r="Z341" s="41"/>
      <c r="AA341" s="41"/>
      <c r="AB341" s="41"/>
      <c r="AC341" s="41"/>
      <c r="AD341" s="41"/>
      <c r="AE341" s="41"/>
      <c r="AT341" s="20" t="s">
        <v>204</v>
      </c>
      <c r="AU341" s="20" t="s">
        <v>84</v>
      </c>
    </row>
    <row r="342" s="13" customFormat="1">
      <c r="A342" s="13"/>
      <c r="B342" s="239"/>
      <c r="C342" s="240"/>
      <c r="D342" s="241" t="s">
        <v>206</v>
      </c>
      <c r="E342" s="242" t="s">
        <v>20</v>
      </c>
      <c r="F342" s="243" t="s">
        <v>348</v>
      </c>
      <c r="G342" s="240"/>
      <c r="H342" s="242" t="s">
        <v>20</v>
      </c>
      <c r="I342" s="244"/>
      <c r="J342" s="244"/>
      <c r="K342" s="240"/>
      <c r="L342" s="240"/>
      <c r="M342" s="245"/>
      <c r="N342" s="246"/>
      <c r="O342" s="247"/>
      <c r="P342" s="247"/>
      <c r="Q342" s="247"/>
      <c r="R342" s="247"/>
      <c r="S342" s="247"/>
      <c r="T342" s="247"/>
      <c r="U342" s="247"/>
      <c r="V342" s="247"/>
      <c r="W342" s="247"/>
      <c r="X342" s="248"/>
      <c r="Y342" s="13"/>
      <c r="Z342" s="13"/>
      <c r="AA342" s="13"/>
      <c r="AB342" s="13"/>
      <c r="AC342" s="13"/>
      <c r="AD342" s="13"/>
      <c r="AE342" s="13"/>
      <c r="AT342" s="249" t="s">
        <v>206</v>
      </c>
      <c r="AU342" s="249" t="s">
        <v>84</v>
      </c>
      <c r="AV342" s="13" t="s">
        <v>82</v>
      </c>
      <c r="AW342" s="13" t="s">
        <v>5</v>
      </c>
      <c r="AX342" s="13" t="s">
        <v>74</v>
      </c>
      <c r="AY342" s="249" t="s">
        <v>194</v>
      </c>
    </row>
    <row r="343" s="13" customFormat="1">
      <c r="A343" s="13"/>
      <c r="B343" s="239"/>
      <c r="C343" s="240"/>
      <c r="D343" s="241" t="s">
        <v>206</v>
      </c>
      <c r="E343" s="242" t="s">
        <v>20</v>
      </c>
      <c r="F343" s="243" t="s">
        <v>349</v>
      </c>
      <c r="G343" s="240"/>
      <c r="H343" s="242" t="s">
        <v>20</v>
      </c>
      <c r="I343" s="244"/>
      <c r="J343" s="244"/>
      <c r="K343" s="240"/>
      <c r="L343" s="240"/>
      <c r="M343" s="245"/>
      <c r="N343" s="246"/>
      <c r="O343" s="247"/>
      <c r="P343" s="247"/>
      <c r="Q343" s="247"/>
      <c r="R343" s="247"/>
      <c r="S343" s="247"/>
      <c r="T343" s="247"/>
      <c r="U343" s="247"/>
      <c r="V343" s="247"/>
      <c r="W343" s="247"/>
      <c r="X343" s="248"/>
      <c r="Y343" s="13"/>
      <c r="Z343" s="13"/>
      <c r="AA343" s="13"/>
      <c r="AB343" s="13"/>
      <c r="AC343" s="13"/>
      <c r="AD343" s="13"/>
      <c r="AE343" s="13"/>
      <c r="AT343" s="249" t="s">
        <v>206</v>
      </c>
      <c r="AU343" s="249" t="s">
        <v>84</v>
      </c>
      <c r="AV343" s="13" t="s">
        <v>82</v>
      </c>
      <c r="AW343" s="13" t="s">
        <v>5</v>
      </c>
      <c r="AX343" s="13" t="s">
        <v>74</v>
      </c>
      <c r="AY343" s="249" t="s">
        <v>194</v>
      </c>
    </row>
    <row r="344" s="14" customFormat="1">
      <c r="A344" s="14"/>
      <c r="B344" s="250"/>
      <c r="C344" s="251"/>
      <c r="D344" s="241" t="s">
        <v>206</v>
      </c>
      <c r="E344" s="252" t="s">
        <v>20</v>
      </c>
      <c r="F344" s="253" t="s">
        <v>350</v>
      </c>
      <c r="G344" s="251"/>
      <c r="H344" s="254">
        <v>45.560000000000002</v>
      </c>
      <c r="I344" s="255"/>
      <c r="J344" s="255"/>
      <c r="K344" s="251"/>
      <c r="L344" s="251"/>
      <c r="M344" s="256"/>
      <c r="N344" s="257"/>
      <c r="O344" s="258"/>
      <c r="P344" s="258"/>
      <c r="Q344" s="258"/>
      <c r="R344" s="258"/>
      <c r="S344" s="258"/>
      <c r="T344" s="258"/>
      <c r="U344" s="258"/>
      <c r="V344" s="258"/>
      <c r="W344" s="258"/>
      <c r="X344" s="259"/>
      <c r="Y344" s="14"/>
      <c r="Z344" s="14"/>
      <c r="AA344" s="14"/>
      <c r="AB344" s="14"/>
      <c r="AC344" s="14"/>
      <c r="AD344" s="14"/>
      <c r="AE344" s="14"/>
      <c r="AT344" s="260" t="s">
        <v>206</v>
      </c>
      <c r="AU344" s="260" t="s">
        <v>84</v>
      </c>
      <c r="AV344" s="14" t="s">
        <v>84</v>
      </c>
      <c r="AW344" s="14" t="s">
        <v>5</v>
      </c>
      <c r="AX344" s="14" t="s">
        <v>74</v>
      </c>
      <c r="AY344" s="260" t="s">
        <v>194</v>
      </c>
    </row>
    <row r="345" s="15" customFormat="1">
      <c r="A345" s="15"/>
      <c r="B345" s="261"/>
      <c r="C345" s="262"/>
      <c r="D345" s="241" t="s">
        <v>206</v>
      </c>
      <c r="E345" s="263" t="s">
        <v>20</v>
      </c>
      <c r="F345" s="264" t="s">
        <v>210</v>
      </c>
      <c r="G345" s="262"/>
      <c r="H345" s="265">
        <v>45.560000000000002</v>
      </c>
      <c r="I345" s="266"/>
      <c r="J345" s="266"/>
      <c r="K345" s="262"/>
      <c r="L345" s="262"/>
      <c r="M345" s="267"/>
      <c r="N345" s="268"/>
      <c r="O345" s="269"/>
      <c r="P345" s="269"/>
      <c r="Q345" s="269"/>
      <c r="R345" s="269"/>
      <c r="S345" s="269"/>
      <c r="T345" s="269"/>
      <c r="U345" s="269"/>
      <c r="V345" s="269"/>
      <c r="W345" s="269"/>
      <c r="X345" s="270"/>
      <c r="Y345" s="15"/>
      <c r="Z345" s="15"/>
      <c r="AA345" s="15"/>
      <c r="AB345" s="15"/>
      <c r="AC345" s="15"/>
      <c r="AD345" s="15"/>
      <c r="AE345" s="15"/>
      <c r="AT345" s="271" t="s">
        <v>206</v>
      </c>
      <c r="AU345" s="271" t="s">
        <v>84</v>
      </c>
      <c r="AV345" s="15" t="s">
        <v>202</v>
      </c>
      <c r="AW345" s="15" t="s">
        <v>5</v>
      </c>
      <c r="AX345" s="15" t="s">
        <v>82</v>
      </c>
      <c r="AY345" s="271" t="s">
        <v>194</v>
      </c>
    </row>
    <row r="346" s="2" customFormat="1" ht="24.15" customHeight="1">
      <c r="A346" s="41"/>
      <c r="B346" s="42"/>
      <c r="C346" s="220" t="s">
        <v>351</v>
      </c>
      <c r="D346" s="220" t="s">
        <v>197</v>
      </c>
      <c r="E346" s="221" t="s">
        <v>211</v>
      </c>
      <c r="F346" s="222" t="s">
        <v>212</v>
      </c>
      <c r="G346" s="223" t="s">
        <v>200</v>
      </c>
      <c r="H346" s="224">
        <v>45.560000000000002</v>
      </c>
      <c r="I346" s="225"/>
      <c r="J346" s="225"/>
      <c r="K346" s="226">
        <f>ROUND(P346*H346,2)</f>
        <v>0</v>
      </c>
      <c r="L346" s="222" t="s">
        <v>201</v>
      </c>
      <c r="M346" s="47"/>
      <c r="N346" s="227" t="s">
        <v>20</v>
      </c>
      <c r="O346" s="228" t="s">
        <v>43</v>
      </c>
      <c r="P346" s="229">
        <f>I346+J346</f>
        <v>0</v>
      </c>
      <c r="Q346" s="229">
        <f>ROUND(I346*H346,2)</f>
        <v>0</v>
      </c>
      <c r="R346" s="229">
        <f>ROUND(J346*H346,2)</f>
        <v>0</v>
      </c>
      <c r="S346" s="87"/>
      <c r="T346" s="230">
        <f>S346*H346</f>
        <v>0</v>
      </c>
      <c r="U346" s="230">
        <v>0</v>
      </c>
      <c r="V346" s="230">
        <f>U346*H346</f>
        <v>0</v>
      </c>
      <c r="W346" s="230">
        <v>0</v>
      </c>
      <c r="X346" s="231">
        <f>W346*H346</f>
        <v>0</v>
      </c>
      <c r="Y346" s="41"/>
      <c r="Z346" s="41"/>
      <c r="AA346" s="41"/>
      <c r="AB346" s="41"/>
      <c r="AC346" s="41"/>
      <c r="AD346" s="41"/>
      <c r="AE346" s="41"/>
      <c r="AR346" s="232" t="s">
        <v>202</v>
      </c>
      <c r="AT346" s="232" t="s">
        <v>197</v>
      </c>
      <c r="AU346" s="232" t="s">
        <v>84</v>
      </c>
      <c r="AY346" s="20" t="s">
        <v>194</v>
      </c>
      <c r="BE346" s="233">
        <f>IF(O346="základní",K346,0)</f>
        <v>0</v>
      </c>
      <c r="BF346" s="233">
        <f>IF(O346="snížená",K346,0)</f>
        <v>0</v>
      </c>
      <c r="BG346" s="233">
        <f>IF(O346="zákl. přenesená",K346,0)</f>
        <v>0</v>
      </c>
      <c r="BH346" s="233">
        <f>IF(O346="sníž. přenesená",K346,0)</f>
        <v>0</v>
      </c>
      <c r="BI346" s="233">
        <f>IF(O346="nulová",K346,0)</f>
        <v>0</v>
      </c>
      <c r="BJ346" s="20" t="s">
        <v>82</v>
      </c>
      <c r="BK346" s="233">
        <f>ROUND(P346*H346,2)</f>
        <v>0</v>
      </c>
      <c r="BL346" s="20" t="s">
        <v>202</v>
      </c>
      <c r="BM346" s="232" t="s">
        <v>352</v>
      </c>
    </row>
    <row r="347" s="2" customFormat="1">
      <c r="A347" s="41"/>
      <c r="B347" s="42"/>
      <c r="C347" s="43"/>
      <c r="D347" s="234" t="s">
        <v>204</v>
      </c>
      <c r="E347" s="43"/>
      <c r="F347" s="235" t="s">
        <v>214</v>
      </c>
      <c r="G347" s="43"/>
      <c r="H347" s="43"/>
      <c r="I347" s="236"/>
      <c r="J347" s="236"/>
      <c r="K347" s="43"/>
      <c r="L347" s="43"/>
      <c r="M347" s="47"/>
      <c r="N347" s="237"/>
      <c r="O347" s="238"/>
      <c r="P347" s="87"/>
      <c r="Q347" s="87"/>
      <c r="R347" s="87"/>
      <c r="S347" s="87"/>
      <c r="T347" s="87"/>
      <c r="U347" s="87"/>
      <c r="V347" s="87"/>
      <c r="W347" s="87"/>
      <c r="X347" s="88"/>
      <c r="Y347" s="41"/>
      <c r="Z347" s="41"/>
      <c r="AA347" s="41"/>
      <c r="AB347" s="41"/>
      <c r="AC347" s="41"/>
      <c r="AD347" s="41"/>
      <c r="AE347" s="41"/>
      <c r="AT347" s="20" t="s">
        <v>204</v>
      </c>
      <c r="AU347" s="20" t="s">
        <v>84</v>
      </c>
    </row>
    <row r="348" s="13" customFormat="1">
      <c r="A348" s="13"/>
      <c r="B348" s="239"/>
      <c r="C348" s="240"/>
      <c r="D348" s="241" t="s">
        <v>206</v>
      </c>
      <c r="E348" s="242" t="s">
        <v>20</v>
      </c>
      <c r="F348" s="243" t="s">
        <v>348</v>
      </c>
      <c r="G348" s="240"/>
      <c r="H348" s="242" t="s">
        <v>20</v>
      </c>
      <c r="I348" s="244"/>
      <c r="J348" s="244"/>
      <c r="K348" s="240"/>
      <c r="L348" s="240"/>
      <c r="M348" s="245"/>
      <c r="N348" s="246"/>
      <c r="O348" s="247"/>
      <c r="P348" s="247"/>
      <c r="Q348" s="247"/>
      <c r="R348" s="247"/>
      <c r="S348" s="247"/>
      <c r="T348" s="247"/>
      <c r="U348" s="247"/>
      <c r="V348" s="247"/>
      <c r="W348" s="247"/>
      <c r="X348" s="248"/>
      <c r="Y348" s="13"/>
      <c r="Z348" s="13"/>
      <c r="AA348" s="13"/>
      <c r="AB348" s="13"/>
      <c r="AC348" s="13"/>
      <c r="AD348" s="13"/>
      <c r="AE348" s="13"/>
      <c r="AT348" s="249" t="s">
        <v>206</v>
      </c>
      <c r="AU348" s="249" t="s">
        <v>84</v>
      </c>
      <c r="AV348" s="13" t="s">
        <v>82</v>
      </c>
      <c r="AW348" s="13" t="s">
        <v>5</v>
      </c>
      <c r="AX348" s="13" t="s">
        <v>74</v>
      </c>
      <c r="AY348" s="249" t="s">
        <v>194</v>
      </c>
    </row>
    <row r="349" s="13" customFormat="1">
      <c r="A349" s="13"/>
      <c r="B349" s="239"/>
      <c r="C349" s="240"/>
      <c r="D349" s="241" t="s">
        <v>206</v>
      </c>
      <c r="E349" s="242" t="s">
        <v>20</v>
      </c>
      <c r="F349" s="243" t="s">
        <v>349</v>
      </c>
      <c r="G349" s="240"/>
      <c r="H349" s="242" t="s">
        <v>20</v>
      </c>
      <c r="I349" s="244"/>
      <c r="J349" s="244"/>
      <c r="K349" s="240"/>
      <c r="L349" s="240"/>
      <c r="M349" s="245"/>
      <c r="N349" s="246"/>
      <c r="O349" s="247"/>
      <c r="P349" s="247"/>
      <c r="Q349" s="247"/>
      <c r="R349" s="247"/>
      <c r="S349" s="247"/>
      <c r="T349" s="247"/>
      <c r="U349" s="247"/>
      <c r="V349" s="247"/>
      <c r="W349" s="247"/>
      <c r="X349" s="248"/>
      <c r="Y349" s="13"/>
      <c r="Z349" s="13"/>
      <c r="AA349" s="13"/>
      <c r="AB349" s="13"/>
      <c r="AC349" s="13"/>
      <c r="AD349" s="13"/>
      <c r="AE349" s="13"/>
      <c r="AT349" s="249" t="s">
        <v>206</v>
      </c>
      <c r="AU349" s="249" t="s">
        <v>84</v>
      </c>
      <c r="AV349" s="13" t="s">
        <v>82</v>
      </c>
      <c r="AW349" s="13" t="s">
        <v>5</v>
      </c>
      <c r="AX349" s="13" t="s">
        <v>74</v>
      </c>
      <c r="AY349" s="249" t="s">
        <v>194</v>
      </c>
    </row>
    <row r="350" s="14" customFormat="1">
      <c r="A350" s="14"/>
      <c r="B350" s="250"/>
      <c r="C350" s="251"/>
      <c r="D350" s="241" t="s">
        <v>206</v>
      </c>
      <c r="E350" s="252" t="s">
        <v>20</v>
      </c>
      <c r="F350" s="253" t="s">
        <v>350</v>
      </c>
      <c r="G350" s="251"/>
      <c r="H350" s="254">
        <v>45.560000000000002</v>
      </c>
      <c r="I350" s="255"/>
      <c r="J350" s="255"/>
      <c r="K350" s="251"/>
      <c r="L350" s="251"/>
      <c r="M350" s="256"/>
      <c r="N350" s="257"/>
      <c r="O350" s="258"/>
      <c r="P350" s="258"/>
      <c r="Q350" s="258"/>
      <c r="R350" s="258"/>
      <c r="S350" s="258"/>
      <c r="T350" s="258"/>
      <c r="U350" s="258"/>
      <c r="V350" s="258"/>
      <c r="W350" s="258"/>
      <c r="X350" s="259"/>
      <c r="Y350" s="14"/>
      <c r="Z350" s="14"/>
      <c r="AA350" s="14"/>
      <c r="AB350" s="14"/>
      <c r="AC350" s="14"/>
      <c r="AD350" s="14"/>
      <c r="AE350" s="14"/>
      <c r="AT350" s="260" t="s">
        <v>206</v>
      </c>
      <c r="AU350" s="260" t="s">
        <v>84</v>
      </c>
      <c r="AV350" s="14" t="s">
        <v>84</v>
      </c>
      <c r="AW350" s="14" t="s">
        <v>5</v>
      </c>
      <c r="AX350" s="14" t="s">
        <v>74</v>
      </c>
      <c r="AY350" s="260" t="s">
        <v>194</v>
      </c>
    </row>
    <row r="351" s="15" customFormat="1">
      <c r="A351" s="15"/>
      <c r="B351" s="261"/>
      <c r="C351" s="262"/>
      <c r="D351" s="241" t="s">
        <v>206</v>
      </c>
      <c r="E351" s="263" t="s">
        <v>20</v>
      </c>
      <c r="F351" s="264" t="s">
        <v>210</v>
      </c>
      <c r="G351" s="262"/>
      <c r="H351" s="265">
        <v>45.560000000000002</v>
      </c>
      <c r="I351" s="266"/>
      <c r="J351" s="266"/>
      <c r="K351" s="262"/>
      <c r="L351" s="262"/>
      <c r="M351" s="267"/>
      <c r="N351" s="268"/>
      <c r="O351" s="269"/>
      <c r="P351" s="269"/>
      <c r="Q351" s="269"/>
      <c r="R351" s="269"/>
      <c r="S351" s="269"/>
      <c r="T351" s="269"/>
      <c r="U351" s="269"/>
      <c r="V351" s="269"/>
      <c r="W351" s="269"/>
      <c r="X351" s="270"/>
      <c r="Y351" s="15"/>
      <c r="Z351" s="15"/>
      <c r="AA351" s="15"/>
      <c r="AB351" s="15"/>
      <c r="AC351" s="15"/>
      <c r="AD351" s="15"/>
      <c r="AE351" s="15"/>
      <c r="AT351" s="271" t="s">
        <v>206</v>
      </c>
      <c r="AU351" s="271" t="s">
        <v>84</v>
      </c>
      <c r="AV351" s="15" t="s">
        <v>202</v>
      </c>
      <c r="AW351" s="15" t="s">
        <v>5</v>
      </c>
      <c r="AX351" s="15" t="s">
        <v>82</v>
      </c>
      <c r="AY351" s="271" t="s">
        <v>194</v>
      </c>
    </row>
    <row r="352" s="2" customFormat="1">
      <c r="A352" s="41"/>
      <c r="B352" s="42"/>
      <c r="C352" s="220" t="s">
        <v>353</v>
      </c>
      <c r="D352" s="220" t="s">
        <v>197</v>
      </c>
      <c r="E352" s="221" t="s">
        <v>318</v>
      </c>
      <c r="F352" s="222" t="s">
        <v>319</v>
      </c>
      <c r="G352" s="223" t="s">
        <v>218</v>
      </c>
      <c r="H352" s="224">
        <v>23.919</v>
      </c>
      <c r="I352" s="225"/>
      <c r="J352" s="225"/>
      <c r="K352" s="226">
        <f>ROUND(P352*H352,2)</f>
        <v>0</v>
      </c>
      <c r="L352" s="222" t="s">
        <v>201</v>
      </c>
      <c r="M352" s="47"/>
      <c r="N352" s="227" t="s">
        <v>20</v>
      </c>
      <c r="O352" s="228" t="s">
        <v>43</v>
      </c>
      <c r="P352" s="229">
        <f>I352+J352</f>
        <v>0</v>
      </c>
      <c r="Q352" s="229">
        <f>ROUND(I352*H352,2)</f>
        <v>0</v>
      </c>
      <c r="R352" s="229">
        <f>ROUND(J352*H352,2)</f>
        <v>0</v>
      </c>
      <c r="S352" s="87"/>
      <c r="T352" s="230">
        <f>S352*H352</f>
        <v>0</v>
      </c>
      <c r="U352" s="230">
        <v>0</v>
      </c>
      <c r="V352" s="230">
        <f>U352*H352</f>
        <v>0</v>
      </c>
      <c r="W352" s="230">
        <v>0</v>
      </c>
      <c r="X352" s="231">
        <f>W352*H352</f>
        <v>0</v>
      </c>
      <c r="Y352" s="41"/>
      <c r="Z352" s="41"/>
      <c r="AA352" s="41"/>
      <c r="AB352" s="41"/>
      <c r="AC352" s="41"/>
      <c r="AD352" s="41"/>
      <c r="AE352" s="41"/>
      <c r="AR352" s="232" t="s">
        <v>202</v>
      </c>
      <c r="AT352" s="232" t="s">
        <v>197</v>
      </c>
      <c r="AU352" s="232" t="s">
        <v>84</v>
      </c>
      <c r="AY352" s="20" t="s">
        <v>194</v>
      </c>
      <c r="BE352" s="233">
        <f>IF(O352="základní",K352,0)</f>
        <v>0</v>
      </c>
      <c r="BF352" s="233">
        <f>IF(O352="snížená",K352,0)</f>
        <v>0</v>
      </c>
      <c r="BG352" s="233">
        <f>IF(O352="zákl. přenesená",K352,0)</f>
        <v>0</v>
      </c>
      <c r="BH352" s="233">
        <f>IF(O352="sníž. přenesená",K352,0)</f>
        <v>0</v>
      </c>
      <c r="BI352" s="233">
        <f>IF(O352="nulová",K352,0)</f>
        <v>0</v>
      </c>
      <c r="BJ352" s="20" t="s">
        <v>82</v>
      </c>
      <c r="BK352" s="233">
        <f>ROUND(P352*H352,2)</f>
        <v>0</v>
      </c>
      <c r="BL352" s="20" t="s">
        <v>202</v>
      </c>
      <c r="BM352" s="232" t="s">
        <v>354</v>
      </c>
    </row>
    <row r="353" s="2" customFormat="1">
      <c r="A353" s="41"/>
      <c r="B353" s="42"/>
      <c r="C353" s="43"/>
      <c r="D353" s="234" t="s">
        <v>204</v>
      </c>
      <c r="E353" s="43"/>
      <c r="F353" s="235" t="s">
        <v>321</v>
      </c>
      <c r="G353" s="43"/>
      <c r="H353" s="43"/>
      <c r="I353" s="236"/>
      <c r="J353" s="236"/>
      <c r="K353" s="43"/>
      <c r="L353" s="43"/>
      <c r="M353" s="47"/>
      <c r="N353" s="237"/>
      <c r="O353" s="238"/>
      <c r="P353" s="87"/>
      <c r="Q353" s="87"/>
      <c r="R353" s="87"/>
      <c r="S353" s="87"/>
      <c r="T353" s="87"/>
      <c r="U353" s="87"/>
      <c r="V353" s="87"/>
      <c r="W353" s="87"/>
      <c r="X353" s="88"/>
      <c r="Y353" s="41"/>
      <c r="Z353" s="41"/>
      <c r="AA353" s="41"/>
      <c r="AB353" s="41"/>
      <c r="AC353" s="41"/>
      <c r="AD353" s="41"/>
      <c r="AE353" s="41"/>
      <c r="AT353" s="20" t="s">
        <v>204</v>
      </c>
      <c r="AU353" s="20" t="s">
        <v>84</v>
      </c>
    </row>
    <row r="354" s="13" customFormat="1">
      <c r="A354" s="13"/>
      <c r="B354" s="239"/>
      <c r="C354" s="240"/>
      <c r="D354" s="241" t="s">
        <v>206</v>
      </c>
      <c r="E354" s="242" t="s">
        <v>20</v>
      </c>
      <c r="F354" s="243" t="s">
        <v>348</v>
      </c>
      <c r="G354" s="240"/>
      <c r="H354" s="242" t="s">
        <v>20</v>
      </c>
      <c r="I354" s="244"/>
      <c r="J354" s="244"/>
      <c r="K354" s="240"/>
      <c r="L354" s="240"/>
      <c r="M354" s="245"/>
      <c r="N354" s="246"/>
      <c r="O354" s="247"/>
      <c r="P354" s="247"/>
      <c r="Q354" s="247"/>
      <c r="R354" s="247"/>
      <c r="S354" s="247"/>
      <c r="T354" s="247"/>
      <c r="U354" s="247"/>
      <c r="V354" s="247"/>
      <c r="W354" s="247"/>
      <c r="X354" s="248"/>
      <c r="Y354" s="13"/>
      <c r="Z354" s="13"/>
      <c r="AA354" s="13"/>
      <c r="AB354" s="13"/>
      <c r="AC354" s="13"/>
      <c r="AD354" s="13"/>
      <c r="AE354" s="13"/>
      <c r="AT354" s="249" t="s">
        <v>206</v>
      </c>
      <c r="AU354" s="249" t="s">
        <v>84</v>
      </c>
      <c r="AV354" s="13" t="s">
        <v>82</v>
      </c>
      <c r="AW354" s="13" t="s">
        <v>5</v>
      </c>
      <c r="AX354" s="13" t="s">
        <v>74</v>
      </c>
      <c r="AY354" s="249" t="s">
        <v>194</v>
      </c>
    </row>
    <row r="355" s="13" customFormat="1">
      <c r="A355" s="13"/>
      <c r="B355" s="239"/>
      <c r="C355" s="240"/>
      <c r="D355" s="241" t="s">
        <v>206</v>
      </c>
      <c r="E355" s="242" t="s">
        <v>20</v>
      </c>
      <c r="F355" s="243" t="s">
        <v>355</v>
      </c>
      <c r="G355" s="240"/>
      <c r="H355" s="242" t="s">
        <v>20</v>
      </c>
      <c r="I355" s="244"/>
      <c r="J355" s="244"/>
      <c r="K355" s="240"/>
      <c r="L355" s="240"/>
      <c r="M355" s="245"/>
      <c r="N355" s="246"/>
      <c r="O355" s="247"/>
      <c r="P355" s="247"/>
      <c r="Q355" s="247"/>
      <c r="R355" s="247"/>
      <c r="S355" s="247"/>
      <c r="T355" s="247"/>
      <c r="U355" s="247"/>
      <c r="V355" s="247"/>
      <c r="W355" s="247"/>
      <c r="X355" s="248"/>
      <c r="Y355" s="13"/>
      <c r="Z355" s="13"/>
      <c r="AA355" s="13"/>
      <c r="AB355" s="13"/>
      <c r="AC355" s="13"/>
      <c r="AD355" s="13"/>
      <c r="AE355" s="13"/>
      <c r="AT355" s="249" t="s">
        <v>206</v>
      </c>
      <c r="AU355" s="249" t="s">
        <v>84</v>
      </c>
      <c r="AV355" s="13" t="s">
        <v>82</v>
      </c>
      <c r="AW355" s="13" t="s">
        <v>5</v>
      </c>
      <c r="AX355" s="13" t="s">
        <v>74</v>
      </c>
      <c r="AY355" s="249" t="s">
        <v>194</v>
      </c>
    </row>
    <row r="356" s="14" customFormat="1">
      <c r="A356" s="14"/>
      <c r="B356" s="250"/>
      <c r="C356" s="251"/>
      <c r="D356" s="241" t="s">
        <v>206</v>
      </c>
      <c r="E356" s="252" t="s">
        <v>20</v>
      </c>
      <c r="F356" s="253" t="s">
        <v>356</v>
      </c>
      <c r="G356" s="251"/>
      <c r="H356" s="254">
        <v>23.919</v>
      </c>
      <c r="I356" s="255"/>
      <c r="J356" s="255"/>
      <c r="K356" s="251"/>
      <c r="L356" s="251"/>
      <c r="M356" s="256"/>
      <c r="N356" s="257"/>
      <c r="O356" s="258"/>
      <c r="P356" s="258"/>
      <c r="Q356" s="258"/>
      <c r="R356" s="258"/>
      <c r="S356" s="258"/>
      <c r="T356" s="258"/>
      <c r="U356" s="258"/>
      <c r="V356" s="258"/>
      <c r="W356" s="258"/>
      <c r="X356" s="259"/>
      <c r="Y356" s="14"/>
      <c r="Z356" s="14"/>
      <c r="AA356" s="14"/>
      <c r="AB356" s="14"/>
      <c r="AC356" s="14"/>
      <c r="AD356" s="14"/>
      <c r="AE356" s="14"/>
      <c r="AT356" s="260" t="s">
        <v>206</v>
      </c>
      <c r="AU356" s="260" t="s">
        <v>84</v>
      </c>
      <c r="AV356" s="14" t="s">
        <v>84</v>
      </c>
      <c r="AW356" s="14" t="s">
        <v>5</v>
      </c>
      <c r="AX356" s="14" t="s">
        <v>74</v>
      </c>
      <c r="AY356" s="260" t="s">
        <v>194</v>
      </c>
    </row>
    <row r="357" s="15" customFormat="1">
      <c r="A357" s="15"/>
      <c r="B357" s="261"/>
      <c r="C357" s="262"/>
      <c r="D357" s="241" t="s">
        <v>206</v>
      </c>
      <c r="E357" s="263" t="s">
        <v>20</v>
      </c>
      <c r="F357" s="264" t="s">
        <v>210</v>
      </c>
      <c r="G357" s="262"/>
      <c r="H357" s="265">
        <v>23.919</v>
      </c>
      <c r="I357" s="266"/>
      <c r="J357" s="266"/>
      <c r="K357" s="262"/>
      <c r="L357" s="262"/>
      <c r="M357" s="267"/>
      <c r="N357" s="268"/>
      <c r="O357" s="269"/>
      <c r="P357" s="269"/>
      <c r="Q357" s="269"/>
      <c r="R357" s="269"/>
      <c r="S357" s="269"/>
      <c r="T357" s="269"/>
      <c r="U357" s="269"/>
      <c r="V357" s="269"/>
      <c r="W357" s="269"/>
      <c r="X357" s="270"/>
      <c r="Y357" s="15"/>
      <c r="Z357" s="15"/>
      <c r="AA357" s="15"/>
      <c r="AB357" s="15"/>
      <c r="AC357" s="15"/>
      <c r="AD357" s="15"/>
      <c r="AE357" s="15"/>
      <c r="AT357" s="271" t="s">
        <v>206</v>
      </c>
      <c r="AU357" s="271" t="s">
        <v>84</v>
      </c>
      <c r="AV357" s="15" t="s">
        <v>202</v>
      </c>
      <c r="AW357" s="15" t="s">
        <v>5</v>
      </c>
      <c r="AX357" s="15" t="s">
        <v>82</v>
      </c>
      <c r="AY357" s="271" t="s">
        <v>194</v>
      </c>
    </row>
    <row r="358" s="2" customFormat="1" ht="37.8" customHeight="1">
      <c r="A358" s="41"/>
      <c r="B358" s="42"/>
      <c r="C358" s="220" t="s">
        <v>357</v>
      </c>
      <c r="D358" s="220" t="s">
        <v>197</v>
      </c>
      <c r="E358" s="221" t="s">
        <v>358</v>
      </c>
      <c r="F358" s="222" t="s">
        <v>225</v>
      </c>
      <c r="G358" s="223" t="s">
        <v>218</v>
      </c>
      <c r="H358" s="224">
        <v>23.919</v>
      </c>
      <c r="I358" s="225"/>
      <c r="J358" s="225"/>
      <c r="K358" s="226">
        <f>ROUND(P358*H358,2)</f>
        <v>0</v>
      </c>
      <c r="L358" s="222" t="s">
        <v>201</v>
      </c>
      <c r="M358" s="47"/>
      <c r="N358" s="227" t="s">
        <v>20</v>
      </c>
      <c r="O358" s="228" t="s">
        <v>43</v>
      </c>
      <c r="P358" s="229">
        <f>I358+J358</f>
        <v>0</v>
      </c>
      <c r="Q358" s="229">
        <f>ROUND(I358*H358,2)</f>
        <v>0</v>
      </c>
      <c r="R358" s="229">
        <f>ROUND(J358*H358,2)</f>
        <v>0</v>
      </c>
      <c r="S358" s="87"/>
      <c r="T358" s="230">
        <f>S358*H358</f>
        <v>0</v>
      </c>
      <c r="U358" s="230">
        <v>0</v>
      </c>
      <c r="V358" s="230">
        <f>U358*H358</f>
        <v>0</v>
      </c>
      <c r="W358" s="230">
        <v>0</v>
      </c>
      <c r="X358" s="231">
        <f>W358*H358</f>
        <v>0</v>
      </c>
      <c r="Y358" s="41"/>
      <c r="Z358" s="41"/>
      <c r="AA358" s="41"/>
      <c r="AB358" s="41"/>
      <c r="AC358" s="41"/>
      <c r="AD358" s="41"/>
      <c r="AE358" s="41"/>
      <c r="AR358" s="232" t="s">
        <v>202</v>
      </c>
      <c r="AT358" s="232" t="s">
        <v>197</v>
      </c>
      <c r="AU358" s="232" t="s">
        <v>84</v>
      </c>
      <c r="AY358" s="20" t="s">
        <v>194</v>
      </c>
      <c r="BE358" s="233">
        <f>IF(O358="základní",K358,0)</f>
        <v>0</v>
      </c>
      <c r="BF358" s="233">
        <f>IF(O358="snížená",K358,0)</f>
        <v>0</v>
      </c>
      <c r="BG358" s="233">
        <f>IF(O358="zákl. přenesená",K358,0)</f>
        <v>0</v>
      </c>
      <c r="BH358" s="233">
        <f>IF(O358="sníž. přenesená",K358,0)</f>
        <v>0</v>
      </c>
      <c r="BI358" s="233">
        <f>IF(O358="nulová",K358,0)</f>
        <v>0</v>
      </c>
      <c r="BJ358" s="20" t="s">
        <v>82</v>
      </c>
      <c r="BK358" s="233">
        <f>ROUND(P358*H358,2)</f>
        <v>0</v>
      </c>
      <c r="BL358" s="20" t="s">
        <v>202</v>
      </c>
      <c r="BM358" s="232" t="s">
        <v>359</v>
      </c>
    </row>
    <row r="359" s="2" customFormat="1">
      <c r="A359" s="41"/>
      <c r="B359" s="42"/>
      <c r="C359" s="43"/>
      <c r="D359" s="234" t="s">
        <v>204</v>
      </c>
      <c r="E359" s="43"/>
      <c r="F359" s="235" t="s">
        <v>360</v>
      </c>
      <c r="G359" s="43"/>
      <c r="H359" s="43"/>
      <c r="I359" s="236"/>
      <c r="J359" s="236"/>
      <c r="K359" s="43"/>
      <c r="L359" s="43"/>
      <c r="M359" s="47"/>
      <c r="N359" s="237"/>
      <c r="O359" s="238"/>
      <c r="P359" s="87"/>
      <c r="Q359" s="87"/>
      <c r="R359" s="87"/>
      <c r="S359" s="87"/>
      <c r="T359" s="87"/>
      <c r="U359" s="87"/>
      <c r="V359" s="87"/>
      <c r="W359" s="87"/>
      <c r="X359" s="88"/>
      <c r="Y359" s="41"/>
      <c r="Z359" s="41"/>
      <c r="AA359" s="41"/>
      <c r="AB359" s="41"/>
      <c r="AC359" s="41"/>
      <c r="AD359" s="41"/>
      <c r="AE359" s="41"/>
      <c r="AT359" s="20" t="s">
        <v>204</v>
      </c>
      <c r="AU359" s="20" t="s">
        <v>84</v>
      </c>
    </row>
    <row r="360" s="13" customFormat="1">
      <c r="A360" s="13"/>
      <c r="B360" s="239"/>
      <c r="C360" s="240"/>
      <c r="D360" s="241" t="s">
        <v>206</v>
      </c>
      <c r="E360" s="242" t="s">
        <v>20</v>
      </c>
      <c r="F360" s="243" t="s">
        <v>348</v>
      </c>
      <c r="G360" s="240"/>
      <c r="H360" s="242" t="s">
        <v>20</v>
      </c>
      <c r="I360" s="244"/>
      <c r="J360" s="244"/>
      <c r="K360" s="240"/>
      <c r="L360" s="240"/>
      <c r="M360" s="245"/>
      <c r="N360" s="246"/>
      <c r="O360" s="247"/>
      <c r="P360" s="247"/>
      <c r="Q360" s="247"/>
      <c r="R360" s="247"/>
      <c r="S360" s="247"/>
      <c r="T360" s="247"/>
      <c r="U360" s="247"/>
      <c r="V360" s="247"/>
      <c r="W360" s="247"/>
      <c r="X360" s="248"/>
      <c r="Y360" s="13"/>
      <c r="Z360" s="13"/>
      <c r="AA360" s="13"/>
      <c r="AB360" s="13"/>
      <c r="AC360" s="13"/>
      <c r="AD360" s="13"/>
      <c r="AE360" s="13"/>
      <c r="AT360" s="249" t="s">
        <v>206</v>
      </c>
      <c r="AU360" s="249" t="s">
        <v>84</v>
      </c>
      <c r="AV360" s="13" t="s">
        <v>82</v>
      </c>
      <c r="AW360" s="13" t="s">
        <v>5</v>
      </c>
      <c r="AX360" s="13" t="s">
        <v>74</v>
      </c>
      <c r="AY360" s="249" t="s">
        <v>194</v>
      </c>
    </row>
    <row r="361" s="13" customFormat="1">
      <c r="A361" s="13"/>
      <c r="B361" s="239"/>
      <c r="C361" s="240"/>
      <c r="D361" s="241" t="s">
        <v>206</v>
      </c>
      <c r="E361" s="242" t="s">
        <v>20</v>
      </c>
      <c r="F361" s="243" t="s">
        <v>355</v>
      </c>
      <c r="G361" s="240"/>
      <c r="H361" s="242" t="s">
        <v>20</v>
      </c>
      <c r="I361" s="244"/>
      <c r="J361" s="244"/>
      <c r="K361" s="240"/>
      <c r="L361" s="240"/>
      <c r="M361" s="245"/>
      <c r="N361" s="246"/>
      <c r="O361" s="247"/>
      <c r="P361" s="247"/>
      <c r="Q361" s="247"/>
      <c r="R361" s="247"/>
      <c r="S361" s="247"/>
      <c r="T361" s="247"/>
      <c r="U361" s="247"/>
      <c r="V361" s="247"/>
      <c r="W361" s="247"/>
      <c r="X361" s="248"/>
      <c r="Y361" s="13"/>
      <c r="Z361" s="13"/>
      <c r="AA361" s="13"/>
      <c r="AB361" s="13"/>
      <c r="AC361" s="13"/>
      <c r="AD361" s="13"/>
      <c r="AE361" s="13"/>
      <c r="AT361" s="249" t="s">
        <v>206</v>
      </c>
      <c r="AU361" s="249" t="s">
        <v>84</v>
      </c>
      <c r="AV361" s="13" t="s">
        <v>82</v>
      </c>
      <c r="AW361" s="13" t="s">
        <v>5</v>
      </c>
      <c r="AX361" s="13" t="s">
        <v>74</v>
      </c>
      <c r="AY361" s="249" t="s">
        <v>194</v>
      </c>
    </row>
    <row r="362" s="14" customFormat="1">
      <c r="A362" s="14"/>
      <c r="B362" s="250"/>
      <c r="C362" s="251"/>
      <c r="D362" s="241" t="s">
        <v>206</v>
      </c>
      <c r="E362" s="252" t="s">
        <v>20</v>
      </c>
      <c r="F362" s="253" t="s">
        <v>356</v>
      </c>
      <c r="G362" s="251"/>
      <c r="H362" s="254">
        <v>23.919</v>
      </c>
      <c r="I362" s="255"/>
      <c r="J362" s="255"/>
      <c r="K362" s="251"/>
      <c r="L362" s="251"/>
      <c r="M362" s="256"/>
      <c r="N362" s="257"/>
      <c r="O362" s="258"/>
      <c r="P362" s="258"/>
      <c r="Q362" s="258"/>
      <c r="R362" s="258"/>
      <c r="S362" s="258"/>
      <c r="T362" s="258"/>
      <c r="U362" s="258"/>
      <c r="V362" s="258"/>
      <c r="W362" s="258"/>
      <c r="X362" s="259"/>
      <c r="Y362" s="14"/>
      <c r="Z362" s="14"/>
      <c r="AA362" s="14"/>
      <c r="AB362" s="14"/>
      <c r="AC362" s="14"/>
      <c r="AD362" s="14"/>
      <c r="AE362" s="14"/>
      <c r="AT362" s="260" t="s">
        <v>206</v>
      </c>
      <c r="AU362" s="260" t="s">
        <v>84</v>
      </c>
      <c r="AV362" s="14" t="s">
        <v>84</v>
      </c>
      <c r="AW362" s="14" t="s">
        <v>5</v>
      </c>
      <c r="AX362" s="14" t="s">
        <v>74</v>
      </c>
      <c r="AY362" s="260" t="s">
        <v>194</v>
      </c>
    </row>
    <row r="363" s="15" customFormat="1">
      <c r="A363" s="15"/>
      <c r="B363" s="261"/>
      <c r="C363" s="262"/>
      <c r="D363" s="241" t="s">
        <v>206</v>
      </c>
      <c r="E363" s="263" t="s">
        <v>20</v>
      </c>
      <c r="F363" s="264" t="s">
        <v>210</v>
      </c>
      <c r="G363" s="262"/>
      <c r="H363" s="265">
        <v>23.919</v>
      </c>
      <c r="I363" s="266"/>
      <c r="J363" s="266"/>
      <c r="K363" s="262"/>
      <c r="L363" s="262"/>
      <c r="M363" s="267"/>
      <c r="N363" s="268"/>
      <c r="O363" s="269"/>
      <c r="P363" s="269"/>
      <c r="Q363" s="269"/>
      <c r="R363" s="269"/>
      <c r="S363" s="269"/>
      <c r="T363" s="269"/>
      <c r="U363" s="269"/>
      <c r="V363" s="269"/>
      <c r="W363" s="269"/>
      <c r="X363" s="270"/>
      <c r="Y363" s="15"/>
      <c r="Z363" s="15"/>
      <c r="AA363" s="15"/>
      <c r="AB363" s="15"/>
      <c r="AC363" s="15"/>
      <c r="AD363" s="15"/>
      <c r="AE363" s="15"/>
      <c r="AT363" s="271" t="s">
        <v>206</v>
      </c>
      <c r="AU363" s="271" t="s">
        <v>84</v>
      </c>
      <c r="AV363" s="15" t="s">
        <v>202</v>
      </c>
      <c r="AW363" s="15" t="s">
        <v>5</v>
      </c>
      <c r="AX363" s="15" t="s">
        <v>82</v>
      </c>
      <c r="AY363" s="271" t="s">
        <v>194</v>
      </c>
    </row>
    <row r="364" s="2" customFormat="1" ht="24.15" customHeight="1">
      <c r="A364" s="41"/>
      <c r="B364" s="42"/>
      <c r="C364" s="220" t="s">
        <v>361</v>
      </c>
      <c r="D364" s="220" t="s">
        <v>197</v>
      </c>
      <c r="E364" s="221" t="s">
        <v>228</v>
      </c>
      <c r="F364" s="222" t="s">
        <v>229</v>
      </c>
      <c r="G364" s="223" t="s">
        <v>200</v>
      </c>
      <c r="H364" s="224">
        <v>45.560000000000002</v>
      </c>
      <c r="I364" s="225"/>
      <c r="J364" s="225"/>
      <c r="K364" s="226">
        <f>ROUND(P364*H364,2)</f>
        <v>0</v>
      </c>
      <c r="L364" s="222" t="s">
        <v>201</v>
      </c>
      <c r="M364" s="47"/>
      <c r="N364" s="227" t="s">
        <v>20</v>
      </c>
      <c r="O364" s="228" t="s">
        <v>43</v>
      </c>
      <c r="P364" s="229">
        <f>I364+J364</f>
        <v>0</v>
      </c>
      <c r="Q364" s="229">
        <f>ROUND(I364*H364,2)</f>
        <v>0</v>
      </c>
      <c r="R364" s="229">
        <f>ROUND(J364*H364,2)</f>
        <v>0</v>
      </c>
      <c r="S364" s="87"/>
      <c r="T364" s="230">
        <f>S364*H364</f>
        <v>0</v>
      </c>
      <c r="U364" s="230">
        <v>0</v>
      </c>
      <c r="V364" s="230">
        <f>U364*H364</f>
        <v>0</v>
      </c>
      <c r="W364" s="230">
        <v>0</v>
      </c>
      <c r="X364" s="231">
        <f>W364*H364</f>
        <v>0</v>
      </c>
      <c r="Y364" s="41"/>
      <c r="Z364" s="41"/>
      <c r="AA364" s="41"/>
      <c r="AB364" s="41"/>
      <c r="AC364" s="41"/>
      <c r="AD364" s="41"/>
      <c r="AE364" s="41"/>
      <c r="AR364" s="232" t="s">
        <v>202</v>
      </c>
      <c r="AT364" s="232" t="s">
        <v>197</v>
      </c>
      <c r="AU364" s="232" t="s">
        <v>84</v>
      </c>
      <c r="AY364" s="20" t="s">
        <v>194</v>
      </c>
      <c r="BE364" s="233">
        <f>IF(O364="základní",K364,0)</f>
        <v>0</v>
      </c>
      <c r="BF364" s="233">
        <f>IF(O364="snížená",K364,0)</f>
        <v>0</v>
      </c>
      <c r="BG364" s="233">
        <f>IF(O364="zákl. přenesená",K364,0)</f>
        <v>0</v>
      </c>
      <c r="BH364" s="233">
        <f>IF(O364="sníž. přenesená",K364,0)</f>
        <v>0</v>
      </c>
      <c r="BI364" s="233">
        <f>IF(O364="nulová",K364,0)</f>
        <v>0</v>
      </c>
      <c r="BJ364" s="20" t="s">
        <v>82</v>
      </c>
      <c r="BK364" s="233">
        <f>ROUND(P364*H364,2)</f>
        <v>0</v>
      </c>
      <c r="BL364" s="20" t="s">
        <v>202</v>
      </c>
      <c r="BM364" s="232" t="s">
        <v>362</v>
      </c>
    </row>
    <row r="365" s="2" customFormat="1">
      <c r="A365" s="41"/>
      <c r="B365" s="42"/>
      <c r="C365" s="43"/>
      <c r="D365" s="234" t="s">
        <v>204</v>
      </c>
      <c r="E365" s="43"/>
      <c r="F365" s="235" t="s">
        <v>231</v>
      </c>
      <c r="G365" s="43"/>
      <c r="H365" s="43"/>
      <c r="I365" s="236"/>
      <c r="J365" s="236"/>
      <c r="K365" s="43"/>
      <c r="L365" s="43"/>
      <c r="M365" s="47"/>
      <c r="N365" s="237"/>
      <c r="O365" s="238"/>
      <c r="P365" s="87"/>
      <c r="Q365" s="87"/>
      <c r="R365" s="87"/>
      <c r="S365" s="87"/>
      <c r="T365" s="87"/>
      <c r="U365" s="87"/>
      <c r="V365" s="87"/>
      <c r="W365" s="87"/>
      <c r="X365" s="88"/>
      <c r="Y365" s="41"/>
      <c r="Z365" s="41"/>
      <c r="AA365" s="41"/>
      <c r="AB365" s="41"/>
      <c r="AC365" s="41"/>
      <c r="AD365" s="41"/>
      <c r="AE365" s="41"/>
      <c r="AT365" s="20" t="s">
        <v>204</v>
      </c>
      <c r="AU365" s="20" t="s">
        <v>84</v>
      </c>
    </row>
    <row r="366" s="13" customFormat="1">
      <c r="A366" s="13"/>
      <c r="B366" s="239"/>
      <c r="C366" s="240"/>
      <c r="D366" s="241" t="s">
        <v>206</v>
      </c>
      <c r="E366" s="242" t="s">
        <v>20</v>
      </c>
      <c r="F366" s="243" t="s">
        <v>363</v>
      </c>
      <c r="G366" s="240"/>
      <c r="H366" s="242" t="s">
        <v>20</v>
      </c>
      <c r="I366" s="244"/>
      <c r="J366" s="244"/>
      <c r="K366" s="240"/>
      <c r="L366" s="240"/>
      <c r="M366" s="245"/>
      <c r="N366" s="246"/>
      <c r="O366" s="247"/>
      <c r="P366" s="247"/>
      <c r="Q366" s="247"/>
      <c r="R366" s="247"/>
      <c r="S366" s="247"/>
      <c r="T366" s="247"/>
      <c r="U366" s="247"/>
      <c r="V366" s="247"/>
      <c r="W366" s="247"/>
      <c r="X366" s="248"/>
      <c r="Y366" s="13"/>
      <c r="Z366" s="13"/>
      <c r="AA366" s="13"/>
      <c r="AB366" s="13"/>
      <c r="AC366" s="13"/>
      <c r="AD366" s="13"/>
      <c r="AE366" s="13"/>
      <c r="AT366" s="249" t="s">
        <v>206</v>
      </c>
      <c r="AU366" s="249" t="s">
        <v>84</v>
      </c>
      <c r="AV366" s="13" t="s">
        <v>82</v>
      </c>
      <c r="AW366" s="13" t="s">
        <v>5</v>
      </c>
      <c r="AX366" s="13" t="s">
        <v>74</v>
      </c>
      <c r="AY366" s="249" t="s">
        <v>194</v>
      </c>
    </row>
    <row r="367" s="13" customFormat="1">
      <c r="A367" s="13"/>
      <c r="B367" s="239"/>
      <c r="C367" s="240"/>
      <c r="D367" s="241" t="s">
        <v>206</v>
      </c>
      <c r="E367" s="242" t="s">
        <v>20</v>
      </c>
      <c r="F367" s="243" t="s">
        <v>349</v>
      </c>
      <c r="G367" s="240"/>
      <c r="H367" s="242" t="s">
        <v>20</v>
      </c>
      <c r="I367" s="244"/>
      <c r="J367" s="244"/>
      <c r="K367" s="240"/>
      <c r="L367" s="240"/>
      <c r="M367" s="245"/>
      <c r="N367" s="246"/>
      <c r="O367" s="247"/>
      <c r="P367" s="247"/>
      <c r="Q367" s="247"/>
      <c r="R367" s="247"/>
      <c r="S367" s="247"/>
      <c r="T367" s="247"/>
      <c r="U367" s="247"/>
      <c r="V367" s="247"/>
      <c r="W367" s="247"/>
      <c r="X367" s="248"/>
      <c r="Y367" s="13"/>
      <c r="Z367" s="13"/>
      <c r="AA367" s="13"/>
      <c r="AB367" s="13"/>
      <c r="AC367" s="13"/>
      <c r="AD367" s="13"/>
      <c r="AE367" s="13"/>
      <c r="AT367" s="249" t="s">
        <v>206</v>
      </c>
      <c r="AU367" s="249" t="s">
        <v>84</v>
      </c>
      <c r="AV367" s="13" t="s">
        <v>82</v>
      </c>
      <c r="AW367" s="13" t="s">
        <v>5</v>
      </c>
      <c r="AX367" s="13" t="s">
        <v>74</v>
      </c>
      <c r="AY367" s="249" t="s">
        <v>194</v>
      </c>
    </row>
    <row r="368" s="14" customFormat="1">
      <c r="A368" s="14"/>
      <c r="B368" s="250"/>
      <c r="C368" s="251"/>
      <c r="D368" s="241" t="s">
        <v>206</v>
      </c>
      <c r="E368" s="252" t="s">
        <v>20</v>
      </c>
      <c r="F368" s="253" t="s">
        <v>350</v>
      </c>
      <c r="G368" s="251"/>
      <c r="H368" s="254">
        <v>45.560000000000002</v>
      </c>
      <c r="I368" s="255"/>
      <c r="J368" s="255"/>
      <c r="K368" s="251"/>
      <c r="L368" s="251"/>
      <c r="M368" s="256"/>
      <c r="N368" s="257"/>
      <c r="O368" s="258"/>
      <c r="P368" s="258"/>
      <c r="Q368" s="258"/>
      <c r="R368" s="258"/>
      <c r="S368" s="258"/>
      <c r="T368" s="258"/>
      <c r="U368" s="258"/>
      <c r="V368" s="258"/>
      <c r="W368" s="258"/>
      <c r="X368" s="259"/>
      <c r="Y368" s="14"/>
      <c r="Z368" s="14"/>
      <c r="AA368" s="14"/>
      <c r="AB368" s="14"/>
      <c r="AC368" s="14"/>
      <c r="AD368" s="14"/>
      <c r="AE368" s="14"/>
      <c r="AT368" s="260" t="s">
        <v>206</v>
      </c>
      <c r="AU368" s="260" t="s">
        <v>84</v>
      </c>
      <c r="AV368" s="14" t="s">
        <v>84</v>
      </c>
      <c r="AW368" s="14" t="s">
        <v>5</v>
      </c>
      <c r="AX368" s="14" t="s">
        <v>74</v>
      </c>
      <c r="AY368" s="260" t="s">
        <v>194</v>
      </c>
    </row>
    <row r="369" s="15" customFormat="1">
      <c r="A369" s="15"/>
      <c r="B369" s="261"/>
      <c r="C369" s="262"/>
      <c r="D369" s="241" t="s">
        <v>206</v>
      </c>
      <c r="E369" s="263" t="s">
        <v>20</v>
      </c>
      <c r="F369" s="264" t="s">
        <v>210</v>
      </c>
      <c r="G369" s="262"/>
      <c r="H369" s="265">
        <v>45.560000000000002</v>
      </c>
      <c r="I369" s="266"/>
      <c r="J369" s="266"/>
      <c r="K369" s="262"/>
      <c r="L369" s="262"/>
      <c r="M369" s="267"/>
      <c r="N369" s="268"/>
      <c r="O369" s="269"/>
      <c r="P369" s="269"/>
      <c r="Q369" s="269"/>
      <c r="R369" s="269"/>
      <c r="S369" s="269"/>
      <c r="T369" s="269"/>
      <c r="U369" s="269"/>
      <c r="V369" s="269"/>
      <c r="W369" s="269"/>
      <c r="X369" s="270"/>
      <c r="Y369" s="15"/>
      <c r="Z369" s="15"/>
      <c r="AA369" s="15"/>
      <c r="AB369" s="15"/>
      <c r="AC369" s="15"/>
      <c r="AD369" s="15"/>
      <c r="AE369" s="15"/>
      <c r="AT369" s="271" t="s">
        <v>206</v>
      </c>
      <c r="AU369" s="271" t="s">
        <v>84</v>
      </c>
      <c r="AV369" s="15" t="s">
        <v>202</v>
      </c>
      <c r="AW369" s="15" t="s">
        <v>5</v>
      </c>
      <c r="AX369" s="15" t="s">
        <v>82</v>
      </c>
      <c r="AY369" s="271" t="s">
        <v>194</v>
      </c>
    </row>
    <row r="370" s="2" customFormat="1" ht="24.15" customHeight="1">
      <c r="A370" s="41"/>
      <c r="B370" s="42"/>
      <c r="C370" s="220" t="s">
        <v>364</v>
      </c>
      <c r="D370" s="220" t="s">
        <v>197</v>
      </c>
      <c r="E370" s="221" t="s">
        <v>233</v>
      </c>
      <c r="F370" s="222" t="s">
        <v>234</v>
      </c>
      <c r="G370" s="223" t="s">
        <v>200</v>
      </c>
      <c r="H370" s="224">
        <v>227.80000000000001</v>
      </c>
      <c r="I370" s="225"/>
      <c r="J370" s="225"/>
      <c r="K370" s="226">
        <f>ROUND(P370*H370,2)</f>
        <v>0</v>
      </c>
      <c r="L370" s="222" t="s">
        <v>201</v>
      </c>
      <c r="M370" s="47"/>
      <c r="N370" s="227" t="s">
        <v>20</v>
      </c>
      <c r="O370" s="228" t="s">
        <v>43</v>
      </c>
      <c r="P370" s="229">
        <f>I370+J370</f>
        <v>0</v>
      </c>
      <c r="Q370" s="229">
        <f>ROUND(I370*H370,2)</f>
        <v>0</v>
      </c>
      <c r="R370" s="229">
        <f>ROUND(J370*H370,2)</f>
        <v>0</v>
      </c>
      <c r="S370" s="87"/>
      <c r="T370" s="230">
        <f>S370*H370</f>
        <v>0</v>
      </c>
      <c r="U370" s="230">
        <v>0</v>
      </c>
      <c r="V370" s="230">
        <f>U370*H370</f>
        <v>0</v>
      </c>
      <c r="W370" s="230">
        <v>0</v>
      </c>
      <c r="X370" s="231">
        <f>W370*H370</f>
        <v>0</v>
      </c>
      <c r="Y370" s="41"/>
      <c r="Z370" s="41"/>
      <c r="AA370" s="41"/>
      <c r="AB370" s="41"/>
      <c r="AC370" s="41"/>
      <c r="AD370" s="41"/>
      <c r="AE370" s="41"/>
      <c r="AR370" s="232" t="s">
        <v>202</v>
      </c>
      <c r="AT370" s="232" t="s">
        <v>197</v>
      </c>
      <c r="AU370" s="232" t="s">
        <v>84</v>
      </c>
      <c r="AY370" s="20" t="s">
        <v>194</v>
      </c>
      <c r="BE370" s="233">
        <f>IF(O370="základní",K370,0)</f>
        <v>0</v>
      </c>
      <c r="BF370" s="233">
        <f>IF(O370="snížená",K370,0)</f>
        <v>0</v>
      </c>
      <c r="BG370" s="233">
        <f>IF(O370="zákl. přenesená",K370,0)</f>
        <v>0</v>
      </c>
      <c r="BH370" s="233">
        <f>IF(O370="sníž. přenesená",K370,0)</f>
        <v>0</v>
      </c>
      <c r="BI370" s="233">
        <f>IF(O370="nulová",K370,0)</f>
        <v>0</v>
      </c>
      <c r="BJ370" s="20" t="s">
        <v>82</v>
      </c>
      <c r="BK370" s="233">
        <f>ROUND(P370*H370,2)</f>
        <v>0</v>
      </c>
      <c r="BL370" s="20" t="s">
        <v>202</v>
      </c>
      <c r="BM370" s="232" t="s">
        <v>365</v>
      </c>
    </row>
    <row r="371" s="2" customFormat="1">
      <c r="A371" s="41"/>
      <c r="B371" s="42"/>
      <c r="C371" s="43"/>
      <c r="D371" s="234" t="s">
        <v>204</v>
      </c>
      <c r="E371" s="43"/>
      <c r="F371" s="235" t="s">
        <v>236</v>
      </c>
      <c r="G371" s="43"/>
      <c r="H371" s="43"/>
      <c r="I371" s="236"/>
      <c r="J371" s="236"/>
      <c r="K371" s="43"/>
      <c r="L371" s="43"/>
      <c r="M371" s="47"/>
      <c r="N371" s="237"/>
      <c r="O371" s="238"/>
      <c r="P371" s="87"/>
      <c r="Q371" s="87"/>
      <c r="R371" s="87"/>
      <c r="S371" s="87"/>
      <c r="T371" s="87"/>
      <c r="U371" s="87"/>
      <c r="V371" s="87"/>
      <c r="W371" s="87"/>
      <c r="X371" s="88"/>
      <c r="Y371" s="41"/>
      <c r="Z371" s="41"/>
      <c r="AA371" s="41"/>
      <c r="AB371" s="41"/>
      <c r="AC371" s="41"/>
      <c r="AD371" s="41"/>
      <c r="AE371" s="41"/>
      <c r="AT371" s="20" t="s">
        <v>204</v>
      </c>
      <c r="AU371" s="20" t="s">
        <v>84</v>
      </c>
    </row>
    <row r="372" s="13" customFormat="1">
      <c r="A372" s="13"/>
      <c r="B372" s="239"/>
      <c r="C372" s="240"/>
      <c r="D372" s="241" t="s">
        <v>206</v>
      </c>
      <c r="E372" s="242" t="s">
        <v>20</v>
      </c>
      <c r="F372" s="243" t="s">
        <v>363</v>
      </c>
      <c r="G372" s="240"/>
      <c r="H372" s="242" t="s">
        <v>20</v>
      </c>
      <c r="I372" s="244"/>
      <c r="J372" s="244"/>
      <c r="K372" s="240"/>
      <c r="L372" s="240"/>
      <c r="M372" s="245"/>
      <c r="N372" s="246"/>
      <c r="O372" s="247"/>
      <c r="P372" s="247"/>
      <c r="Q372" s="247"/>
      <c r="R372" s="247"/>
      <c r="S372" s="247"/>
      <c r="T372" s="247"/>
      <c r="U372" s="247"/>
      <c r="V372" s="247"/>
      <c r="W372" s="247"/>
      <c r="X372" s="248"/>
      <c r="Y372" s="13"/>
      <c r="Z372" s="13"/>
      <c r="AA372" s="13"/>
      <c r="AB372" s="13"/>
      <c r="AC372" s="13"/>
      <c r="AD372" s="13"/>
      <c r="AE372" s="13"/>
      <c r="AT372" s="249" t="s">
        <v>206</v>
      </c>
      <c r="AU372" s="249" t="s">
        <v>84</v>
      </c>
      <c r="AV372" s="13" t="s">
        <v>82</v>
      </c>
      <c r="AW372" s="13" t="s">
        <v>5</v>
      </c>
      <c r="AX372" s="13" t="s">
        <v>74</v>
      </c>
      <c r="AY372" s="249" t="s">
        <v>194</v>
      </c>
    </row>
    <row r="373" s="13" customFormat="1">
      <c r="A373" s="13"/>
      <c r="B373" s="239"/>
      <c r="C373" s="240"/>
      <c r="D373" s="241" t="s">
        <v>206</v>
      </c>
      <c r="E373" s="242" t="s">
        <v>20</v>
      </c>
      <c r="F373" s="243" t="s">
        <v>349</v>
      </c>
      <c r="G373" s="240"/>
      <c r="H373" s="242" t="s">
        <v>20</v>
      </c>
      <c r="I373" s="244"/>
      <c r="J373" s="244"/>
      <c r="K373" s="240"/>
      <c r="L373" s="240"/>
      <c r="M373" s="245"/>
      <c r="N373" s="246"/>
      <c r="O373" s="247"/>
      <c r="P373" s="247"/>
      <c r="Q373" s="247"/>
      <c r="R373" s="247"/>
      <c r="S373" s="247"/>
      <c r="T373" s="247"/>
      <c r="U373" s="247"/>
      <c r="V373" s="247"/>
      <c r="W373" s="247"/>
      <c r="X373" s="248"/>
      <c r="Y373" s="13"/>
      <c r="Z373" s="13"/>
      <c r="AA373" s="13"/>
      <c r="AB373" s="13"/>
      <c r="AC373" s="13"/>
      <c r="AD373" s="13"/>
      <c r="AE373" s="13"/>
      <c r="AT373" s="249" t="s">
        <v>206</v>
      </c>
      <c r="AU373" s="249" t="s">
        <v>84</v>
      </c>
      <c r="AV373" s="13" t="s">
        <v>82</v>
      </c>
      <c r="AW373" s="13" t="s">
        <v>5</v>
      </c>
      <c r="AX373" s="13" t="s">
        <v>74</v>
      </c>
      <c r="AY373" s="249" t="s">
        <v>194</v>
      </c>
    </row>
    <row r="374" s="14" customFormat="1">
      <c r="A374" s="14"/>
      <c r="B374" s="250"/>
      <c r="C374" s="251"/>
      <c r="D374" s="241" t="s">
        <v>206</v>
      </c>
      <c r="E374" s="252" t="s">
        <v>20</v>
      </c>
      <c r="F374" s="253" t="s">
        <v>350</v>
      </c>
      <c r="G374" s="251"/>
      <c r="H374" s="254">
        <v>45.560000000000002</v>
      </c>
      <c r="I374" s="255"/>
      <c r="J374" s="255"/>
      <c r="K374" s="251"/>
      <c r="L374" s="251"/>
      <c r="M374" s="256"/>
      <c r="N374" s="257"/>
      <c r="O374" s="258"/>
      <c r="P374" s="258"/>
      <c r="Q374" s="258"/>
      <c r="R374" s="258"/>
      <c r="S374" s="258"/>
      <c r="T374" s="258"/>
      <c r="U374" s="258"/>
      <c r="V374" s="258"/>
      <c r="W374" s="258"/>
      <c r="X374" s="259"/>
      <c r="Y374" s="14"/>
      <c r="Z374" s="14"/>
      <c r="AA374" s="14"/>
      <c r="AB374" s="14"/>
      <c r="AC374" s="14"/>
      <c r="AD374" s="14"/>
      <c r="AE374" s="14"/>
      <c r="AT374" s="260" t="s">
        <v>206</v>
      </c>
      <c r="AU374" s="260" t="s">
        <v>84</v>
      </c>
      <c r="AV374" s="14" t="s">
        <v>84</v>
      </c>
      <c r="AW374" s="14" t="s">
        <v>5</v>
      </c>
      <c r="AX374" s="14" t="s">
        <v>74</v>
      </c>
      <c r="AY374" s="260" t="s">
        <v>194</v>
      </c>
    </row>
    <row r="375" s="15" customFormat="1">
      <c r="A375" s="15"/>
      <c r="B375" s="261"/>
      <c r="C375" s="262"/>
      <c r="D375" s="241" t="s">
        <v>206</v>
      </c>
      <c r="E375" s="263" t="s">
        <v>20</v>
      </c>
      <c r="F375" s="264" t="s">
        <v>210</v>
      </c>
      <c r="G375" s="262"/>
      <c r="H375" s="265">
        <v>45.560000000000002</v>
      </c>
      <c r="I375" s="266"/>
      <c r="J375" s="266"/>
      <c r="K375" s="262"/>
      <c r="L375" s="262"/>
      <c r="M375" s="267"/>
      <c r="N375" s="268"/>
      <c r="O375" s="269"/>
      <c r="P375" s="269"/>
      <c r="Q375" s="269"/>
      <c r="R375" s="269"/>
      <c r="S375" s="269"/>
      <c r="T375" s="269"/>
      <c r="U375" s="269"/>
      <c r="V375" s="269"/>
      <c r="W375" s="269"/>
      <c r="X375" s="270"/>
      <c r="Y375" s="15"/>
      <c r="Z375" s="15"/>
      <c r="AA375" s="15"/>
      <c r="AB375" s="15"/>
      <c r="AC375" s="15"/>
      <c r="AD375" s="15"/>
      <c r="AE375" s="15"/>
      <c r="AT375" s="271" t="s">
        <v>206</v>
      </c>
      <c r="AU375" s="271" t="s">
        <v>84</v>
      </c>
      <c r="AV375" s="15" t="s">
        <v>202</v>
      </c>
      <c r="AW375" s="15" t="s">
        <v>5</v>
      </c>
      <c r="AX375" s="15" t="s">
        <v>82</v>
      </c>
      <c r="AY375" s="271" t="s">
        <v>194</v>
      </c>
    </row>
    <row r="376" s="14" customFormat="1">
      <c r="A376" s="14"/>
      <c r="B376" s="250"/>
      <c r="C376" s="251"/>
      <c r="D376" s="241" t="s">
        <v>206</v>
      </c>
      <c r="E376" s="251"/>
      <c r="F376" s="253" t="s">
        <v>366</v>
      </c>
      <c r="G376" s="251"/>
      <c r="H376" s="254">
        <v>227.80000000000001</v>
      </c>
      <c r="I376" s="255"/>
      <c r="J376" s="255"/>
      <c r="K376" s="251"/>
      <c r="L376" s="251"/>
      <c r="M376" s="256"/>
      <c r="N376" s="257"/>
      <c r="O376" s="258"/>
      <c r="P376" s="258"/>
      <c r="Q376" s="258"/>
      <c r="R376" s="258"/>
      <c r="S376" s="258"/>
      <c r="T376" s="258"/>
      <c r="U376" s="258"/>
      <c r="V376" s="258"/>
      <c r="W376" s="258"/>
      <c r="X376" s="259"/>
      <c r="Y376" s="14"/>
      <c r="Z376" s="14"/>
      <c r="AA376" s="14"/>
      <c r="AB376" s="14"/>
      <c r="AC376" s="14"/>
      <c r="AD376" s="14"/>
      <c r="AE376" s="14"/>
      <c r="AT376" s="260" t="s">
        <v>206</v>
      </c>
      <c r="AU376" s="260" t="s">
        <v>84</v>
      </c>
      <c r="AV376" s="14" t="s">
        <v>84</v>
      </c>
      <c r="AW376" s="14" t="s">
        <v>4</v>
      </c>
      <c r="AX376" s="14" t="s">
        <v>82</v>
      </c>
      <c r="AY376" s="260" t="s">
        <v>194</v>
      </c>
    </row>
    <row r="377" s="2" customFormat="1" ht="37.8" customHeight="1">
      <c r="A377" s="41"/>
      <c r="B377" s="42"/>
      <c r="C377" s="220" t="s">
        <v>367</v>
      </c>
      <c r="D377" s="220" t="s">
        <v>197</v>
      </c>
      <c r="E377" s="221" t="s">
        <v>368</v>
      </c>
      <c r="F377" s="222" t="s">
        <v>240</v>
      </c>
      <c r="G377" s="223" t="s">
        <v>218</v>
      </c>
      <c r="H377" s="224">
        <v>23.919</v>
      </c>
      <c r="I377" s="225"/>
      <c r="J377" s="225"/>
      <c r="K377" s="226">
        <f>ROUND(P377*H377,2)</f>
        <v>0</v>
      </c>
      <c r="L377" s="222" t="s">
        <v>201</v>
      </c>
      <c r="M377" s="47"/>
      <c r="N377" s="227" t="s">
        <v>20</v>
      </c>
      <c r="O377" s="228" t="s">
        <v>43</v>
      </c>
      <c r="P377" s="229">
        <f>I377+J377</f>
        <v>0</v>
      </c>
      <c r="Q377" s="229">
        <f>ROUND(I377*H377,2)</f>
        <v>0</v>
      </c>
      <c r="R377" s="229">
        <f>ROUND(J377*H377,2)</f>
        <v>0</v>
      </c>
      <c r="S377" s="87"/>
      <c r="T377" s="230">
        <f>S377*H377</f>
        <v>0</v>
      </c>
      <c r="U377" s="230">
        <v>0</v>
      </c>
      <c r="V377" s="230">
        <f>U377*H377</f>
        <v>0</v>
      </c>
      <c r="W377" s="230">
        <v>0</v>
      </c>
      <c r="X377" s="231">
        <f>W377*H377</f>
        <v>0</v>
      </c>
      <c r="Y377" s="41"/>
      <c r="Z377" s="41"/>
      <c r="AA377" s="41"/>
      <c r="AB377" s="41"/>
      <c r="AC377" s="41"/>
      <c r="AD377" s="41"/>
      <c r="AE377" s="41"/>
      <c r="AR377" s="232" t="s">
        <v>202</v>
      </c>
      <c r="AT377" s="232" t="s">
        <v>197</v>
      </c>
      <c r="AU377" s="232" t="s">
        <v>84</v>
      </c>
      <c r="AY377" s="20" t="s">
        <v>194</v>
      </c>
      <c r="BE377" s="233">
        <f>IF(O377="základní",K377,0)</f>
        <v>0</v>
      </c>
      <c r="BF377" s="233">
        <f>IF(O377="snížená",K377,0)</f>
        <v>0</v>
      </c>
      <c r="BG377" s="233">
        <f>IF(O377="zákl. přenesená",K377,0)</f>
        <v>0</v>
      </c>
      <c r="BH377" s="233">
        <f>IF(O377="sníž. přenesená",K377,0)</f>
        <v>0</v>
      </c>
      <c r="BI377" s="233">
        <f>IF(O377="nulová",K377,0)</f>
        <v>0</v>
      </c>
      <c r="BJ377" s="20" t="s">
        <v>82</v>
      </c>
      <c r="BK377" s="233">
        <f>ROUND(P377*H377,2)</f>
        <v>0</v>
      </c>
      <c r="BL377" s="20" t="s">
        <v>202</v>
      </c>
      <c r="BM377" s="232" t="s">
        <v>369</v>
      </c>
    </row>
    <row r="378" s="2" customFormat="1">
      <c r="A378" s="41"/>
      <c r="B378" s="42"/>
      <c r="C378" s="43"/>
      <c r="D378" s="234" t="s">
        <v>204</v>
      </c>
      <c r="E378" s="43"/>
      <c r="F378" s="235" t="s">
        <v>370</v>
      </c>
      <c r="G378" s="43"/>
      <c r="H378" s="43"/>
      <c r="I378" s="236"/>
      <c r="J378" s="236"/>
      <c r="K378" s="43"/>
      <c r="L378" s="43"/>
      <c r="M378" s="47"/>
      <c r="N378" s="237"/>
      <c r="O378" s="238"/>
      <c r="P378" s="87"/>
      <c r="Q378" s="87"/>
      <c r="R378" s="87"/>
      <c r="S378" s="87"/>
      <c r="T378" s="87"/>
      <c r="U378" s="87"/>
      <c r="V378" s="87"/>
      <c r="W378" s="87"/>
      <c r="X378" s="88"/>
      <c r="Y378" s="41"/>
      <c r="Z378" s="41"/>
      <c r="AA378" s="41"/>
      <c r="AB378" s="41"/>
      <c r="AC378" s="41"/>
      <c r="AD378" s="41"/>
      <c r="AE378" s="41"/>
      <c r="AT378" s="20" t="s">
        <v>204</v>
      </c>
      <c r="AU378" s="20" t="s">
        <v>84</v>
      </c>
    </row>
    <row r="379" s="13" customFormat="1">
      <c r="A379" s="13"/>
      <c r="B379" s="239"/>
      <c r="C379" s="240"/>
      <c r="D379" s="241" t="s">
        <v>206</v>
      </c>
      <c r="E379" s="242" t="s">
        <v>20</v>
      </c>
      <c r="F379" s="243" t="s">
        <v>348</v>
      </c>
      <c r="G379" s="240"/>
      <c r="H379" s="242" t="s">
        <v>20</v>
      </c>
      <c r="I379" s="244"/>
      <c r="J379" s="244"/>
      <c r="K379" s="240"/>
      <c r="L379" s="240"/>
      <c r="M379" s="245"/>
      <c r="N379" s="246"/>
      <c r="O379" s="247"/>
      <c r="P379" s="247"/>
      <c r="Q379" s="247"/>
      <c r="R379" s="247"/>
      <c r="S379" s="247"/>
      <c r="T379" s="247"/>
      <c r="U379" s="247"/>
      <c r="V379" s="247"/>
      <c r="W379" s="247"/>
      <c r="X379" s="248"/>
      <c r="Y379" s="13"/>
      <c r="Z379" s="13"/>
      <c r="AA379" s="13"/>
      <c r="AB379" s="13"/>
      <c r="AC379" s="13"/>
      <c r="AD379" s="13"/>
      <c r="AE379" s="13"/>
      <c r="AT379" s="249" t="s">
        <v>206</v>
      </c>
      <c r="AU379" s="249" t="s">
        <v>84</v>
      </c>
      <c r="AV379" s="13" t="s">
        <v>82</v>
      </c>
      <c r="AW379" s="13" t="s">
        <v>5</v>
      </c>
      <c r="AX379" s="13" t="s">
        <v>74</v>
      </c>
      <c r="AY379" s="249" t="s">
        <v>194</v>
      </c>
    </row>
    <row r="380" s="13" customFormat="1">
      <c r="A380" s="13"/>
      <c r="B380" s="239"/>
      <c r="C380" s="240"/>
      <c r="D380" s="241" t="s">
        <v>206</v>
      </c>
      <c r="E380" s="242" t="s">
        <v>20</v>
      </c>
      <c r="F380" s="243" t="s">
        <v>355</v>
      </c>
      <c r="G380" s="240"/>
      <c r="H380" s="242" t="s">
        <v>20</v>
      </c>
      <c r="I380" s="244"/>
      <c r="J380" s="244"/>
      <c r="K380" s="240"/>
      <c r="L380" s="240"/>
      <c r="M380" s="245"/>
      <c r="N380" s="246"/>
      <c r="O380" s="247"/>
      <c r="P380" s="247"/>
      <c r="Q380" s="247"/>
      <c r="R380" s="247"/>
      <c r="S380" s="247"/>
      <c r="T380" s="247"/>
      <c r="U380" s="247"/>
      <c r="V380" s="247"/>
      <c r="W380" s="247"/>
      <c r="X380" s="248"/>
      <c r="Y380" s="13"/>
      <c r="Z380" s="13"/>
      <c r="AA380" s="13"/>
      <c r="AB380" s="13"/>
      <c r="AC380" s="13"/>
      <c r="AD380" s="13"/>
      <c r="AE380" s="13"/>
      <c r="AT380" s="249" t="s">
        <v>206</v>
      </c>
      <c r="AU380" s="249" t="s">
        <v>84</v>
      </c>
      <c r="AV380" s="13" t="s">
        <v>82</v>
      </c>
      <c r="AW380" s="13" t="s">
        <v>5</v>
      </c>
      <c r="AX380" s="13" t="s">
        <v>74</v>
      </c>
      <c r="AY380" s="249" t="s">
        <v>194</v>
      </c>
    </row>
    <row r="381" s="14" customFormat="1">
      <c r="A381" s="14"/>
      <c r="B381" s="250"/>
      <c r="C381" s="251"/>
      <c r="D381" s="241" t="s">
        <v>206</v>
      </c>
      <c r="E381" s="252" t="s">
        <v>20</v>
      </c>
      <c r="F381" s="253" t="s">
        <v>356</v>
      </c>
      <c r="G381" s="251"/>
      <c r="H381" s="254">
        <v>23.919</v>
      </c>
      <c r="I381" s="255"/>
      <c r="J381" s="255"/>
      <c r="K381" s="251"/>
      <c r="L381" s="251"/>
      <c r="M381" s="256"/>
      <c r="N381" s="257"/>
      <c r="O381" s="258"/>
      <c r="P381" s="258"/>
      <c r="Q381" s="258"/>
      <c r="R381" s="258"/>
      <c r="S381" s="258"/>
      <c r="T381" s="258"/>
      <c r="U381" s="258"/>
      <c r="V381" s="258"/>
      <c r="W381" s="258"/>
      <c r="X381" s="259"/>
      <c r="Y381" s="14"/>
      <c r="Z381" s="14"/>
      <c r="AA381" s="14"/>
      <c r="AB381" s="14"/>
      <c r="AC381" s="14"/>
      <c r="AD381" s="14"/>
      <c r="AE381" s="14"/>
      <c r="AT381" s="260" t="s">
        <v>206</v>
      </c>
      <c r="AU381" s="260" t="s">
        <v>84</v>
      </c>
      <c r="AV381" s="14" t="s">
        <v>84</v>
      </c>
      <c r="AW381" s="14" t="s">
        <v>5</v>
      </c>
      <c r="AX381" s="14" t="s">
        <v>74</v>
      </c>
      <c r="AY381" s="260" t="s">
        <v>194</v>
      </c>
    </row>
    <row r="382" s="15" customFormat="1">
      <c r="A382" s="15"/>
      <c r="B382" s="261"/>
      <c r="C382" s="262"/>
      <c r="D382" s="241" t="s">
        <v>206</v>
      </c>
      <c r="E382" s="263" t="s">
        <v>20</v>
      </c>
      <c r="F382" s="264" t="s">
        <v>210</v>
      </c>
      <c r="G382" s="262"/>
      <c r="H382" s="265">
        <v>23.919</v>
      </c>
      <c r="I382" s="266"/>
      <c r="J382" s="266"/>
      <c r="K382" s="262"/>
      <c r="L382" s="262"/>
      <c r="M382" s="267"/>
      <c r="N382" s="268"/>
      <c r="O382" s="269"/>
      <c r="P382" s="269"/>
      <c r="Q382" s="269"/>
      <c r="R382" s="269"/>
      <c r="S382" s="269"/>
      <c r="T382" s="269"/>
      <c r="U382" s="269"/>
      <c r="V382" s="269"/>
      <c r="W382" s="269"/>
      <c r="X382" s="270"/>
      <c r="Y382" s="15"/>
      <c r="Z382" s="15"/>
      <c r="AA382" s="15"/>
      <c r="AB382" s="15"/>
      <c r="AC382" s="15"/>
      <c r="AD382" s="15"/>
      <c r="AE382" s="15"/>
      <c r="AT382" s="271" t="s">
        <v>206</v>
      </c>
      <c r="AU382" s="271" t="s">
        <v>84</v>
      </c>
      <c r="AV382" s="15" t="s">
        <v>202</v>
      </c>
      <c r="AW382" s="15" t="s">
        <v>5</v>
      </c>
      <c r="AX382" s="15" t="s">
        <v>82</v>
      </c>
      <c r="AY382" s="271" t="s">
        <v>194</v>
      </c>
    </row>
    <row r="383" s="2" customFormat="1" ht="37.8" customHeight="1">
      <c r="A383" s="41"/>
      <c r="B383" s="42"/>
      <c r="C383" s="220" t="s">
        <v>371</v>
      </c>
      <c r="D383" s="220" t="s">
        <v>197</v>
      </c>
      <c r="E383" s="221" t="s">
        <v>244</v>
      </c>
      <c r="F383" s="222" t="s">
        <v>245</v>
      </c>
      <c r="G383" s="223" t="s">
        <v>218</v>
      </c>
      <c r="H383" s="224">
        <v>23.919</v>
      </c>
      <c r="I383" s="225"/>
      <c r="J383" s="225"/>
      <c r="K383" s="226">
        <f>ROUND(P383*H383,2)</f>
        <v>0</v>
      </c>
      <c r="L383" s="222" t="s">
        <v>201</v>
      </c>
      <c r="M383" s="47"/>
      <c r="N383" s="227" t="s">
        <v>20</v>
      </c>
      <c r="O383" s="228" t="s">
        <v>43</v>
      </c>
      <c r="P383" s="229">
        <f>I383+J383</f>
        <v>0</v>
      </c>
      <c r="Q383" s="229">
        <f>ROUND(I383*H383,2)</f>
        <v>0</v>
      </c>
      <c r="R383" s="229">
        <f>ROUND(J383*H383,2)</f>
        <v>0</v>
      </c>
      <c r="S383" s="87"/>
      <c r="T383" s="230">
        <f>S383*H383</f>
        <v>0</v>
      </c>
      <c r="U383" s="230">
        <v>0</v>
      </c>
      <c r="V383" s="230">
        <f>U383*H383</f>
        <v>0</v>
      </c>
      <c r="W383" s="230">
        <v>0</v>
      </c>
      <c r="X383" s="231">
        <f>W383*H383</f>
        <v>0</v>
      </c>
      <c r="Y383" s="41"/>
      <c r="Z383" s="41"/>
      <c r="AA383" s="41"/>
      <c r="AB383" s="41"/>
      <c r="AC383" s="41"/>
      <c r="AD383" s="41"/>
      <c r="AE383" s="41"/>
      <c r="AR383" s="232" t="s">
        <v>202</v>
      </c>
      <c r="AT383" s="232" t="s">
        <v>197</v>
      </c>
      <c r="AU383" s="232" t="s">
        <v>84</v>
      </c>
      <c r="AY383" s="20" t="s">
        <v>194</v>
      </c>
      <c r="BE383" s="233">
        <f>IF(O383="základní",K383,0)</f>
        <v>0</v>
      </c>
      <c r="BF383" s="233">
        <f>IF(O383="snížená",K383,0)</f>
        <v>0</v>
      </c>
      <c r="BG383" s="233">
        <f>IF(O383="zákl. přenesená",K383,0)</f>
        <v>0</v>
      </c>
      <c r="BH383" s="233">
        <f>IF(O383="sníž. přenesená",K383,0)</f>
        <v>0</v>
      </c>
      <c r="BI383" s="233">
        <f>IF(O383="nulová",K383,0)</f>
        <v>0</v>
      </c>
      <c r="BJ383" s="20" t="s">
        <v>82</v>
      </c>
      <c r="BK383" s="233">
        <f>ROUND(P383*H383,2)</f>
        <v>0</v>
      </c>
      <c r="BL383" s="20" t="s">
        <v>202</v>
      </c>
      <c r="BM383" s="232" t="s">
        <v>372</v>
      </c>
    </row>
    <row r="384" s="2" customFormat="1">
      <c r="A384" s="41"/>
      <c r="B384" s="42"/>
      <c r="C384" s="43"/>
      <c r="D384" s="234" t="s">
        <v>204</v>
      </c>
      <c r="E384" s="43"/>
      <c r="F384" s="235" t="s">
        <v>247</v>
      </c>
      <c r="G384" s="43"/>
      <c r="H384" s="43"/>
      <c r="I384" s="236"/>
      <c r="J384" s="236"/>
      <c r="K384" s="43"/>
      <c r="L384" s="43"/>
      <c r="M384" s="47"/>
      <c r="N384" s="237"/>
      <c r="O384" s="238"/>
      <c r="P384" s="87"/>
      <c r="Q384" s="87"/>
      <c r="R384" s="87"/>
      <c r="S384" s="87"/>
      <c r="T384" s="87"/>
      <c r="U384" s="87"/>
      <c r="V384" s="87"/>
      <c r="W384" s="87"/>
      <c r="X384" s="88"/>
      <c r="Y384" s="41"/>
      <c r="Z384" s="41"/>
      <c r="AA384" s="41"/>
      <c r="AB384" s="41"/>
      <c r="AC384" s="41"/>
      <c r="AD384" s="41"/>
      <c r="AE384" s="41"/>
      <c r="AT384" s="20" t="s">
        <v>204</v>
      </c>
      <c r="AU384" s="20" t="s">
        <v>84</v>
      </c>
    </row>
    <row r="385" s="13" customFormat="1">
      <c r="A385" s="13"/>
      <c r="B385" s="239"/>
      <c r="C385" s="240"/>
      <c r="D385" s="241" t="s">
        <v>206</v>
      </c>
      <c r="E385" s="242" t="s">
        <v>20</v>
      </c>
      <c r="F385" s="243" t="s">
        <v>348</v>
      </c>
      <c r="G385" s="240"/>
      <c r="H385" s="242" t="s">
        <v>20</v>
      </c>
      <c r="I385" s="244"/>
      <c r="J385" s="244"/>
      <c r="K385" s="240"/>
      <c r="L385" s="240"/>
      <c r="M385" s="245"/>
      <c r="N385" s="246"/>
      <c r="O385" s="247"/>
      <c r="P385" s="247"/>
      <c r="Q385" s="247"/>
      <c r="R385" s="247"/>
      <c r="S385" s="247"/>
      <c r="T385" s="247"/>
      <c r="U385" s="247"/>
      <c r="V385" s="247"/>
      <c r="W385" s="247"/>
      <c r="X385" s="248"/>
      <c r="Y385" s="13"/>
      <c r="Z385" s="13"/>
      <c r="AA385" s="13"/>
      <c r="AB385" s="13"/>
      <c r="AC385" s="13"/>
      <c r="AD385" s="13"/>
      <c r="AE385" s="13"/>
      <c r="AT385" s="249" t="s">
        <v>206</v>
      </c>
      <c r="AU385" s="249" t="s">
        <v>84</v>
      </c>
      <c r="AV385" s="13" t="s">
        <v>82</v>
      </c>
      <c r="AW385" s="13" t="s">
        <v>5</v>
      </c>
      <c r="AX385" s="13" t="s">
        <v>74</v>
      </c>
      <c r="AY385" s="249" t="s">
        <v>194</v>
      </c>
    </row>
    <row r="386" s="13" customFormat="1">
      <c r="A386" s="13"/>
      <c r="B386" s="239"/>
      <c r="C386" s="240"/>
      <c r="D386" s="241" t="s">
        <v>206</v>
      </c>
      <c r="E386" s="242" t="s">
        <v>20</v>
      </c>
      <c r="F386" s="243" t="s">
        <v>355</v>
      </c>
      <c r="G386" s="240"/>
      <c r="H386" s="242" t="s">
        <v>20</v>
      </c>
      <c r="I386" s="244"/>
      <c r="J386" s="244"/>
      <c r="K386" s="240"/>
      <c r="L386" s="240"/>
      <c r="M386" s="245"/>
      <c r="N386" s="246"/>
      <c r="O386" s="247"/>
      <c r="P386" s="247"/>
      <c r="Q386" s="247"/>
      <c r="R386" s="247"/>
      <c r="S386" s="247"/>
      <c r="T386" s="247"/>
      <c r="U386" s="247"/>
      <c r="V386" s="247"/>
      <c r="W386" s="247"/>
      <c r="X386" s="248"/>
      <c r="Y386" s="13"/>
      <c r="Z386" s="13"/>
      <c r="AA386" s="13"/>
      <c r="AB386" s="13"/>
      <c r="AC386" s="13"/>
      <c r="AD386" s="13"/>
      <c r="AE386" s="13"/>
      <c r="AT386" s="249" t="s">
        <v>206</v>
      </c>
      <c r="AU386" s="249" t="s">
        <v>84</v>
      </c>
      <c r="AV386" s="13" t="s">
        <v>82</v>
      </c>
      <c r="AW386" s="13" t="s">
        <v>5</v>
      </c>
      <c r="AX386" s="13" t="s">
        <v>74</v>
      </c>
      <c r="AY386" s="249" t="s">
        <v>194</v>
      </c>
    </row>
    <row r="387" s="14" customFormat="1">
      <c r="A387" s="14"/>
      <c r="B387" s="250"/>
      <c r="C387" s="251"/>
      <c r="D387" s="241" t="s">
        <v>206</v>
      </c>
      <c r="E387" s="252" t="s">
        <v>20</v>
      </c>
      <c r="F387" s="253" t="s">
        <v>356</v>
      </c>
      <c r="G387" s="251"/>
      <c r="H387" s="254">
        <v>23.919</v>
      </c>
      <c r="I387" s="255"/>
      <c r="J387" s="255"/>
      <c r="K387" s="251"/>
      <c r="L387" s="251"/>
      <c r="M387" s="256"/>
      <c r="N387" s="257"/>
      <c r="O387" s="258"/>
      <c r="P387" s="258"/>
      <c r="Q387" s="258"/>
      <c r="R387" s="258"/>
      <c r="S387" s="258"/>
      <c r="T387" s="258"/>
      <c r="U387" s="258"/>
      <c r="V387" s="258"/>
      <c r="W387" s="258"/>
      <c r="X387" s="259"/>
      <c r="Y387" s="14"/>
      <c r="Z387" s="14"/>
      <c r="AA387" s="14"/>
      <c r="AB387" s="14"/>
      <c r="AC387" s="14"/>
      <c r="AD387" s="14"/>
      <c r="AE387" s="14"/>
      <c r="AT387" s="260" t="s">
        <v>206</v>
      </c>
      <c r="AU387" s="260" t="s">
        <v>84</v>
      </c>
      <c r="AV387" s="14" t="s">
        <v>84</v>
      </c>
      <c r="AW387" s="14" t="s">
        <v>5</v>
      </c>
      <c r="AX387" s="14" t="s">
        <v>74</v>
      </c>
      <c r="AY387" s="260" t="s">
        <v>194</v>
      </c>
    </row>
    <row r="388" s="15" customFormat="1">
      <c r="A388" s="15"/>
      <c r="B388" s="261"/>
      <c r="C388" s="262"/>
      <c r="D388" s="241" t="s">
        <v>206</v>
      </c>
      <c r="E388" s="263" t="s">
        <v>20</v>
      </c>
      <c r="F388" s="264" t="s">
        <v>210</v>
      </c>
      <c r="G388" s="262"/>
      <c r="H388" s="265">
        <v>23.919</v>
      </c>
      <c r="I388" s="266"/>
      <c r="J388" s="266"/>
      <c r="K388" s="262"/>
      <c r="L388" s="262"/>
      <c r="M388" s="267"/>
      <c r="N388" s="268"/>
      <c r="O388" s="269"/>
      <c r="P388" s="269"/>
      <c r="Q388" s="269"/>
      <c r="R388" s="269"/>
      <c r="S388" s="269"/>
      <c r="T388" s="269"/>
      <c r="U388" s="269"/>
      <c r="V388" s="269"/>
      <c r="W388" s="269"/>
      <c r="X388" s="270"/>
      <c r="Y388" s="15"/>
      <c r="Z388" s="15"/>
      <c r="AA388" s="15"/>
      <c r="AB388" s="15"/>
      <c r="AC388" s="15"/>
      <c r="AD388" s="15"/>
      <c r="AE388" s="15"/>
      <c r="AT388" s="271" t="s">
        <v>206</v>
      </c>
      <c r="AU388" s="271" t="s">
        <v>84</v>
      </c>
      <c r="AV388" s="15" t="s">
        <v>202</v>
      </c>
      <c r="AW388" s="15" t="s">
        <v>5</v>
      </c>
      <c r="AX388" s="15" t="s">
        <v>82</v>
      </c>
      <c r="AY388" s="271" t="s">
        <v>194</v>
      </c>
    </row>
    <row r="389" s="2" customFormat="1" ht="24.15" customHeight="1">
      <c r="A389" s="41"/>
      <c r="B389" s="42"/>
      <c r="C389" s="220" t="s">
        <v>373</v>
      </c>
      <c r="D389" s="220" t="s">
        <v>197</v>
      </c>
      <c r="E389" s="221" t="s">
        <v>249</v>
      </c>
      <c r="F389" s="222" t="s">
        <v>250</v>
      </c>
      <c r="G389" s="223" t="s">
        <v>218</v>
      </c>
      <c r="H389" s="224">
        <v>23.919</v>
      </c>
      <c r="I389" s="225"/>
      <c r="J389" s="225"/>
      <c r="K389" s="226">
        <f>ROUND(P389*H389,2)</f>
        <v>0</v>
      </c>
      <c r="L389" s="222" t="s">
        <v>201</v>
      </c>
      <c r="M389" s="47"/>
      <c r="N389" s="227" t="s">
        <v>20</v>
      </c>
      <c r="O389" s="228" t="s">
        <v>43</v>
      </c>
      <c r="P389" s="229">
        <f>I389+J389</f>
        <v>0</v>
      </c>
      <c r="Q389" s="229">
        <f>ROUND(I389*H389,2)</f>
        <v>0</v>
      </c>
      <c r="R389" s="229">
        <f>ROUND(J389*H389,2)</f>
        <v>0</v>
      </c>
      <c r="S389" s="87"/>
      <c r="T389" s="230">
        <f>S389*H389</f>
        <v>0</v>
      </c>
      <c r="U389" s="230">
        <v>0</v>
      </c>
      <c r="V389" s="230">
        <f>U389*H389</f>
        <v>0</v>
      </c>
      <c r="W389" s="230">
        <v>0</v>
      </c>
      <c r="X389" s="231">
        <f>W389*H389</f>
        <v>0</v>
      </c>
      <c r="Y389" s="41"/>
      <c r="Z389" s="41"/>
      <c r="AA389" s="41"/>
      <c r="AB389" s="41"/>
      <c r="AC389" s="41"/>
      <c r="AD389" s="41"/>
      <c r="AE389" s="41"/>
      <c r="AR389" s="232" t="s">
        <v>202</v>
      </c>
      <c r="AT389" s="232" t="s">
        <v>197</v>
      </c>
      <c r="AU389" s="232" t="s">
        <v>84</v>
      </c>
      <c r="AY389" s="20" t="s">
        <v>194</v>
      </c>
      <c r="BE389" s="233">
        <f>IF(O389="základní",K389,0)</f>
        <v>0</v>
      </c>
      <c r="BF389" s="233">
        <f>IF(O389="snížená",K389,0)</f>
        <v>0</v>
      </c>
      <c r="BG389" s="233">
        <f>IF(O389="zákl. přenesená",K389,0)</f>
        <v>0</v>
      </c>
      <c r="BH389" s="233">
        <f>IF(O389="sníž. přenesená",K389,0)</f>
        <v>0</v>
      </c>
      <c r="BI389" s="233">
        <f>IF(O389="nulová",K389,0)</f>
        <v>0</v>
      </c>
      <c r="BJ389" s="20" t="s">
        <v>82</v>
      </c>
      <c r="BK389" s="233">
        <f>ROUND(P389*H389,2)</f>
        <v>0</v>
      </c>
      <c r="BL389" s="20" t="s">
        <v>202</v>
      </c>
      <c r="BM389" s="232" t="s">
        <v>374</v>
      </c>
    </row>
    <row r="390" s="2" customFormat="1">
      <c r="A390" s="41"/>
      <c r="B390" s="42"/>
      <c r="C390" s="43"/>
      <c r="D390" s="234" t="s">
        <v>204</v>
      </c>
      <c r="E390" s="43"/>
      <c r="F390" s="235" t="s">
        <v>252</v>
      </c>
      <c r="G390" s="43"/>
      <c r="H390" s="43"/>
      <c r="I390" s="236"/>
      <c r="J390" s="236"/>
      <c r="K390" s="43"/>
      <c r="L390" s="43"/>
      <c r="M390" s="47"/>
      <c r="N390" s="237"/>
      <c r="O390" s="238"/>
      <c r="P390" s="87"/>
      <c r="Q390" s="87"/>
      <c r="R390" s="87"/>
      <c r="S390" s="87"/>
      <c r="T390" s="87"/>
      <c r="U390" s="87"/>
      <c r="V390" s="87"/>
      <c r="W390" s="87"/>
      <c r="X390" s="88"/>
      <c r="Y390" s="41"/>
      <c r="Z390" s="41"/>
      <c r="AA390" s="41"/>
      <c r="AB390" s="41"/>
      <c r="AC390" s="41"/>
      <c r="AD390" s="41"/>
      <c r="AE390" s="41"/>
      <c r="AT390" s="20" t="s">
        <v>204</v>
      </c>
      <c r="AU390" s="20" t="s">
        <v>84</v>
      </c>
    </row>
    <row r="391" s="13" customFormat="1">
      <c r="A391" s="13"/>
      <c r="B391" s="239"/>
      <c r="C391" s="240"/>
      <c r="D391" s="241" t="s">
        <v>206</v>
      </c>
      <c r="E391" s="242" t="s">
        <v>20</v>
      </c>
      <c r="F391" s="243" t="s">
        <v>348</v>
      </c>
      <c r="G391" s="240"/>
      <c r="H391" s="242" t="s">
        <v>20</v>
      </c>
      <c r="I391" s="244"/>
      <c r="J391" s="244"/>
      <c r="K391" s="240"/>
      <c r="L391" s="240"/>
      <c r="M391" s="245"/>
      <c r="N391" s="246"/>
      <c r="O391" s="247"/>
      <c r="P391" s="247"/>
      <c r="Q391" s="247"/>
      <c r="R391" s="247"/>
      <c r="S391" s="247"/>
      <c r="T391" s="247"/>
      <c r="U391" s="247"/>
      <c r="V391" s="247"/>
      <c r="W391" s="247"/>
      <c r="X391" s="248"/>
      <c r="Y391" s="13"/>
      <c r="Z391" s="13"/>
      <c r="AA391" s="13"/>
      <c r="AB391" s="13"/>
      <c r="AC391" s="13"/>
      <c r="AD391" s="13"/>
      <c r="AE391" s="13"/>
      <c r="AT391" s="249" t="s">
        <v>206</v>
      </c>
      <c r="AU391" s="249" t="s">
        <v>84</v>
      </c>
      <c r="AV391" s="13" t="s">
        <v>82</v>
      </c>
      <c r="AW391" s="13" t="s">
        <v>5</v>
      </c>
      <c r="AX391" s="13" t="s">
        <v>74</v>
      </c>
      <c r="AY391" s="249" t="s">
        <v>194</v>
      </c>
    </row>
    <row r="392" s="13" customFormat="1">
      <c r="A392" s="13"/>
      <c r="B392" s="239"/>
      <c r="C392" s="240"/>
      <c r="D392" s="241" t="s">
        <v>206</v>
      </c>
      <c r="E392" s="242" t="s">
        <v>20</v>
      </c>
      <c r="F392" s="243" t="s">
        <v>355</v>
      </c>
      <c r="G392" s="240"/>
      <c r="H392" s="242" t="s">
        <v>20</v>
      </c>
      <c r="I392" s="244"/>
      <c r="J392" s="244"/>
      <c r="K392" s="240"/>
      <c r="L392" s="240"/>
      <c r="M392" s="245"/>
      <c r="N392" s="246"/>
      <c r="O392" s="247"/>
      <c r="P392" s="247"/>
      <c r="Q392" s="247"/>
      <c r="R392" s="247"/>
      <c r="S392" s="247"/>
      <c r="T392" s="247"/>
      <c r="U392" s="247"/>
      <c r="V392" s="247"/>
      <c r="W392" s="247"/>
      <c r="X392" s="248"/>
      <c r="Y392" s="13"/>
      <c r="Z392" s="13"/>
      <c r="AA392" s="13"/>
      <c r="AB392" s="13"/>
      <c r="AC392" s="13"/>
      <c r="AD392" s="13"/>
      <c r="AE392" s="13"/>
      <c r="AT392" s="249" t="s">
        <v>206</v>
      </c>
      <c r="AU392" s="249" t="s">
        <v>84</v>
      </c>
      <c r="AV392" s="13" t="s">
        <v>82</v>
      </c>
      <c r="AW392" s="13" t="s">
        <v>5</v>
      </c>
      <c r="AX392" s="13" t="s">
        <v>74</v>
      </c>
      <c r="AY392" s="249" t="s">
        <v>194</v>
      </c>
    </row>
    <row r="393" s="14" customFormat="1">
      <c r="A393" s="14"/>
      <c r="B393" s="250"/>
      <c r="C393" s="251"/>
      <c r="D393" s="241" t="s">
        <v>206</v>
      </c>
      <c r="E393" s="252" t="s">
        <v>20</v>
      </c>
      <c r="F393" s="253" t="s">
        <v>356</v>
      </c>
      <c r="G393" s="251"/>
      <c r="H393" s="254">
        <v>23.919</v>
      </c>
      <c r="I393" s="255"/>
      <c r="J393" s="255"/>
      <c r="K393" s="251"/>
      <c r="L393" s="251"/>
      <c r="M393" s="256"/>
      <c r="N393" s="257"/>
      <c r="O393" s="258"/>
      <c r="P393" s="258"/>
      <c r="Q393" s="258"/>
      <c r="R393" s="258"/>
      <c r="S393" s="258"/>
      <c r="T393" s="258"/>
      <c r="U393" s="258"/>
      <c r="V393" s="258"/>
      <c r="W393" s="258"/>
      <c r="X393" s="259"/>
      <c r="Y393" s="14"/>
      <c r="Z393" s="14"/>
      <c r="AA393" s="14"/>
      <c r="AB393" s="14"/>
      <c r="AC393" s="14"/>
      <c r="AD393" s="14"/>
      <c r="AE393" s="14"/>
      <c r="AT393" s="260" t="s">
        <v>206</v>
      </c>
      <c r="AU393" s="260" t="s">
        <v>84</v>
      </c>
      <c r="AV393" s="14" t="s">
        <v>84</v>
      </c>
      <c r="AW393" s="14" t="s">
        <v>5</v>
      </c>
      <c r="AX393" s="14" t="s">
        <v>74</v>
      </c>
      <c r="AY393" s="260" t="s">
        <v>194</v>
      </c>
    </row>
    <row r="394" s="15" customFormat="1">
      <c r="A394" s="15"/>
      <c r="B394" s="261"/>
      <c r="C394" s="262"/>
      <c r="D394" s="241" t="s">
        <v>206</v>
      </c>
      <c r="E394" s="263" t="s">
        <v>20</v>
      </c>
      <c r="F394" s="264" t="s">
        <v>210</v>
      </c>
      <c r="G394" s="262"/>
      <c r="H394" s="265">
        <v>23.919</v>
      </c>
      <c r="I394" s="266"/>
      <c r="J394" s="266"/>
      <c r="K394" s="262"/>
      <c r="L394" s="262"/>
      <c r="M394" s="267"/>
      <c r="N394" s="268"/>
      <c r="O394" s="269"/>
      <c r="P394" s="269"/>
      <c r="Q394" s="269"/>
      <c r="R394" s="269"/>
      <c r="S394" s="269"/>
      <c r="T394" s="269"/>
      <c r="U394" s="269"/>
      <c r="V394" s="269"/>
      <c r="W394" s="269"/>
      <c r="X394" s="270"/>
      <c r="Y394" s="15"/>
      <c r="Z394" s="15"/>
      <c r="AA394" s="15"/>
      <c r="AB394" s="15"/>
      <c r="AC394" s="15"/>
      <c r="AD394" s="15"/>
      <c r="AE394" s="15"/>
      <c r="AT394" s="271" t="s">
        <v>206</v>
      </c>
      <c r="AU394" s="271" t="s">
        <v>84</v>
      </c>
      <c r="AV394" s="15" t="s">
        <v>202</v>
      </c>
      <c r="AW394" s="15" t="s">
        <v>5</v>
      </c>
      <c r="AX394" s="15" t="s">
        <v>82</v>
      </c>
      <c r="AY394" s="271" t="s">
        <v>194</v>
      </c>
    </row>
    <row r="395" s="2" customFormat="1" ht="24.15" customHeight="1">
      <c r="A395" s="41"/>
      <c r="B395" s="42"/>
      <c r="C395" s="220" t="s">
        <v>375</v>
      </c>
      <c r="D395" s="220" t="s">
        <v>197</v>
      </c>
      <c r="E395" s="221" t="s">
        <v>253</v>
      </c>
      <c r="F395" s="222" t="s">
        <v>254</v>
      </c>
      <c r="G395" s="223" t="s">
        <v>200</v>
      </c>
      <c r="H395" s="224">
        <v>45.560000000000002</v>
      </c>
      <c r="I395" s="225"/>
      <c r="J395" s="225"/>
      <c r="K395" s="226">
        <f>ROUND(P395*H395,2)</f>
        <v>0</v>
      </c>
      <c r="L395" s="222" t="s">
        <v>201</v>
      </c>
      <c r="M395" s="47"/>
      <c r="N395" s="227" t="s">
        <v>20</v>
      </c>
      <c r="O395" s="228" t="s">
        <v>43</v>
      </c>
      <c r="P395" s="229">
        <f>I395+J395</f>
        <v>0</v>
      </c>
      <c r="Q395" s="229">
        <f>ROUND(I395*H395,2)</f>
        <v>0</v>
      </c>
      <c r="R395" s="229">
        <f>ROUND(J395*H395,2)</f>
        <v>0</v>
      </c>
      <c r="S395" s="87"/>
      <c r="T395" s="230">
        <f>S395*H395</f>
        <v>0</v>
      </c>
      <c r="U395" s="230">
        <v>0</v>
      </c>
      <c r="V395" s="230">
        <f>U395*H395</f>
        <v>0</v>
      </c>
      <c r="W395" s="230">
        <v>0</v>
      </c>
      <c r="X395" s="231">
        <f>W395*H395</f>
        <v>0</v>
      </c>
      <c r="Y395" s="41"/>
      <c r="Z395" s="41"/>
      <c r="AA395" s="41"/>
      <c r="AB395" s="41"/>
      <c r="AC395" s="41"/>
      <c r="AD395" s="41"/>
      <c r="AE395" s="41"/>
      <c r="AR395" s="232" t="s">
        <v>202</v>
      </c>
      <c r="AT395" s="232" t="s">
        <v>197</v>
      </c>
      <c r="AU395" s="232" t="s">
        <v>84</v>
      </c>
      <c r="AY395" s="20" t="s">
        <v>194</v>
      </c>
      <c r="BE395" s="233">
        <f>IF(O395="základní",K395,0)</f>
        <v>0</v>
      </c>
      <c r="BF395" s="233">
        <f>IF(O395="snížená",K395,0)</f>
        <v>0</v>
      </c>
      <c r="BG395" s="233">
        <f>IF(O395="zákl. přenesená",K395,0)</f>
        <v>0</v>
      </c>
      <c r="BH395" s="233">
        <f>IF(O395="sníž. přenesená",K395,0)</f>
        <v>0</v>
      </c>
      <c r="BI395" s="233">
        <f>IF(O395="nulová",K395,0)</f>
        <v>0</v>
      </c>
      <c r="BJ395" s="20" t="s">
        <v>82</v>
      </c>
      <c r="BK395" s="233">
        <f>ROUND(P395*H395,2)</f>
        <v>0</v>
      </c>
      <c r="BL395" s="20" t="s">
        <v>202</v>
      </c>
      <c r="BM395" s="232" t="s">
        <v>376</v>
      </c>
    </row>
    <row r="396" s="2" customFormat="1">
      <c r="A396" s="41"/>
      <c r="B396" s="42"/>
      <c r="C396" s="43"/>
      <c r="D396" s="234" t="s">
        <v>204</v>
      </c>
      <c r="E396" s="43"/>
      <c r="F396" s="235" t="s">
        <v>256</v>
      </c>
      <c r="G396" s="43"/>
      <c r="H396" s="43"/>
      <c r="I396" s="236"/>
      <c r="J396" s="236"/>
      <c r="K396" s="43"/>
      <c r="L396" s="43"/>
      <c r="M396" s="47"/>
      <c r="N396" s="237"/>
      <c r="O396" s="238"/>
      <c r="P396" s="87"/>
      <c r="Q396" s="87"/>
      <c r="R396" s="87"/>
      <c r="S396" s="87"/>
      <c r="T396" s="87"/>
      <c r="U396" s="87"/>
      <c r="V396" s="87"/>
      <c r="W396" s="87"/>
      <c r="X396" s="88"/>
      <c r="Y396" s="41"/>
      <c r="Z396" s="41"/>
      <c r="AA396" s="41"/>
      <c r="AB396" s="41"/>
      <c r="AC396" s="41"/>
      <c r="AD396" s="41"/>
      <c r="AE396" s="41"/>
      <c r="AT396" s="20" t="s">
        <v>204</v>
      </c>
      <c r="AU396" s="20" t="s">
        <v>84</v>
      </c>
    </row>
    <row r="397" s="13" customFormat="1">
      <c r="A397" s="13"/>
      <c r="B397" s="239"/>
      <c r="C397" s="240"/>
      <c r="D397" s="241" t="s">
        <v>206</v>
      </c>
      <c r="E397" s="242" t="s">
        <v>20</v>
      </c>
      <c r="F397" s="243" t="s">
        <v>348</v>
      </c>
      <c r="G397" s="240"/>
      <c r="H397" s="242" t="s">
        <v>20</v>
      </c>
      <c r="I397" s="244"/>
      <c r="J397" s="244"/>
      <c r="K397" s="240"/>
      <c r="L397" s="240"/>
      <c r="M397" s="245"/>
      <c r="N397" s="246"/>
      <c r="O397" s="247"/>
      <c r="P397" s="247"/>
      <c r="Q397" s="247"/>
      <c r="R397" s="247"/>
      <c r="S397" s="247"/>
      <c r="T397" s="247"/>
      <c r="U397" s="247"/>
      <c r="V397" s="247"/>
      <c r="W397" s="247"/>
      <c r="X397" s="248"/>
      <c r="Y397" s="13"/>
      <c r="Z397" s="13"/>
      <c r="AA397" s="13"/>
      <c r="AB397" s="13"/>
      <c r="AC397" s="13"/>
      <c r="AD397" s="13"/>
      <c r="AE397" s="13"/>
      <c r="AT397" s="249" t="s">
        <v>206</v>
      </c>
      <c r="AU397" s="249" t="s">
        <v>84</v>
      </c>
      <c r="AV397" s="13" t="s">
        <v>82</v>
      </c>
      <c r="AW397" s="13" t="s">
        <v>5</v>
      </c>
      <c r="AX397" s="13" t="s">
        <v>74</v>
      </c>
      <c r="AY397" s="249" t="s">
        <v>194</v>
      </c>
    </row>
    <row r="398" s="13" customFormat="1">
      <c r="A398" s="13"/>
      <c r="B398" s="239"/>
      <c r="C398" s="240"/>
      <c r="D398" s="241" t="s">
        <v>206</v>
      </c>
      <c r="E398" s="242" t="s">
        <v>20</v>
      </c>
      <c r="F398" s="243" t="s">
        <v>349</v>
      </c>
      <c r="G398" s="240"/>
      <c r="H398" s="242" t="s">
        <v>20</v>
      </c>
      <c r="I398" s="244"/>
      <c r="J398" s="244"/>
      <c r="K398" s="240"/>
      <c r="L398" s="240"/>
      <c r="M398" s="245"/>
      <c r="N398" s="246"/>
      <c r="O398" s="247"/>
      <c r="P398" s="247"/>
      <c r="Q398" s="247"/>
      <c r="R398" s="247"/>
      <c r="S398" s="247"/>
      <c r="T398" s="247"/>
      <c r="U398" s="247"/>
      <c r="V398" s="247"/>
      <c r="W398" s="247"/>
      <c r="X398" s="248"/>
      <c r="Y398" s="13"/>
      <c r="Z398" s="13"/>
      <c r="AA398" s="13"/>
      <c r="AB398" s="13"/>
      <c r="AC398" s="13"/>
      <c r="AD398" s="13"/>
      <c r="AE398" s="13"/>
      <c r="AT398" s="249" t="s">
        <v>206</v>
      </c>
      <c r="AU398" s="249" t="s">
        <v>84</v>
      </c>
      <c r="AV398" s="13" t="s">
        <v>82</v>
      </c>
      <c r="AW398" s="13" t="s">
        <v>5</v>
      </c>
      <c r="AX398" s="13" t="s">
        <v>74</v>
      </c>
      <c r="AY398" s="249" t="s">
        <v>194</v>
      </c>
    </row>
    <row r="399" s="14" customFormat="1">
      <c r="A399" s="14"/>
      <c r="B399" s="250"/>
      <c r="C399" s="251"/>
      <c r="D399" s="241" t="s">
        <v>206</v>
      </c>
      <c r="E399" s="252" t="s">
        <v>20</v>
      </c>
      <c r="F399" s="253" t="s">
        <v>350</v>
      </c>
      <c r="G399" s="251"/>
      <c r="H399" s="254">
        <v>45.560000000000002</v>
      </c>
      <c r="I399" s="255"/>
      <c r="J399" s="255"/>
      <c r="K399" s="251"/>
      <c r="L399" s="251"/>
      <c r="M399" s="256"/>
      <c r="N399" s="257"/>
      <c r="O399" s="258"/>
      <c r="P399" s="258"/>
      <c r="Q399" s="258"/>
      <c r="R399" s="258"/>
      <c r="S399" s="258"/>
      <c r="T399" s="258"/>
      <c r="U399" s="258"/>
      <c r="V399" s="258"/>
      <c r="W399" s="258"/>
      <c r="X399" s="259"/>
      <c r="Y399" s="14"/>
      <c r="Z399" s="14"/>
      <c r="AA399" s="14"/>
      <c r="AB399" s="14"/>
      <c r="AC399" s="14"/>
      <c r="AD399" s="14"/>
      <c r="AE399" s="14"/>
      <c r="AT399" s="260" t="s">
        <v>206</v>
      </c>
      <c r="AU399" s="260" t="s">
        <v>84</v>
      </c>
      <c r="AV399" s="14" t="s">
        <v>84</v>
      </c>
      <c r="AW399" s="14" t="s">
        <v>5</v>
      </c>
      <c r="AX399" s="14" t="s">
        <v>74</v>
      </c>
      <c r="AY399" s="260" t="s">
        <v>194</v>
      </c>
    </row>
    <row r="400" s="15" customFormat="1">
      <c r="A400" s="15"/>
      <c r="B400" s="261"/>
      <c r="C400" s="262"/>
      <c r="D400" s="241" t="s">
        <v>206</v>
      </c>
      <c r="E400" s="263" t="s">
        <v>20</v>
      </c>
      <c r="F400" s="264" t="s">
        <v>210</v>
      </c>
      <c r="G400" s="262"/>
      <c r="H400" s="265">
        <v>45.560000000000002</v>
      </c>
      <c r="I400" s="266"/>
      <c r="J400" s="266"/>
      <c r="K400" s="262"/>
      <c r="L400" s="262"/>
      <c r="M400" s="267"/>
      <c r="N400" s="268"/>
      <c r="O400" s="269"/>
      <c r="P400" s="269"/>
      <c r="Q400" s="269"/>
      <c r="R400" s="269"/>
      <c r="S400" s="269"/>
      <c r="T400" s="269"/>
      <c r="U400" s="269"/>
      <c r="V400" s="269"/>
      <c r="W400" s="269"/>
      <c r="X400" s="270"/>
      <c r="Y400" s="15"/>
      <c r="Z400" s="15"/>
      <c r="AA400" s="15"/>
      <c r="AB400" s="15"/>
      <c r="AC400" s="15"/>
      <c r="AD400" s="15"/>
      <c r="AE400" s="15"/>
      <c r="AT400" s="271" t="s">
        <v>206</v>
      </c>
      <c r="AU400" s="271" t="s">
        <v>84</v>
      </c>
      <c r="AV400" s="15" t="s">
        <v>202</v>
      </c>
      <c r="AW400" s="15" t="s">
        <v>5</v>
      </c>
      <c r="AX400" s="15" t="s">
        <v>82</v>
      </c>
      <c r="AY400" s="271" t="s">
        <v>194</v>
      </c>
    </row>
    <row r="401" s="2" customFormat="1" ht="24.15" customHeight="1">
      <c r="A401" s="41"/>
      <c r="B401" s="42"/>
      <c r="C401" s="220" t="s">
        <v>377</v>
      </c>
      <c r="D401" s="220" t="s">
        <v>197</v>
      </c>
      <c r="E401" s="221" t="s">
        <v>260</v>
      </c>
      <c r="F401" s="222" t="s">
        <v>261</v>
      </c>
      <c r="G401" s="223" t="s">
        <v>262</v>
      </c>
      <c r="H401" s="224">
        <v>38.270000000000003</v>
      </c>
      <c r="I401" s="225"/>
      <c r="J401" s="225"/>
      <c r="K401" s="226">
        <f>ROUND(P401*H401,2)</f>
        <v>0</v>
      </c>
      <c r="L401" s="222" t="s">
        <v>201</v>
      </c>
      <c r="M401" s="47"/>
      <c r="N401" s="227" t="s">
        <v>20</v>
      </c>
      <c r="O401" s="228" t="s">
        <v>43</v>
      </c>
      <c r="P401" s="229">
        <f>I401+J401</f>
        <v>0</v>
      </c>
      <c r="Q401" s="229">
        <f>ROUND(I401*H401,2)</f>
        <v>0</v>
      </c>
      <c r="R401" s="229">
        <f>ROUND(J401*H401,2)</f>
        <v>0</v>
      </c>
      <c r="S401" s="87"/>
      <c r="T401" s="230">
        <f>S401*H401</f>
        <v>0</v>
      </c>
      <c r="U401" s="230">
        <v>0</v>
      </c>
      <c r="V401" s="230">
        <f>U401*H401</f>
        <v>0</v>
      </c>
      <c r="W401" s="230">
        <v>0</v>
      </c>
      <c r="X401" s="231">
        <f>W401*H401</f>
        <v>0</v>
      </c>
      <c r="Y401" s="41"/>
      <c r="Z401" s="41"/>
      <c r="AA401" s="41"/>
      <c r="AB401" s="41"/>
      <c r="AC401" s="41"/>
      <c r="AD401" s="41"/>
      <c r="AE401" s="41"/>
      <c r="AR401" s="232" t="s">
        <v>202</v>
      </c>
      <c r="AT401" s="232" t="s">
        <v>197</v>
      </c>
      <c r="AU401" s="232" t="s">
        <v>84</v>
      </c>
      <c r="AY401" s="20" t="s">
        <v>194</v>
      </c>
      <c r="BE401" s="233">
        <f>IF(O401="základní",K401,0)</f>
        <v>0</v>
      </c>
      <c r="BF401" s="233">
        <f>IF(O401="snížená",K401,0)</f>
        <v>0</v>
      </c>
      <c r="BG401" s="233">
        <f>IF(O401="zákl. přenesená",K401,0)</f>
        <v>0</v>
      </c>
      <c r="BH401" s="233">
        <f>IF(O401="sníž. přenesená",K401,0)</f>
        <v>0</v>
      </c>
      <c r="BI401" s="233">
        <f>IF(O401="nulová",K401,0)</f>
        <v>0</v>
      </c>
      <c r="BJ401" s="20" t="s">
        <v>82</v>
      </c>
      <c r="BK401" s="233">
        <f>ROUND(P401*H401,2)</f>
        <v>0</v>
      </c>
      <c r="BL401" s="20" t="s">
        <v>202</v>
      </c>
      <c r="BM401" s="232" t="s">
        <v>378</v>
      </c>
    </row>
    <row r="402" s="2" customFormat="1">
      <c r="A402" s="41"/>
      <c r="B402" s="42"/>
      <c r="C402" s="43"/>
      <c r="D402" s="234" t="s">
        <v>204</v>
      </c>
      <c r="E402" s="43"/>
      <c r="F402" s="235" t="s">
        <v>264</v>
      </c>
      <c r="G402" s="43"/>
      <c r="H402" s="43"/>
      <c r="I402" s="236"/>
      <c r="J402" s="236"/>
      <c r="K402" s="43"/>
      <c r="L402" s="43"/>
      <c r="M402" s="47"/>
      <c r="N402" s="237"/>
      <c r="O402" s="238"/>
      <c r="P402" s="87"/>
      <c r="Q402" s="87"/>
      <c r="R402" s="87"/>
      <c r="S402" s="87"/>
      <c r="T402" s="87"/>
      <c r="U402" s="87"/>
      <c r="V402" s="87"/>
      <c r="W402" s="87"/>
      <c r="X402" s="88"/>
      <c r="Y402" s="41"/>
      <c r="Z402" s="41"/>
      <c r="AA402" s="41"/>
      <c r="AB402" s="41"/>
      <c r="AC402" s="41"/>
      <c r="AD402" s="41"/>
      <c r="AE402" s="41"/>
      <c r="AT402" s="20" t="s">
        <v>204</v>
      </c>
      <c r="AU402" s="20" t="s">
        <v>84</v>
      </c>
    </row>
    <row r="403" s="13" customFormat="1">
      <c r="A403" s="13"/>
      <c r="B403" s="239"/>
      <c r="C403" s="240"/>
      <c r="D403" s="241" t="s">
        <v>206</v>
      </c>
      <c r="E403" s="242" t="s">
        <v>20</v>
      </c>
      <c r="F403" s="243" t="s">
        <v>348</v>
      </c>
      <c r="G403" s="240"/>
      <c r="H403" s="242" t="s">
        <v>20</v>
      </c>
      <c r="I403" s="244"/>
      <c r="J403" s="244"/>
      <c r="K403" s="240"/>
      <c r="L403" s="240"/>
      <c r="M403" s="245"/>
      <c r="N403" s="246"/>
      <c r="O403" s="247"/>
      <c r="P403" s="247"/>
      <c r="Q403" s="247"/>
      <c r="R403" s="247"/>
      <c r="S403" s="247"/>
      <c r="T403" s="247"/>
      <c r="U403" s="247"/>
      <c r="V403" s="247"/>
      <c r="W403" s="247"/>
      <c r="X403" s="248"/>
      <c r="Y403" s="13"/>
      <c r="Z403" s="13"/>
      <c r="AA403" s="13"/>
      <c r="AB403" s="13"/>
      <c r="AC403" s="13"/>
      <c r="AD403" s="13"/>
      <c r="AE403" s="13"/>
      <c r="AT403" s="249" t="s">
        <v>206</v>
      </c>
      <c r="AU403" s="249" t="s">
        <v>84</v>
      </c>
      <c r="AV403" s="13" t="s">
        <v>82</v>
      </c>
      <c r="AW403" s="13" t="s">
        <v>5</v>
      </c>
      <c r="AX403" s="13" t="s">
        <v>74</v>
      </c>
      <c r="AY403" s="249" t="s">
        <v>194</v>
      </c>
    </row>
    <row r="404" s="13" customFormat="1">
      <c r="A404" s="13"/>
      <c r="B404" s="239"/>
      <c r="C404" s="240"/>
      <c r="D404" s="241" t="s">
        <v>206</v>
      </c>
      <c r="E404" s="242" t="s">
        <v>20</v>
      </c>
      <c r="F404" s="243" t="s">
        <v>355</v>
      </c>
      <c r="G404" s="240"/>
      <c r="H404" s="242" t="s">
        <v>20</v>
      </c>
      <c r="I404" s="244"/>
      <c r="J404" s="244"/>
      <c r="K404" s="240"/>
      <c r="L404" s="240"/>
      <c r="M404" s="245"/>
      <c r="N404" s="246"/>
      <c r="O404" s="247"/>
      <c r="P404" s="247"/>
      <c r="Q404" s="247"/>
      <c r="R404" s="247"/>
      <c r="S404" s="247"/>
      <c r="T404" s="247"/>
      <c r="U404" s="247"/>
      <c r="V404" s="247"/>
      <c r="W404" s="247"/>
      <c r="X404" s="248"/>
      <c r="Y404" s="13"/>
      <c r="Z404" s="13"/>
      <c r="AA404" s="13"/>
      <c r="AB404" s="13"/>
      <c r="AC404" s="13"/>
      <c r="AD404" s="13"/>
      <c r="AE404" s="13"/>
      <c r="AT404" s="249" t="s">
        <v>206</v>
      </c>
      <c r="AU404" s="249" t="s">
        <v>84</v>
      </c>
      <c r="AV404" s="13" t="s">
        <v>82</v>
      </c>
      <c r="AW404" s="13" t="s">
        <v>5</v>
      </c>
      <c r="AX404" s="13" t="s">
        <v>74</v>
      </c>
      <c r="AY404" s="249" t="s">
        <v>194</v>
      </c>
    </row>
    <row r="405" s="14" customFormat="1">
      <c r="A405" s="14"/>
      <c r="B405" s="250"/>
      <c r="C405" s="251"/>
      <c r="D405" s="241" t="s">
        <v>206</v>
      </c>
      <c r="E405" s="252" t="s">
        <v>20</v>
      </c>
      <c r="F405" s="253" t="s">
        <v>379</v>
      </c>
      <c r="G405" s="251"/>
      <c r="H405" s="254">
        <v>38.270000000000003</v>
      </c>
      <c r="I405" s="255"/>
      <c r="J405" s="255"/>
      <c r="K405" s="251"/>
      <c r="L405" s="251"/>
      <c r="M405" s="256"/>
      <c r="N405" s="257"/>
      <c r="O405" s="258"/>
      <c r="P405" s="258"/>
      <c r="Q405" s="258"/>
      <c r="R405" s="258"/>
      <c r="S405" s="258"/>
      <c r="T405" s="258"/>
      <c r="U405" s="258"/>
      <c r="V405" s="258"/>
      <c r="W405" s="258"/>
      <c r="X405" s="259"/>
      <c r="Y405" s="14"/>
      <c r="Z405" s="14"/>
      <c r="AA405" s="14"/>
      <c r="AB405" s="14"/>
      <c r="AC405" s="14"/>
      <c r="AD405" s="14"/>
      <c r="AE405" s="14"/>
      <c r="AT405" s="260" t="s">
        <v>206</v>
      </c>
      <c r="AU405" s="260" t="s">
        <v>84</v>
      </c>
      <c r="AV405" s="14" t="s">
        <v>84</v>
      </c>
      <c r="AW405" s="14" t="s">
        <v>5</v>
      </c>
      <c r="AX405" s="14" t="s">
        <v>74</v>
      </c>
      <c r="AY405" s="260" t="s">
        <v>194</v>
      </c>
    </row>
    <row r="406" s="15" customFormat="1">
      <c r="A406" s="15"/>
      <c r="B406" s="261"/>
      <c r="C406" s="262"/>
      <c r="D406" s="241" t="s">
        <v>206</v>
      </c>
      <c r="E406" s="263" t="s">
        <v>20</v>
      </c>
      <c r="F406" s="264" t="s">
        <v>210</v>
      </c>
      <c r="G406" s="262"/>
      <c r="H406" s="265">
        <v>38.270000000000003</v>
      </c>
      <c r="I406" s="266"/>
      <c r="J406" s="266"/>
      <c r="K406" s="262"/>
      <c r="L406" s="262"/>
      <c r="M406" s="267"/>
      <c r="N406" s="268"/>
      <c r="O406" s="269"/>
      <c r="P406" s="269"/>
      <c r="Q406" s="269"/>
      <c r="R406" s="269"/>
      <c r="S406" s="269"/>
      <c r="T406" s="269"/>
      <c r="U406" s="269"/>
      <c r="V406" s="269"/>
      <c r="W406" s="269"/>
      <c r="X406" s="270"/>
      <c r="Y406" s="15"/>
      <c r="Z406" s="15"/>
      <c r="AA406" s="15"/>
      <c r="AB406" s="15"/>
      <c r="AC406" s="15"/>
      <c r="AD406" s="15"/>
      <c r="AE406" s="15"/>
      <c r="AT406" s="271" t="s">
        <v>206</v>
      </c>
      <c r="AU406" s="271" t="s">
        <v>84</v>
      </c>
      <c r="AV406" s="15" t="s">
        <v>202</v>
      </c>
      <c r="AW406" s="15" t="s">
        <v>5</v>
      </c>
      <c r="AX406" s="15" t="s">
        <v>82</v>
      </c>
      <c r="AY406" s="271" t="s">
        <v>194</v>
      </c>
    </row>
    <row r="407" s="2" customFormat="1" ht="24.15" customHeight="1">
      <c r="A407" s="41"/>
      <c r="B407" s="42"/>
      <c r="C407" s="220" t="s">
        <v>380</v>
      </c>
      <c r="D407" s="220" t="s">
        <v>197</v>
      </c>
      <c r="E407" s="221" t="s">
        <v>267</v>
      </c>
      <c r="F407" s="222" t="s">
        <v>268</v>
      </c>
      <c r="G407" s="223" t="s">
        <v>218</v>
      </c>
      <c r="H407" s="224">
        <v>23.919</v>
      </c>
      <c r="I407" s="225"/>
      <c r="J407" s="225"/>
      <c r="K407" s="226">
        <f>ROUND(P407*H407,2)</f>
        <v>0</v>
      </c>
      <c r="L407" s="222" t="s">
        <v>201</v>
      </c>
      <c r="M407" s="47"/>
      <c r="N407" s="227" t="s">
        <v>20</v>
      </c>
      <c r="O407" s="228" t="s">
        <v>43</v>
      </c>
      <c r="P407" s="229">
        <f>I407+J407</f>
        <v>0</v>
      </c>
      <c r="Q407" s="229">
        <f>ROUND(I407*H407,2)</f>
        <v>0</v>
      </c>
      <c r="R407" s="229">
        <f>ROUND(J407*H407,2)</f>
        <v>0</v>
      </c>
      <c r="S407" s="87"/>
      <c r="T407" s="230">
        <f>S407*H407</f>
        <v>0</v>
      </c>
      <c r="U407" s="230">
        <v>0</v>
      </c>
      <c r="V407" s="230">
        <f>U407*H407</f>
        <v>0</v>
      </c>
      <c r="W407" s="230">
        <v>0</v>
      </c>
      <c r="X407" s="231">
        <f>W407*H407</f>
        <v>0</v>
      </c>
      <c r="Y407" s="41"/>
      <c r="Z407" s="41"/>
      <c r="AA407" s="41"/>
      <c r="AB407" s="41"/>
      <c r="AC407" s="41"/>
      <c r="AD407" s="41"/>
      <c r="AE407" s="41"/>
      <c r="AR407" s="232" t="s">
        <v>202</v>
      </c>
      <c r="AT407" s="232" t="s">
        <v>197</v>
      </c>
      <c r="AU407" s="232" t="s">
        <v>84</v>
      </c>
      <c r="AY407" s="20" t="s">
        <v>194</v>
      </c>
      <c r="BE407" s="233">
        <f>IF(O407="základní",K407,0)</f>
        <v>0</v>
      </c>
      <c r="BF407" s="233">
        <f>IF(O407="snížená",K407,0)</f>
        <v>0</v>
      </c>
      <c r="BG407" s="233">
        <f>IF(O407="zákl. přenesená",K407,0)</f>
        <v>0</v>
      </c>
      <c r="BH407" s="233">
        <f>IF(O407="sníž. přenesená",K407,0)</f>
        <v>0</v>
      </c>
      <c r="BI407" s="233">
        <f>IF(O407="nulová",K407,0)</f>
        <v>0</v>
      </c>
      <c r="BJ407" s="20" t="s">
        <v>82</v>
      </c>
      <c r="BK407" s="233">
        <f>ROUND(P407*H407,2)</f>
        <v>0</v>
      </c>
      <c r="BL407" s="20" t="s">
        <v>202</v>
      </c>
      <c r="BM407" s="232" t="s">
        <v>381</v>
      </c>
    </row>
    <row r="408" s="2" customFormat="1">
      <c r="A408" s="41"/>
      <c r="B408" s="42"/>
      <c r="C408" s="43"/>
      <c r="D408" s="234" t="s">
        <v>204</v>
      </c>
      <c r="E408" s="43"/>
      <c r="F408" s="235" t="s">
        <v>270</v>
      </c>
      <c r="G408" s="43"/>
      <c r="H408" s="43"/>
      <c r="I408" s="236"/>
      <c r="J408" s="236"/>
      <c r="K408" s="43"/>
      <c r="L408" s="43"/>
      <c r="M408" s="47"/>
      <c r="N408" s="237"/>
      <c r="O408" s="238"/>
      <c r="P408" s="87"/>
      <c r="Q408" s="87"/>
      <c r="R408" s="87"/>
      <c r="S408" s="87"/>
      <c r="T408" s="87"/>
      <c r="U408" s="87"/>
      <c r="V408" s="87"/>
      <c r="W408" s="87"/>
      <c r="X408" s="88"/>
      <c r="Y408" s="41"/>
      <c r="Z408" s="41"/>
      <c r="AA408" s="41"/>
      <c r="AB408" s="41"/>
      <c r="AC408" s="41"/>
      <c r="AD408" s="41"/>
      <c r="AE408" s="41"/>
      <c r="AT408" s="20" t="s">
        <v>204</v>
      </c>
      <c r="AU408" s="20" t="s">
        <v>84</v>
      </c>
    </row>
    <row r="409" s="13" customFormat="1">
      <c r="A409" s="13"/>
      <c r="B409" s="239"/>
      <c r="C409" s="240"/>
      <c r="D409" s="241" t="s">
        <v>206</v>
      </c>
      <c r="E409" s="242" t="s">
        <v>20</v>
      </c>
      <c r="F409" s="243" t="s">
        <v>348</v>
      </c>
      <c r="G409" s="240"/>
      <c r="H409" s="242" t="s">
        <v>20</v>
      </c>
      <c r="I409" s="244"/>
      <c r="J409" s="244"/>
      <c r="K409" s="240"/>
      <c r="L409" s="240"/>
      <c r="M409" s="245"/>
      <c r="N409" s="246"/>
      <c r="O409" s="247"/>
      <c r="P409" s="247"/>
      <c r="Q409" s="247"/>
      <c r="R409" s="247"/>
      <c r="S409" s="247"/>
      <c r="T409" s="247"/>
      <c r="U409" s="247"/>
      <c r="V409" s="247"/>
      <c r="W409" s="247"/>
      <c r="X409" s="248"/>
      <c r="Y409" s="13"/>
      <c r="Z409" s="13"/>
      <c r="AA409" s="13"/>
      <c r="AB409" s="13"/>
      <c r="AC409" s="13"/>
      <c r="AD409" s="13"/>
      <c r="AE409" s="13"/>
      <c r="AT409" s="249" t="s">
        <v>206</v>
      </c>
      <c r="AU409" s="249" t="s">
        <v>84</v>
      </c>
      <c r="AV409" s="13" t="s">
        <v>82</v>
      </c>
      <c r="AW409" s="13" t="s">
        <v>5</v>
      </c>
      <c r="AX409" s="13" t="s">
        <v>74</v>
      </c>
      <c r="AY409" s="249" t="s">
        <v>194</v>
      </c>
    </row>
    <row r="410" s="13" customFormat="1">
      <c r="A410" s="13"/>
      <c r="B410" s="239"/>
      <c r="C410" s="240"/>
      <c r="D410" s="241" t="s">
        <v>206</v>
      </c>
      <c r="E410" s="242" t="s">
        <v>20</v>
      </c>
      <c r="F410" s="243" t="s">
        <v>355</v>
      </c>
      <c r="G410" s="240"/>
      <c r="H410" s="242" t="s">
        <v>20</v>
      </c>
      <c r="I410" s="244"/>
      <c r="J410" s="244"/>
      <c r="K410" s="240"/>
      <c r="L410" s="240"/>
      <c r="M410" s="245"/>
      <c r="N410" s="246"/>
      <c r="O410" s="247"/>
      <c r="P410" s="247"/>
      <c r="Q410" s="247"/>
      <c r="R410" s="247"/>
      <c r="S410" s="247"/>
      <c r="T410" s="247"/>
      <c r="U410" s="247"/>
      <c r="V410" s="247"/>
      <c r="W410" s="247"/>
      <c r="X410" s="248"/>
      <c r="Y410" s="13"/>
      <c r="Z410" s="13"/>
      <c r="AA410" s="13"/>
      <c r="AB410" s="13"/>
      <c r="AC410" s="13"/>
      <c r="AD410" s="13"/>
      <c r="AE410" s="13"/>
      <c r="AT410" s="249" t="s">
        <v>206</v>
      </c>
      <c r="AU410" s="249" t="s">
        <v>84</v>
      </c>
      <c r="AV410" s="13" t="s">
        <v>82</v>
      </c>
      <c r="AW410" s="13" t="s">
        <v>5</v>
      </c>
      <c r="AX410" s="13" t="s">
        <v>74</v>
      </c>
      <c r="AY410" s="249" t="s">
        <v>194</v>
      </c>
    </row>
    <row r="411" s="14" customFormat="1">
      <c r="A411" s="14"/>
      <c r="B411" s="250"/>
      <c r="C411" s="251"/>
      <c r="D411" s="241" t="s">
        <v>206</v>
      </c>
      <c r="E411" s="252" t="s">
        <v>20</v>
      </c>
      <c r="F411" s="253" t="s">
        <v>356</v>
      </c>
      <c r="G411" s="251"/>
      <c r="H411" s="254">
        <v>23.919</v>
      </c>
      <c r="I411" s="255"/>
      <c r="J411" s="255"/>
      <c r="K411" s="251"/>
      <c r="L411" s="251"/>
      <c r="M411" s="256"/>
      <c r="N411" s="257"/>
      <c r="O411" s="258"/>
      <c r="P411" s="258"/>
      <c r="Q411" s="258"/>
      <c r="R411" s="258"/>
      <c r="S411" s="258"/>
      <c r="T411" s="258"/>
      <c r="U411" s="258"/>
      <c r="V411" s="258"/>
      <c r="W411" s="258"/>
      <c r="X411" s="259"/>
      <c r="Y411" s="14"/>
      <c r="Z411" s="14"/>
      <c r="AA411" s="14"/>
      <c r="AB411" s="14"/>
      <c r="AC411" s="14"/>
      <c r="AD411" s="14"/>
      <c r="AE411" s="14"/>
      <c r="AT411" s="260" t="s">
        <v>206</v>
      </c>
      <c r="AU411" s="260" t="s">
        <v>84</v>
      </c>
      <c r="AV411" s="14" t="s">
        <v>84</v>
      </c>
      <c r="AW411" s="14" t="s">
        <v>5</v>
      </c>
      <c r="AX411" s="14" t="s">
        <v>74</v>
      </c>
      <c r="AY411" s="260" t="s">
        <v>194</v>
      </c>
    </row>
    <row r="412" s="15" customFormat="1">
      <c r="A412" s="15"/>
      <c r="B412" s="261"/>
      <c r="C412" s="262"/>
      <c r="D412" s="241" t="s">
        <v>206</v>
      </c>
      <c r="E412" s="263" t="s">
        <v>20</v>
      </c>
      <c r="F412" s="264" t="s">
        <v>210</v>
      </c>
      <c r="G412" s="262"/>
      <c r="H412" s="265">
        <v>23.919</v>
      </c>
      <c r="I412" s="266"/>
      <c r="J412" s="266"/>
      <c r="K412" s="262"/>
      <c r="L412" s="262"/>
      <c r="M412" s="267"/>
      <c r="N412" s="268"/>
      <c r="O412" s="269"/>
      <c r="P412" s="269"/>
      <c r="Q412" s="269"/>
      <c r="R412" s="269"/>
      <c r="S412" s="269"/>
      <c r="T412" s="269"/>
      <c r="U412" s="269"/>
      <c r="V412" s="269"/>
      <c r="W412" s="269"/>
      <c r="X412" s="270"/>
      <c r="Y412" s="15"/>
      <c r="Z412" s="15"/>
      <c r="AA412" s="15"/>
      <c r="AB412" s="15"/>
      <c r="AC412" s="15"/>
      <c r="AD412" s="15"/>
      <c r="AE412" s="15"/>
      <c r="AT412" s="271" t="s">
        <v>206</v>
      </c>
      <c r="AU412" s="271" t="s">
        <v>84</v>
      </c>
      <c r="AV412" s="15" t="s">
        <v>202</v>
      </c>
      <c r="AW412" s="15" t="s">
        <v>5</v>
      </c>
      <c r="AX412" s="15" t="s">
        <v>82</v>
      </c>
      <c r="AY412" s="271" t="s">
        <v>194</v>
      </c>
    </row>
    <row r="413" s="12" customFormat="1" ht="22.8" customHeight="1">
      <c r="A413" s="12"/>
      <c r="B413" s="203"/>
      <c r="C413" s="204"/>
      <c r="D413" s="205" t="s">
        <v>73</v>
      </c>
      <c r="E413" s="218" t="s">
        <v>382</v>
      </c>
      <c r="F413" s="218" t="s">
        <v>383</v>
      </c>
      <c r="G413" s="204"/>
      <c r="H413" s="204"/>
      <c r="I413" s="207"/>
      <c r="J413" s="207"/>
      <c r="K413" s="219">
        <f>BK413</f>
        <v>0</v>
      </c>
      <c r="L413" s="204"/>
      <c r="M413" s="209"/>
      <c r="N413" s="210"/>
      <c r="O413" s="211"/>
      <c r="P413" s="211"/>
      <c r="Q413" s="212">
        <f>SUM(Q414:Q438)</f>
        <v>0</v>
      </c>
      <c r="R413" s="212">
        <f>SUM(R414:R438)</f>
        <v>0</v>
      </c>
      <c r="S413" s="211"/>
      <c r="T413" s="213">
        <f>SUM(T414:T438)</f>
        <v>0</v>
      </c>
      <c r="U413" s="211"/>
      <c r="V413" s="213">
        <f>SUM(V414:V438)</f>
        <v>0</v>
      </c>
      <c r="W413" s="211"/>
      <c r="X413" s="214">
        <f>SUM(X414:X438)</f>
        <v>0</v>
      </c>
      <c r="Y413" s="12"/>
      <c r="Z413" s="12"/>
      <c r="AA413" s="12"/>
      <c r="AB413" s="12"/>
      <c r="AC413" s="12"/>
      <c r="AD413" s="12"/>
      <c r="AE413" s="12"/>
      <c r="AR413" s="215" t="s">
        <v>82</v>
      </c>
      <c r="AT413" s="216" t="s">
        <v>73</v>
      </c>
      <c r="AU413" s="216" t="s">
        <v>82</v>
      </c>
      <c r="AY413" s="215" t="s">
        <v>194</v>
      </c>
      <c r="BK413" s="217">
        <f>SUM(BK414:BK438)</f>
        <v>0</v>
      </c>
    </row>
    <row r="414" s="2" customFormat="1" ht="21.75" customHeight="1">
      <c r="A414" s="41"/>
      <c r="B414" s="42"/>
      <c r="C414" s="220" t="s">
        <v>314</v>
      </c>
      <c r="D414" s="220" t="s">
        <v>197</v>
      </c>
      <c r="E414" s="221" t="s">
        <v>384</v>
      </c>
      <c r="F414" s="222" t="s">
        <v>385</v>
      </c>
      <c r="G414" s="223" t="s">
        <v>200</v>
      </c>
      <c r="H414" s="224">
        <v>2489</v>
      </c>
      <c r="I414" s="225"/>
      <c r="J414" s="225"/>
      <c r="K414" s="226">
        <f>ROUND(P414*H414,2)</f>
        <v>0</v>
      </c>
      <c r="L414" s="222" t="s">
        <v>20</v>
      </c>
      <c r="M414" s="47"/>
      <c r="N414" s="227" t="s">
        <v>20</v>
      </c>
      <c r="O414" s="228" t="s">
        <v>43</v>
      </c>
      <c r="P414" s="229">
        <f>I414+J414</f>
        <v>0</v>
      </c>
      <c r="Q414" s="229">
        <f>ROUND(I414*H414,2)</f>
        <v>0</v>
      </c>
      <c r="R414" s="229">
        <f>ROUND(J414*H414,2)</f>
        <v>0</v>
      </c>
      <c r="S414" s="87"/>
      <c r="T414" s="230">
        <f>S414*H414</f>
        <v>0</v>
      </c>
      <c r="U414" s="230">
        <v>0</v>
      </c>
      <c r="V414" s="230">
        <f>U414*H414</f>
        <v>0</v>
      </c>
      <c r="W414" s="230">
        <v>0</v>
      </c>
      <c r="X414" s="231">
        <f>W414*H414</f>
        <v>0</v>
      </c>
      <c r="Y414" s="41"/>
      <c r="Z414" s="41"/>
      <c r="AA414" s="41"/>
      <c r="AB414" s="41"/>
      <c r="AC414" s="41"/>
      <c r="AD414" s="41"/>
      <c r="AE414" s="41"/>
      <c r="AR414" s="232" t="s">
        <v>202</v>
      </c>
      <c r="AT414" s="232" t="s">
        <v>197</v>
      </c>
      <c r="AU414" s="232" t="s">
        <v>84</v>
      </c>
      <c r="AY414" s="20" t="s">
        <v>194</v>
      </c>
      <c r="BE414" s="233">
        <f>IF(O414="základní",K414,0)</f>
        <v>0</v>
      </c>
      <c r="BF414" s="233">
        <f>IF(O414="snížená",K414,0)</f>
        <v>0</v>
      </c>
      <c r="BG414" s="233">
        <f>IF(O414="zákl. přenesená",K414,0)</f>
        <v>0</v>
      </c>
      <c r="BH414" s="233">
        <f>IF(O414="sníž. přenesená",K414,0)</f>
        <v>0</v>
      </c>
      <c r="BI414" s="233">
        <f>IF(O414="nulová",K414,0)</f>
        <v>0</v>
      </c>
      <c r="BJ414" s="20" t="s">
        <v>82</v>
      </c>
      <c r="BK414" s="233">
        <f>ROUND(P414*H414,2)</f>
        <v>0</v>
      </c>
      <c r="BL414" s="20" t="s">
        <v>202</v>
      </c>
      <c r="BM414" s="232" t="s">
        <v>386</v>
      </c>
    </row>
    <row r="415" s="13" customFormat="1">
      <c r="A415" s="13"/>
      <c r="B415" s="239"/>
      <c r="C415" s="240"/>
      <c r="D415" s="241" t="s">
        <v>206</v>
      </c>
      <c r="E415" s="242" t="s">
        <v>20</v>
      </c>
      <c r="F415" s="243" t="s">
        <v>387</v>
      </c>
      <c r="G415" s="240"/>
      <c r="H415" s="242" t="s">
        <v>20</v>
      </c>
      <c r="I415" s="244"/>
      <c r="J415" s="244"/>
      <c r="K415" s="240"/>
      <c r="L415" s="240"/>
      <c r="M415" s="245"/>
      <c r="N415" s="246"/>
      <c r="O415" s="247"/>
      <c r="P415" s="247"/>
      <c r="Q415" s="247"/>
      <c r="R415" s="247"/>
      <c r="S415" s="247"/>
      <c r="T415" s="247"/>
      <c r="U415" s="247"/>
      <c r="V415" s="247"/>
      <c r="W415" s="247"/>
      <c r="X415" s="248"/>
      <c r="Y415" s="13"/>
      <c r="Z415" s="13"/>
      <c r="AA415" s="13"/>
      <c r="AB415" s="13"/>
      <c r="AC415" s="13"/>
      <c r="AD415" s="13"/>
      <c r="AE415" s="13"/>
      <c r="AT415" s="249" t="s">
        <v>206</v>
      </c>
      <c r="AU415" s="249" t="s">
        <v>84</v>
      </c>
      <c r="AV415" s="13" t="s">
        <v>82</v>
      </c>
      <c r="AW415" s="13" t="s">
        <v>5</v>
      </c>
      <c r="AX415" s="13" t="s">
        <v>74</v>
      </c>
      <c r="AY415" s="249" t="s">
        <v>194</v>
      </c>
    </row>
    <row r="416" s="13" customFormat="1">
      <c r="A416" s="13"/>
      <c r="B416" s="239"/>
      <c r="C416" s="240"/>
      <c r="D416" s="241" t="s">
        <v>206</v>
      </c>
      <c r="E416" s="242" t="s">
        <v>20</v>
      </c>
      <c r="F416" s="243" t="s">
        <v>388</v>
      </c>
      <c r="G416" s="240"/>
      <c r="H416" s="242" t="s">
        <v>20</v>
      </c>
      <c r="I416" s="244"/>
      <c r="J416" s="244"/>
      <c r="K416" s="240"/>
      <c r="L416" s="240"/>
      <c r="M416" s="245"/>
      <c r="N416" s="246"/>
      <c r="O416" s="247"/>
      <c r="P416" s="247"/>
      <c r="Q416" s="247"/>
      <c r="R416" s="247"/>
      <c r="S416" s="247"/>
      <c r="T416" s="247"/>
      <c r="U416" s="247"/>
      <c r="V416" s="247"/>
      <c r="W416" s="247"/>
      <c r="X416" s="248"/>
      <c r="Y416" s="13"/>
      <c r="Z416" s="13"/>
      <c r="AA416" s="13"/>
      <c r="AB416" s="13"/>
      <c r="AC416" s="13"/>
      <c r="AD416" s="13"/>
      <c r="AE416" s="13"/>
      <c r="AT416" s="249" t="s">
        <v>206</v>
      </c>
      <c r="AU416" s="249" t="s">
        <v>84</v>
      </c>
      <c r="AV416" s="13" t="s">
        <v>82</v>
      </c>
      <c r="AW416" s="13" t="s">
        <v>5</v>
      </c>
      <c r="AX416" s="13" t="s">
        <v>74</v>
      </c>
      <c r="AY416" s="249" t="s">
        <v>194</v>
      </c>
    </row>
    <row r="417" s="13" customFormat="1">
      <c r="A417" s="13"/>
      <c r="B417" s="239"/>
      <c r="C417" s="240"/>
      <c r="D417" s="241" t="s">
        <v>206</v>
      </c>
      <c r="E417" s="242" t="s">
        <v>20</v>
      </c>
      <c r="F417" s="243" t="s">
        <v>200</v>
      </c>
      <c r="G417" s="240"/>
      <c r="H417" s="242" t="s">
        <v>20</v>
      </c>
      <c r="I417" s="244"/>
      <c r="J417" s="244"/>
      <c r="K417" s="240"/>
      <c r="L417" s="240"/>
      <c r="M417" s="245"/>
      <c r="N417" s="246"/>
      <c r="O417" s="247"/>
      <c r="P417" s="247"/>
      <c r="Q417" s="247"/>
      <c r="R417" s="247"/>
      <c r="S417" s="247"/>
      <c r="T417" s="247"/>
      <c r="U417" s="247"/>
      <c r="V417" s="247"/>
      <c r="W417" s="247"/>
      <c r="X417" s="248"/>
      <c r="Y417" s="13"/>
      <c r="Z417" s="13"/>
      <c r="AA417" s="13"/>
      <c r="AB417" s="13"/>
      <c r="AC417" s="13"/>
      <c r="AD417" s="13"/>
      <c r="AE417" s="13"/>
      <c r="AT417" s="249" t="s">
        <v>206</v>
      </c>
      <c r="AU417" s="249" t="s">
        <v>84</v>
      </c>
      <c r="AV417" s="13" t="s">
        <v>82</v>
      </c>
      <c r="AW417" s="13" t="s">
        <v>5</v>
      </c>
      <c r="AX417" s="13" t="s">
        <v>74</v>
      </c>
      <c r="AY417" s="249" t="s">
        <v>194</v>
      </c>
    </row>
    <row r="418" s="14" customFormat="1">
      <c r="A418" s="14"/>
      <c r="B418" s="250"/>
      <c r="C418" s="251"/>
      <c r="D418" s="241" t="s">
        <v>206</v>
      </c>
      <c r="E418" s="252" t="s">
        <v>20</v>
      </c>
      <c r="F418" s="253" t="s">
        <v>209</v>
      </c>
      <c r="G418" s="251"/>
      <c r="H418" s="254">
        <v>2029</v>
      </c>
      <c r="I418" s="255"/>
      <c r="J418" s="255"/>
      <c r="K418" s="251"/>
      <c r="L418" s="251"/>
      <c r="M418" s="256"/>
      <c r="N418" s="257"/>
      <c r="O418" s="258"/>
      <c r="P418" s="258"/>
      <c r="Q418" s="258"/>
      <c r="R418" s="258"/>
      <c r="S418" s="258"/>
      <c r="T418" s="258"/>
      <c r="U418" s="258"/>
      <c r="V418" s="258"/>
      <c r="W418" s="258"/>
      <c r="X418" s="259"/>
      <c r="Y418" s="14"/>
      <c r="Z418" s="14"/>
      <c r="AA418" s="14"/>
      <c r="AB418" s="14"/>
      <c r="AC418" s="14"/>
      <c r="AD418" s="14"/>
      <c r="AE418" s="14"/>
      <c r="AT418" s="260" t="s">
        <v>206</v>
      </c>
      <c r="AU418" s="260" t="s">
        <v>84</v>
      </c>
      <c r="AV418" s="14" t="s">
        <v>84</v>
      </c>
      <c r="AW418" s="14" t="s">
        <v>5</v>
      </c>
      <c r="AX418" s="14" t="s">
        <v>74</v>
      </c>
      <c r="AY418" s="260" t="s">
        <v>194</v>
      </c>
    </row>
    <row r="419" s="16" customFormat="1">
      <c r="A419" s="16"/>
      <c r="B419" s="272"/>
      <c r="C419" s="273"/>
      <c r="D419" s="241" t="s">
        <v>206</v>
      </c>
      <c r="E419" s="274" t="s">
        <v>20</v>
      </c>
      <c r="F419" s="275" t="s">
        <v>389</v>
      </c>
      <c r="G419" s="273"/>
      <c r="H419" s="276">
        <v>2029</v>
      </c>
      <c r="I419" s="277"/>
      <c r="J419" s="277"/>
      <c r="K419" s="273"/>
      <c r="L419" s="273"/>
      <c r="M419" s="278"/>
      <c r="N419" s="279"/>
      <c r="O419" s="280"/>
      <c r="P419" s="280"/>
      <c r="Q419" s="280"/>
      <c r="R419" s="280"/>
      <c r="S419" s="280"/>
      <c r="T419" s="280"/>
      <c r="U419" s="280"/>
      <c r="V419" s="280"/>
      <c r="W419" s="280"/>
      <c r="X419" s="281"/>
      <c r="Y419" s="16"/>
      <c r="Z419" s="16"/>
      <c r="AA419" s="16"/>
      <c r="AB419" s="16"/>
      <c r="AC419" s="16"/>
      <c r="AD419" s="16"/>
      <c r="AE419" s="16"/>
      <c r="AT419" s="282" t="s">
        <v>206</v>
      </c>
      <c r="AU419" s="282" t="s">
        <v>84</v>
      </c>
      <c r="AV419" s="16" t="s">
        <v>215</v>
      </c>
      <c r="AW419" s="16" t="s">
        <v>5</v>
      </c>
      <c r="AX419" s="16" t="s">
        <v>74</v>
      </c>
      <c r="AY419" s="282" t="s">
        <v>194</v>
      </c>
    </row>
    <row r="420" s="13" customFormat="1">
      <c r="A420" s="13"/>
      <c r="B420" s="239"/>
      <c r="C420" s="240"/>
      <c r="D420" s="241" t="s">
        <v>206</v>
      </c>
      <c r="E420" s="242" t="s">
        <v>20</v>
      </c>
      <c r="F420" s="243" t="s">
        <v>390</v>
      </c>
      <c r="G420" s="240"/>
      <c r="H420" s="242" t="s">
        <v>20</v>
      </c>
      <c r="I420" s="244"/>
      <c r="J420" s="244"/>
      <c r="K420" s="240"/>
      <c r="L420" s="240"/>
      <c r="M420" s="245"/>
      <c r="N420" s="246"/>
      <c r="O420" s="247"/>
      <c r="P420" s="247"/>
      <c r="Q420" s="247"/>
      <c r="R420" s="247"/>
      <c r="S420" s="247"/>
      <c r="T420" s="247"/>
      <c r="U420" s="247"/>
      <c r="V420" s="247"/>
      <c r="W420" s="247"/>
      <c r="X420" s="248"/>
      <c r="Y420" s="13"/>
      <c r="Z420" s="13"/>
      <c r="AA420" s="13"/>
      <c r="AB420" s="13"/>
      <c r="AC420" s="13"/>
      <c r="AD420" s="13"/>
      <c r="AE420" s="13"/>
      <c r="AT420" s="249" t="s">
        <v>206</v>
      </c>
      <c r="AU420" s="249" t="s">
        <v>84</v>
      </c>
      <c r="AV420" s="13" t="s">
        <v>82</v>
      </c>
      <c r="AW420" s="13" t="s">
        <v>5</v>
      </c>
      <c r="AX420" s="13" t="s">
        <v>74</v>
      </c>
      <c r="AY420" s="249" t="s">
        <v>194</v>
      </c>
    </row>
    <row r="421" s="13" customFormat="1">
      <c r="A421" s="13"/>
      <c r="B421" s="239"/>
      <c r="C421" s="240"/>
      <c r="D421" s="241" t="s">
        <v>206</v>
      </c>
      <c r="E421" s="242" t="s">
        <v>20</v>
      </c>
      <c r="F421" s="243" t="s">
        <v>208</v>
      </c>
      <c r="G421" s="240"/>
      <c r="H421" s="242" t="s">
        <v>20</v>
      </c>
      <c r="I421" s="244"/>
      <c r="J421" s="244"/>
      <c r="K421" s="240"/>
      <c r="L421" s="240"/>
      <c r="M421" s="245"/>
      <c r="N421" s="246"/>
      <c r="O421" s="247"/>
      <c r="P421" s="247"/>
      <c r="Q421" s="247"/>
      <c r="R421" s="247"/>
      <c r="S421" s="247"/>
      <c r="T421" s="247"/>
      <c r="U421" s="247"/>
      <c r="V421" s="247"/>
      <c r="W421" s="247"/>
      <c r="X421" s="248"/>
      <c r="Y421" s="13"/>
      <c r="Z421" s="13"/>
      <c r="AA421" s="13"/>
      <c r="AB421" s="13"/>
      <c r="AC421" s="13"/>
      <c r="AD421" s="13"/>
      <c r="AE421" s="13"/>
      <c r="AT421" s="249" t="s">
        <v>206</v>
      </c>
      <c r="AU421" s="249" t="s">
        <v>84</v>
      </c>
      <c r="AV421" s="13" t="s">
        <v>82</v>
      </c>
      <c r="AW421" s="13" t="s">
        <v>5</v>
      </c>
      <c r="AX421" s="13" t="s">
        <v>74</v>
      </c>
      <c r="AY421" s="249" t="s">
        <v>194</v>
      </c>
    </row>
    <row r="422" s="14" customFormat="1">
      <c r="A422" s="14"/>
      <c r="B422" s="250"/>
      <c r="C422" s="251"/>
      <c r="D422" s="241" t="s">
        <v>206</v>
      </c>
      <c r="E422" s="252" t="s">
        <v>20</v>
      </c>
      <c r="F422" s="253" t="s">
        <v>391</v>
      </c>
      <c r="G422" s="251"/>
      <c r="H422" s="254">
        <v>460</v>
      </c>
      <c r="I422" s="255"/>
      <c r="J422" s="255"/>
      <c r="K422" s="251"/>
      <c r="L422" s="251"/>
      <c r="M422" s="256"/>
      <c r="N422" s="257"/>
      <c r="O422" s="258"/>
      <c r="P422" s="258"/>
      <c r="Q422" s="258"/>
      <c r="R422" s="258"/>
      <c r="S422" s="258"/>
      <c r="T422" s="258"/>
      <c r="U422" s="258"/>
      <c r="V422" s="258"/>
      <c r="W422" s="258"/>
      <c r="X422" s="259"/>
      <c r="Y422" s="14"/>
      <c r="Z422" s="14"/>
      <c r="AA422" s="14"/>
      <c r="AB422" s="14"/>
      <c r="AC422" s="14"/>
      <c r="AD422" s="14"/>
      <c r="AE422" s="14"/>
      <c r="AT422" s="260" t="s">
        <v>206</v>
      </c>
      <c r="AU422" s="260" t="s">
        <v>84</v>
      </c>
      <c r="AV422" s="14" t="s">
        <v>84</v>
      </c>
      <c r="AW422" s="14" t="s">
        <v>5</v>
      </c>
      <c r="AX422" s="14" t="s">
        <v>74</v>
      </c>
      <c r="AY422" s="260" t="s">
        <v>194</v>
      </c>
    </row>
    <row r="423" s="16" customFormat="1">
      <c r="A423" s="16"/>
      <c r="B423" s="272"/>
      <c r="C423" s="273"/>
      <c r="D423" s="241" t="s">
        <v>206</v>
      </c>
      <c r="E423" s="274" t="s">
        <v>20</v>
      </c>
      <c r="F423" s="275" t="s">
        <v>389</v>
      </c>
      <c r="G423" s="273"/>
      <c r="H423" s="276">
        <v>460</v>
      </c>
      <c r="I423" s="277"/>
      <c r="J423" s="277"/>
      <c r="K423" s="273"/>
      <c r="L423" s="273"/>
      <c r="M423" s="278"/>
      <c r="N423" s="279"/>
      <c r="O423" s="280"/>
      <c r="P423" s="280"/>
      <c r="Q423" s="280"/>
      <c r="R423" s="280"/>
      <c r="S423" s="280"/>
      <c r="T423" s="280"/>
      <c r="U423" s="280"/>
      <c r="V423" s="280"/>
      <c r="W423" s="280"/>
      <c r="X423" s="281"/>
      <c r="Y423" s="16"/>
      <c r="Z423" s="16"/>
      <c r="AA423" s="16"/>
      <c r="AB423" s="16"/>
      <c r="AC423" s="16"/>
      <c r="AD423" s="16"/>
      <c r="AE423" s="16"/>
      <c r="AT423" s="282" t="s">
        <v>206</v>
      </c>
      <c r="AU423" s="282" t="s">
        <v>84</v>
      </c>
      <c r="AV423" s="16" t="s">
        <v>215</v>
      </c>
      <c r="AW423" s="16" t="s">
        <v>5</v>
      </c>
      <c r="AX423" s="16" t="s">
        <v>74</v>
      </c>
      <c r="AY423" s="282" t="s">
        <v>194</v>
      </c>
    </row>
    <row r="424" s="15" customFormat="1">
      <c r="A424" s="15"/>
      <c r="B424" s="261"/>
      <c r="C424" s="262"/>
      <c r="D424" s="241" t="s">
        <v>206</v>
      </c>
      <c r="E424" s="263" t="s">
        <v>20</v>
      </c>
      <c r="F424" s="264" t="s">
        <v>210</v>
      </c>
      <c r="G424" s="262"/>
      <c r="H424" s="265">
        <v>2489</v>
      </c>
      <c r="I424" s="266"/>
      <c r="J424" s="266"/>
      <c r="K424" s="262"/>
      <c r="L424" s="262"/>
      <c r="M424" s="267"/>
      <c r="N424" s="268"/>
      <c r="O424" s="269"/>
      <c r="P424" s="269"/>
      <c r="Q424" s="269"/>
      <c r="R424" s="269"/>
      <c r="S424" s="269"/>
      <c r="T424" s="269"/>
      <c r="U424" s="269"/>
      <c r="V424" s="269"/>
      <c r="W424" s="269"/>
      <c r="X424" s="270"/>
      <c r="Y424" s="15"/>
      <c r="Z424" s="15"/>
      <c r="AA424" s="15"/>
      <c r="AB424" s="15"/>
      <c r="AC424" s="15"/>
      <c r="AD424" s="15"/>
      <c r="AE424" s="15"/>
      <c r="AT424" s="271" t="s">
        <v>206</v>
      </c>
      <c r="AU424" s="271" t="s">
        <v>84</v>
      </c>
      <c r="AV424" s="15" t="s">
        <v>202</v>
      </c>
      <c r="AW424" s="15" t="s">
        <v>5</v>
      </c>
      <c r="AX424" s="15" t="s">
        <v>82</v>
      </c>
      <c r="AY424" s="271" t="s">
        <v>194</v>
      </c>
    </row>
    <row r="425" s="2" customFormat="1">
      <c r="A425" s="41"/>
      <c r="B425" s="42"/>
      <c r="C425" s="220" t="s">
        <v>392</v>
      </c>
      <c r="D425" s="220" t="s">
        <v>197</v>
      </c>
      <c r="E425" s="221" t="s">
        <v>393</v>
      </c>
      <c r="F425" s="222" t="s">
        <v>394</v>
      </c>
      <c r="G425" s="223" t="s">
        <v>200</v>
      </c>
      <c r="H425" s="224">
        <v>2029</v>
      </c>
      <c r="I425" s="225"/>
      <c r="J425" s="225"/>
      <c r="K425" s="226">
        <f>ROUND(P425*H425,2)</f>
        <v>0</v>
      </c>
      <c r="L425" s="222" t="s">
        <v>201</v>
      </c>
      <c r="M425" s="47"/>
      <c r="N425" s="227" t="s">
        <v>20</v>
      </c>
      <c r="O425" s="228" t="s">
        <v>43</v>
      </c>
      <c r="P425" s="229">
        <f>I425+J425</f>
        <v>0</v>
      </c>
      <c r="Q425" s="229">
        <f>ROUND(I425*H425,2)</f>
        <v>0</v>
      </c>
      <c r="R425" s="229">
        <f>ROUND(J425*H425,2)</f>
        <v>0</v>
      </c>
      <c r="S425" s="87"/>
      <c r="T425" s="230">
        <f>S425*H425</f>
        <v>0</v>
      </c>
      <c r="U425" s="230">
        <v>0</v>
      </c>
      <c r="V425" s="230">
        <f>U425*H425</f>
        <v>0</v>
      </c>
      <c r="W425" s="230">
        <v>0</v>
      </c>
      <c r="X425" s="231">
        <f>W425*H425</f>
        <v>0</v>
      </c>
      <c r="Y425" s="41"/>
      <c r="Z425" s="41"/>
      <c r="AA425" s="41"/>
      <c r="AB425" s="41"/>
      <c r="AC425" s="41"/>
      <c r="AD425" s="41"/>
      <c r="AE425" s="41"/>
      <c r="AR425" s="232" t="s">
        <v>202</v>
      </c>
      <c r="AT425" s="232" t="s">
        <v>197</v>
      </c>
      <c r="AU425" s="232" t="s">
        <v>84</v>
      </c>
      <c r="AY425" s="20" t="s">
        <v>194</v>
      </c>
      <c r="BE425" s="233">
        <f>IF(O425="základní",K425,0)</f>
        <v>0</v>
      </c>
      <c r="BF425" s="233">
        <f>IF(O425="snížená",K425,0)</f>
        <v>0</v>
      </c>
      <c r="BG425" s="233">
        <f>IF(O425="zákl. přenesená",K425,0)</f>
        <v>0</v>
      </c>
      <c r="BH425" s="233">
        <f>IF(O425="sníž. přenesená",K425,0)</f>
        <v>0</v>
      </c>
      <c r="BI425" s="233">
        <f>IF(O425="nulová",K425,0)</f>
        <v>0</v>
      </c>
      <c r="BJ425" s="20" t="s">
        <v>82</v>
      </c>
      <c r="BK425" s="233">
        <f>ROUND(P425*H425,2)</f>
        <v>0</v>
      </c>
      <c r="BL425" s="20" t="s">
        <v>202</v>
      </c>
      <c r="BM425" s="232" t="s">
        <v>395</v>
      </c>
    </row>
    <row r="426" s="2" customFormat="1">
      <c r="A426" s="41"/>
      <c r="B426" s="42"/>
      <c r="C426" s="43"/>
      <c r="D426" s="234" t="s">
        <v>204</v>
      </c>
      <c r="E426" s="43"/>
      <c r="F426" s="235" t="s">
        <v>396</v>
      </c>
      <c r="G426" s="43"/>
      <c r="H426" s="43"/>
      <c r="I426" s="236"/>
      <c r="J426" s="236"/>
      <c r="K426" s="43"/>
      <c r="L426" s="43"/>
      <c r="M426" s="47"/>
      <c r="N426" s="237"/>
      <c r="O426" s="238"/>
      <c r="P426" s="87"/>
      <c r="Q426" s="87"/>
      <c r="R426" s="87"/>
      <c r="S426" s="87"/>
      <c r="T426" s="87"/>
      <c r="U426" s="87"/>
      <c r="V426" s="87"/>
      <c r="W426" s="87"/>
      <c r="X426" s="88"/>
      <c r="Y426" s="41"/>
      <c r="Z426" s="41"/>
      <c r="AA426" s="41"/>
      <c r="AB426" s="41"/>
      <c r="AC426" s="41"/>
      <c r="AD426" s="41"/>
      <c r="AE426" s="41"/>
      <c r="AT426" s="20" t="s">
        <v>204</v>
      </c>
      <c r="AU426" s="20" t="s">
        <v>84</v>
      </c>
    </row>
    <row r="427" s="13" customFormat="1">
      <c r="A427" s="13"/>
      <c r="B427" s="239"/>
      <c r="C427" s="240"/>
      <c r="D427" s="241" t="s">
        <v>206</v>
      </c>
      <c r="E427" s="242" t="s">
        <v>20</v>
      </c>
      <c r="F427" s="243" t="s">
        <v>397</v>
      </c>
      <c r="G427" s="240"/>
      <c r="H427" s="242" t="s">
        <v>20</v>
      </c>
      <c r="I427" s="244"/>
      <c r="J427" s="244"/>
      <c r="K427" s="240"/>
      <c r="L427" s="240"/>
      <c r="M427" s="245"/>
      <c r="N427" s="246"/>
      <c r="O427" s="247"/>
      <c r="P427" s="247"/>
      <c r="Q427" s="247"/>
      <c r="R427" s="247"/>
      <c r="S427" s="247"/>
      <c r="T427" s="247"/>
      <c r="U427" s="247"/>
      <c r="V427" s="247"/>
      <c r="W427" s="247"/>
      <c r="X427" s="248"/>
      <c r="Y427" s="13"/>
      <c r="Z427" s="13"/>
      <c r="AA427" s="13"/>
      <c r="AB427" s="13"/>
      <c r="AC427" s="13"/>
      <c r="AD427" s="13"/>
      <c r="AE427" s="13"/>
      <c r="AT427" s="249" t="s">
        <v>206</v>
      </c>
      <c r="AU427" s="249" t="s">
        <v>84</v>
      </c>
      <c r="AV427" s="13" t="s">
        <v>82</v>
      </c>
      <c r="AW427" s="13" t="s">
        <v>5</v>
      </c>
      <c r="AX427" s="13" t="s">
        <v>74</v>
      </c>
      <c r="AY427" s="249" t="s">
        <v>194</v>
      </c>
    </row>
    <row r="428" s="13" customFormat="1">
      <c r="A428" s="13"/>
      <c r="B428" s="239"/>
      <c r="C428" s="240"/>
      <c r="D428" s="241" t="s">
        <v>206</v>
      </c>
      <c r="E428" s="242" t="s">
        <v>20</v>
      </c>
      <c r="F428" s="243" t="s">
        <v>398</v>
      </c>
      <c r="G428" s="240"/>
      <c r="H428" s="242" t="s">
        <v>20</v>
      </c>
      <c r="I428" s="244"/>
      <c r="J428" s="244"/>
      <c r="K428" s="240"/>
      <c r="L428" s="240"/>
      <c r="M428" s="245"/>
      <c r="N428" s="246"/>
      <c r="O428" s="247"/>
      <c r="P428" s="247"/>
      <c r="Q428" s="247"/>
      <c r="R428" s="247"/>
      <c r="S428" s="247"/>
      <c r="T428" s="247"/>
      <c r="U428" s="247"/>
      <c r="V428" s="247"/>
      <c r="W428" s="247"/>
      <c r="X428" s="248"/>
      <c r="Y428" s="13"/>
      <c r="Z428" s="13"/>
      <c r="AA428" s="13"/>
      <c r="AB428" s="13"/>
      <c r="AC428" s="13"/>
      <c r="AD428" s="13"/>
      <c r="AE428" s="13"/>
      <c r="AT428" s="249" t="s">
        <v>206</v>
      </c>
      <c r="AU428" s="249" t="s">
        <v>84</v>
      </c>
      <c r="AV428" s="13" t="s">
        <v>82</v>
      </c>
      <c r="AW428" s="13" t="s">
        <v>5</v>
      </c>
      <c r="AX428" s="13" t="s">
        <v>74</v>
      </c>
      <c r="AY428" s="249" t="s">
        <v>194</v>
      </c>
    </row>
    <row r="429" s="13" customFormat="1">
      <c r="A429" s="13"/>
      <c r="B429" s="239"/>
      <c r="C429" s="240"/>
      <c r="D429" s="241" t="s">
        <v>206</v>
      </c>
      <c r="E429" s="242" t="s">
        <v>20</v>
      </c>
      <c r="F429" s="243" t="s">
        <v>200</v>
      </c>
      <c r="G429" s="240"/>
      <c r="H429" s="242" t="s">
        <v>20</v>
      </c>
      <c r="I429" s="244"/>
      <c r="J429" s="244"/>
      <c r="K429" s="240"/>
      <c r="L429" s="240"/>
      <c r="M429" s="245"/>
      <c r="N429" s="246"/>
      <c r="O429" s="247"/>
      <c r="P429" s="247"/>
      <c r="Q429" s="247"/>
      <c r="R429" s="247"/>
      <c r="S429" s="247"/>
      <c r="T429" s="247"/>
      <c r="U429" s="247"/>
      <c r="V429" s="247"/>
      <c r="W429" s="247"/>
      <c r="X429" s="248"/>
      <c r="Y429" s="13"/>
      <c r="Z429" s="13"/>
      <c r="AA429" s="13"/>
      <c r="AB429" s="13"/>
      <c r="AC429" s="13"/>
      <c r="AD429" s="13"/>
      <c r="AE429" s="13"/>
      <c r="AT429" s="249" t="s">
        <v>206</v>
      </c>
      <c r="AU429" s="249" t="s">
        <v>84</v>
      </c>
      <c r="AV429" s="13" t="s">
        <v>82</v>
      </c>
      <c r="AW429" s="13" t="s">
        <v>5</v>
      </c>
      <c r="AX429" s="13" t="s">
        <v>74</v>
      </c>
      <c r="AY429" s="249" t="s">
        <v>194</v>
      </c>
    </row>
    <row r="430" s="14" customFormat="1">
      <c r="A430" s="14"/>
      <c r="B430" s="250"/>
      <c r="C430" s="251"/>
      <c r="D430" s="241" t="s">
        <v>206</v>
      </c>
      <c r="E430" s="252" t="s">
        <v>20</v>
      </c>
      <c r="F430" s="253" t="s">
        <v>209</v>
      </c>
      <c r="G430" s="251"/>
      <c r="H430" s="254">
        <v>2029</v>
      </c>
      <c r="I430" s="255"/>
      <c r="J430" s="255"/>
      <c r="K430" s="251"/>
      <c r="L430" s="251"/>
      <c r="M430" s="256"/>
      <c r="N430" s="257"/>
      <c r="O430" s="258"/>
      <c r="P430" s="258"/>
      <c r="Q430" s="258"/>
      <c r="R430" s="258"/>
      <c r="S430" s="258"/>
      <c r="T430" s="258"/>
      <c r="U430" s="258"/>
      <c r="V430" s="258"/>
      <c r="W430" s="258"/>
      <c r="X430" s="259"/>
      <c r="Y430" s="14"/>
      <c r="Z430" s="14"/>
      <c r="AA430" s="14"/>
      <c r="AB430" s="14"/>
      <c r="AC430" s="14"/>
      <c r="AD430" s="14"/>
      <c r="AE430" s="14"/>
      <c r="AT430" s="260" t="s">
        <v>206</v>
      </c>
      <c r="AU430" s="260" t="s">
        <v>84</v>
      </c>
      <c r="AV430" s="14" t="s">
        <v>84</v>
      </c>
      <c r="AW430" s="14" t="s">
        <v>5</v>
      </c>
      <c r="AX430" s="14" t="s">
        <v>74</v>
      </c>
      <c r="AY430" s="260" t="s">
        <v>194</v>
      </c>
    </row>
    <row r="431" s="15" customFormat="1">
      <c r="A431" s="15"/>
      <c r="B431" s="261"/>
      <c r="C431" s="262"/>
      <c r="D431" s="241" t="s">
        <v>206</v>
      </c>
      <c r="E431" s="263" t="s">
        <v>20</v>
      </c>
      <c r="F431" s="264" t="s">
        <v>210</v>
      </c>
      <c r="G431" s="262"/>
      <c r="H431" s="265">
        <v>2029</v>
      </c>
      <c r="I431" s="266"/>
      <c r="J431" s="266"/>
      <c r="K431" s="262"/>
      <c r="L431" s="262"/>
      <c r="M431" s="267"/>
      <c r="N431" s="268"/>
      <c r="O431" s="269"/>
      <c r="P431" s="269"/>
      <c r="Q431" s="269"/>
      <c r="R431" s="269"/>
      <c r="S431" s="269"/>
      <c r="T431" s="269"/>
      <c r="U431" s="269"/>
      <c r="V431" s="269"/>
      <c r="W431" s="269"/>
      <c r="X431" s="270"/>
      <c r="Y431" s="15"/>
      <c r="Z431" s="15"/>
      <c r="AA431" s="15"/>
      <c r="AB431" s="15"/>
      <c r="AC431" s="15"/>
      <c r="AD431" s="15"/>
      <c r="AE431" s="15"/>
      <c r="AT431" s="271" t="s">
        <v>206</v>
      </c>
      <c r="AU431" s="271" t="s">
        <v>84</v>
      </c>
      <c r="AV431" s="15" t="s">
        <v>202</v>
      </c>
      <c r="AW431" s="15" t="s">
        <v>5</v>
      </c>
      <c r="AX431" s="15" t="s">
        <v>82</v>
      </c>
      <c r="AY431" s="271" t="s">
        <v>194</v>
      </c>
    </row>
    <row r="432" s="2" customFormat="1">
      <c r="A432" s="41"/>
      <c r="B432" s="42"/>
      <c r="C432" s="220" t="s">
        <v>399</v>
      </c>
      <c r="D432" s="220" t="s">
        <v>197</v>
      </c>
      <c r="E432" s="221" t="s">
        <v>393</v>
      </c>
      <c r="F432" s="222" t="s">
        <v>394</v>
      </c>
      <c r="G432" s="223" t="s">
        <v>200</v>
      </c>
      <c r="H432" s="224">
        <v>2029</v>
      </c>
      <c r="I432" s="225"/>
      <c r="J432" s="225"/>
      <c r="K432" s="226">
        <f>ROUND(P432*H432,2)</f>
        <v>0</v>
      </c>
      <c r="L432" s="222" t="s">
        <v>201</v>
      </c>
      <c r="M432" s="47"/>
      <c r="N432" s="227" t="s">
        <v>20</v>
      </c>
      <c r="O432" s="228" t="s">
        <v>43</v>
      </c>
      <c r="P432" s="229">
        <f>I432+J432</f>
        <v>0</v>
      </c>
      <c r="Q432" s="229">
        <f>ROUND(I432*H432,2)</f>
        <v>0</v>
      </c>
      <c r="R432" s="229">
        <f>ROUND(J432*H432,2)</f>
        <v>0</v>
      </c>
      <c r="S432" s="87"/>
      <c r="T432" s="230">
        <f>S432*H432</f>
        <v>0</v>
      </c>
      <c r="U432" s="230">
        <v>0</v>
      </c>
      <c r="V432" s="230">
        <f>U432*H432</f>
        <v>0</v>
      </c>
      <c r="W432" s="230">
        <v>0</v>
      </c>
      <c r="X432" s="231">
        <f>W432*H432</f>
        <v>0</v>
      </c>
      <c r="Y432" s="41"/>
      <c r="Z432" s="41"/>
      <c r="AA432" s="41"/>
      <c r="AB432" s="41"/>
      <c r="AC432" s="41"/>
      <c r="AD432" s="41"/>
      <c r="AE432" s="41"/>
      <c r="AR432" s="232" t="s">
        <v>202</v>
      </c>
      <c r="AT432" s="232" t="s">
        <v>197</v>
      </c>
      <c r="AU432" s="232" t="s">
        <v>84</v>
      </c>
      <c r="AY432" s="20" t="s">
        <v>194</v>
      </c>
      <c r="BE432" s="233">
        <f>IF(O432="základní",K432,0)</f>
        <v>0</v>
      </c>
      <c r="BF432" s="233">
        <f>IF(O432="snížená",K432,0)</f>
        <v>0</v>
      </c>
      <c r="BG432" s="233">
        <f>IF(O432="zákl. přenesená",K432,0)</f>
        <v>0</v>
      </c>
      <c r="BH432" s="233">
        <f>IF(O432="sníž. přenesená",K432,0)</f>
        <v>0</v>
      </c>
      <c r="BI432" s="233">
        <f>IF(O432="nulová",K432,0)</f>
        <v>0</v>
      </c>
      <c r="BJ432" s="20" t="s">
        <v>82</v>
      </c>
      <c r="BK432" s="233">
        <f>ROUND(P432*H432,2)</f>
        <v>0</v>
      </c>
      <c r="BL432" s="20" t="s">
        <v>202</v>
      </c>
      <c r="BM432" s="232" t="s">
        <v>400</v>
      </c>
    </row>
    <row r="433" s="2" customFormat="1">
      <c r="A433" s="41"/>
      <c r="B433" s="42"/>
      <c r="C433" s="43"/>
      <c r="D433" s="234" t="s">
        <v>204</v>
      </c>
      <c r="E433" s="43"/>
      <c r="F433" s="235" t="s">
        <v>396</v>
      </c>
      <c r="G433" s="43"/>
      <c r="H433" s="43"/>
      <c r="I433" s="236"/>
      <c r="J433" s="236"/>
      <c r="K433" s="43"/>
      <c r="L433" s="43"/>
      <c r="M433" s="47"/>
      <c r="N433" s="237"/>
      <c r="O433" s="238"/>
      <c r="P433" s="87"/>
      <c r="Q433" s="87"/>
      <c r="R433" s="87"/>
      <c r="S433" s="87"/>
      <c r="T433" s="87"/>
      <c r="U433" s="87"/>
      <c r="V433" s="87"/>
      <c r="W433" s="87"/>
      <c r="X433" s="88"/>
      <c r="Y433" s="41"/>
      <c r="Z433" s="41"/>
      <c r="AA433" s="41"/>
      <c r="AB433" s="41"/>
      <c r="AC433" s="41"/>
      <c r="AD433" s="41"/>
      <c r="AE433" s="41"/>
      <c r="AT433" s="20" t="s">
        <v>204</v>
      </c>
      <c r="AU433" s="20" t="s">
        <v>84</v>
      </c>
    </row>
    <row r="434" s="13" customFormat="1">
      <c r="A434" s="13"/>
      <c r="B434" s="239"/>
      <c r="C434" s="240"/>
      <c r="D434" s="241" t="s">
        <v>206</v>
      </c>
      <c r="E434" s="242" t="s">
        <v>20</v>
      </c>
      <c r="F434" s="243" t="s">
        <v>397</v>
      </c>
      <c r="G434" s="240"/>
      <c r="H434" s="242" t="s">
        <v>20</v>
      </c>
      <c r="I434" s="244"/>
      <c r="J434" s="244"/>
      <c r="K434" s="240"/>
      <c r="L434" s="240"/>
      <c r="M434" s="245"/>
      <c r="N434" s="246"/>
      <c r="O434" s="247"/>
      <c r="P434" s="247"/>
      <c r="Q434" s="247"/>
      <c r="R434" s="247"/>
      <c r="S434" s="247"/>
      <c r="T434" s="247"/>
      <c r="U434" s="247"/>
      <c r="V434" s="247"/>
      <c r="W434" s="247"/>
      <c r="X434" s="248"/>
      <c r="Y434" s="13"/>
      <c r="Z434" s="13"/>
      <c r="AA434" s="13"/>
      <c r="AB434" s="13"/>
      <c r="AC434" s="13"/>
      <c r="AD434" s="13"/>
      <c r="AE434" s="13"/>
      <c r="AT434" s="249" t="s">
        <v>206</v>
      </c>
      <c r="AU434" s="249" t="s">
        <v>84</v>
      </c>
      <c r="AV434" s="13" t="s">
        <v>82</v>
      </c>
      <c r="AW434" s="13" t="s">
        <v>5</v>
      </c>
      <c r="AX434" s="13" t="s">
        <v>74</v>
      </c>
      <c r="AY434" s="249" t="s">
        <v>194</v>
      </c>
    </row>
    <row r="435" s="13" customFormat="1">
      <c r="A435" s="13"/>
      <c r="B435" s="239"/>
      <c r="C435" s="240"/>
      <c r="D435" s="241" t="s">
        <v>206</v>
      </c>
      <c r="E435" s="242" t="s">
        <v>20</v>
      </c>
      <c r="F435" s="243" t="s">
        <v>398</v>
      </c>
      <c r="G435" s="240"/>
      <c r="H435" s="242" t="s">
        <v>20</v>
      </c>
      <c r="I435" s="244"/>
      <c r="J435" s="244"/>
      <c r="K435" s="240"/>
      <c r="L435" s="240"/>
      <c r="M435" s="245"/>
      <c r="N435" s="246"/>
      <c r="O435" s="247"/>
      <c r="P435" s="247"/>
      <c r="Q435" s="247"/>
      <c r="R435" s="247"/>
      <c r="S435" s="247"/>
      <c r="T435" s="247"/>
      <c r="U435" s="247"/>
      <c r="V435" s="247"/>
      <c r="W435" s="247"/>
      <c r="X435" s="248"/>
      <c r="Y435" s="13"/>
      <c r="Z435" s="13"/>
      <c r="AA435" s="13"/>
      <c r="AB435" s="13"/>
      <c r="AC435" s="13"/>
      <c r="AD435" s="13"/>
      <c r="AE435" s="13"/>
      <c r="AT435" s="249" t="s">
        <v>206</v>
      </c>
      <c r="AU435" s="249" t="s">
        <v>84</v>
      </c>
      <c r="AV435" s="13" t="s">
        <v>82</v>
      </c>
      <c r="AW435" s="13" t="s">
        <v>5</v>
      </c>
      <c r="AX435" s="13" t="s">
        <v>74</v>
      </c>
      <c r="AY435" s="249" t="s">
        <v>194</v>
      </c>
    </row>
    <row r="436" s="13" customFormat="1">
      <c r="A436" s="13"/>
      <c r="B436" s="239"/>
      <c r="C436" s="240"/>
      <c r="D436" s="241" t="s">
        <v>206</v>
      </c>
      <c r="E436" s="242" t="s">
        <v>20</v>
      </c>
      <c r="F436" s="243" t="s">
        <v>200</v>
      </c>
      <c r="G436" s="240"/>
      <c r="H436" s="242" t="s">
        <v>20</v>
      </c>
      <c r="I436" s="244"/>
      <c r="J436" s="244"/>
      <c r="K436" s="240"/>
      <c r="L436" s="240"/>
      <c r="M436" s="245"/>
      <c r="N436" s="246"/>
      <c r="O436" s="247"/>
      <c r="P436" s="247"/>
      <c r="Q436" s="247"/>
      <c r="R436" s="247"/>
      <c r="S436" s="247"/>
      <c r="T436" s="247"/>
      <c r="U436" s="247"/>
      <c r="V436" s="247"/>
      <c r="W436" s="247"/>
      <c r="X436" s="248"/>
      <c r="Y436" s="13"/>
      <c r="Z436" s="13"/>
      <c r="AA436" s="13"/>
      <c r="AB436" s="13"/>
      <c r="AC436" s="13"/>
      <c r="AD436" s="13"/>
      <c r="AE436" s="13"/>
      <c r="AT436" s="249" t="s">
        <v>206</v>
      </c>
      <c r="AU436" s="249" t="s">
        <v>84</v>
      </c>
      <c r="AV436" s="13" t="s">
        <v>82</v>
      </c>
      <c r="AW436" s="13" t="s">
        <v>5</v>
      </c>
      <c r="AX436" s="13" t="s">
        <v>74</v>
      </c>
      <c r="AY436" s="249" t="s">
        <v>194</v>
      </c>
    </row>
    <row r="437" s="14" customFormat="1">
      <c r="A437" s="14"/>
      <c r="B437" s="250"/>
      <c r="C437" s="251"/>
      <c r="D437" s="241" t="s">
        <v>206</v>
      </c>
      <c r="E437" s="252" t="s">
        <v>20</v>
      </c>
      <c r="F437" s="253" t="s">
        <v>209</v>
      </c>
      <c r="G437" s="251"/>
      <c r="H437" s="254">
        <v>2029</v>
      </c>
      <c r="I437" s="255"/>
      <c r="J437" s="255"/>
      <c r="K437" s="251"/>
      <c r="L437" s="251"/>
      <c r="M437" s="256"/>
      <c r="N437" s="257"/>
      <c r="O437" s="258"/>
      <c r="P437" s="258"/>
      <c r="Q437" s="258"/>
      <c r="R437" s="258"/>
      <c r="S437" s="258"/>
      <c r="T437" s="258"/>
      <c r="U437" s="258"/>
      <c r="V437" s="258"/>
      <c r="W437" s="258"/>
      <c r="X437" s="259"/>
      <c r="Y437" s="14"/>
      <c r="Z437" s="14"/>
      <c r="AA437" s="14"/>
      <c r="AB437" s="14"/>
      <c r="AC437" s="14"/>
      <c r="AD437" s="14"/>
      <c r="AE437" s="14"/>
      <c r="AT437" s="260" t="s">
        <v>206</v>
      </c>
      <c r="AU437" s="260" t="s">
        <v>84</v>
      </c>
      <c r="AV437" s="14" t="s">
        <v>84</v>
      </c>
      <c r="AW437" s="14" t="s">
        <v>5</v>
      </c>
      <c r="AX437" s="14" t="s">
        <v>74</v>
      </c>
      <c r="AY437" s="260" t="s">
        <v>194</v>
      </c>
    </row>
    <row r="438" s="15" customFormat="1">
      <c r="A438" s="15"/>
      <c r="B438" s="261"/>
      <c r="C438" s="262"/>
      <c r="D438" s="241" t="s">
        <v>206</v>
      </c>
      <c r="E438" s="263" t="s">
        <v>20</v>
      </c>
      <c r="F438" s="264" t="s">
        <v>210</v>
      </c>
      <c r="G438" s="262"/>
      <c r="H438" s="265">
        <v>2029</v>
      </c>
      <c r="I438" s="266"/>
      <c r="J438" s="266"/>
      <c r="K438" s="262"/>
      <c r="L438" s="262"/>
      <c r="M438" s="267"/>
      <c r="N438" s="268"/>
      <c r="O438" s="269"/>
      <c r="P438" s="269"/>
      <c r="Q438" s="269"/>
      <c r="R438" s="269"/>
      <c r="S438" s="269"/>
      <c r="T438" s="269"/>
      <c r="U438" s="269"/>
      <c r="V438" s="269"/>
      <c r="W438" s="269"/>
      <c r="X438" s="270"/>
      <c r="Y438" s="15"/>
      <c r="Z438" s="15"/>
      <c r="AA438" s="15"/>
      <c r="AB438" s="15"/>
      <c r="AC438" s="15"/>
      <c r="AD438" s="15"/>
      <c r="AE438" s="15"/>
      <c r="AT438" s="271" t="s">
        <v>206</v>
      </c>
      <c r="AU438" s="271" t="s">
        <v>84</v>
      </c>
      <c r="AV438" s="15" t="s">
        <v>202</v>
      </c>
      <c r="AW438" s="15" t="s">
        <v>5</v>
      </c>
      <c r="AX438" s="15" t="s">
        <v>82</v>
      </c>
      <c r="AY438" s="271" t="s">
        <v>194</v>
      </c>
    </row>
    <row r="439" s="12" customFormat="1" ht="22.8" customHeight="1">
      <c r="A439" s="12"/>
      <c r="B439" s="203"/>
      <c r="C439" s="204"/>
      <c r="D439" s="205" t="s">
        <v>73</v>
      </c>
      <c r="E439" s="218" t="s">
        <v>401</v>
      </c>
      <c r="F439" s="218" t="s">
        <v>402</v>
      </c>
      <c r="G439" s="204"/>
      <c r="H439" s="204"/>
      <c r="I439" s="207"/>
      <c r="J439" s="207"/>
      <c r="K439" s="219">
        <f>BK439</f>
        <v>0</v>
      </c>
      <c r="L439" s="204"/>
      <c r="M439" s="209"/>
      <c r="N439" s="210"/>
      <c r="O439" s="211"/>
      <c r="P439" s="211"/>
      <c r="Q439" s="212">
        <f>SUM(Q440:Q457)</f>
        <v>0</v>
      </c>
      <c r="R439" s="212">
        <f>SUM(R440:R457)</f>
        <v>0</v>
      </c>
      <c r="S439" s="211"/>
      <c r="T439" s="213">
        <f>SUM(T440:T457)</f>
        <v>0</v>
      </c>
      <c r="U439" s="211"/>
      <c r="V439" s="213">
        <f>SUM(V440:V457)</f>
        <v>87.859800000000007</v>
      </c>
      <c r="W439" s="211"/>
      <c r="X439" s="214">
        <f>SUM(X440:X457)</f>
        <v>0</v>
      </c>
      <c r="Y439" s="12"/>
      <c r="Z439" s="12"/>
      <c r="AA439" s="12"/>
      <c r="AB439" s="12"/>
      <c r="AC439" s="12"/>
      <c r="AD439" s="12"/>
      <c r="AE439" s="12"/>
      <c r="AR439" s="215" t="s">
        <v>82</v>
      </c>
      <c r="AT439" s="216" t="s">
        <v>73</v>
      </c>
      <c r="AU439" s="216" t="s">
        <v>82</v>
      </c>
      <c r="AY439" s="215" t="s">
        <v>194</v>
      </c>
      <c r="BK439" s="217">
        <f>SUM(BK440:BK457)</f>
        <v>0</v>
      </c>
    </row>
    <row r="440" s="2" customFormat="1">
      <c r="A440" s="41"/>
      <c r="B440" s="42"/>
      <c r="C440" s="220" t="s">
        <v>403</v>
      </c>
      <c r="D440" s="220" t="s">
        <v>197</v>
      </c>
      <c r="E440" s="221" t="s">
        <v>404</v>
      </c>
      <c r="F440" s="222" t="s">
        <v>405</v>
      </c>
      <c r="G440" s="223" t="s">
        <v>200</v>
      </c>
      <c r="H440" s="224">
        <v>367</v>
      </c>
      <c r="I440" s="225"/>
      <c r="J440" s="225"/>
      <c r="K440" s="226">
        <f>ROUND(P440*H440,2)</f>
        <v>0</v>
      </c>
      <c r="L440" s="222" t="s">
        <v>201</v>
      </c>
      <c r="M440" s="47"/>
      <c r="N440" s="227" t="s">
        <v>20</v>
      </c>
      <c r="O440" s="228" t="s">
        <v>43</v>
      </c>
      <c r="P440" s="229">
        <f>I440+J440</f>
        <v>0</v>
      </c>
      <c r="Q440" s="229">
        <f>ROUND(I440*H440,2)</f>
        <v>0</v>
      </c>
      <c r="R440" s="229">
        <f>ROUND(J440*H440,2)</f>
        <v>0</v>
      </c>
      <c r="S440" s="87"/>
      <c r="T440" s="230">
        <f>S440*H440</f>
        <v>0</v>
      </c>
      <c r="U440" s="230">
        <v>0</v>
      </c>
      <c r="V440" s="230">
        <f>U440*H440</f>
        <v>0</v>
      </c>
      <c r="W440" s="230">
        <v>0</v>
      </c>
      <c r="X440" s="231">
        <f>W440*H440</f>
        <v>0</v>
      </c>
      <c r="Y440" s="41"/>
      <c r="Z440" s="41"/>
      <c r="AA440" s="41"/>
      <c r="AB440" s="41"/>
      <c r="AC440" s="41"/>
      <c r="AD440" s="41"/>
      <c r="AE440" s="41"/>
      <c r="AR440" s="232" t="s">
        <v>202</v>
      </c>
      <c r="AT440" s="232" t="s">
        <v>197</v>
      </c>
      <c r="AU440" s="232" t="s">
        <v>84</v>
      </c>
      <c r="AY440" s="20" t="s">
        <v>194</v>
      </c>
      <c r="BE440" s="233">
        <f>IF(O440="základní",K440,0)</f>
        <v>0</v>
      </c>
      <c r="BF440" s="233">
        <f>IF(O440="snížená",K440,0)</f>
        <v>0</v>
      </c>
      <c r="BG440" s="233">
        <f>IF(O440="zákl. přenesená",K440,0)</f>
        <v>0</v>
      </c>
      <c r="BH440" s="233">
        <f>IF(O440="sníž. přenesená",K440,0)</f>
        <v>0</v>
      </c>
      <c r="BI440" s="233">
        <f>IF(O440="nulová",K440,0)</f>
        <v>0</v>
      </c>
      <c r="BJ440" s="20" t="s">
        <v>82</v>
      </c>
      <c r="BK440" s="233">
        <f>ROUND(P440*H440,2)</f>
        <v>0</v>
      </c>
      <c r="BL440" s="20" t="s">
        <v>202</v>
      </c>
      <c r="BM440" s="232" t="s">
        <v>406</v>
      </c>
    </row>
    <row r="441" s="2" customFormat="1">
      <c r="A441" s="41"/>
      <c r="B441" s="42"/>
      <c r="C441" s="43"/>
      <c r="D441" s="234" t="s">
        <v>204</v>
      </c>
      <c r="E441" s="43"/>
      <c r="F441" s="235" t="s">
        <v>407</v>
      </c>
      <c r="G441" s="43"/>
      <c r="H441" s="43"/>
      <c r="I441" s="236"/>
      <c r="J441" s="236"/>
      <c r="K441" s="43"/>
      <c r="L441" s="43"/>
      <c r="M441" s="47"/>
      <c r="N441" s="237"/>
      <c r="O441" s="238"/>
      <c r="P441" s="87"/>
      <c r="Q441" s="87"/>
      <c r="R441" s="87"/>
      <c r="S441" s="87"/>
      <c r="T441" s="87"/>
      <c r="U441" s="87"/>
      <c r="V441" s="87"/>
      <c r="W441" s="87"/>
      <c r="X441" s="88"/>
      <c r="Y441" s="41"/>
      <c r="Z441" s="41"/>
      <c r="AA441" s="41"/>
      <c r="AB441" s="41"/>
      <c r="AC441" s="41"/>
      <c r="AD441" s="41"/>
      <c r="AE441" s="41"/>
      <c r="AT441" s="20" t="s">
        <v>204</v>
      </c>
      <c r="AU441" s="20" t="s">
        <v>84</v>
      </c>
    </row>
    <row r="442" s="13" customFormat="1">
      <c r="A442" s="13"/>
      <c r="B442" s="239"/>
      <c r="C442" s="240"/>
      <c r="D442" s="241" t="s">
        <v>206</v>
      </c>
      <c r="E442" s="242" t="s">
        <v>20</v>
      </c>
      <c r="F442" s="243" t="s">
        <v>408</v>
      </c>
      <c r="G442" s="240"/>
      <c r="H442" s="242" t="s">
        <v>20</v>
      </c>
      <c r="I442" s="244"/>
      <c r="J442" s="244"/>
      <c r="K442" s="240"/>
      <c r="L442" s="240"/>
      <c r="M442" s="245"/>
      <c r="N442" s="246"/>
      <c r="O442" s="247"/>
      <c r="P442" s="247"/>
      <c r="Q442" s="247"/>
      <c r="R442" s="247"/>
      <c r="S442" s="247"/>
      <c r="T442" s="247"/>
      <c r="U442" s="247"/>
      <c r="V442" s="247"/>
      <c r="W442" s="247"/>
      <c r="X442" s="248"/>
      <c r="Y442" s="13"/>
      <c r="Z442" s="13"/>
      <c r="AA442" s="13"/>
      <c r="AB442" s="13"/>
      <c r="AC442" s="13"/>
      <c r="AD442" s="13"/>
      <c r="AE442" s="13"/>
      <c r="AT442" s="249" t="s">
        <v>206</v>
      </c>
      <c r="AU442" s="249" t="s">
        <v>84</v>
      </c>
      <c r="AV442" s="13" t="s">
        <v>82</v>
      </c>
      <c r="AW442" s="13" t="s">
        <v>5</v>
      </c>
      <c r="AX442" s="13" t="s">
        <v>74</v>
      </c>
      <c r="AY442" s="249" t="s">
        <v>194</v>
      </c>
    </row>
    <row r="443" s="13" customFormat="1">
      <c r="A443" s="13"/>
      <c r="B443" s="239"/>
      <c r="C443" s="240"/>
      <c r="D443" s="241" t="s">
        <v>206</v>
      </c>
      <c r="E443" s="242" t="s">
        <v>20</v>
      </c>
      <c r="F443" s="243" t="s">
        <v>409</v>
      </c>
      <c r="G443" s="240"/>
      <c r="H443" s="242" t="s">
        <v>20</v>
      </c>
      <c r="I443" s="244"/>
      <c r="J443" s="244"/>
      <c r="K443" s="240"/>
      <c r="L443" s="240"/>
      <c r="M443" s="245"/>
      <c r="N443" s="246"/>
      <c r="O443" s="247"/>
      <c r="P443" s="247"/>
      <c r="Q443" s="247"/>
      <c r="R443" s="247"/>
      <c r="S443" s="247"/>
      <c r="T443" s="247"/>
      <c r="U443" s="247"/>
      <c r="V443" s="247"/>
      <c r="W443" s="247"/>
      <c r="X443" s="248"/>
      <c r="Y443" s="13"/>
      <c r="Z443" s="13"/>
      <c r="AA443" s="13"/>
      <c r="AB443" s="13"/>
      <c r="AC443" s="13"/>
      <c r="AD443" s="13"/>
      <c r="AE443" s="13"/>
      <c r="AT443" s="249" t="s">
        <v>206</v>
      </c>
      <c r="AU443" s="249" t="s">
        <v>84</v>
      </c>
      <c r="AV443" s="13" t="s">
        <v>82</v>
      </c>
      <c r="AW443" s="13" t="s">
        <v>5</v>
      </c>
      <c r="AX443" s="13" t="s">
        <v>74</v>
      </c>
      <c r="AY443" s="249" t="s">
        <v>194</v>
      </c>
    </row>
    <row r="444" s="14" customFormat="1">
      <c r="A444" s="14"/>
      <c r="B444" s="250"/>
      <c r="C444" s="251"/>
      <c r="D444" s="241" t="s">
        <v>206</v>
      </c>
      <c r="E444" s="252" t="s">
        <v>20</v>
      </c>
      <c r="F444" s="253" t="s">
        <v>279</v>
      </c>
      <c r="G444" s="251"/>
      <c r="H444" s="254">
        <v>367</v>
      </c>
      <c r="I444" s="255"/>
      <c r="J444" s="255"/>
      <c r="K444" s="251"/>
      <c r="L444" s="251"/>
      <c r="M444" s="256"/>
      <c r="N444" s="257"/>
      <c r="O444" s="258"/>
      <c r="P444" s="258"/>
      <c r="Q444" s="258"/>
      <c r="R444" s="258"/>
      <c r="S444" s="258"/>
      <c r="T444" s="258"/>
      <c r="U444" s="258"/>
      <c r="V444" s="258"/>
      <c r="W444" s="258"/>
      <c r="X444" s="259"/>
      <c r="Y444" s="14"/>
      <c r="Z444" s="14"/>
      <c r="AA444" s="14"/>
      <c r="AB444" s="14"/>
      <c r="AC444" s="14"/>
      <c r="AD444" s="14"/>
      <c r="AE444" s="14"/>
      <c r="AT444" s="260" t="s">
        <v>206</v>
      </c>
      <c r="AU444" s="260" t="s">
        <v>84</v>
      </c>
      <c r="AV444" s="14" t="s">
        <v>84</v>
      </c>
      <c r="AW444" s="14" t="s">
        <v>5</v>
      </c>
      <c r="AX444" s="14" t="s">
        <v>74</v>
      </c>
      <c r="AY444" s="260" t="s">
        <v>194</v>
      </c>
    </row>
    <row r="445" s="15" customFormat="1">
      <c r="A445" s="15"/>
      <c r="B445" s="261"/>
      <c r="C445" s="262"/>
      <c r="D445" s="241" t="s">
        <v>206</v>
      </c>
      <c r="E445" s="263" t="s">
        <v>20</v>
      </c>
      <c r="F445" s="264" t="s">
        <v>210</v>
      </c>
      <c r="G445" s="262"/>
      <c r="H445" s="265">
        <v>367</v>
      </c>
      <c r="I445" s="266"/>
      <c r="J445" s="266"/>
      <c r="K445" s="262"/>
      <c r="L445" s="262"/>
      <c r="M445" s="267"/>
      <c r="N445" s="268"/>
      <c r="O445" s="269"/>
      <c r="P445" s="269"/>
      <c r="Q445" s="269"/>
      <c r="R445" s="269"/>
      <c r="S445" s="269"/>
      <c r="T445" s="269"/>
      <c r="U445" s="269"/>
      <c r="V445" s="269"/>
      <c r="W445" s="269"/>
      <c r="X445" s="270"/>
      <c r="Y445" s="15"/>
      <c r="Z445" s="15"/>
      <c r="AA445" s="15"/>
      <c r="AB445" s="15"/>
      <c r="AC445" s="15"/>
      <c r="AD445" s="15"/>
      <c r="AE445" s="15"/>
      <c r="AT445" s="271" t="s">
        <v>206</v>
      </c>
      <c r="AU445" s="271" t="s">
        <v>84</v>
      </c>
      <c r="AV445" s="15" t="s">
        <v>202</v>
      </c>
      <c r="AW445" s="15" t="s">
        <v>5</v>
      </c>
      <c r="AX445" s="15" t="s">
        <v>82</v>
      </c>
      <c r="AY445" s="271" t="s">
        <v>194</v>
      </c>
    </row>
    <row r="446" s="2" customFormat="1" ht="33" customHeight="1">
      <c r="A446" s="41"/>
      <c r="B446" s="42"/>
      <c r="C446" s="220" t="s">
        <v>410</v>
      </c>
      <c r="D446" s="220" t="s">
        <v>197</v>
      </c>
      <c r="E446" s="221" t="s">
        <v>411</v>
      </c>
      <c r="F446" s="222" t="s">
        <v>412</v>
      </c>
      <c r="G446" s="223" t="s">
        <v>200</v>
      </c>
      <c r="H446" s="224">
        <v>367</v>
      </c>
      <c r="I446" s="225"/>
      <c r="J446" s="225"/>
      <c r="K446" s="226">
        <f>ROUND(P446*H446,2)</f>
        <v>0</v>
      </c>
      <c r="L446" s="222" t="s">
        <v>201</v>
      </c>
      <c r="M446" s="47"/>
      <c r="N446" s="227" t="s">
        <v>20</v>
      </c>
      <c r="O446" s="228" t="s">
        <v>43</v>
      </c>
      <c r="P446" s="229">
        <f>I446+J446</f>
        <v>0</v>
      </c>
      <c r="Q446" s="229">
        <f>ROUND(I446*H446,2)</f>
        <v>0</v>
      </c>
      <c r="R446" s="229">
        <f>ROUND(J446*H446,2)</f>
        <v>0</v>
      </c>
      <c r="S446" s="87"/>
      <c r="T446" s="230">
        <f>S446*H446</f>
        <v>0</v>
      </c>
      <c r="U446" s="230">
        <v>0</v>
      </c>
      <c r="V446" s="230">
        <f>U446*H446</f>
        <v>0</v>
      </c>
      <c r="W446" s="230">
        <v>0</v>
      </c>
      <c r="X446" s="231">
        <f>W446*H446</f>
        <v>0</v>
      </c>
      <c r="Y446" s="41"/>
      <c r="Z446" s="41"/>
      <c r="AA446" s="41"/>
      <c r="AB446" s="41"/>
      <c r="AC446" s="41"/>
      <c r="AD446" s="41"/>
      <c r="AE446" s="41"/>
      <c r="AR446" s="232" t="s">
        <v>202</v>
      </c>
      <c r="AT446" s="232" t="s">
        <v>197</v>
      </c>
      <c r="AU446" s="232" t="s">
        <v>84</v>
      </c>
      <c r="AY446" s="20" t="s">
        <v>194</v>
      </c>
      <c r="BE446" s="233">
        <f>IF(O446="základní",K446,0)</f>
        <v>0</v>
      </c>
      <c r="BF446" s="233">
        <f>IF(O446="snížená",K446,0)</f>
        <v>0</v>
      </c>
      <c r="BG446" s="233">
        <f>IF(O446="zákl. přenesená",K446,0)</f>
        <v>0</v>
      </c>
      <c r="BH446" s="233">
        <f>IF(O446="sníž. přenesená",K446,0)</f>
        <v>0</v>
      </c>
      <c r="BI446" s="233">
        <f>IF(O446="nulová",K446,0)</f>
        <v>0</v>
      </c>
      <c r="BJ446" s="20" t="s">
        <v>82</v>
      </c>
      <c r="BK446" s="233">
        <f>ROUND(P446*H446,2)</f>
        <v>0</v>
      </c>
      <c r="BL446" s="20" t="s">
        <v>202</v>
      </c>
      <c r="BM446" s="232" t="s">
        <v>413</v>
      </c>
    </row>
    <row r="447" s="2" customFormat="1">
      <c r="A447" s="41"/>
      <c r="B447" s="42"/>
      <c r="C447" s="43"/>
      <c r="D447" s="234" t="s">
        <v>204</v>
      </c>
      <c r="E447" s="43"/>
      <c r="F447" s="235" t="s">
        <v>414</v>
      </c>
      <c r="G447" s="43"/>
      <c r="H447" s="43"/>
      <c r="I447" s="236"/>
      <c r="J447" s="236"/>
      <c r="K447" s="43"/>
      <c r="L447" s="43"/>
      <c r="M447" s="47"/>
      <c r="N447" s="237"/>
      <c r="O447" s="238"/>
      <c r="P447" s="87"/>
      <c r="Q447" s="87"/>
      <c r="R447" s="87"/>
      <c r="S447" s="87"/>
      <c r="T447" s="87"/>
      <c r="U447" s="87"/>
      <c r="V447" s="87"/>
      <c r="W447" s="87"/>
      <c r="X447" s="88"/>
      <c r="Y447" s="41"/>
      <c r="Z447" s="41"/>
      <c r="AA447" s="41"/>
      <c r="AB447" s="41"/>
      <c r="AC447" s="41"/>
      <c r="AD447" s="41"/>
      <c r="AE447" s="41"/>
      <c r="AT447" s="20" t="s">
        <v>204</v>
      </c>
      <c r="AU447" s="20" t="s">
        <v>84</v>
      </c>
    </row>
    <row r="448" s="13" customFormat="1">
      <c r="A448" s="13"/>
      <c r="B448" s="239"/>
      <c r="C448" s="240"/>
      <c r="D448" s="241" t="s">
        <v>206</v>
      </c>
      <c r="E448" s="242" t="s">
        <v>20</v>
      </c>
      <c r="F448" s="243" t="s">
        <v>415</v>
      </c>
      <c r="G448" s="240"/>
      <c r="H448" s="242" t="s">
        <v>20</v>
      </c>
      <c r="I448" s="244"/>
      <c r="J448" s="244"/>
      <c r="K448" s="240"/>
      <c r="L448" s="240"/>
      <c r="M448" s="245"/>
      <c r="N448" s="246"/>
      <c r="O448" s="247"/>
      <c r="P448" s="247"/>
      <c r="Q448" s="247"/>
      <c r="R448" s="247"/>
      <c r="S448" s="247"/>
      <c r="T448" s="247"/>
      <c r="U448" s="247"/>
      <c r="V448" s="247"/>
      <c r="W448" s="247"/>
      <c r="X448" s="248"/>
      <c r="Y448" s="13"/>
      <c r="Z448" s="13"/>
      <c r="AA448" s="13"/>
      <c r="AB448" s="13"/>
      <c r="AC448" s="13"/>
      <c r="AD448" s="13"/>
      <c r="AE448" s="13"/>
      <c r="AT448" s="249" t="s">
        <v>206</v>
      </c>
      <c r="AU448" s="249" t="s">
        <v>84</v>
      </c>
      <c r="AV448" s="13" t="s">
        <v>82</v>
      </c>
      <c r="AW448" s="13" t="s">
        <v>5</v>
      </c>
      <c r="AX448" s="13" t="s">
        <v>74</v>
      </c>
      <c r="AY448" s="249" t="s">
        <v>194</v>
      </c>
    </row>
    <row r="449" s="13" customFormat="1">
      <c r="A449" s="13"/>
      <c r="B449" s="239"/>
      <c r="C449" s="240"/>
      <c r="D449" s="241" t="s">
        <v>206</v>
      </c>
      <c r="E449" s="242" t="s">
        <v>20</v>
      </c>
      <c r="F449" s="243" t="s">
        <v>416</v>
      </c>
      <c r="G449" s="240"/>
      <c r="H449" s="242" t="s">
        <v>20</v>
      </c>
      <c r="I449" s="244"/>
      <c r="J449" s="244"/>
      <c r="K449" s="240"/>
      <c r="L449" s="240"/>
      <c r="M449" s="245"/>
      <c r="N449" s="246"/>
      <c r="O449" s="247"/>
      <c r="P449" s="247"/>
      <c r="Q449" s="247"/>
      <c r="R449" s="247"/>
      <c r="S449" s="247"/>
      <c r="T449" s="247"/>
      <c r="U449" s="247"/>
      <c r="V449" s="247"/>
      <c r="W449" s="247"/>
      <c r="X449" s="248"/>
      <c r="Y449" s="13"/>
      <c r="Z449" s="13"/>
      <c r="AA449" s="13"/>
      <c r="AB449" s="13"/>
      <c r="AC449" s="13"/>
      <c r="AD449" s="13"/>
      <c r="AE449" s="13"/>
      <c r="AT449" s="249" t="s">
        <v>206</v>
      </c>
      <c r="AU449" s="249" t="s">
        <v>84</v>
      </c>
      <c r="AV449" s="13" t="s">
        <v>82</v>
      </c>
      <c r="AW449" s="13" t="s">
        <v>5</v>
      </c>
      <c r="AX449" s="13" t="s">
        <v>74</v>
      </c>
      <c r="AY449" s="249" t="s">
        <v>194</v>
      </c>
    </row>
    <row r="450" s="14" customFormat="1">
      <c r="A450" s="14"/>
      <c r="B450" s="250"/>
      <c r="C450" s="251"/>
      <c r="D450" s="241" t="s">
        <v>206</v>
      </c>
      <c r="E450" s="252" t="s">
        <v>20</v>
      </c>
      <c r="F450" s="253" t="s">
        <v>279</v>
      </c>
      <c r="G450" s="251"/>
      <c r="H450" s="254">
        <v>367</v>
      </c>
      <c r="I450" s="255"/>
      <c r="J450" s="255"/>
      <c r="K450" s="251"/>
      <c r="L450" s="251"/>
      <c r="M450" s="256"/>
      <c r="N450" s="257"/>
      <c r="O450" s="258"/>
      <c r="P450" s="258"/>
      <c r="Q450" s="258"/>
      <c r="R450" s="258"/>
      <c r="S450" s="258"/>
      <c r="T450" s="258"/>
      <c r="U450" s="258"/>
      <c r="V450" s="258"/>
      <c r="W450" s="258"/>
      <c r="X450" s="259"/>
      <c r="Y450" s="14"/>
      <c r="Z450" s="14"/>
      <c r="AA450" s="14"/>
      <c r="AB450" s="14"/>
      <c r="AC450" s="14"/>
      <c r="AD450" s="14"/>
      <c r="AE450" s="14"/>
      <c r="AT450" s="260" t="s">
        <v>206</v>
      </c>
      <c r="AU450" s="260" t="s">
        <v>84</v>
      </c>
      <c r="AV450" s="14" t="s">
        <v>84</v>
      </c>
      <c r="AW450" s="14" t="s">
        <v>5</v>
      </c>
      <c r="AX450" s="14" t="s">
        <v>74</v>
      </c>
      <c r="AY450" s="260" t="s">
        <v>194</v>
      </c>
    </row>
    <row r="451" s="15" customFormat="1">
      <c r="A451" s="15"/>
      <c r="B451" s="261"/>
      <c r="C451" s="262"/>
      <c r="D451" s="241" t="s">
        <v>206</v>
      </c>
      <c r="E451" s="263" t="s">
        <v>20</v>
      </c>
      <c r="F451" s="264" t="s">
        <v>210</v>
      </c>
      <c r="G451" s="262"/>
      <c r="H451" s="265">
        <v>367</v>
      </c>
      <c r="I451" s="266"/>
      <c r="J451" s="266"/>
      <c r="K451" s="262"/>
      <c r="L451" s="262"/>
      <c r="M451" s="267"/>
      <c r="N451" s="268"/>
      <c r="O451" s="269"/>
      <c r="P451" s="269"/>
      <c r="Q451" s="269"/>
      <c r="R451" s="269"/>
      <c r="S451" s="269"/>
      <c r="T451" s="269"/>
      <c r="U451" s="269"/>
      <c r="V451" s="269"/>
      <c r="W451" s="269"/>
      <c r="X451" s="270"/>
      <c r="Y451" s="15"/>
      <c r="Z451" s="15"/>
      <c r="AA451" s="15"/>
      <c r="AB451" s="15"/>
      <c r="AC451" s="15"/>
      <c r="AD451" s="15"/>
      <c r="AE451" s="15"/>
      <c r="AT451" s="271" t="s">
        <v>206</v>
      </c>
      <c r="AU451" s="271" t="s">
        <v>84</v>
      </c>
      <c r="AV451" s="15" t="s">
        <v>202</v>
      </c>
      <c r="AW451" s="15" t="s">
        <v>5</v>
      </c>
      <c r="AX451" s="15" t="s">
        <v>82</v>
      </c>
      <c r="AY451" s="271" t="s">
        <v>194</v>
      </c>
    </row>
    <row r="452" s="2" customFormat="1" ht="24.15" customHeight="1">
      <c r="A452" s="41"/>
      <c r="B452" s="42"/>
      <c r="C452" s="283" t="s">
        <v>417</v>
      </c>
      <c r="D452" s="283" t="s">
        <v>418</v>
      </c>
      <c r="E452" s="284" t="s">
        <v>419</v>
      </c>
      <c r="F452" s="285" t="s">
        <v>420</v>
      </c>
      <c r="G452" s="286" t="s">
        <v>200</v>
      </c>
      <c r="H452" s="287">
        <v>385.35000000000002</v>
      </c>
      <c r="I452" s="288"/>
      <c r="J452" s="289"/>
      <c r="K452" s="290">
        <f>ROUND(P452*H452,2)</f>
        <v>0</v>
      </c>
      <c r="L452" s="285" t="s">
        <v>201</v>
      </c>
      <c r="M452" s="291"/>
      <c r="N452" s="292" t="s">
        <v>20</v>
      </c>
      <c r="O452" s="228" t="s">
        <v>43</v>
      </c>
      <c r="P452" s="229">
        <f>I452+J452</f>
        <v>0</v>
      </c>
      <c r="Q452" s="229">
        <f>ROUND(I452*H452,2)</f>
        <v>0</v>
      </c>
      <c r="R452" s="229">
        <f>ROUND(J452*H452,2)</f>
        <v>0</v>
      </c>
      <c r="S452" s="87"/>
      <c r="T452" s="230">
        <f>S452*H452</f>
        <v>0</v>
      </c>
      <c r="U452" s="230">
        <v>0.22800000000000001</v>
      </c>
      <c r="V452" s="230">
        <f>U452*H452</f>
        <v>87.859800000000007</v>
      </c>
      <c r="W452" s="230">
        <v>0</v>
      </c>
      <c r="X452" s="231">
        <f>W452*H452</f>
        <v>0</v>
      </c>
      <c r="Y452" s="41"/>
      <c r="Z452" s="41"/>
      <c r="AA452" s="41"/>
      <c r="AB452" s="41"/>
      <c r="AC452" s="41"/>
      <c r="AD452" s="41"/>
      <c r="AE452" s="41"/>
      <c r="AR452" s="232" t="s">
        <v>243</v>
      </c>
      <c r="AT452" s="232" t="s">
        <v>418</v>
      </c>
      <c r="AU452" s="232" t="s">
        <v>84</v>
      </c>
      <c r="AY452" s="20" t="s">
        <v>194</v>
      </c>
      <c r="BE452" s="233">
        <f>IF(O452="základní",K452,0)</f>
        <v>0</v>
      </c>
      <c r="BF452" s="233">
        <f>IF(O452="snížená",K452,0)</f>
        <v>0</v>
      </c>
      <c r="BG452" s="233">
        <f>IF(O452="zákl. přenesená",K452,0)</f>
        <v>0</v>
      </c>
      <c r="BH452" s="233">
        <f>IF(O452="sníž. přenesená",K452,0)</f>
        <v>0</v>
      </c>
      <c r="BI452" s="233">
        <f>IF(O452="nulová",K452,0)</f>
        <v>0</v>
      </c>
      <c r="BJ452" s="20" t="s">
        <v>82</v>
      </c>
      <c r="BK452" s="233">
        <f>ROUND(P452*H452,2)</f>
        <v>0</v>
      </c>
      <c r="BL452" s="20" t="s">
        <v>202</v>
      </c>
      <c r="BM452" s="232" t="s">
        <v>421</v>
      </c>
    </row>
    <row r="453" s="13" customFormat="1">
      <c r="A453" s="13"/>
      <c r="B453" s="239"/>
      <c r="C453" s="240"/>
      <c r="D453" s="241" t="s">
        <v>206</v>
      </c>
      <c r="E453" s="242" t="s">
        <v>20</v>
      </c>
      <c r="F453" s="243" t="s">
        <v>415</v>
      </c>
      <c r="G453" s="240"/>
      <c r="H453" s="242" t="s">
        <v>20</v>
      </c>
      <c r="I453" s="244"/>
      <c r="J453" s="244"/>
      <c r="K453" s="240"/>
      <c r="L453" s="240"/>
      <c r="M453" s="245"/>
      <c r="N453" s="246"/>
      <c r="O453" s="247"/>
      <c r="P453" s="247"/>
      <c r="Q453" s="247"/>
      <c r="R453" s="247"/>
      <c r="S453" s="247"/>
      <c r="T453" s="247"/>
      <c r="U453" s="247"/>
      <c r="V453" s="247"/>
      <c r="W453" s="247"/>
      <c r="X453" s="248"/>
      <c r="Y453" s="13"/>
      <c r="Z453" s="13"/>
      <c r="AA453" s="13"/>
      <c r="AB453" s="13"/>
      <c r="AC453" s="13"/>
      <c r="AD453" s="13"/>
      <c r="AE453" s="13"/>
      <c r="AT453" s="249" t="s">
        <v>206</v>
      </c>
      <c r="AU453" s="249" t="s">
        <v>84</v>
      </c>
      <c r="AV453" s="13" t="s">
        <v>82</v>
      </c>
      <c r="AW453" s="13" t="s">
        <v>5</v>
      </c>
      <c r="AX453" s="13" t="s">
        <v>74</v>
      </c>
      <c r="AY453" s="249" t="s">
        <v>194</v>
      </c>
    </row>
    <row r="454" s="13" customFormat="1">
      <c r="A454" s="13"/>
      <c r="B454" s="239"/>
      <c r="C454" s="240"/>
      <c r="D454" s="241" t="s">
        <v>206</v>
      </c>
      <c r="E454" s="242" t="s">
        <v>20</v>
      </c>
      <c r="F454" s="243" t="s">
        <v>416</v>
      </c>
      <c r="G454" s="240"/>
      <c r="H454" s="242" t="s">
        <v>20</v>
      </c>
      <c r="I454" s="244"/>
      <c r="J454" s="244"/>
      <c r="K454" s="240"/>
      <c r="L454" s="240"/>
      <c r="M454" s="245"/>
      <c r="N454" s="246"/>
      <c r="O454" s="247"/>
      <c r="P454" s="247"/>
      <c r="Q454" s="247"/>
      <c r="R454" s="247"/>
      <c r="S454" s="247"/>
      <c r="T454" s="247"/>
      <c r="U454" s="247"/>
      <c r="V454" s="247"/>
      <c r="W454" s="247"/>
      <c r="X454" s="248"/>
      <c r="Y454" s="13"/>
      <c r="Z454" s="13"/>
      <c r="AA454" s="13"/>
      <c r="AB454" s="13"/>
      <c r="AC454" s="13"/>
      <c r="AD454" s="13"/>
      <c r="AE454" s="13"/>
      <c r="AT454" s="249" t="s">
        <v>206</v>
      </c>
      <c r="AU454" s="249" t="s">
        <v>84</v>
      </c>
      <c r="AV454" s="13" t="s">
        <v>82</v>
      </c>
      <c r="AW454" s="13" t="s">
        <v>5</v>
      </c>
      <c r="AX454" s="13" t="s">
        <v>74</v>
      </c>
      <c r="AY454" s="249" t="s">
        <v>194</v>
      </c>
    </row>
    <row r="455" s="14" customFormat="1">
      <c r="A455" s="14"/>
      <c r="B455" s="250"/>
      <c r="C455" s="251"/>
      <c r="D455" s="241" t="s">
        <v>206</v>
      </c>
      <c r="E455" s="252" t="s">
        <v>20</v>
      </c>
      <c r="F455" s="253" t="s">
        <v>279</v>
      </c>
      <c r="G455" s="251"/>
      <c r="H455" s="254">
        <v>367</v>
      </c>
      <c r="I455" s="255"/>
      <c r="J455" s="255"/>
      <c r="K455" s="251"/>
      <c r="L455" s="251"/>
      <c r="M455" s="256"/>
      <c r="N455" s="257"/>
      <c r="O455" s="258"/>
      <c r="P455" s="258"/>
      <c r="Q455" s="258"/>
      <c r="R455" s="258"/>
      <c r="S455" s="258"/>
      <c r="T455" s="258"/>
      <c r="U455" s="258"/>
      <c r="V455" s="258"/>
      <c r="W455" s="258"/>
      <c r="X455" s="259"/>
      <c r="Y455" s="14"/>
      <c r="Z455" s="14"/>
      <c r="AA455" s="14"/>
      <c r="AB455" s="14"/>
      <c r="AC455" s="14"/>
      <c r="AD455" s="14"/>
      <c r="AE455" s="14"/>
      <c r="AT455" s="260" t="s">
        <v>206</v>
      </c>
      <c r="AU455" s="260" t="s">
        <v>84</v>
      </c>
      <c r="AV455" s="14" t="s">
        <v>84</v>
      </c>
      <c r="AW455" s="14" t="s">
        <v>5</v>
      </c>
      <c r="AX455" s="14" t="s">
        <v>74</v>
      </c>
      <c r="AY455" s="260" t="s">
        <v>194</v>
      </c>
    </row>
    <row r="456" s="15" customFormat="1">
      <c r="A456" s="15"/>
      <c r="B456" s="261"/>
      <c r="C456" s="262"/>
      <c r="D456" s="241" t="s">
        <v>206</v>
      </c>
      <c r="E456" s="263" t="s">
        <v>20</v>
      </c>
      <c r="F456" s="264" t="s">
        <v>210</v>
      </c>
      <c r="G456" s="262"/>
      <c r="H456" s="265">
        <v>367</v>
      </c>
      <c r="I456" s="266"/>
      <c r="J456" s="266"/>
      <c r="K456" s="262"/>
      <c r="L456" s="262"/>
      <c r="M456" s="267"/>
      <c r="N456" s="268"/>
      <c r="O456" s="269"/>
      <c r="P456" s="269"/>
      <c r="Q456" s="269"/>
      <c r="R456" s="269"/>
      <c r="S456" s="269"/>
      <c r="T456" s="269"/>
      <c r="U456" s="269"/>
      <c r="V456" s="269"/>
      <c r="W456" s="269"/>
      <c r="X456" s="270"/>
      <c r="Y456" s="15"/>
      <c r="Z456" s="15"/>
      <c r="AA456" s="15"/>
      <c r="AB456" s="15"/>
      <c r="AC456" s="15"/>
      <c r="AD456" s="15"/>
      <c r="AE456" s="15"/>
      <c r="AT456" s="271" t="s">
        <v>206</v>
      </c>
      <c r="AU456" s="271" t="s">
        <v>84</v>
      </c>
      <c r="AV456" s="15" t="s">
        <v>202</v>
      </c>
      <c r="AW456" s="15" t="s">
        <v>5</v>
      </c>
      <c r="AX456" s="15" t="s">
        <v>82</v>
      </c>
      <c r="AY456" s="271" t="s">
        <v>194</v>
      </c>
    </row>
    <row r="457" s="14" customFormat="1">
      <c r="A457" s="14"/>
      <c r="B457" s="250"/>
      <c r="C457" s="251"/>
      <c r="D457" s="241" t="s">
        <v>206</v>
      </c>
      <c r="E457" s="251"/>
      <c r="F457" s="253" t="s">
        <v>422</v>
      </c>
      <c r="G457" s="251"/>
      <c r="H457" s="254">
        <v>385.35000000000002</v>
      </c>
      <c r="I457" s="255"/>
      <c r="J457" s="255"/>
      <c r="K457" s="251"/>
      <c r="L457" s="251"/>
      <c r="M457" s="256"/>
      <c r="N457" s="257"/>
      <c r="O457" s="258"/>
      <c r="P457" s="258"/>
      <c r="Q457" s="258"/>
      <c r="R457" s="258"/>
      <c r="S457" s="258"/>
      <c r="T457" s="258"/>
      <c r="U457" s="258"/>
      <c r="V457" s="258"/>
      <c r="W457" s="258"/>
      <c r="X457" s="259"/>
      <c r="Y457" s="14"/>
      <c r="Z457" s="14"/>
      <c r="AA457" s="14"/>
      <c r="AB457" s="14"/>
      <c r="AC457" s="14"/>
      <c r="AD457" s="14"/>
      <c r="AE457" s="14"/>
      <c r="AT457" s="260" t="s">
        <v>206</v>
      </c>
      <c r="AU457" s="260" t="s">
        <v>84</v>
      </c>
      <c r="AV457" s="14" t="s">
        <v>84</v>
      </c>
      <c r="AW457" s="14" t="s">
        <v>4</v>
      </c>
      <c r="AX457" s="14" t="s">
        <v>82</v>
      </c>
      <c r="AY457" s="260" t="s">
        <v>194</v>
      </c>
    </row>
    <row r="458" s="12" customFormat="1" ht="22.8" customHeight="1">
      <c r="A458" s="12"/>
      <c r="B458" s="203"/>
      <c r="C458" s="204"/>
      <c r="D458" s="205" t="s">
        <v>73</v>
      </c>
      <c r="E458" s="218" t="s">
        <v>423</v>
      </c>
      <c r="F458" s="218" t="s">
        <v>424</v>
      </c>
      <c r="G458" s="204"/>
      <c r="H458" s="204"/>
      <c r="I458" s="207"/>
      <c r="J458" s="207"/>
      <c r="K458" s="219">
        <f>BK458</f>
        <v>0</v>
      </c>
      <c r="L458" s="204"/>
      <c r="M458" s="209"/>
      <c r="N458" s="210"/>
      <c r="O458" s="211"/>
      <c r="P458" s="211"/>
      <c r="Q458" s="212">
        <f>SUM(Q459:Q476)</f>
        <v>0</v>
      </c>
      <c r="R458" s="212">
        <f>SUM(R459:R476)</f>
        <v>0</v>
      </c>
      <c r="S458" s="211"/>
      <c r="T458" s="213">
        <f>SUM(T459:T476)</f>
        <v>0</v>
      </c>
      <c r="U458" s="211"/>
      <c r="V458" s="213">
        <f>SUM(V459:V476)</f>
        <v>22.330349999999999</v>
      </c>
      <c r="W458" s="211"/>
      <c r="X458" s="214">
        <f>SUM(X459:X476)</f>
        <v>0</v>
      </c>
      <c r="Y458" s="12"/>
      <c r="Z458" s="12"/>
      <c r="AA458" s="12"/>
      <c r="AB458" s="12"/>
      <c r="AC458" s="12"/>
      <c r="AD458" s="12"/>
      <c r="AE458" s="12"/>
      <c r="AR458" s="215" t="s">
        <v>82</v>
      </c>
      <c r="AT458" s="216" t="s">
        <v>73</v>
      </c>
      <c r="AU458" s="216" t="s">
        <v>82</v>
      </c>
      <c r="AY458" s="215" t="s">
        <v>194</v>
      </c>
      <c r="BK458" s="217">
        <f>SUM(BK459:BK476)</f>
        <v>0</v>
      </c>
    </row>
    <row r="459" s="2" customFormat="1">
      <c r="A459" s="41"/>
      <c r="B459" s="42"/>
      <c r="C459" s="220" t="s">
        <v>425</v>
      </c>
      <c r="D459" s="220" t="s">
        <v>197</v>
      </c>
      <c r="E459" s="221" t="s">
        <v>426</v>
      </c>
      <c r="F459" s="222" t="s">
        <v>427</v>
      </c>
      <c r="G459" s="223" t="s">
        <v>200</v>
      </c>
      <c r="H459" s="224">
        <v>51</v>
      </c>
      <c r="I459" s="225"/>
      <c r="J459" s="225"/>
      <c r="K459" s="226">
        <f>ROUND(P459*H459,2)</f>
        <v>0</v>
      </c>
      <c r="L459" s="222" t="s">
        <v>201</v>
      </c>
      <c r="M459" s="47"/>
      <c r="N459" s="227" t="s">
        <v>20</v>
      </c>
      <c r="O459" s="228" t="s">
        <v>43</v>
      </c>
      <c r="P459" s="229">
        <f>I459+J459</f>
        <v>0</v>
      </c>
      <c r="Q459" s="229">
        <f>ROUND(I459*H459,2)</f>
        <v>0</v>
      </c>
      <c r="R459" s="229">
        <f>ROUND(J459*H459,2)</f>
        <v>0</v>
      </c>
      <c r="S459" s="87"/>
      <c r="T459" s="230">
        <f>S459*H459</f>
        <v>0</v>
      </c>
      <c r="U459" s="230">
        <v>0</v>
      </c>
      <c r="V459" s="230">
        <f>U459*H459</f>
        <v>0</v>
      </c>
      <c r="W459" s="230">
        <v>0</v>
      </c>
      <c r="X459" s="231">
        <f>W459*H459</f>
        <v>0</v>
      </c>
      <c r="Y459" s="41"/>
      <c r="Z459" s="41"/>
      <c r="AA459" s="41"/>
      <c r="AB459" s="41"/>
      <c r="AC459" s="41"/>
      <c r="AD459" s="41"/>
      <c r="AE459" s="41"/>
      <c r="AR459" s="232" t="s">
        <v>202</v>
      </c>
      <c r="AT459" s="232" t="s">
        <v>197</v>
      </c>
      <c r="AU459" s="232" t="s">
        <v>84</v>
      </c>
      <c r="AY459" s="20" t="s">
        <v>194</v>
      </c>
      <c r="BE459" s="233">
        <f>IF(O459="základní",K459,0)</f>
        <v>0</v>
      </c>
      <c r="BF459" s="233">
        <f>IF(O459="snížená",K459,0)</f>
        <v>0</v>
      </c>
      <c r="BG459" s="233">
        <f>IF(O459="zákl. přenesená",K459,0)</f>
        <v>0</v>
      </c>
      <c r="BH459" s="233">
        <f>IF(O459="sníž. přenesená",K459,0)</f>
        <v>0</v>
      </c>
      <c r="BI459" s="233">
        <f>IF(O459="nulová",K459,0)</f>
        <v>0</v>
      </c>
      <c r="BJ459" s="20" t="s">
        <v>82</v>
      </c>
      <c r="BK459" s="233">
        <f>ROUND(P459*H459,2)</f>
        <v>0</v>
      </c>
      <c r="BL459" s="20" t="s">
        <v>202</v>
      </c>
      <c r="BM459" s="232" t="s">
        <v>428</v>
      </c>
    </row>
    <row r="460" s="2" customFormat="1">
      <c r="A460" s="41"/>
      <c r="B460" s="42"/>
      <c r="C460" s="43"/>
      <c r="D460" s="234" t="s">
        <v>204</v>
      </c>
      <c r="E460" s="43"/>
      <c r="F460" s="235" t="s">
        <v>429</v>
      </c>
      <c r="G460" s="43"/>
      <c r="H460" s="43"/>
      <c r="I460" s="236"/>
      <c r="J460" s="236"/>
      <c r="K460" s="43"/>
      <c r="L460" s="43"/>
      <c r="M460" s="47"/>
      <c r="N460" s="237"/>
      <c r="O460" s="238"/>
      <c r="P460" s="87"/>
      <c r="Q460" s="87"/>
      <c r="R460" s="87"/>
      <c r="S460" s="87"/>
      <c r="T460" s="87"/>
      <c r="U460" s="87"/>
      <c r="V460" s="87"/>
      <c r="W460" s="87"/>
      <c r="X460" s="88"/>
      <c r="Y460" s="41"/>
      <c r="Z460" s="41"/>
      <c r="AA460" s="41"/>
      <c r="AB460" s="41"/>
      <c r="AC460" s="41"/>
      <c r="AD460" s="41"/>
      <c r="AE460" s="41"/>
      <c r="AT460" s="20" t="s">
        <v>204</v>
      </c>
      <c r="AU460" s="20" t="s">
        <v>84</v>
      </c>
    </row>
    <row r="461" s="13" customFormat="1">
      <c r="A461" s="13"/>
      <c r="B461" s="239"/>
      <c r="C461" s="240"/>
      <c r="D461" s="241" t="s">
        <v>206</v>
      </c>
      <c r="E461" s="242" t="s">
        <v>20</v>
      </c>
      <c r="F461" s="243" t="s">
        <v>313</v>
      </c>
      <c r="G461" s="240"/>
      <c r="H461" s="242" t="s">
        <v>20</v>
      </c>
      <c r="I461" s="244"/>
      <c r="J461" s="244"/>
      <c r="K461" s="240"/>
      <c r="L461" s="240"/>
      <c r="M461" s="245"/>
      <c r="N461" s="246"/>
      <c r="O461" s="247"/>
      <c r="P461" s="247"/>
      <c r="Q461" s="247"/>
      <c r="R461" s="247"/>
      <c r="S461" s="247"/>
      <c r="T461" s="247"/>
      <c r="U461" s="247"/>
      <c r="V461" s="247"/>
      <c r="W461" s="247"/>
      <c r="X461" s="248"/>
      <c r="Y461" s="13"/>
      <c r="Z461" s="13"/>
      <c r="AA461" s="13"/>
      <c r="AB461" s="13"/>
      <c r="AC461" s="13"/>
      <c r="AD461" s="13"/>
      <c r="AE461" s="13"/>
      <c r="AT461" s="249" t="s">
        <v>206</v>
      </c>
      <c r="AU461" s="249" t="s">
        <v>84</v>
      </c>
      <c r="AV461" s="13" t="s">
        <v>82</v>
      </c>
      <c r="AW461" s="13" t="s">
        <v>5</v>
      </c>
      <c r="AX461" s="13" t="s">
        <v>74</v>
      </c>
      <c r="AY461" s="249" t="s">
        <v>194</v>
      </c>
    </row>
    <row r="462" s="13" customFormat="1">
      <c r="A462" s="13"/>
      <c r="B462" s="239"/>
      <c r="C462" s="240"/>
      <c r="D462" s="241" t="s">
        <v>206</v>
      </c>
      <c r="E462" s="242" t="s">
        <v>20</v>
      </c>
      <c r="F462" s="243" t="s">
        <v>200</v>
      </c>
      <c r="G462" s="240"/>
      <c r="H462" s="242" t="s">
        <v>20</v>
      </c>
      <c r="I462" s="244"/>
      <c r="J462" s="244"/>
      <c r="K462" s="240"/>
      <c r="L462" s="240"/>
      <c r="M462" s="245"/>
      <c r="N462" s="246"/>
      <c r="O462" s="247"/>
      <c r="P462" s="247"/>
      <c r="Q462" s="247"/>
      <c r="R462" s="247"/>
      <c r="S462" s="247"/>
      <c r="T462" s="247"/>
      <c r="U462" s="247"/>
      <c r="V462" s="247"/>
      <c r="W462" s="247"/>
      <c r="X462" s="248"/>
      <c r="Y462" s="13"/>
      <c r="Z462" s="13"/>
      <c r="AA462" s="13"/>
      <c r="AB462" s="13"/>
      <c r="AC462" s="13"/>
      <c r="AD462" s="13"/>
      <c r="AE462" s="13"/>
      <c r="AT462" s="249" t="s">
        <v>206</v>
      </c>
      <c r="AU462" s="249" t="s">
        <v>84</v>
      </c>
      <c r="AV462" s="13" t="s">
        <v>82</v>
      </c>
      <c r="AW462" s="13" t="s">
        <v>5</v>
      </c>
      <c r="AX462" s="13" t="s">
        <v>74</v>
      </c>
      <c r="AY462" s="249" t="s">
        <v>194</v>
      </c>
    </row>
    <row r="463" s="14" customFormat="1">
      <c r="A463" s="14"/>
      <c r="B463" s="250"/>
      <c r="C463" s="251"/>
      <c r="D463" s="241" t="s">
        <v>206</v>
      </c>
      <c r="E463" s="252" t="s">
        <v>20</v>
      </c>
      <c r="F463" s="253" t="s">
        <v>314</v>
      </c>
      <c r="G463" s="251"/>
      <c r="H463" s="254">
        <v>51</v>
      </c>
      <c r="I463" s="255"/>
      <c r="J463" s="255"/>
      <c r="K463" s="251"/>
      <c r="L463" s="251"/>
      <c r="M463" s="256"/>
      <c r="N463" s="257"/>
      <c r="O463" s="258"/>
      <c r="P463" s="258"/>
      <c r="Q463" s="258"/>
      <c r="R463" s="258"/>
      <c r="S463" s="258"/>
      <c r="T463" s="258"/>
      <c r="U463" s="258"/>
      <c r="V463" s="258"/>
      <c r="W463" s="258"/>
      <c r="X463" s="259"/>
      <c r="Y463" s="14"/>
      <c r="Z463" s="14"/>
      <c r="AA463" s="14"/>
      <c r="AB463" s="14"/>
      <c r="AC463" s="14"/>
      <c r="AD463" s="14"/>
      <c r="AE463" s="14"/>
      <c r="AT463" s="260" t="s">
        <v>206</v>
      </c>
      <c r="AU463" s="260" t="s">
        <v>84</v>
      </c>
      <c r="AV463" s="14" t="s">
        <v>84</v>
      </c>
      <c r="AW463" s="14" t="s">
        <v>5</v>
      </c>
      <c r="AX463" s="14" t="s">
        <v>74</v>
      </c>
      <c r="AY463" s="260" t="s">
        <v>194</v>
      </c>
    </row>
    <row r="464" s="15" customFormat="1">
      <c r="A464" s="15"/>
      <c r="B464" s="261"/>
      <c r="C464" s="262"/>
      <c r="D464" s="241" t="s">
        <v>206</v>
      </c>
      <c r="E464" s="263" t="s">
        <v>20</v>
      </c>
      <c r="F464" s="264" t="s">
        <v>210</v>
      </c>
      <c r="G464" s="262"/>
      <c r="H464" s="265">
        <v>51</v>
      </c>
      <c r="I464" s="266"/>
      <c r="J464" s="266"/>
      <c r="K464" s="262"/>
      <c r="L464" s="262"/>
      <c r="M464" s="267"/>
      <c r="N464" s="268"/>
      <c r="O464" s="269"/>
      <c r="P464" s="269"/>
      <c r="Q464" s="269"/>
      <c r="R464" s="269"/>
      <c r="S464" s="269"/>
      <c r="T464" s="269"/>
      <c r="U464" s="269"/>
      <c r="V464" s="269"/>
      <c r="W464" s="269"/>
      <c r="X464" s="270"/>
      <c r="Y464" s="15"/>
      <c r="Z464" s="15"/>
      <c r="AA464" s="15"/>
      <c r="AB464" s="15"/>
      <c r="AC464" s="15"/>
      <c r="AD464" s="15"/>
      <c r="AE464" s="15"/>
      <c r="AT464" s="271" t="s">
        <v>206</v>
      </c>
      <c r="AU464" s="271" t="s">
        <v>84</v>
      </c>
      <c r="AV464" s="15" t="s">
        <v>202</v>
      </c>
      <c r="AW464" s="15" t="s">
        <v>5</v>
      </c>
      <c r="AX464" s="15" t="s">
        <v>82</v>
      </c>
      <c r="AY464" s="271" t="s">
        <v>194</v>
      </c>
    </row>
    <row r="465" s="2" customFormat="1" ht="33" customHeight="1">
      <c r="A465" s="41"/>
      <c r="B465" s="42"/>
      <c r="C465" s="220" t="s">
        <v>430</v>
      </c>
      <c r="D465" s="220" t="s">
        <v>197</v>
      </c>
      <c r="E465" s="221" t="s">
        <v>431</v>
      </c>
      <c r="F465" s="222" t="s">
        <v>432</v>
      </c>
      <c r="G465" s="223" t="s">
        <v>200</v>
      </c>
      <c r="H465" s="224">
        <v>51</v>
      </c>
      <c r="I465" s="225"/>
      <c r="J465" s="225"/>
      <c r="K465" s="226">
        <f>ROUND(P465*H465,2)</f>
        <v>0</v>
      </c>
      <c r="L465" s="222" t="s">
        <v>201</v>
      </c>
      <c r="M465" s="47"/>
      <c r="N465" s="227" t="s">
        <v>20</v>
      </c>
      <c r="O465" s="228" t="s">
        <v>43</v>
      </c>
      <c r="P465" s="229">
        <f>I465+J465</f>
        <v>0</v>
      </c>
      <c r="Q465" s="229">
        <f>ROUND(I465*H465,2)</f>
        <v>0</v>
      </c>
      <c r="R465" s="229">
        <f>ROUND(J465*H465,2)</f>
        <v>0</v>
      </c>
      <c r="S465" s="87"/>
      <c r="T465" s="230">
        <f>S465*H465</f>
        <v>0</v>
      </c>
      <c r="U465" s="230">
        <v>0</v>
      </c>
      <c r="V465" s="230">
        <f>U465*H465</f>
        <v>0</v>
      </c>
      <c r="W465" s="230">
        <v>0</v>
      </c>
      <c r="X465" s="231">
        <f>W465*H465</f>
        <v>0</v>
      </c>
      <c r="Y465" s="41"/>
      <c r="Z465" s="41"/>
      <c r="AA465" s="41"/>
      <c r="AB465" s="41"/>
      <c r="AC465" s="41"/>
      <c r="AD465" s="41"/>
      <c r="AE465" s="41"/>
      <c r="AR465" s="232" t="s">
        <v>202</v>
      </c>
      <c r="AT465" s="232" t="s">
        <v>197</v>
      </c>
      <c r="AU465" s="232" t="s">
        <v>84</v>
      </c>
      <c r="AY465" s="20" t="s">
        <v>194</v>
      </c>
      <c r="BE465" s="233">
        <f>IF(O465="základní",K465,0)</f>
        <v>0</v>
      </c>
      <c r="BF465" s="233">
        <f>IF(O465="snížená",K465,0)</f>
        <v>0</v>
      </c>
      <c r="BG465" s="233">
        <f>IF(O465="zákl. přenesená",K465,0)</f>
        <v>0</v>
      </c>
      <c r="BH465" s="233">
        <f>IF(O465="sníž. přenesená",K465,0)</f>
        <v>0</v>
      </c>
      <c r="BI465" s="233">
        <f>IF(O465="nulová",K465,0)</f>
        <v>0</v>
      </c>
      <c r="BJ465" s="20" t="s">
        <v>82</v>
      </c>
      <c r="BK465" s="233">
        <f>ROUND(P465*H465,2)</f>
        <v>0</v>
      </c>
      <c r="BL465" s="20" t="s">
        <v>202</v>
      </c>
      <c r="BM465" s="232" t="s">
        <v>433</v>
      </c>
    </row>
    <row r="466" s="2" customFormat="1">
      <c r="A466" s="41"/>
      <c r="B466" s="42"/>
      <c r="C466" s="43"/>
      <c r="D466" s="234" t="s">
        <v>204</v>
      </c>
      <c r="E466" s="43"/>
      <c r="F466" s="235" t="s">
        <v>434</v>
      </c>
      <c r="G466" s="43"/>
      <c r="H466" s="43"/>
      <c r="I466" s="236"/>
      <c r="J466" s="236"/>
      <c r="K466" s="43"/>
      <c r="L466" s="43"/>
      <c r="M466" s="47"/>
      <c r="N466" s="237"/>
      <c r="O466" s="238"/>
      <c r="P466" s="87"/>
      <c r="Q466" s="87"/>
      <c r="R466" s="87"/>
      <c r="S466" s="87"/>
      <c r="T466" s="87"/>
      <c r="U466" s="87"/>
      <c r="V466" s="87"/>
      <c r="W466" s="87"/>
      <c r="X466" s="88"/>
      <c r="Y466" s="41"/>
      <c r="Z466" s="41"/>
      <c r="AA466" s="41"/>
      <c r="AB466" s="41"/>
      <c r="AC466" s="41"/>
      <c r="AD466" s="41"/>
      <c r="AE466" s="41"/>
      <c r="AT466" s="20" t="s">
        <v>204</v>
      </c>
      <c r="AU466" s="20" t="s">
        <v>84</v>
      </c>
    </row>
    <row r="467" s="13" customFormat="1">
      <c r="A467" s="13"/>
      <c r="B467" s="239"/>
      <c r="C467" s="240"/>
      <c r="D467" s="241" t="s">
        <v>206</v>
      </c>
      <c r="E467" s="242" t="s">
        <v>20</v>
      </c>
      <c r="F467" s="243" t="s">
        <v>435</v>
      </c>
      <c r="G467" s="240"/>
      <c r="H467" s="242" t="s">
        <v>20</v>
      </c>
      <c r="I467" s="244"/>
      <c r="J467" s="244"/>
      <c r="K467" s="240"/>
      <c r="L467" s="240"/>
      <c r="M467" s="245"/>
      <c r="N467" s="246"/>
      <c r="O467" s="247"/>
      <c r="P467" s="247"/>
      <c r="Q467" s="247"/>
      <c r="R467" s="247"/>
      <c r="S467" s="247"/>
      <c r="T467" s="247"/>
      <c r="U467" s="247"/>
      <c r="V467" s="247"/>
      <c r="W467" s="247"/>
      <c r="X467" s="248"/>
      <c r="Y467" s="13"/>
      <c r="Z467" s="13"/>
      <c r="AA467" s="13"/>
      <c r="AB467" s="13"/>
      <c r="AC467" s="13"/>
      <c r="AD467" s="13"/>
      <c r="AE467" s="13"/>
      <c r="AT467" s="249" t="s">
        <v>206</v>
      </c>
      <c r="AU467" s="249" t="s">
        <v>84</v>
      </c>
      <c r="AV467" s="13" t="s">
        <v>82</v>
      </c>
      <c r="AW467" s="13" t="s">
        <v>5</v>
      </c>
      <c r="AX467" s="13" t="s">
        <v>74</v>
      </c>
      <c r="AY467" s="249" t="s">
        <v>194</v>
      </c>
    </row>
    <row r="468" s="13" customFormat="1">
      <c r="A468" s="13"/>
      <c r="B468" s="239"/>
      <c r="C468" s="240"/>
      <c r="D468" s="241" t="s">
        <v>206</v>
      </c>
      <c r="E468" s="242" t="s">
        <v>20</v>
      </c>
      <c r="F468" s="243" t="s">
        <v>436</v>
      </c>
      <c r="G468" s="240"/>
      <c r="H468" s="242" t="s">
        <v>20</v>
      </c>
      <c r="I468" s="244"/>
      <c r="J468" s="244"/>
      <c r="K468" s="240"/>
      <c r="L468" s="240"/>
      <c r="M468" s="245"/>
      <c r="N468" s="246"/>
      <c r="O468" s="247"/>
      <c r="P468" s="247"/>
      <c r="Q468" s="247"/>
      <c r="R468" s="247"/>
      <c r="S468" s="247"/>
      <c r="T468" s="247"/>
      <c r="U468" s="247"/>
      <c r="V468" s="247"/>
      <c r="W468" s="247"/>
      <c r="X468" s="248"/>
      <c r="Y468" s="13"/>
      <c r="Z468" s="13"/>
      <c r="AA468" s="13"/>
      <c r="AB468" s="13"/>
      <c r="AC468" s="13"/>
      <c r="AD468" s="13"/>
      <c r="AE468" s="13"/>
      <c r="AT468" s="249" t="s">
        <v>206</v>
      </c>
      <c r="AU468" s="249" t="s">
        <v>84</v>
      </c>
      <c r="AV468" s="13" t="s">
        <v>82</v>
      </c>
      <c r="AW468" s="13" t="s">
        <v>5</v>
      </c>
      <c r="AX468" s="13" t="s">
        <v>74</v>
      </c>
      <c r="AY468" s="249" t="s">
        <v>194</v>
      </c>
    </row>
    <row r="469" s="14" customFormat="1">
      <c r="A469" s="14"/>
      <c r="B469" s="250"/>
      <c r="C469" s="251"/>
      <c r="D469" s="241" t="s">
        <v>206</v>
      </c>
      <c r="E469" s="252" t="s">
        <v>20</v>
      </c>
      <c r="F469" s="253" t="s">
        <v>314</v>
      </c>
      <c r="G469" s="251"/>
      <c r="H469" s="254">
        <v>51</v>
      </c>
      <c r="I469" s="255"/>
      <c r="J469" s="255"/>
      <c r="K469" s="251"/>
      <c r="L469" s="251"/>
      <c r="M469" s="256"/>
      <c r="N469" s="257"/>
      <c r="O469" s="258"/>
      <c r="P469" s="258"/>
      <c r="Q469" s="258"/>
      <c r="R469" s="258"/>
      <c r="S469" s="258"/>
      <c r="T469" s="258"/>
      <c r="U469" s="258"/>
      <c r="V469" s="258"/>
      <c r="W469" s="258"/>
      <c r="X469" s="259"/>
      <c r="Y469" s="14"/>
      <c r="Z469" s="14"/>
      <c r="AA469" s="14"/>
      <c r="AB469" s="14"/>
      <c r="AC469" s="14"/>
      <c r="AD469" s="14"/>
      <c r="AE469" s="14"/>
      <c r="AT469" s="260" t="s">
        <v>206</v>
      </c>
      <c r="AU469" s="260" t="s">
        <v>84</v>
      </c>
      <c r="AV469" s="14" t="s">
        <v>84</v>
      </c>
      <c r="AW469" s="14" t="s">
        <v>5</v>
      </c>
      <c r="AX469" s="14" t="s">
        <v>74</v>
      </c>
      <c r="AY469" s="260" t="s">
        <v>194</v>
      </c>
    </row>
    <row r="470" s="15" customFormat="1">
      <c r="A470" s="15"/>
      <c r="B470" s="261"/>
      <c r="C470" s="262"/>
      <c r="D470" s="241" t="s">
        <v>206</v>
      </c>
      <c r="E470" s="263" t="s">
        <v>20</v>
      </c>
      <c r="F470" s="264" t="s">
        <v>210</v>
      </c>
      <c r="G470" s="262"/>
      <c r="H470" s="265">
        <v>51</v>
      </c>
      <c r="I470" s="266"/>
      <c r="J470" s="266"/>
      <c r="K470" s="262"/>
      <c r="L470" s="262"/>
      <c r="M470" s="267"/>
      <c r="N470" s="268"/>
      <c r="O470" s="269"/>
      <c r="P470" s="269"/>
      <c r="Q470" s="269"/>
      <c r="R470" s="269"/>
      <c r="S470" s="269"/>
      <c r="T470" s="269"/>
      <c r="U470" s="269"/>
      <c r="V470" s="269"/>
      <c r="W470" s="269"/>
      <c r="X470" s="270"/>
      <c r="Y470" s="15"/>
      <c r="Z470" s="15"/>
      <c r="AA470" s="15"/>
      <c r="AB470" s="15"/>
      <c r="AC470" s="15"/>
      <c r="AD470" s="15"/>
      <c r="AE470" s="15"/>
      <c r="AT470" s="271" t="s">
        <v>206</v>
      </c>
      <c r="AU470" s="271" t="s">
        <v>84</v>
      </c>
      <c r="AV470" s="15" t="s">
        <v>202</v>
      </c>
      <c r="AW470" s="15" t="s">
        <v>5</v>
      </c>
      <c r="AX470" s="15" t="s">
        <v>82</v>
      </c>
      <c r="AY470" s="271" t="s">
        <v>194</v>
      </c>
    </row>
    <row r="471" s="2" customFormat="1" ht="24.15" customHeight="1">
      <c r="A471" s="41"/>
      <c r="B471" s="42"/>
      <c r="C471" s="283" t="s">
        <v>437</v>
      </c>
      <c r="D471" s="283" t="s">
        <v>418</v>
      </c>
      <c r="E471" s="284" t="s">
        <v>438</v>
      </c>
      <c r="F471" s="285" t="s">
        <v>439</v>
      </c>
      <c r="G471" s="286" t="s">
        <v>200</v>
      </c>
      <c r="H471" s="287">
        <v>53.549999999999997</v>
      </c>
      <c r="I471" s="288"/>
      <c r="J471" s="289"/>
      <c r="K471" s="290">
        <f>ROUND(P471*H471,2)</f>
        <v>0</v>
      </c>
      <c r="L471" s="285" t="s">
        <v>201</v>
      </c>
      <c r="M471" s="291"/>
      <c r="N471" s="292" t="s">
        <v>20</v>
      </c>
      <c r="O471" s="228" t="s">
        <v>43</v>
      </c>
      <c r="P471" s="229">
        <f>I471+J471</f>
        <v>0</v>
      </c>
      <c r="Q471" s="229">
        <f>ROUND(I471*H471,2)</f>
        <v>0</v>
      </c>
      <c r="R471" s="229">
        <f>ROUND(J471*H471,2)</f>
        <v>0</v>
      </c>
      <c r="S471" s="87"/>
      <c r="T471" s="230">
        <f>S471*H471</f>
        <v>0</v>
      </c>
      <c r="U471" s="230">
        <v>0.41699999999999998</v>
      </c>
      <c r="V471" s="230">
        <f>U471*H471</f>
        <v>22.330349999999999</v>
      </c>
      <c r="W471" s="230">
        <v>0</v>
      </c>
      <c r="X471" s="231">
        <f>W471*H471</f>
        <v>0</v>
      </c>
      <c r="Y471" s="41"/>
      <c r="Z471" s="41"/>
      <c r="AA471" s="41"/>
      <c r="AB471" s="41"/>
      <c r="AC471" s="41"/>
      <c r="AD471" s="41"/>
      <c r="AE471" s="41"/>
      <c r="AR471" s="232" t="s">
        <v>243</v>
      </c>
      <c r="AT471" s="232" t="s">
        <v>418</v>
      </c>
      <c r="AU471" s="232" t="s">
        <v>84</v>
      </c>
      <c r="AY471" s="20" t="s">
        <v>194</v>
      </c>
      <c r="BE471" s="233">
        <f>IF(O471="základní",K471,0)</f>
        <v>0</v>
      </c>
      <c r="BF471" s="233">
        <f>IF(O471="snížená",K471,0)</f>
        <v>0</v>
      </c>
      <c r="BG471" s="233">
        <f>IF(O471="zákl. přenesená",K471,0)</f>
        <v>0</v>
      </c>
      <c r="BH471" s="233">
        <f>IF(O471="sníž. přenesená",K471,0)</f>
        <v>0</v>
      </c>
      <c r="BI471" s="233">
        <f>IF(O471="nulová",K471,0)</f>
        <v>0</v>
      </c>
      <c r="BJ471" s="20" t="s">
        <v>82</v>
      </c>
      <c r="BK471" s="233">
        <f>ROUND(P471*H471,2)</f>
        <v>0</v>
      </c>
      <c r="BL471" s="20" t="s">
        <v>202</v>
      </c>
      <c r="BM471" s="232" t="s">
        <v>440</v>
      </c>
    </row>
    <row r="472" s="13" customFormat="1">
      <c r="A472" s="13"/>
      <c r="B472" s="239"/>
      <c r="C472" s="240"/>
      <c r="D472" s="241" t="s">
        <v>206</v>
      </c>
      <c r="E472" s="242" t="s">
        <v>20</v>
      </c>
      <c r="F472" s="243" t="s">
        <v>435</v>
      </c>
      <c r="G472" s="240"/>
      <c r="H472" s="242" t="s">
        <v>20</v>
      </c>
      <c r="I472" s="244"/>
      <c r="J472" s="244"/>
      <c r="K472" s="240"/>
      <c r="L472" s="240"/>
      <c r="M472" s="245"/>
      <c r="N472" s="246"/>
      <c r="O472" s="247"/>
      <c r="P472" s="247"/>
      <c r="Q472" s="247"/>
      <c r="R472" s="247"/>
      <c r="S472" s="247"/>
      <c r="T472" s="247"/>
      <c r="U472" s="247"/>
      <c r="V472" s="247"/>
      <c r="W472" s="247"/>
      <c r="X472" s="248"/>
      <c r="Y472" s="13"/>
      <c r="Z472" s="13"/>
      <c r="AA472" s="13"/>
      <c r="AB472" s="13"/>
      <c r="AC472" s="13"/>
      <c r="AD472" s="13"/>
      <c r="AE472" s="13"/>
      <c r="AT472" s="249" t="s">
        <v>206</v>
      </c>
      <c r="AU472" s="249" t="s">
        <v>84</v>
      </c>
      <c r="AV472" s="13" t="s">
        <v>82</v>
      </c>
      <c r="AW472" s="13" t="s">
        <v>5</v>
      </c>
      <c r="AX472" s="13" t="s">
        <v>74</v>
      </c>
      <c r="AY472" s="249" t="s">
        <v>194</v>
      </c>
    </row>
    <row r="473" s="13" customFormat="1">
      <c r="A473" s="13"/>
      <c r="B473" s="239"/>
      <c r="C473" s="240"/>
      <c r="D473" s="241" t="s">
        <v>206</v>
      </c>
      <c r="E473" s="242" t="s">
        <v>20</v>
      </c>
      <c r="F473" s="243" t="s">
        <v>436</v>
      </c>
      <c r="G473" s="240"/>
      <c r="H473" s="242" t="s">
        <v>20</v>
      </c>
      <c r="I473" s="244"/>
      <c r="J473" s="244"/>
      <c r="K473" s="240"/>
      <c r="L473" s="240"/>
      <c r="M473" s="245"/>
      <c r="N473" s="246"/>
      <c r="O473" s="247"/>
      <c r="P473" s="247"/>
      <c r="Q473" s="247"/>
      <c r="R473" s="247"/>
      <c r="S473" s="247"/>
      <c r="T473" s="247"/>
      <c r="U473" s="247"/>
      <c r="V473" s="247"/>
      <c r="W473" s="247"/>
      <c r="X473" s="248"/>
      <c r="Y473" s="13"/>
      <c r="Z473" s="13"/>
      <c r="AA473" s="13"/>
      <c r="AB473" s="13"/>
      <c r="AC473" s="13"/>
      <c r="AD473" s="13"/>
      <c r="AE473" s="13"/>
      <c r="AT473" s="249" t="s">
        <v>206</v>
      </c>
      <c r="AU473" s="249" t="s">
        <v>84</v>
      </c>
      <c r="AV473" s="13" t="s">
        <v>82</v>
      </c>
      <c r="AW473" s="13" t="s">
        <v>5</v>
      </c>
      <c r="AX473" s="13" t="s">
        <v>74</v>
      </c>
      <c r="AY473" s="249" t="s">
        <v>194</v>
      </c>
    </row>
    <row r="474" s="14" customFormat="1">
      <c r="A474" s="14"/>
      <c r="B474" s="250"/>
      <c r="C474" s="251"/>
      <c r="D474" s="241" t="s">
        <v>206</v>
      </c>
      <c r="E474" s="252" t="s">
        <v>20</v>
      </c>
      <c r="F474" s="253" t="s">
        <v>314</v>
      </c>
      <c r="G474" s="251"/>
      <c r="H474" s="254">
        <v>51</v>
      </c>
      <c r="I474" s="255"/>
      <c r="J474" s="255"/>
      <c r="K474" s="251"/>
      <c r="L474" s="251"/>
      <c r="M474" s="256"/>
      <c r="N474" s="257"/>
      <c r="O474" s="258"/>
      <c r="P474" s="258"/>
      <c r="Q474" s="258"/>
      <c r="R474" s="258"/>
      <c r="S474" s="258"/>
      <c r="T474" s="258"/>
      <c r="U474" s="258"/>
      <c r="V474" s="258"/>
      <c r="W474" s="258"/>
      <c r="X474" s="259"/>
      <c r="Y474" s="14"/>
      <c r="Z474" s="14"/>
      <c r="AA474" s="14"/>
      <c r="AB474" s="14"/>
      <c r="AC474" s="14"/>
      <c r="AD474" s="14"/>
      <c r="AE474" s="14"/>
      <c r="AT474" s="260" t="s">
        <v>206</v>
      </c>
      <c r="AU474" s="260" t="s">
        <v>84</v>
      </c>
      <c r="AV474" s="14" t="s">
        <v>84</v>
      </c>
      <c r="AW474" s="14" t="s">
        <v>5</v>
      </c>
      <c r="AX474" s="14" t="s">
        <v>74</v>
      </c>
      <c r="AY474" s="260" t="s">
        <v>194</v>
      </c>
    </row>
    <row r="475" s="15" customFormat="1">
      <c r="A475" s="15"/>
      <c r="B475" s="261"/>
      <c r="C475" s="262"/>
      <c r="D475" s="241" t="s">
        <v>206</v>
      </c>
      <c r="E475" s="263" t="s">
        <v>20</v>
      </c>
      <c r="F475" s="264" t="s">
        <v>210</v>
      </c>
      <c r="G475" s="262"/>
      <c r="H475" s="265">
        <v>51</v>
      </c>
      <c r="I475" s="266"/>
      <c r="J475" s="266"/>
      <c r="K475" s="262"/>
      <c r="L475" s="262"/>
      <c r="M475" s="267"/>
      <c r="N475" s="268"/>
      <c r="O475" s="269"/>
      <c r="P475" s="269"/>
      <c r="Q475" s="269"/>
      <c r="R475" s="269"/>
      <c r="S475" s="269"/>
      <c r="T475" s="269"/>
      <c r="U475" s="269"/>
      <c r="V475" s="269"/>
      <c r="W475" s="269"/>
      <c r="X475" s="270"/>
      <c r="Y475" s="15"/>
      <c r="Z475" s="15"/>
      <c r="AA475" s="15"/>
      <c r="AB475" s="15"/>
      <c r="AC475" s="15"/>
      <c r="AD475" s="15"/>
      <c r="AE475" s="15"/>
      <c r="AT475" s="271" t="s">
        <v>206</v>
      </c>
      <c r="AU475" s="271" t="s">
        <v>84</v>
      </c>
      <c r="AV475" s="15" t="s">
        <v>202</v>
      </c>
      <c r="AW475" s="15" t="s">
        <v>5</v>
      </c>
      <c r="AX475" s="15" t="s">
        <v>82</v>
      </c>
      <c r="AY475" s="271" t="s">
        <v>194</v>
      </c>
    </row>
    <row r="476" s="14" customFormat="1">
      <c r="A476" s="14"/>
      <c r="B476" s="250"/>
      <c r="C476" s="251"/>
      <c r="D476" s="241" t="s">
        <v>206</v>
      </c>
      <c r="E476" s="251"/>
      <c r="F476" s="253" t="s">
        <v>441</v>
      </c>
      <c r="G476" s="251"/>
      <c r="H476" s="254">
        <v>53.549999999999997</v>
      </c>
      <c r="I476" s="255"/>
      <c r="J476" s="255"/>
      <c r="K476" s="251"/>
      <c r="L476" s="251"/>
      <c r="M476" s="256"/>
      <c r="N476" s="257"/>
      <c r="O476" s="258"/>
      <c r="P476" s="258"/>
      <c r="Q476" s="258"/>
      <c r="R476" s="258"/>
      <c r="S476" s="258"/>
      <c r="T476" s="258"/>
      <c r="U476" s="258"/>
      <c r="V476" s="258"/>
      <c r="W476" s="258"/>
      <c r="X476" s="259"/>
      <c r="Y476" s="14"/>
      <c r="Z476" s="14"/>
      <c r="AA476" s="14"/>
      <c r="AB476" s="14"/>
      <c r="AC476" s="14"/>
      <c r="AD476" s="14"/>
      <c r="AE476" s="14"/>
      <c r="AT476" s="260" t="s">
        <v>206</v>
      </c>
      <c r="AU476" s="260" t="s">
        <v>84</v>
      </c>
      <c r="AV476" s="14" t="s">
        <v>84</v>
      </c>
      <c r="AW476" s="14" t="s">
        <v>4</v>
      </c>
      <c r="AX476" s="14" t="s">
        <v>82</v>
      </c>
      <c r="AY476" s="260" t="s">
        <v>194</v>
      </c>
    </row>
    <row r="477" s="12" customFormat="1" ht="22.8" customHeight="1">
      <c r="A477" s="12"/>
      <c r="B477" s="203"/>
      <c r="C477" s="204"/>
      <c r="D477" s="205" t="s">
        <v>73</v>
      </c>
      <c r="E477" s="218" t="s">
        <v>442</v>
      </c>
      <c r="F477" s="218" t="s">
        <v>443</v>
      </c>
      <c r="G477" s="204"/>
      <c r="H477" s="204"/>
      <c r="I477" s="207"/>
      <c r="J477" s="207"/>
      <c r="K477" s="219">
        <f>BK477</f>
        <v>0</v>
      </c>
      <c r="L477" s="204"/>
      <c r="M477" s="209"/>
      <c r="N477" s="210"/>
      <c r="O477" s="211"/>
      <c r="P477" s="211"/>
      <c r="Q477" s="212">
        <f>SUM(Q478:Q522)</f>
        <v>0</v>
      </c>
      <c r="R477" s="212">
        <f>SUM(R478:R522)</f>
        <v>0</v>
      </c>
      <c r="S477" s="211"/>
      <c r="T477" s="213">
        <f>SUM(T478:T522)</f>
        <v>0</v>
      </c>
      <c r="U477" s="211"/>
      <c r="V477" s="213">
        <f>SUM(V478:V522)</f>
        <v>43.163999599999997</v>
      </c>
      <c r="W477" s="211"/>
      <c r="X477" s="214">
        <f>SUM(X478:X522)</f>
        <v>0</v>
      </c>
      <c r="Y477" s="12"/>
      <c r="Z477" s="12"/>
      <c r="AA477" s="12"/>
      <c r="AB477" s="12"/>
      <c r="AC477" s="12"/>
      <c r="AD477" s="12"/>
      <c r="AE477" s="12"/>
      <c r="AR477" s="215" t="s">
        <v>82</v>
      </c>
      <c r="AT477" s="216" t="s">
        <v>73</v>
      </c>
      <c r="AU477" s="216" t="s">
        <v>82</v>
      </c>
      <c r="AY477" s="215" t="s">
        <v>194</v>
      </c>
      <c r="BK477" s="217">
        <f>SUM(BK478:BK522)</f>
        <v>0</v>
      </c>
    </row>
    <row r="478" s="2" customFormat="1" ht="16.5" customHeight="1">
      <c r="A478" s="41"/>
      <c r="B478" s="42"/>
      <c r="C478" s="220" t="s">
        <v>444</v>
      </c>
      <c r="D478" s="220" t="s">
        <v>197</v>
      </c>
      <c r="E478" s="221" t="s">
        <v>445</v>
      </c>
      <c r="F478" s="222" t="s">
        <v>446</v>
      </c>
      <c r="G478" s="223" t="s">
        <v>200</v>
      </c>
      <c r="H478" s="224">
        <v>45.560000000000002</v>
      </c>
      <c r="I478" s="225"/>
      <c r="J478" s="225"/>
      <c r="K478" s="226">
        <f>ROUND(P478*H478,2)</f>
        <v>0</v>
      </c>
      <c r="L478" s="222" t="s">
        <v>20</v>
      </c>
      <c r="M478" s="47"/>
      <c r="N478" s="227" t="s">
        <v>20</v>
      </c>
      <c r="O478" s="228" t="s">
        <v>43</v>
      </c>
      <c r="P478" s="229">
        <f>I478+J478</f>
        <v>0</v>
      </c>
      <c r="Q478" s="229">
        <f>ROUND(I478*H478,2)</f>
        <v>0</v>
      </c>
      <c r="R478" s="229">
        <f>ROUND(J478*H478,2)</f>
        <v>0</v>
      </c>
      <c r="S478" s="87"/>
      <c r="T478" s="230">
        <f>S478*H478</f>
        <v>0</v>
      </c>
      <c r="U478" s="230">
        <v>0</v>
      </c>
      <c r="V478" s="230">
        <f>U478*H478</f>
        <v>0</v>
      </c>
      <c r="W478" s="230">
        <v>0</v>
      </c>
      <c r="X478" s="231">
        <f>W478*H478</f>
        <v>0</v>
      </c>
      <c r="Y478" s="41"/>
      <c r="Z478" s="41"/>
      <c r="AA478" s="41"/>
      <c r="AB478" s="41"/>
      <c r="AC478" s="41"/>
      <c r="AD478" s="41"/>
      <c r="AE478" s="41"/>
      <c r="AR478" s="232" t="s">
        <v>202</v>
      </c>
      <c r="AT478" s="232" t="s">
        <v>197</v>
      </c>
      <c r="AU478" s="232" t="s">
        <v>84</v>
      </c>
      <c r="AY478" s="20" t="s">
        <v>194</v>
      </c>
      <c r="BE478" s="233">
        <f>IF(O478="základní",K478,0)</f>
        <v>0</v>
      </c>
      <c r="BF478" s="233">
        <f>IF(O478="snížená",K478,0)</f>
        <v>0</v>
      </c>
      <c r="BG478" s="233">
        <f>IF(O478="zákl. přenesená",K478,0)</f>
        <v>0</v>
      </c>
      <c r="BH478" s="233">
        <f>IF(O478="sníž. přenesená",K478,0)</f>
        <v>0</v>
      </c>
      <c r="BI478" s="233">
        <f>IF(O478="nulová",K478,0)</f>
        <v>0</v>
      </c>
      <c r="BJ478" s="20" t="s">
        <v>82</v>
      </c>
      <c r="BK478" s="233">
        <f>ROUND(P478*H478,2)</f>
        <v>0</v>
      </c>
      <c r="BL478" s="20" t="s">
        <v>202</v>
      </c>
      <c r="BM478" s="232" t="s">
        <v>447</v>
      </c>
    </row>
    <row r="479" s="13" customFormat="1">
      <c r="A479" s="13"/>
      <c r="B479" s="239"/>
      <c r="C479" s="240"/>
      <c r="D479" s="241" t="s">
        <v>206</v>
      </c>
      <c r="E479" s="242" t="s">
        <v>20</v>
      </c>
      <c r="F479" s="243" t="s">
        <v>448</v>
      </c>
      <c r="G479" s="240"/>
      <c r="H479" s="242" t="s">
        <v>20</v>
      </c>
      <c r="I479" s="244"/>
      <c r="J479" s="244"/>
      <c r="K479" s="240"/>
      <c r="L479" s="240"/>
      <c r="M479" s="245"/>
      <c r="N479" s="246"/>
      <c r="O479" s="247"/>
      <c r="P479" s="247"/>
      <c r="Q479" s="247"/>
      <c r="R479" s="247"/>
      <c r="S479" s="247"/>
      <c r="T479" s="247"/>
      <c r="U479" s="247"/>
      <c r="V479" s="247"/>
      <c r="W479" s="247"/>
      <c r="X479" s="248"/>
      <c r="Y479" s="13"/>
      <c r="Z479" s="13"/>
      <c r="AA479" s="13"/>
      <c r="AB479" s="13"/>
      <c r="AC479" s="13"/>
      <c r="AD479" s="13"/>
      <c r="AE479" s="13"/>
      <c r="AT479" s="249" t="s">
        <v>206</v>
      </c>
      <c r="AU479" s="249" t="s">
        <v>84</v>
      </c>
      <c r="AV479" s="13" t="s">
        <v>82</v>
      </c>
      <c r="AW479" s="13" t="s">
        <v>5</v>
      </c>
      <c r="AX479" s="13" t="s">
        <v>74</v>
      </c>
      <c r="AY479" s="249" t="s">
        <v>194</v>
      </c>
    </row>
    <row r="480" s="13" customFormat="1">
      <c r="A480" s="13"/>
      <c r="B480" s="239"/>
      <c r="C480" s="240"/>
      <c r="D480" s="241" t="s">
        <v>206</v>
      </c>
      <c r="E480" s="242" t="s">
        <v>20</v>
      </c>
      <c r="F480" s="243" t="s">
        <v>449</v>
      </c>
      <c r="G480" s="240"/>
      <c r="H480" s="242" t="s">
        <v>20</v>
      </c>
      <c r="I480" s="244"/>
      <c r="J480" s="244"/>
      <c r="K480" s="240"/>
      <c r="L480" s="240"/>
      <c r="M480" s="245"/>
      <c r="N480" s="246"/>
      <c r="O480" s="247"/>
      <c r="P480" s="247"/>
      <c r="Q480" s="247"/>
      <c r="R480" s="247"/>
      <c r="S480" s="247"/>
      <c r="T480" s="247"/>
      <c r="U480" s="247"/>
      <c r="V480" s="247"/>
      <c r="W480" s="247"/>
      <c r="X480" s="248"/>
      <c r="Y480" s="13"/>
      <c r="Z480" s="13"/>
      <c r="AA480" s="13"/>
      <c r="AB480" s="13"/>
      <c r="AC480" s="13"/>
      <c r="AD480" s="13"/>
      <c r="AE480" s="13"/>
      <c r="AT480" s="249" t="s">
        <v>206</v>
      </c>
      <c r="AU480" s="249" t="s">
        <v>84</v>
      </c>
      <c r="AV480" s="13" t="s">
        <v>82</v>
      </c>
      <c r="AW480" s="13" t="s">
        <v>5</v>
      </c>
      <c r="AX480" s="13" t="s">
        <v>74</v>
      </c>
      <c r="AY480" s="249" t="s">
        <v>194</v>
      </c>
    </row>
    <row r="481" s="14" customFormat="1">
      <c r="A481" s="14"/>
      <c r="B481" s="250"/>
      <c r="C481" s="251"/>
      <c r="D481" s="241" t="s">
        <v>206</v>
      </c>
      <c r="E481" s="252" t="s">
        <v>20</v>
      </c>
      <c r="F481" s="253" t="s">
        <v>350</v>
      </c>
      <c r="G481" s="251"/>
      <c r="H481" s="254">
        <v>45.560000000000002</v>
      </c>
      <c r="I481" s="255"/>
      <c r="J481" s="255"/>
      <c r="K481" s="251"/>
      <c r="L481" s="251"/>
      <c r="M481" s="256"/>
      <c r="N481" s="257"/>
      <c r="O481" s="258"/>
      <c r="P481" s="258"/>
      <c r="Q481" s="258"/>
      <c r="R481" s="258"/>
      <c r="S481" s="258"/>
      <c r="T481" s="258"/>
      <c r="U481" s="258"/>
      <c r="V481" s="258"/>
      <c r="W481" s="258"/>
      <c r="X481" s="259"/>
      <c r="Y481" s="14"/>
      <c r="Z481" s="14"/>
      <c r="AA481" s="14"/>
      <c r="AB481" s="14"/>
      <c r="AC481" s="14"/>
      <c r="AD481" s="14"/>
      <c r="AE481" s="14"/>
      <c r="AT481" s="260" t="s">
        <v>206</v>
      </c>
      <c r="AU481" s="260" t="s">
        <v>84</v>
      </c>
      <c r="AV481" s="14" t="s">
        <v>84</v>
      </c>
      <c r="AW481" s="14" t="s">
        <v>5</v>
      </c>
      <c r="AX481" s="14" t="s">
        <v>74</v>
      </c>
      <c r="AY481" s="260" t="s">
        <v>194</v>
      </c>
    </row>
    <row r="482" s="15" customFormat="1">
      <c r="A482" s="15"/>
      <c r="B482" s="261"/>
      <c r="C482" s="262"/>
      <c r="D482" s="241" t="s">
        <v>206</v>
      </c>
      <c r="E482" s="263" t="s">
        <v>20</v>
      </c>
      <c r="F482" s="264" t="s">
        <v>210</v>
      </c>
      <c r="G482" s="262"/>
      <c r="H482" s="265">
        <v>45.560000000000002</v>
      </c>
      <c r="I482" s="266"/>
      <c r="J482" s="266"/>
      <c r="K482" s="262"/>
      <c r="L482" s="262"/>
      <c r="M482" s="267"/>
      <c r="N482" s="268"/>
      <c r="O482" s="269"/>
      <c r="P482" s="269"/>
      <c r="Q482" s="269"/>
      <c r="R482" s="269"/>
      <c r="S482" s="269"/>
      <c r="T482" s="269"/>
      <c r="U482" s="269"/>
      <c r="V482" s="269"/>
      <c r="W482" s="269"/>
      <c r="X482" s="270"/>
      <c r="Y482" s="15"/>
      <c r="Z482" s="15"/>
      <c r="AA482" s="15"/>
      <c r="AB482" s="15"/>
      <c r="AC482" s="15"/>
      <c r="AD482" s="15"/>
      <c r="AE482" s="15"/>
      <c r="AT482" s="271" t="s">
        <v>206</v>
      </c>
      <c r="AU482" s="271" t="s">
        <v>84</v>
      </c>
      <c r="AV482" s="15" t="s">
        <v>202</v>
      </c>
      <c r="AW482" s="15" t="s">
        <v>5</v>
      </c>
      <c r="AX482" s="15" t="s">
        <v>82</v>
      </c>
      <c r="AY482" s="271" t="s">
        <v>194</v>
      </c>
    </row>
    <row r="483" s="2" customFormat="1">
      <c r="A483" s="41"/>
      <c r="B483" s="42"/>
      <c r="C483" s="220" t="s">
        <v>450</v>
      </c>
      <c r="D483" s="220" t="s">
        <v>197</v>
      </c>
      <c r="E483" s="221" t="s">
        <v>451</v>
      </c>
      <c r="F483" s="222" t="s">
        <v>452</v>
      </c>
      <c r="G483" s="223" t="s">
        <v>200</v>
      </c>
      <c r="H483" s="224">
        <v>58.960000000000001</v>
      </c>
      <c r="I483" s="225"/>
      <c r="J483" s="225"/>
      <c r="K483" s="226">
        <f>ROUND(P483*H483,2)</f>
        <v>0</v>
      </c>
      <c r="L483" s="222" t="s">
        <v>201</v>
      </c>
      <c r="M483" s="47"/>
      <c r="N483" s="227" t="s">
        <v>20</v>
      </c>
      <c r="O483" s="228" t="s">
        <v>43</v>
      </c>
      <c r="P483" s="229">
        <f>I483+J483</f>
        <v>0</v>
      </c>
      <c r="Q483" s="229">
        <f>ROUND(I483*H483,2)</f>
        <v>0</v>
      </c>
      <c r="R483" s="229">
        <f>ROUND(J483*H483,2)</f>
        <v>0</v>
      </c>
      <c r="S483" s="87"/>
      <c r="T483" s="230">
        <f>S483*H483</f>
        <v>0</v>
      </c>
      <c r="U483" s="230">
        <v>0</v>
      </c>
      <c r="V483" s="230">
        <f>U483*H483</f>
        <v>0</v>
      </c>
      <c r="W483" s="230">
        <v>0</v>
      </c>
      <c r="X483" s="231">
        <f>W483*H483</f>
        <v>0</v>
      </c>
      <c r="Y483" s="41"/>
      <c r="Z483" s="41"/>
      <c r="AA483" s="41"/>
      <c r="AB483" s="41"/>
      <c r="AC483" s="41"/>
      <c r="AD483" s="41"/>
      <c r="AE483" s="41"/>
      <c r="AR483" s="232" t="s">
        <v>202</v>
      </c>
      <c r="AT483" s="232" t="s">
        <v>197</v>
      </c>
      <c r="AU483" s="232" t="s">
        <v>84</v>
      </c>
      <c r="AY483" s="20" t="s">
        <v>194</v>
      </c>
      <c r="BE483" s="233">
        <f>IF(O483="základní",K483,0)</f>
        <v>0</v>
      </c>
      <c r="BF483" s="233">
        <f>IF(O483="snížená",K483,0)</f>
        <v>0</v>
      </c>
      <c r="BG483" s="233">
        <f>IF(O483="zákl. přenesená",K483,0)</f>
        <v>0</v>
      </c>
      <c r="BH483" s="233">
        <f>IF(O483="sníž. přenesená",K483,0)</f>
        <v>0</v>
      </c>
      <c r="BI483" s="233">
        <f>IF(O483="nulová",K483,0)</f>
        <v>0</v>
      </c>
      <c r="BJ483" s="20" t="s">
        <v>82</v>
      </c>
      <c r="BK483" s="233">
        <f>ROUND(P483*H483,2)</f>
        <v>0</v>
      </c>
      <c r="BL483" s="20" t="s">
        <v>202</v>
      </c>
      <c r="BM483" s="232" t="s">
        <v>453</v>
      </c>
    </row>
    <row r="484" s="2" customFormat="1">
      <c r="A484" s="41"/>
      <c r="B484" s="42"/>
      <c r="C484" s="43"/>
      <c r="D484" s="234" t="s">
        <v>204</v>
      </c>
      <c r="E484" s="43"/>
      <c r="F484" s="235" t="s">
        <v>454</v>
      </c>
      <c r="G484" s="43"/>
      <c r="H484" s="43"/>
      <c r="I484" s="236"/>
      <c r="J484" s="236"/>
      <c r="K484" s="43"/>
      <c r="L484" s="43"/>
      <c r="M484" s="47"/>
      <c r="N484" s="237"/>
      <c r="O484" s="238"/>
      <c r="P484" s="87"/>
      <c r="Q484" s="87"/>
      <c r="R484" s="87"/>
      <c r="S484" s="87"/>
      <c r="T484" s="87"/>
      <c r="U484" s="87"/>
      <c r="V484" s="87"/>
      <c r="W484" s="87"/>
      <c r="X484" s="88"/>
      <c r="Y484" s="41"/>
      <c r="Z484" s="41"/>
      <c r="AA484" s="41"/>
      <c r="AB484" s="41"/>
      <c r="AC484" s="41"/>
      <c r="AD484" s="41"/>
      <c r="AE484" s="41"/>
      <c r="AT484" s="20" t="s">
        <v>204</v>
      </c>
      <c r="AU484" s="20" t="s">
        <v>84</v>
      </c>
    </row>
    <row r="485" s="13" customFormat="1">
      <c r="A485" s="13"/>
      <c r="B485" s="239"/>
      <c r="C485" s="240"/>
      <c r="D485" s="241" t="s">
        <v>206</v>
      </c>
      <c r="E485" s="242" t="s">
        <v>20</v>
      </c>
      <c r="F485" s="243" t="s">
        <v>455</v>
      </c>
      <c r="G485" s="240"/>
      <c r="H485" s="242" t="s">
        <v>20</v>
      </c>
      <c r="I485" s="244"/>
      <c r="J485" s="244"/>
      <c r="K485" s="240"/>
      <c r="L485" s="240"/>
      <c r="M485" s="245"/>
      <c r="N485" s="246"/>
      <c r="O485" s="247"/>
      <c r="P485" s="247"/>
      <c r="Q485" s="247"/>
      <c r="R485" s="247"/>
      <c r="S485" s="247"/>
      <c r="T485" s="247"/>
      <c r="U485" s="247"/>
      <c r="V485" s="247"/>
      <c r="W485" s="247"/>
      <c r="X485" s="248"/>
      <c r="Y485" s="13"/>
      <c r="Z485" s="13"/>
      <c r="AA485" s="13"/>
      <c r="AB485" s="13"/>
      <c r="AC485" s="13"/>
      <c r="AD485" s="13"/>
      <c r="AE485" s="13"/>
      <c r="AT485" s="249" t="s">
        <v>206</v>
      </c>
      <c r="AU485" s="249" t="s">
        <v>84</v>
      </c>
      <c r="AV485" s="13" t="s">
        <v>82</v>
      </c>
      <c r="AW485" s="13" t="s">
        <v>5</v>
      </c>
      <c r="AX485" s="13" t="s">
        <v>74</v>
      </c>
      <c r="AY485" s="249" t="s">
        <v>194</v>
      </c>
    </row>
    <row r="486" s="13" customFormat="1">
      <c r="A486" s="13"/>
      <c r="B486" s="239"/>
      <c r="C486" s="240"/>
      <c r="D486" s="241" t="s">
        <v>206</v>
      </c>
      <c r="E486" s="242" t="s">
        <v>20</v>
      </c>
      <c r="F486" s="243" t="s">
        <v>456</v>
      </c>
      <c r="G486" s="240"/>
      <c r="H486" s="242" t="s">
        <v>20</v>
      </c>
      <c r="I486" s="244"/>
      <c r="J486" s="244"/>
      <c r="K486" s="240"/>
      <c r="L486" s="240"/>
      <c r="M486" s="245"/>
      <c r="N486" s="246"/>
      <c r="O486" s="247"/>
      <c r="P486" s="247"/>
      <c r="Q486" s="247"/>
      <c r="R486" s="247"/>
      <c r="S486" s="247"/>
      <c r="T486" s="247"/>
      <c r="U486" s="247"/>
      <c r="V486" s="247"/>
      <c r="W486" s="247"/>
      <c r="X486" s="248"/>
      <c r="Y486" s="13"/>
      <c r="Z486" s="13"/>
      <c r="AA486" s="13"/>
      <c r="AB486" s="13"/>
      <c r="AC486" s="13"/>
      <c r="AD486" s="13"/>
      <c r="AE486" s="13"/>
      <c r="AT486" s="249" t="s">
        <v>206</v>
      </c>
      <c r="AU486" s="249" t="s">
        <v>84</v>
      </c>
      <c r="AV486" s="13" t="s">
        <v>82</v>
      </c>
      <c r="AW486" s="13" t="s">
        <v>5</v>
      </c>
      <c r="AX486" s="13" t="s">
        <v>74</v>
      </c>
      <c r="AY486" s="249" t="s">
        <v>194</v>
      </c>
    </row>
    <row r="487" s="14" customFormat="1">
      <c r="A487" s="14"/>
      <c r="B487" s="250"/>
      <c r="C487" s="251"/>
      <c r="D487" s="241" t="s">
        <v>206</v>
      </c>
      <c r="E487" s="252" t="s">
        <v>20</v>
      </c>
      <c r="F487" s="253" t="s">
        <v>457</v>
      </c>
      <c r="G487" s="251"/>
      <c r="H487" s="254">
        <v>58.960000000000001</v>
      </c>
      <c r="I487" s="255"/>
      <c r="J487" s="255"/>
      <c r="K487" s="251"/>
      <c r="L487" s="251"/>
      <c r="M487" s="256"/>
      <c r="N487" s="257"/>
      <c r="O487" s="258"/>
      <c r="P487" s="258"/>
      <c r="Q487" s="258"/>
      <c r="R487" s="258"/>
      <c r="S487" s="258"/>
      <c r="T487" s="258"/>
      <c r="U487" s="258"/>
      <c r="V487" s="258"/>
      <c r="W487" s="258"/>
      <c r="X487" s="259"/>
      <c r="Y487" s="14"/>
      <c r="Z487" s="14"/>
      <c r="AA487" s="14"/>
      <c r="AB487" s="14"/>
      <c r="AC487" s="14"/>
      <c r="AD487" s="14"/>
      <c r="AE487" s="14"/>
      <c r="AT487" s="260" t="s">
        <v>206</v>
      </c>
      <c r="AU487" s="260" t="s">
        <v>84</v>
      </c>
      <c r="AV487" s="14" t="s">
        <v>84</v>
      </c>
      <c r="AW487" s="14" t="s">
        <v>5</v>
      </c>
      <c r="AX487" s="14" t="s">
        <v>74</v>
      </c>
      <c r="AY487" s="260" t="s">
        <v>194</v>
      </c>
    </row>
    <row r="488" s="15" customFormat="1">
      <c r="A488" s="15"/>
      <c r="B488" s="261"/>
      <c r="C488" s="262"/>
      <c r="D488" s="241" t="s">
        <v>206</v>
      </c>
      <c r="E488" s="263" t="s">
        <v>20</v>
      </c>
      <c r="F488" s="264" t="s">
        <v>210</v>
      </c>
      <c r="G488" s="262"/>
      <c r="H488" s="265">
        <v>58.960000000000001</v>
      </c>
      <c r="I488" s="266"/>
      <c r="J488" s="266"/>
      <c r="K488" s="262"/>
      <c r="L488" s="262"/>
      <c r="M488" s="267"/>
      <c r="N488" s="268"/>
      <c r="O488" s="269"/>
      <c r="P488" s="269"/>
      <c r="Q488" s="269"/>
      <c r="R488" s="269"/>
      <c r="S488" s="269"/>
      <c r="T488" s="269"/>
      <c r="U488" s="269"/>
      <c r="V488" s="269"/>
      <c r="W488" s="269"/>
      <c r="X488" s="270"/>
      <c r="Y488" s="15"/>
      <c r="Z488" s="15"/>
      <c r="AA488" s="15"/>
      <c r="AB488" s="15"/>
      <c r="AC488" s="15"/>
      <c r="AD488" s="15"/>
      <c r="AE488" s="15"/>
      <c r="AT488" s="271" t="s">
        <v>206</v>
      </c>
      <c r="AU488" s="271" t="s">
        <v>84</v>
      </c>
      <c r="AV488" s="15" t="s">
        <v>202</v>
      </c>
      <c r="AW488" s="15" t="s">
        <v>5</v>
      </c>
      <c r="AX488" s="15" t="s">
        <v>82</v>
      </c>
      <c r="AY488" s="271" t="s">
        <v>194</v>
      </c>
    </row>
    <row r="489" s="2" customFormat="1" ht="24.15" customHeight="1">
      <c r="A489" s="41"/>
      <c r="B489" s="42"/>
      <c r="C489" s="220" t="s">
        <v>458</v>
      </c>
      <c r="D489" s="220" t="s">
        <v>197</v>
      </c>
      <c r="E489" s="221" t="s">
        <v>459</v>
      </c>
      <c r="F489" s="222" t="s">
        <v>460</v>
      </c>
      <c r="G489" s="223" t="s">
        <v>461</v>
      </c>
      <c r="H489" s="224">
        <v>67</v>
      </c>
      <c r="I489" s="225"/>
      <c r="J489" s="225"/>
      <c r="K489" s="226">
        <f>ROUND(P489*H489,2)</f>
        <v>0</v>
      </c>
      <c r="L489" s="222" t="s">
        <v>201</v>
      </c>
      <c r="M489" s="47"/>
      <c r="N489" s="227" t="s">
        <v>20</v>
      </c>
      <c r="O489" s="228" t="s">
        <v>43</v>
      </c>
      <c r="P489" s="229">
        <f>I489+J489</f>
        <v>0</v>
      </c>
      <c r="Q489" s="229">
        <f>ROUND(I489*H489,2)</f>
        <v>0</v>
      </c>
      <c r="R489" s="229">
        <f>ROUND(J489*H489,2)</f>
        <v>0</v>
      </c>
      <c r="S489" s="87"/>
      <c r="T489" s="230">
        <f>S489*H489</f>
        <v>0</v>
      </c>
      <c r="U489" s="230">
        <v>0.1513436</v>
      </c>
      <c r="V489" s="230">
        <f>U489*H489</f>
        <v>10.1400212</v>
      </c>
      <c r="W489" s="230">
        <v>0</v>
      </c>
      <c r="X489" s="231">
        <f>W489*H489</f>
        <v>0</v>
      </c>
      <c r="Y489" s="41"/>
      <c r="Z489" s="41"/>
      <c r="AA489" s="41"/>
      <c r="AB489" s="41"/>
      <c r="AC489" s="41"/>
      <c r="AD489" s="41"/>
      <c r="AE489" s="41"/>
      <c r="AR489" s="232" t="s">
        <v>202</v>
      </c>
      <c r="AT489" s="232" t="s">
        <v>197</v>
      </c>
      <c r="AU489" s="232" t="s">
        <v>84</v>
      </c>
      <c r="AY489" s="20" t="s">
        <v>194</v>
      </c>
      <c r="BE489" s="233">
        <f>IF(O489="základní",K489,0)</f>
        <v>0</v>
      </c>
      <c r="BF489" s="233">
        <f>IF(O489="snížená",K489,0)</f>
        <v>0</v>
      </c>
      <c r="BG489" s="233">
        <f>IF(O489="zákl. přenesená",K489,0)</f>
        <v>0</v>
      </c>
      <c r="BH489" s="233">
        <f>IF(O489="sníž. přenesená",K489,0)</f>
        <v>0</v>
      </c>
      <c r="BI489" s="233">
        <f>IF(O489="nulová",K489,0)</f>
        <v>0</v>
      </c>
      <c r="BJ489" s="20" t="s">
        <v>82</v>
      </c>
      <c r="BK489" s="233">
        <f>ROUND(P489*H489,2)</f>
        <v>0</v>
      </c>
      <c r="BL489" s="20" t="s">
        <v>202</v>
      </c>
      <c r="BM489" s="232" t="s">
        <v>462</v>
      </c>
    </row>
    <row r="490" s="2" customFormat="1">
      <c r="A490" s="41"/>
      <c r="B490" s="42"/>
      <c r="C490" s="43"/>
      <c r="D490" s="234" t="s">
        <v>204</v>
      </c>
      <c r="E490" s="43"/>
      <c r="F490" s="235" t="s">
        <v>463</v>
      </c>
      <c r="G490" s="43"/>
      <c r="H490" s="43"/>
      <c r="I490" s="236"/>
      <c r="J490" s="236"/>
      <c r="K490" s="43"/>
      <c r="L490" s="43"/>
      <c r="M490" s="47"/>
      <c r="N490" s="237"/>
      <c r="O490" s="238"/>
      <c r="P490" s="87"/>
      <c r="Q490" s="87"/>
      <c r="R490" s="87"/>
      <c r="S490" s="87"/>
      <c r="T490" s="87"/>
      <c r="U490" s="87"/>
      <c r="V490" s="87"/>
      <c r="W490" s="87"/>
      <c r="X490" s="88"/>
      <c r="Y490" s="41"/>
      <c r="Z490" s="41"/>
      <c r="AA490" s="41"/>
      <c r="AB490" s="41"/>
      <c r="AC490" s="41"/>
      <c r="AD490" s="41"/>
      <c r="AE490" s="41"/>
      <c r="AT490" s="20" t="s">
        <v>204</v>
      </c>
      <c r="AU490" s="20" t="s">
        <v>84</v>
      </c>
    </row>
    <row r="491" s="13" customFormat="1">
      <c r="A491" s="13"/>
      <c r="B491" s="239"/>
      <c r="C491" s="240"/>
      <c r="D491" s="241" t="s">
        <v>206</v>
      </c>
      <c r="E491" s="242" t="s">
        <v>20</v>
      </c>
      <c r="F491" s="243" t="s">
        <v>464</v>
      </c>
      <c r="G491" s="240"/>
      <c r="H491" s="242" t="s">
        <v>20</v>
      </c>
      <c r="I491" s="244"/>
      <c r="J491" s="244"/>
      <c r="K491" s="240"/>
      <c r="L491" s="240"/>
      <c r="M491" s="245"/>
      <c r="N491" s="246"/>
      <c r="O491" s="247"/>
      <c r="P491" s="247"/>
      <c r="Q491" s="247"/>
      <c r="R491" s="247"/>
      <c r="S491" s="247"/>
      <c r="T491" s="247"/>
      <c r="U491" s="247"/>
      <c r="V491" s="247"/>
      <c r="W491" s="247"/>
      <c r="X491" s="248"/>
      <c r="Y491" s="13"/>
      <c r="Z491" s="13"/>
      <c r="AA491" s="13"/>
      <c r="AB491" s="13"/>
      <c r="AC491" s="13"/>
      <c r="AD491" s="13"/>
      <c r="AE491" s="13"/>
      <c r="AT491" s="249" t="s">
        <v>206</v>
      </c>
      <c r="AU491" s="249" t="s">
        <v>84</v>
      </c>
      <c r="AV491" s="13" t="s">
        <v>82</v>
      </c>
      <c r="AW491" s="13" t="s">
        <v>5</v>
      </c>
      <c r="AX491" s="13" t="s">
        <v>74</v>
      </c>
      <c r="AY491" s="249" t="s">
        <v>194</v>
      </c>
    </row>
    <row r="492" s="13" customFormat="1">
      <c r="A492" s="13"/>
      <c r="B492" s="239"/>
      <c r="C492" s="240"/>
      <c r="D492" s="241" t="s">
        <v>206</v>
      </c>
      <c r="E492" s="242" t="s">
        <v>20</v>
      </c>
      <c r="F492" s="243" t="s">
        <v>465</v>
      </c>
      <c r="G492" s="240"/>
      <c r="H492" s="242" t="s">
        <v>20</v>
      </c>
      <c r="I492" s="244"/>
      <c r="J492" s="244"/>
      <c r="K492" s="240"/>
      <c r="L492" s="240"/>
      <c r="M492" s="245"/>
      <c r="N492" s="246"/>
      <c r="O492" s="247"/>
      <c r="P492" s="247"/>
      <c r="Q492" s="247"/>
      <c r="R492" s="247"/>
      <c r="S492" s="247"/>
      <c r="T492" s="247"/>
      <c r="U492" s="247"/>
      <c r="V492" s="247"/>
      <c r="W492" s="247"/>
      <c r="X492" s="248"/>
      <c r="Y492" s="13"/>
      <c r="Z492" s="13"/>
      <c r="AA492" s="13"/>
      <c r="AB492" s="13"/>
      <c r="AC492" s="13"/>
      <c r="AD492" s="13"/>
      <c r="AE492" s="13"/>
      <c r="AT492" s="249" t="s">
        <v>206</v>
      </c>
      <c r="AU492" s="249" t="s">
        <v>84</v>
      </c>
      <c r="AV492" s="13" t="s">
        <v>82</v>
      </c>
      <c r="AW492" s="13" t="s">
        <v>5</v>
      </c>
      <c r="AX492" s="13" t="s">
        <v>74</v>
      </c>
      <c r="AY492" s="249" t="s">
        <v>194</v>
      </c>
    </row>
    <row r="493" s="13" customFormat="1">
      <c r="A493" s="13"/>
      <c r="B493" s="239"/>
      <c r="C493" s="240"/>
      <c r="D493" s="241" t="s">
        <v>206</v>
      </c>
      <c r="E493" s="242" t="s">
        <v>20</v>
      </c>
      <c r="F493" s="243" t="s">
        <v>466</v>
      </c>
      <c r="G493" s="240"/>
      <c r="H493" s="242" t="s">
        <v>20</v>
      </c>
      <c r="I493" s="244"/>
      <c r="J493" s="244"/>
      <c r="K493" s="240"/>
      <c r="L493" s="240"/>
      <c r="M493" s="245"/>
      <c r="N493" s="246"/>
      <c r="O493" s="247"/>
      <c r="P493" s="247"/>
      <c r="Q493" s="247"/>
      <c r="R493" s="247"/>
      <c r="S493" s="247"/>
      <c r="T493" s="247"/>
      <c r="U493" s="247"/>
      <c r="V493" s="247"/>
      <c r="W493" s="247"/>
      <c r="X493" s="248"/>
      <c r="Y493" s="13"/>
      <c r="Z493" s="13"/>
      <c r="AA493" s="13"/>
      <c r="AB493" s="13"/>
      <c r="AC493" s="13"/>
      <c r="AD493" s="13"/>
      <c r="AE493" s="13"/>
      <c r="AT493" s="249" t="s">
        <v>206</v>
      </c>
      <c r="AU493" s="249" t="s">
        <v>84</v>
      </c>
      <c r="AV493" s="13" t="s">
        <v>82</v>
      </c>
      <c r="AW493" s="13" t="s">
        <v>5</v>
      </c>
      <c r="AX493" s="13" t="s">
        <v>74</v>
      </c>
      <c r="AY493" s="249" t="s">
        <v>194</v>
      </c>
    </row>
    <row r="494" s="13" customFormat="1">
      <c r="A494" s="13"/>
      <c r="B494" s="239"/>
      <c r="C494" s="240"/>
      <c r="D494" s="241" t="s">
        <v>206</v>
      </c>
      <c r="E494" s="242" t="s">
        <v>20</v>
      </c>
      <c r="F494" s="243" t="s">
        <v>467</v>
      </c>
      <c r="G494" s="240"/>
      <c r="H494" s="242" t="s">
        <v>20</v>
      </c>
      <c r="I494" s="244"/>
      <c r="J494" s="244"/>
      <c r="K494" s="240"/>
      <c r="L494" s="240"/>
      <c r="M494" s="245"/>
      <c r="N494" s="246"/>
      <c r="O494" s="247"/>
      <c r="P494" s="247"/>
      <c r="Q494" s="247"/>
      <c r="R494" s="247"/>
      <c r="S494" s="247"/>
      <c r="T494" s="247"/>
      <c r="U494" s="247"/>
      <c r="V494" s="247"/>
      <c r="W494" s="247"/>
      <c r="X494" s="248"/>
      <c r="Y494" s="13"/>
      <c r="Z494" s="13"/>
      <c r="AA494" s="13"/>
      <c r="AB494" s="13"/>
      <c r="AC494" s="13"/>
      <c r="AD494" s="13"/>
      <c r="AE494" s="13"/>
      <c r="AT494" s="249" t="s">
        <v>206</v>
      </c>
      <c r="AU494" s="249" t="s">
        <v>84</v>
      </c>
      <c r="AV494" s="13" t="s">
        <v>82</v>
      </c>
      <c r="AW494" s="13" t="s">
        <v>5</v>
      </c>
      <c r="AX494" s="13" t="s">
        <v>74</v>
      </c>
      <c r="AY494" s="249" t="s">
        <v>194</v>
      </c>
    </row>
    <row r="495" s="13" customFormat="1">
      <c r="A495" s="13"/>
      <c r="B495" s="239"/>
      <c r="C495" s="240"/>
      <c r="D495" s="241" t="s">
        <v>206</v>
      </c>
      <c r="E495" s="242" t="s">
        <v>20</v>
      </c>
      <c r="F495" s="243" t="s">
        <v>461</v>
      </c>
      <c r="G495" s="240"/>
      <c r="H495" s="242" t="s">
        <v>20</v>
      </c>
      <c r="I495" s="244"/>
      <c r="J495" s="244"/>
      <c r="K495" s="240"/>
      <c r="L495" s="240"/>
      <c r="M495" s="245"/>
      <c r="N495" s="246"/>
      <c r="O495" s="247"/>
      <c r="P495" s="247"/>
      <c r="Q495" s="247"/>
      <c r="R495" s="247"/>
      <c r="S495" s="247"/>
      <c r="T495" s="247"/>
      <c r="U495" s="247"/>
      <c r="V495" s="247"/>
      <c r="W495" s="247"/>
      <c r="X495" s="248"/>
      <c r="Y495" s="13"/>
      <c r="Z495" s="13"/>
      <c r="AA495" s="13"/>
      <c r="AB495" s="13"/>
      <c r="AC495" s="13"/>
      <c r="AD495" s="13"/>
      <c r="AE495" s="13"/>
      <c r="AT495" s="249" t="s">
        <v>206</v>
      </c>
      <c r="AU495" s="249" t="s">
        <v>84</v>
      </c>
      <c r="AV495" s="13" t="s">
        <v>82</v>
      </c>
      <c r="AW495" s="13" t="s">
        <v>5</v>
      </c>
      <c r="AX495" s="13" t="s">
        <v>74</v>
      </c>
      <c r="AY495" s="249" t="s">
        <v>194</v>
      </c>
    </row>
    <row r="496" s="14" customFormat="1">
      <c r="A496" s="14"/>
      <c r="B496" s="250"/>
      <c r="C496" s="251"/>
      <c r="D496" s="241" t="s">
        <v>206</v>
      </c>
      <c r="E496" s="252" t="s">
        <v>20</v>
      </c>
      <c r="F496" s="253" t="s">
        <v>468</v>
      </c>
      <c r="G496" s="251"/>
      <c r="H496" s="254">
        <v>67</v>
      </c>
      <c r="I496" s="255"/>
      <c r="J496" s="255"/>
      <c r="K496" s="251"/>
      <c r="L496" s="251"/>
      <c r="M496" s="256"/>
      <c r="N496" s="257"/>
      <c r="O496" s="258"/>
      <c r="P496" s="258"/>
      <c r="Q496" s="258"/>
      <c r="R496" s="258"/>
      <c r="S496" s="258"/>
      <c r="T496" s="258"/>
      <c r="U496" s="258"/>
      <c r="V496" s="258"/>
      <c r="W496" s="258"/>
      <c r="X496" s="259"/>
      <c r="Y496" s="14"/>
      <c r="Z496" s="14"/>
      <c r="AA496" s="14"/>
      <c r="AB496" s="14"/>
      <c r="AC496" s="14"/>
      <c r="AD496" s="14"/>
      <c r="AE496" s="14"/>
      <c r="AT496" s="260" t="s">
        <v>206</v>
      </c>
      <c r="AU496" s="260" t="s">
        <v>84</v>
      </c>
      <c r="AV496" s="14" t="s">
        <v>84</v>
      </c>
      <c r="AW496" s="14" t="s">
        <v>5</v>
      </c>
      <c r="AX496" s="14" t="s">
        <v>74</v>
      </c>
      <c r="AY496" s="260" t="s">
        <v>194</v>
      </c>
    </row>
    <row r="497" s="15" customFormat="1">
      <c r="A497" s="15"/>
      <c r="B497" s="261"/>
      <c r="C497" s="262"/>
      <c r="D497" s="241" t="s">
        <v>206</v>
      </c>
      <c r="E497" s="263" t="s">
        <v>20</v>
      </c>
      <c r="F497" s="264" t="s">
        <v>210</v>
      </c>
      <c r="G497" s="262"/>
      <c r="H497" s="265">
        <v>67</v>
      </c>
      <c r="I497" s="266"/>
      <c r="J497" s="266"/>
      <c r="K497" s="262"/>
      <c r="L497" s="262"/>
      <c r="M497" s="267"/>
      <c r="N497" s="268"/>
      <c r="O497" s="269"/>
      <c r="P497" s="269"/>
      <c r="Q497" s="269"/>
      <c r="R497" s="269"/>
      <c r="S497" s="269"/>
      <c r="T497" s="269"/>
      <c r="U497" s="269"/>
      <c r="V497" s="269"/>
      <c r="W497" s="269"/>
      <c r="X497" s="270"/>
      <c r="Y497" s="15"/>
      <c r="Z497" s="15"/>
      <c r="AA497" s="15"/>
      <c r="AB497" s="15"/>
      <c r="AC497" s="15"/>
      <c r="AD497" s="15"/>
      <c r="AE497" s="15"/>
      <c r="AT497" s="271" t="s">
        <v>206</v>
      </c>
      <c r="AU497" s="271" t="s">
        <v>84</v>
      </c>
      <c r="AV497" s="15" t="s">
        <v>202</v>
      </c>
      <c r="AW497" s="15" t="s">
        <v>5</v>
      </c>
      <c r="AX497" s="15" t="s">
        <v>82</v>
      </c>
      <c r="AY497" s="271" t="s">
        <v>194</v>
      </c>
    </row>
    <row r="498" s="2" customFormat="1" ht="16.5" customHeight="1">
      <c r="A498" s="41"/>
      <c r="B498" s="42"/>
      <c r="C498" s="283" t="s">
        <v>469</v>
      </c>
      <c r="D498" s="283" t="s">
        <v>418</v>
      </c>
      <c r="E498" s="284" t="s">
        <v>470</v>
      </c>
      <c r="F498" s="285" t="s">
        <v>471</v>
      </c>
      <c r="G498" s="286" t="s">
        <v>461</v>
      </c>
      <c r="H498" s="287">
        <v>68.340000000000003</v>
      </c>
      <c r="I498" s="288"/>
      <c r="J498" s="289"/>
      <c r="K498" s="290">
        <f>ROUND(P498*H498,2)</f>
        <v>0</v>
      </c>
      <c r="L498" s="285" t="s">
        <v>20</v>
      </c>
      <c r="M498" s="291"/>
      <c r="N498" s="292" t="s">
        <v>20</v>
      </c>
      <c r="O498" s="228" t="s">
        <v>43</v>
      </c>
      <c r="P498" s="229">
        <f>I498+J498</f>
        <v>0</v>
      </c>
      <c r="Q498" s="229">
        <f>ROUND(I498*H498,2)</f>
        <v>0</v>
      </c>
      <c r="R498" s="229">
        <f>ROUND(J498*H498,2)</f>
        <v>0</v>
      </c>
      <c r="S498" s="87"/>
      <c r="T498" s="230">
        <f>S498*H498</f>
        <v>0</v>
      </c>
      <c r="U498" s="230">
        <v>0.082000000000000003</v>
      </c>
      <c r="V498" s="230">
        <f>U498*H498</f>
        <v>5.6038800000000002</v>
      </c>
      <c r="W498" s="230">
        <v>0</v>
      </c>
      <c r="X498" s="231">
        <f>W498*H498</f>
        <v>0</v>
      </c>
      <c r="Y498" s="41"/>
      <c r="Z498" s="41"/>
      <c r="AA498" s="41"/>
      <c r="AB498" s="41"/>
      <c r="AC498" s="41"/>
      <c r="AD498" s="41"/>
      <c r="AE498" s="41"/>
      <c r="AR498" s="232" t="s">
        <v>243</v>
      </c>
      <c r="AT498" s="232" t="s">
        <v>418</v>
      </c>
      <c r="AU498" s="232" t="s">
        <v>84</v>
      </c>
      <c r="AY498" s="20" t="s">
        <v>194</v>
      </c>
      <c r="BE498" s="233">
        <f>IF(O498="základní",K498,0)</f>
        <v>0</v>
      </c>
      <c r="BF498" s="233">
        <f>IF(O498="snížená",K498,0)</f>
        <v>0</v>
      </c>
      <c r="BG498" s="233">
        <f>IF(O498="zákl. přenesená",K498,0)</f>
        <v>0</v>
      </c>
      <c r="BH498" s="233">
        <f>IF(O498="sníž. přenesená",K498,0)</f>
        <v>0</v>
      </c>
      <c r="BI498" s="233">
        <f>IF(O498="nulová",K498,0)</f>
        <v>0</v>
      </c>
      <c r="BJ498" s="20" t="s">
        <v>82</v>
      </c>
      <c r="BK498" s="233">
        <f>ROUND(P498*H498,2)</f>
        <v>0</v>
      </c>
      <c r="BL498" s="20" t="s">
        <v>202</v>
      </c>
      <c r="BM498" s="232" t="s">
        <v>472</v>
      </c>
    </row>
    <row r="499" s="13" customFormat="1">
      <c r="A499" s="13"/>
      <c r="B499" s="239"/>
      <c r="C499" s="240"/>
      <c r="D499" s="241" t="s">
        <v>206</v>
      </c>
      <c r="E499" s="242" t="s">
        <v>20</v>
      </c>
      <c r="F499" s="243" t="s">
        <v>464</v>
      </c>
      <c r="G499" s="240"/>
      <c r="H499" s="242" t="s">
        <v>20</v>
      </c>
      <c r="I499" s="244"/>
      <c r="J499" s="244"/>
      <c r="K499" s="240"/>
      <c r="L499" s="240"/>
      <c r="M499" s="245"/>
      <c r="N499" s="246"/>
      <c r="O499" s="247"/>
      <c r="P499" s="247"/>
      <c r="Q499" s="247"/>
      <c r="R499" s="247"/>
      <c r="S499" s="247"/>
      <c r="T499" s="247"/>
      <c r="U499" s="247"/>
      <c r="V499" s="247"/>
      <c r="W499" s="247"/>
      <c r="X499" s="248"/>
      <c r="Y499" s="13"/>
      <c r="Z499" s="13"/>
      <c r="AA499" s="13"/>
      <c r="AB499" s="13"/>
      <c r="AC499" s="13"/>
      <c r="AD499" s="13"/>
      <c r="AE499" s="13"/>
      <c r="AT499" s="249" t="s">
        <v>206</v>
      </c>
      <c r="AU499" s="249" t="s">
        <v>84</v>
      </c>
      <c r="AV499" s="13" t="s">
        <v>82</v>
      </c>
      <c r="AW499" s="13" t="s">
        <v>5</v>
      </c>
      <c r="AX499" s="13" t="s">
        <v>74</v>
      </c>
      <c r="AY499" s="249" t="s">
        <v>194</v>
      </c>
    </row>
    <row r="500" s="13" customFormat="1">
      <c r="A500" s="13"/>
      <c r="B500" s="239"/>
      <c r="C500" s="240"/>
      <c r="D500" s="241" t="s">
        <v>206</v>
      </c>
      <c r="E500" s="242" t="s">
        <v>20</v>
      </c>
      <c r="F500" s="243" t="s">
        <v>465</v>
      </c>
      <c r="G500" s="240"/>
      <c r="H500" s="242" t="s">
        <v>20</v>
      </c>
      <c r="I500" s="244"/>
      <c r="J500" s="244"/>
      <c r="K500" s="240"/>
      <c r="L500" s="240"/>
      <c r="M500" s="245"/>
      <c r="N500" s="246"/>
      <c r="O500" s="247"/>
      <c r="P500" s="247"/>
      <c r="Q500" s="247"/>
      <c r="R500" s="247"/>
      <c r="S500" s="247"/>
      <c r="T500" s="247"/>
      <c r="U500" s="247"/>
      <c r="V500" s="247"/>
      <c r="W500" s="247"/>
      <c r="X500" s="248"/>
      <c r="Y500" s="13"/>
      <c r="Z500" s="13"/>
      <c r="AA500" s="13"/>
      <c r="AB500" s="13"/>
      <c r="AC500" s="13"/>
      <c r="AD500" s="13"/>
      <c r="AE500" s="13"/>
      <c r="AT500" s="249" t="s">
        <v>206</v>
      </c>
      <c r="AU500" s="249" t="s">
        <v>84</v>
      </c>
      <c r="AV500" s="13" t="s">
        <v>82</v>
      </c>
      <c r="AW500" s="13" t="s">
        <v>5</v>
      </c>
      <c r="AX500" s="13" t="s">
        <v>74</v>
      </c>
      <c r="AY500" s="249" t="s">
        <v>194</v>
      </c>
    </row>
    <row r="501" s="13" customFormat="1">
      <c r="A501" s="13"/>
      <c r="B501" s="239"/>
      <c r="C501" s="240"/>
      <c r="D501" s="241" t="s">
        <v>206</v>
      </c>
      <c r="E501" s="242" t="s">
        <v>20</v>
      </c>
      <c r="F501" s="243" t="s">
        <v>473</v>
      </c>
      <c r="G501" s="240"/>
      <c r="H501" s="242" t="s">
        <v>20</v>
      </c>
      <c r="I501" s="244"/>
      <c r="J501" s="244"/>
      <c r="K501" s="240"/>
      <c r="L501" s="240"/>
      <c r="M501" s="245"/>
      <c r="N501" s="246"/>
      <c r="O501" s="247"/>
      <c r="P501" s="247"/>
      <c r="Q501" s="247"/>
      <c r="R501" s="247"/>
      <c r="S501" s="247"/>
      <c r="T501" s="247"/>
      <c r="U501" s="247"/>
      <c r="V501" s="247"/>
      <c r="W501" s="247"/>
      <c r="X501" s="248"/>
      <c r="Y501" s="13"/>
      <c r="Z501" s="13"/>
      <c r="AA501" s="13"/>
      <c r="AB501" s="13"/>
      <c r="AC501" s="13"/>
      <c r="AD501" s="13"/>
      <c r="AE501" s="13"/>
      <c r="AT501" s="249" t="s">
        <v>206</v>
      </c>
      <c r="AU501" s="249" t="s">
        <v>84</v>
      </c>
      <c r="AV501" s="13" t="s">
        <v>82</v>
      </c>
      <c r="AW501" s="13" t="s">
        <v>5</v>
      </c>
      <c r="AX501" s="13" t="s">
        <v>74</v>
      </c>
      <c r="AY501" s="249" t="s">
        <v>194</v>
      </c>
    </row>
    <row r="502" s="13" customFormat="1">
      <c r="A502" s="13"/>
      <c r="B502" s="239"/>
      <c r="C502" s="240"/>
      <c r="D502" s="241" t="s">
        <v>206</v>
      </c>
      <c r="E502" s="242" t="s">
        <v>20</v>
      </c>
      <c r="F502" s="243" t="s">
        <v>474</v>
      </c>
      <c r="G502" s="240"/>
      <c r="H502" s="242" t="s">
        <v>20</v>
      </c>
      <c r="I502" s="244"/>
      <c r="J502" s="244"/>
      <c r="K502" s="240"/>
      <c r="L502" s="240"/>
      <c r="M502" s="245"/>
      <c r="N502" s="246"/>
      <c r="O502" s="247"/>
      <c r="P502" s="247"/>
      <c r="Q502" s="247"/>
      <c r="R502" s="247"/>
      <c r="S502" s="247"/>
      <c r="T502" s="247"/>
      <c r="U502" s="247"/>
      <c r="V502" s="247"/>
      <c r="W502" s="247"/>
      <c r="X502" s="248"/>
      <c r="Y502" s="13"/>
      <c r="Z502" s="13"/>
      <c r="AA502" s="13"/>
      <c r="AB502" s="13"/>
      <c r="AC502" s="13"/>
      <c r="AD502" s="13"/>
      <c r="AE502" s="13"/>
      <c r="AT502" s="249" t="s">
        <v>206</v>
      </c>
      <c r="AU502" s="249" t="s">
        <v>84</v>
      </c>
      <c r="AV502" s="13" t="s">
        <v>82</v>
      </c>
      <c r="AW502" s="13" t="s">
        <v>5</v>
      </c>
      <c r="AX502" s="13" t="s">
        <v>74</v>
      </c>
      <c r="AY502" s="249" t="s">
        <v>194</v>
      </c>
    </row>
    <row r="503" s="14" customFormat="1">
      <c r="A503" s="14"/>
      <c r="B503" s="250"/>
      <c r="C503" s="251"/>
      <c r="D503" s="241" t="s">
        <v>206</v>
      </c>
      <c r="E503" s="252" t="s">
        <v>20</v>
      </c>
      <c r="F503" s="253" t="s">
        <v>468</v>
      </c>
      <c r="G503" s="251"/>
      <c r="H503" s="254">
        <v>67</v>
      </c>
      <c r="I503" s="255"/>
      <c r="J503" s="255"/>
      <c r="K503" s="251"/>
      <c r="L503" s="251"/>
      <c r="M503" s="256"/>
      <c r="N503" s="257"/>
      <c r="O503" s="258"/>
      <c r="P503" s="258"/>
      <c r="Q503" s="258"/>
      <c r="R503" s="258"/>
      <c r="S503" s="258"/>
      <c r="T503" s="258"/>
      <c r="U503" s="258"/>
      <c r="V503" s="258"/>
      <c r="W503" s="258"/>
      <c r="X503" s="259"/>
      <c r="Y503" s="14"/>
      <c r="Z503" s="14"/>
      <c r="AA503" s="14"/>
      <c r="AB503" s="14"/>
      <c r="AC503" s="14"/>
      <c r="AD503" s="14"/>
      <c r="AE503" s="14"/>
      <c r="AT503" s="260" t="s">
        <v>206</v>
      </c>
      <c r="AU503" s="260" t="s">
        <v>84</v>
      </c>
      <c r="AV503" s="14" t="s">
        <v>84</v>
      </c>
      <c r="AW503" s="14" t="s">
        <v>5</v>
      </c>
      <c r="AX503" s="14" t="s">
        <v>74</v>
      </c>
      <c r="AY503" s="260" t="s">
        <v>194</v>
      </c>
    </row>
    <row r="504" s="15" customFormat="1">
      <c r="A504" s="15"/>
      <c r="B504" s="261"/>
      <c r="C504" s="262"/>
      <c r="D504" s="241" t="s">
        <v>206</v>
      </c>
      <c r="E504" s="263" t="s">
        <v>20</v>
      </c>
      <c r="F504" s="264" t="s">
        <v>210</v>
      </c>
      <c r="G504" s="262"/>
      <c r="H504" s="265">
        <v>67</v>
      </c>
      <c r="I504" s="266"/>
      <c r="J504" s="266"/>
      <c r="K504" s="262"/>
      <c r="L504" s="262"/>
      <c r="M504" s="267"/>
      <c r="N504" s="268"/>
      <c r="O504" s="269"/>
      <c r="P504" s="269"/>
      <c r="Q504" s="269"/>
      <c r="R504" s="269"/>
      <c r="S504" s="269"/>
      <c r="T504" s="269"/>
      <c r="U504" s="269"/>
      <c r="V504" s="269"/>
      <c r="W504" s="269"/>
      <c r="X504" s="270"/>
      <c r="Y504" s="15"/>
      <c r="Z504" s="15"/>
      <c r="AA504" s="15"/>
      <c r="AB504" s="15"/>
      <c r="AC504" s="15"/>
      <c r="AD504" s="15"/>
      <c r="AE504" s="15"/>
      <c r="AT504" s="271" t="s">
        <v>206</v>
      </c>
      <c r="AU504" s="271" t="s">
        <v>84</v>
      </c>
      <c r="AV504" s="15" t="s">
        <v>202</v>
      </c>
      <c r="AW504" s="15" t="s">
        <v>5</v>
      </c>
      <c r="AX504" s="15" t="s">
        <v>82</v>
      </c>
      <c r="AY504" s="271" t="s">
        <v>194</v>
      </c>
    </row>
    <row r="505" s="14" customFormat="1">
      <c r="A505" s="14"/>
      <c r="B505" s="250"/>
      <c r="C505" s="251"/>
      <c r="D505" s="241" t="s">
        <v>206</v>
      </c>
      <c r="E505" s="251"/>
      <c r="F505" s="253" t="s">
        <v>475</v>
      </c>
      <c r="G505" s="251"/>
      <c r="H505" s="254">
        <v>68.340000000000003</v>
      </c>
      <c r="I505" s="255"/>
      <c r="J505" s="255"/>
      <c r="K505" s="251"/>
      <c r="L505" s="251"/>
      <c r="M505" s="256"/>
      <c r="N505" s="257"/>
      <c r="O505" s="258"/>
      <c r="P505" s="258"/>
      <c r="Q505" s="258"/>
      <c r="R505" s="258"/>
      <c r="S505" s="258"/>
      <c r="T505" s="258"/>
      <c r="U505" s="258"/>
      <c r="V505" s="258"/>
      <c r="W505" s="258"/>
      <c r="X505" s="259"/>
      <c r="Y505" s="14"/>
      <c r="Z505" s="14"/>
      <c r="AA505" s="14"/>
      <c r="AB505" s="14"/>
      <c r="AC505" s="14"/>
      <c r="AD505" s="14"/>
      <c r="AE505" s="14"/>
      <c r="AT505" s="260" t="s">
        <v>206</v>
      </c>
      <c r="AU505" s="260" t="s">
        <v>84</v>
      </c>
      <c r="AV505" s="14" t="s">
        <v>84</v>
      </c>
      <c r="AW505" s="14" t="s">
        <v>4</v>
      </c>
      <c r="AX505" s="14" t="s">
        <v>82</v>
      </c>
      <c r="AY505" s="260" t="s">
        <v>194</v>
      </c>
    </row>
    <row r="506" s="2" customFormat="1" ht="24.15" customHeight="1">
      <c r="A506" s="41"/>
      <c r="B506" s="42"/>
      <c r="C506" s="220" t="s">
        <v>476</v>
      </c>
      <c r="D506" s="220" t="s">
        <v>197</v>
      </c>
      <c r="E506" s="221" t="s">
        <v>477</v>
      </c>
      <c r="F506" s="222" t="s">
        <v>478</v>
      </c>
      <c r="G506" s="223" t="s">
        <v>461</v>
      </c>
      <c r="H506" s="224">
        <v>134</v>
      </c>
      <c r="I506" s="225"/>
      <c r="J506" s="225"/>
      <c r="K506" s="226">
        <f>ROUND(P506*H506,2)</f>
        <v>0</v>
      </c>
      <c r="L506" s="222" t="s">
        <v>201</v>
      </c>
      <c r="M506" s="47"/>
      <c r="N506" s="227" t="s">
        <v>20</v>
      </c>
      <c r="O506" s="228" t="s">
        <v>43</v>
      </c>
      <c r="P506" s="229">
        <f>I506+J506</f>
        <v>0</v>
      </c>
      <c r="Q506" s="229">
        <f>ROUND(I506*H506,2)</f>
        <v>0</v>
      </c>
      <c r="R506" s="229">
        <f>ROUND(J506*H506,2)</f>
        <v>0</v>
      </c>
      <c r="S506" s="87"/>
      <c r="T506" s="230">
        <f>S506*H506</f>
        <v>0</v>
      </c>
      <c r="U506" s="230">
        <v>0.1209876</v>
      </c>
      <c r="V506" s="230">
        <f>U506*H506</f>
        <v>16.2123384</v>
      </c>
      <c r="W506" s="230">
        <v>0</v>
      </c>
      <c r="X506" s="231">
        <f>W506*H506</f>
        <v>0</v>
      </c>
      <c r="Y506" s="41"/>
      <c r="Z506" s="41"/>
      <c r="AA506" s="41"/>
      <c r="AB506" s="41"/>
      <c r="AC506" s="41"/>
      <c r="AD506" s="41"/>
      <c r="AE506" s="41"/>
      <c r="AR506" s="232" t="s">
        <v>202</v>
      </c>
      <c r="AT506" s="232" t="s">
        <v>197</v>
      </c>
      <c r="AU506" s="232" t="s">
        <v>84</v>
      </c>
      <c r="AY506" s="20" t="s">
        <v>194</v>
      </c>
      <c r="BE506" s="233">
        <f>IF(O506="základní",K506,0)</f>
        <v>0</v>
      </c>
      <c r="BF506" s="233">
        <f>IF(O506="snížená",K506,0)</f>
        <v>0</v>
      </c>
      <c r="BG506" s="233">
        <f>IF(O506="zákl. přenesená",K506,0)</f>
        <v>0</v>
      </c>
      <c r="BH506" s="233">
        <f>IF(O506="sníž. přenesená",K506,0)</f>
        <v>0</v>
      </c>
      <c r="BI506" s="233">
        <f>IF(O506="nulová",K506,0)</f>
        <v>0</v>
      </c>
      <c r="BJ506" s="20" t="s">
        <v>82</v>
      </c>
      <c r="BK506" s="233">
        <f>ROUND(P506*H506,2)</f>
        <v>0</v>
      </c>
      <c r="BL506" s="20" t="s">
        <v>202</v>
      </c>
      <c r="BM506" s="232" t="s">
        <v>479</v>
      </c>
    </row>
    <row r="507" s="2" customFormat="1">
      <c r="A507" s="41"/>
      <c r="B507" s="42"/>
      <c r="C507" s="43"/>
      <c r="D507" s="234" t="s">
        <v>204</v>
      </c>
      <c r="E507" s="43"/>
      <c r="F507" s="235" t="s">
        <v>480</v>
      </c>
      <c r="G507" s="43"/>
      <c r="H507" s="43"/>
      <c r="I507" s="236"/>
      <c r="J507" s="236"/>
      <c r="K507" s="43"/>
      <c r="L507" s="43"/>
      <c r="M507" s="47"/>
      <c r="N507" s="237"/>
      <c r="O507" s="238"/>
      <c r="P507" s="87"/>
      <c r="Q507" s="87"/>
      <c r="R507" s="87"/>
      <c r="S507" s="87"/>
      <c r="T507" s="87"/>
      <c r="U507" s="87"/>
      <c r="V507" s="87"/>
      <c r="W507" s="87"/>
      <c r="X507" s="88"/>
      <c r="Y507" s="41"/>
      <c r="Z507" s="41"/>
      <c r="AA507" s="41"/>
      <c r="AB507" s="41"/>
      <c r="AC507" s="41"/>
      <c r="AD507" s="41"/>
      <c r="AE507" s="41"/>
      <c r="AT507" s="20" t="s">
        <v>204</v>
      </c>
      <c r="AU507" s="20" t="s">
        <v>84</v>
      </c>
    </row>
    <row r="508" s="13" customFormat="1">
      <c r="A508" s="13"/>
      <c r="B508" s="239"/>
      <c r="C508" s="240"/>
      <c r="D508" s="241" t="s">
        <v>206</v>
      </c>
      <c r="E508" s="242" t="s">
        <v>20</v>
      </c>
      <c r="F508" s="243" t="s">
        <v>464</v>
      </c>
      <c r="G508" s="240"/>
      <c r="H508" s="242" t="s">
        <v>20</v>
      </c>
      <c r="I508" s="244"/>
      <c r="J508" s="244"/>
      <c r="K508" s="240"/>
      <c r="L508" s="240"/>
      <c r="M508" s="245"/>
      <c r="N508" s="246"/>
      <c r="O508" s="247"/>
      <c r="P508" s="247"/>
      <c r="Q508" s="247"/>
      <c r="R508" s="247"/>
      <c r="S508" s="247"/>
      <c r="T508" s="247"/>
      <c r="U508" s="247"/>
      <c r="V508" s="247"/>
      <c r="W508" s="247"/>
      <c r="X508" s="248"/>
      <c r="Y508" s="13"/>
      <c r="Z508" s="13"/>
      <c r="AA508" s="13"/>
      <c r="AB508" s="13"/>
      <c r="AC508" s="13"/>
      <c r="AD508" s="13"/>
      <c r="AE508" s="13"/>
      <c r="AT508" s="249" t="s">
        <v>206</v>
      </c>
      <c r="AU508" s="249" t="s">
        <v>84</v>
      </c>
      <c r="AV508" s="13" t="s">
        <v>82</v>
      </c>
      <c r="AW508" s="13" t="s">
        <v>5</v>
      </c>
      <c r="AX508" s="13" t="s">
        <v>74</v>
      </c>
      <c r="AY508" s="249" t="s">
        <v>194</v>
      </c>
    </row>
    <row r="509" s="13" customFormat="1">
      <c r="A509" s="13"/>
      <c r="B509" s="239"/>
      <c r="C509" s="240"/>
      <c r="D509" s="241" t="s">
        <v>206</v>
      </c>
      <c r="E509" s="242" t="s">
        <v>20</v>
      </c>
      <c r="F509" s="243" t="s">
        <v>465</v>
      </c>
      <c r="G509" s="240"/>
      <c r="H509" s="242" t="s">
        <v>20</v>
      </c>
      <c r="I509" s="244"/>
      <c r="J509" s="244"/>
      <c r="K509" s="240"/>
      <c r="L509" s="240"/>
      <c r="M509" s="245"/>
      <c r="N509" s="246"/>
      <c r="O509" s="247"/>
      <c r="P509" s="247"/>
      <c r="Q509" s="247"/>
      <c r="R509" s="247"/>
      <c r="S509" s="247"/>
      <c r="T509" s="247"/>
      <c r="U509" s="247"/>
      <c r="V509" s="247"/>
      <c r="W509" s="247"/>
      <c r="X509" s="248"/>
      <c r="Y509" s="13"/>
      <c r="Z509" s="13"/>
      <c r="AA509" s="13"/>
      <c r="AB509" s="13"/>
      <c r="AC509" s="13"/>
      <c r="AD509" s="13"/>
      <c r="AE509" s="13"/>
      <c r="AT509" s="249" t="s">
        <v>206</v>
      </c>
      <c r="AU509" s="249" t="s">
        <v>84</v>
      </c>
      <c r="AV509" s="13" t="s">
        <v>82</v>
      </c>
      <c r="AW509" s="13" t="s">
        <v>5</v>
      </c>
      <c r="AX509" s="13" t="s">
        <v>74</v>
      </c>
      <c r="AY509" s="249" t="s">
        <v>194</v>
      </c>
    </row>
    <row r="510" s="13" customFormat="1">
      <c r="A510" s="13"/>
      <c r="B510" s="239"/>
      <c r="C510" s="240"/>
      <c r="D510" s="241" t="s">
        <v>206</v>
      </c>
      <c r="E510" s="242" t="s">
        <v>20</v>
      </c>
      <c r="F510" s="243" t="s">
        <v>481</v>
      </c>
      <c r="G510" s="240"/>
      <c r="H510" s="242" t="s">
        <v>20</v>
      </c>
      <c r="I510" s="244"/>
      <c r="J510" s="244"/>
      <c r="K510" s="240"/>
      <c r="L510" s="240"/>
      <c r="M510" s="245"/>
      <c r="N510" s="246"/>
      <c r="O510" s="247"/>
      <c r="P510" s="247"/>
      <c r="Q510" s="247"/>
      <c r="R510" s="247"/>
      <c r="S510" s="247"/>
      <c r="T510" s="247"/>
      <c r="U510" s="247"/>
      <c r="V510" s="247"/>
      <c r="W510" s="247"/>
      <c r="X510" s="248"/>
      <c r="Y510" s="13"/>
      <c r="Z510" s="13"/>
      <c r="AA510" s="13"/>
      <c r="AB510" s="13"/>
      <c r="AC510" s="13"/>
      <c r="AD510" s="13"/>
      <c r="AE510" s="13"/>
      <c r="AT510" s="249" t="s">
        <v>206</v>
      </c>
      <c r="AU510" s="249" t="s">
        <v>84</v>
      </c>
      <c r="AV510" s="13" t="s">
        <v>82</v>
      </c>
      <c r="AW510" s="13" t="s">
        <v>5</v>
      </c>
      <c r="AX510" s="13" t="s">
        <v>74</v>
      </c>
      <c r="AY510" s="249" t="s">
        <v>194</v>
      </c>
    </row>
    <row r="511" s="13" customFormat="1">
      <c r="A511" s="13"/>
      <c r="B511" s="239"/>
      <c r="C511" s="240"/>
      <c r="D511" s="241" t="s">
        <v>206</v>
      </c>
      <c r="E511" s="242" t="s">
        <v>20</v>
      </c>
      <c r="F511" s="243" t="s">
        <v>482</v>
      </c>
      <c r="G511" s="240"/>
      <c r="H511" s="242" t="s">
        <v>20</v>
      </c>
      <c r="I511" s="244"/>
      <c r="J511" s="244"/>
      <c r="K511" s="240"/>
      <c r="L511" s="240"/>
      <c r="M511" s="245"/>
      <c r="N511" s="246"/>
      <c r="O511" s="247"/>
      <c r="P511" s="247"/>
      <c r="Q511" s="247"/>
      <c r="R511" s="247"/>
      <c r="S511" s="247"/>
      <c r="T511" s="247"/>
      <c r="U511" s="247"/>
      <c r="V511" s="247"/>
      <c r="W511" s="247"/>
      <c r="X511" s="248"/>
      <c r="Y511" s="13"/>
      <c r="Z511" s="13"/>
      <c r="AA511" s="13"/>
      <c r="AB511" s="13"/>
      <c r="AC511" s="13"/>
      <c r="AD511" s="13"/>
      <c r="AE511" s="13"/>
      <c r="AT511" s="249" t="s">
        <v>206</v>
      </c>
      <c r="AU511" s="249" t="s">
        <v>84</v>
      </c>
      <c r="AV511" s="13" t="s">
        <v>82</v>
      </c>
      <c r="AW511" s="13" t="s">
        <v>5</v>
      </c>
      <c r="AX511" s="13" t="s">
        <v>74</v>
      </c>
      <c r="AY511" s="249" t="s">
        <v>194</v>
      </c>
    </row>
    <row r="512" s="13" customFormat="1">
      <c r="A512" s="13"/>
      <c r="B512" s="239"/>
      <c r="C512" s="240"/>
      <c r="D512" s="241" t="s">
        <v>206</v>
      </c>
      <c r="E512" s="242" t="s">
        <v>20</v>
      </c>
      <c r="F512" s="243" t="s">
        <v>461</v>
      </c>
      <c r="G512" s="240"/>
      <c r="H512" s="242" t="s">
        <v>20</v>
      </c>
      <c r="I512" s="244"/>
      <c r="J512" s="244"/>
      <c r="K512" s="240"/>
      <c r="L512" s="240"/>
      <c r="M512" s="245"/>
      <c r="N512" s="246"/>
      <c r="O512" s="247"/>
      <c r="P512" s="247"/>
      <c r="Q512" s="247"/>
      <c r="R512" s="247"/>
      <c r="S512" s="247"/>
      <c r="T512" s="247"/>
      <c r="U512" s="247"/>
      <c r="V512" s="247"/>
      <c r="W512" s="247"/>
      <c r="X512" s="248"/>
      <c r="Y512" s="13"/>
      <c r="Z512" s="13"/>
      <c r="AA512" s="13"/>
      <c r="AB512" s="13"/>
      <c r="AC512" s="13"/>
      <c r="AD512" s="13"/>
      <c r="AE512" s="13"/>
      <c r="AT512" s="249" t="s">
        <v>206</v>
      </c>
      <c r="AU512" s="249" t="s">
        <v>84</v>
      </c>
      <c r="AV512" s="13" t="s">
        <v>82</v>
      </c>
      <c r="AW512" s="13" t="s">
        <v>5</v>
      </c>
      <c r="AX512" s="13" t="s">
        <v>74</v>
      </c>
      <c r="AY512" s="249" t="s">
        <v>194</v>
      </c>
    </row>
    <row r="513" s="14" customFormat="1">
      <c r="A513" s="14"/>
      <c r="B513" s="250"/>
      <c r="C513" s="251"/>
      <c r="D513" s="241" t="s">
        <v>206</v>
      </c>
      <c r="E513" s="252" t="s">
        <v>20</v>
      </c>
      <c r="F513" s="253" t="s">
        <v>483</v>
      </c>
      <c r="G513" s="251"/>
      <c r="H513" s="254">
        <v>134</v>
      </c>
      <c r="I513" s="255"/>
      <c r="J513" s="255"/>
      <c r="K513" s="251"/>
      <c r="L513" s="251"/>
      <c r="M513" s="256"/>
      <c r="N513" s="257"/>
      <c r="O513" s="258"/>
      <c r="P513" s="258"/>
      <c r="Q513" s="258"/>
      <c r="R513" s="258"/>
      <c r="S513" s="258"/>
      <c r="T513" s="258"/>
      <c r="U513" s="258"/>
      <c r="V513" s="258"/>
      <c r="W513" s="258"/>
      <c r="X513" s="259"/>
      <c r="Y513" s="14"/>
      <c r="Z513" s="14"/>
      <c r="AA513" s="14"/>
      <c r="AB513" s="14"/>
      <c r="AC513" s="14"/>
      <c r="AD513" s="14"/>
      <c r="AE513" s="14"/>
      <c r="AT513" s="260" t="s">
        <v>206</v>
      </c>
      <c r="AU513" s="260" t="s">
        <v>84</v>
      </c>
      <c r="AV513" s="14" t="s">
        <v>84</v>
      </c>
      <c r="AW513" s="14" t="s">
        <v>5</v>
      </c>
      <c r="AX513" s="14" t="s">
        <v>74</v>
      </c>
      <c r="AY513" s="260" t="s">
        <v>194</v>
      </c>
    </row>
    <row r="514" s="15" customFormat="1">
      <c r="A514" s="15"/>
      <c r="B514" s="261"/>
      <c r="C514" s="262"/>
      <c r="D514" s="241" t="s">
        <v>206</v>
      </c>
      <c r="E514" s="263" t="s">
        <v>20</v>
      </c>
      <c r="F514" s="264" t="s">
        <v>210</v>
      </c>
      <c r="G514" s="262"/>
      <c r="H514" s="265">
        <v>134</v>
      </c>
      <c r="I514" s="266"/>
      <c r="J514" s="266"/>
      <c r="K514" s="262"/>
      <c r="L514" s="262"/>
      <c r="M514" s="267"/>
      <c r="N514" s="268"/>
      <c r="O514" s="269"/>
      <c r="P514" s="269"/>
      <c r="Q514" s="269"/>
      <c r="R514" s="269"/>
      <c r="S514" s="269"/>
      <c r="T514" s="269"/>
      <c r="U514" s="269"/>
      <c r="V514" s="269"/>
      <c r="W514" s="269"/>
      <c r="X514" s="270"/>
      <c r="Y514" s="15"/>
      <c r="Z514" s="15"/>
      <c r="AA514" s="15"/>
      <c r="AB514" s="15"/>
      <c r="AC514" s="15"/>
      <c r="AD514" s="15"/>
      <c r="AE514" s="15"/>
      <c r="AT514" s="271" t="s">
        <v>206</v>
      </c>
      <c r="AU514" s="271" t="s">
        <v>84</v>
      </c>
      <c r="AV514" s="15" t="s">
        <v>202</v>
      </c>
      <c r="AW514" s="15" t="s">
        <v>5</v>
      </c>
      <c r="AX514" s="15" t="s">
        <v>82</v>
      </c>
      <c r="AY514" s="271" t="s">
        <v>194</v>
      </c>
    </row>
    <row r="515" s="2" customFormat="1" ht="16.5" customHeight="1">
      <c r="A515" s="41"/>
      <c r="B515" s="42"/>
      <c r="C515" s="283" t="s">
        <v>484</v>
      </c>
      <c r="D515" s="283" t="s">
        <v>418</v>
      </c>
      <c r="E515" s="284" t="s">
        <v>485</v>
      </c>
      <c r="F515" s="285" t="s">
        <v>486</v>
      </c>
      <c r="G515" s="286" t="s">
        <v>461</v>
      </c>
      <c r="H515" s="287">
        <v>136.68000000000001</v>
      </c>
      <c r="I515" s="288"/>
      <c r="J515" s="289"/>
      <c r="K515" s="290">
        <f>ROUND(P515*H515,2)</f>
        <v>0</v>
      </c>
      <c r="L515" s="285" t="s">
        <v>20</v>
      </c>
      <c r="M515" s="291"/>
      <c r="N515" s="292" t="s">
        <v>20</v>
      </c>
      <c r="O515" s="228" t="s">
        <v>43</v>
      </c>
      <c r="P515" s="229">
        <f>I515+J515</f>
        <v>0</v>
      </c>
      <c r="Q515" s="229">
        <f>ROUND(I515*H515,2)</f>
        <v>0</v>
      </c>
      <c r="R515" s="229">
        <f>ROUND(J515*H515,2)</f>
        <v>0</v>
      </c>
      <c r="S515" s="87"/>
      <c r="T515" s="230">
        <f>S515*H515</f>
        <v>0</v>
      </c>
      <c r="U515" s="230">
        <v>0.082000000000000003</v>
      </c>
      <c r="V515" s="230">
        <f>U515*H515</f>
        <v>11.20776</v>
      </c>
      <c r="W515" s="230">
        <v>0</v>
      </c>
      <c r="X515" s="231">
        <f>W515*H515</f>
        <v>0</v>
      </c>
      <c r="Y515" s="41"/>
      <c r="Z515" s="41"/>
      <c r="AA515" s="41"/>
      <c r="AB515" s="41"/>
      <c r="AC515" s="41"/>
      <c r="AD515" s="41"/>
      <c r="AE515" s="41"/>
      <c r="AR515" s="232" t="s">
        <v>243</v>
      </c>
      <c r="AT515" s="232" t="s">
        <v>418</v>
      </c>
      <c r="AU515" s="232" t="s">
        <v>84</v>
      </c>
      <c r="AY515" s="20" t="s">
        <v>194</v>
      </c>
      <c r="BE515" s="233">
        <f>IF(O515="základní",K515,0)</f>
        <v>0</v>
      </c>
      <c r="BF515" s="233">
        <f>IF(O515="snížená",K515,0)</f>
        <v>0</v>
      </c>
      <c r="BG515" s="233">
        <f>IF(O515="zákl. přenesená",K515,0)</f>
        <v>0</v>
      </c>
      <c r="BH515" s="233">
        <f>IF(O515="sníž. přenesená",K515,0)</f>
        <v>0</v>
      </c>
      <c r="BI515" s="233">
        <f>IF(O515="nulová",K515,0)</f>
        <v>0</v>
      </c>
      <c r="BJ515" s="20" t="s">
        <v>82</v>
      </c>
      <c r="BK515" s="233">
        <f>ROUND(P515*H515,2)</f>
        <v>0</v>
      </c>
      <c r="BL515" s="20" t="s">
        <v>202</v>
      </c>
      <c r="BM515" s="232" t="s">
        <v>487</v>
      </c>
    </row>
    <row r="516" s="13" customFormat="1">
      <c r="A516" s="13"/>
      <c r="B516" s="239"/>
      <c r="C516" s="240"/>
      <c r="D516" s="241" t="s">
        <v>206</v>
      </c>
      <c r="E516" s="242" t="s">
        <v>20</v>
      </c>
      <c r="F516" s="243" t="s">
        <v>464</v>
      </c>
      <c r="G516" s="240"/>
      <c r="H516" s="242" t="s">
        <v>20</v>
      </c>
      <c r="I516" s="244"/>
      <c r="J516" s="244"/>
      <c r="K516" s="240"/>
      <c r="L516" s="240"/>
      <c r="M516" s="245"/>
      <c r="N516" s="246"/>
      <c r="O516" s="247"/>
      <c r="P516" s="247"/>
      <c r="Q516" s="247"/>
      <c r="R516" s="247"/>
      <c r="S516" s="247"/>
      <c r="T516" s="247"/>
      <c r="U516" s="247"/>
      <c r="V516" s="247"/>
      <c r="W516" s="247"/>
      <c r="X516" s="248"/>
      <c r="Y516" s="13"/>
      <c r="Z516" s="13"/>
      <c r="AA516" s="13"/>
      <c r="AB516" s="13"/>
      <c r="AC516" s="13"/>
      <c r="AD516" s="13"/>
      <c r="AE516" s="13"/>
      <c r="AT516" s="249" t="s">
        <v>206</v>
      </c>
      <c r="AU516" s="249" t="s">
        <v>84</v>
      </c>
      <c r="AV516" s="13" t="s">
        <v>82</v>
      </c>
      <c r="AW516" s="13" t="s">
        <v>5</v>
      </c>
      <c r="AX516" s="13" t="s">
        <v>74</v>
      </c>
      <c r="AY516" s="249" t="s">
        <v>194</v>
      </c>
    </row>
    <row r="517" s="13" customFormat="1">
      <c r="A517" s="13"/>
      <c r="B517" s="239"/>
      <c r="C517" s="240"/>
      <c r="D517" s="241" t="s">
        <v>206</v>
      </c>
      <c r="E517" s="242" t="s">
        <v>20</v>
      </c>
      <c r="F517" s="243" t="s">
        <v>465</v>
      </c>
      <c r="G517" s="240"/>
      <c r="H517" s="242" t="s">
        <v>20</v>
      </c>
      <c r="I517" s="244"/>
      <c r="J517" s="244"/>
      <c r="K517" s="240"/>
      <c r="L517" s="240"/>
      <c r="M517" s="245"/>
      <c r="N517" s="246"/>
      <c r="O517" s="247"/>
      <c r="P517" s="247"/>
      <c r="Q517" s="247"/>
      <c r="R517" s="247"/>
      <c r="S517" s="247"/>
      <c r="T517" s="247"/>
      <c r="U517" s="247"/>
      <c r="V517" s="247"/>
      <c r="W517" s="247"/>
      <c r="X517" s="248"/>
      <c r="Y517" s="13"/>
      <c r="Z517" s="13"/>
      <c r="AA517" s="13"/>
      <c r="AB517" s="13"/>
      <c r="AC517" s="13"/>
      <c r="AD517" s="13"/>
      <c r="AE517" s="13"/>
      <c r="AT517" s="249" t="s">
        <v>206</v>
      </c>
      <c r="AU517" s="249" t="s">
        <v>84</v>
      </c>
      <c r="AV517" s="13" t="s">
        <v>82</v>
      </c>
      <c r="AW517" s="13" t="s">
        <v>5</v>
      </c>
      <c r="AX517" s="13" t="s">
        <v>74</v>
      </c>
      <c r="AY517" s="249" t="s">
        <v>194</v>
      </c>
    </row>
    <row r="518" s="13" customFormat="1">
      <c r="A518" s="13"/>
      <c r="B518" s="239"/>
      <c r="C518" s="240"/>
      <c r="D518" s="241" t="s">
        <v>206</v>
      </c>
      <c r="E518" s="242" t="s">
        <v>20</v>
      </c>
      <c r="F518" s="243" t="s">
        <v>488</v>
      </c>
      <c r="G518" s="240"/>
      <c r="H518" s="242" t="s">
        <v>20</v>
      </c>
      <c r="I518" s="244"/>
      <c r="J518" s="244"/>
      <c r="K518" s="240"/>
      <c r="L518" s="240"/>
      <c r="M518" s="245"/>
      <c r="N518" s="246"/>
      <c r="O518" s="247"/>
      <c r="P518" s="247"/>
      <c r="Q518" s="247"/>
      <c r="R518" s="247"/>
      <c r="S518" s="247"/>
      <c r="T518" s="247"/>
      <c r="U518" s="247"/>
      <c r="V518" s="247"/>
      <c r="W518" s="247"/>
      <c r="X518" s="248"/>
      <c r="Y518" s="13"/>
      <c r="Z518" s="13"/>
      <c r="AA518" s="13"/>
      <c r="AB518" s="13"/>
      <c r="AC518" s="13"/>
      <c r="AD518" s="13"/>
      <c r="AE518" s="13"/>
      <c r="AT518" s="249" t="s">
        <v>206</v>
      </c>
      <c r="AU518" s="249" t="s">
        <v>84</v>
      </c>
      <c r="AV518" s="13" t="s">
        <v>82</v>
      </c>
      <c r="AW518" s="13" t="s">
        <v>5</v>
      </c>
      <c r="AX518" s="13" t="s">
        <v>74</v>
      </c>
      <c r="AY518" s="249" t="s">
        <v>194</v>
      </c>
    </row>
    <row r="519" s="13" customFormat="1">
      <c r="A519" s="13"/>
      <c r="B519" s="239"/>
      <c r="C519" s="240"/>
      <c r="D519" s="241" t="s">
        <v>206</v>
      </c>
      <c r="E519" s="242" t="s">
        <v>20</v>
      </c>
      <c r="F519" s="243" t="s">
        <v>489</v>
      </c>
      <c r="G519" s="240"/>
      <c r="H519" s="242" t="s">
        <v>20</v>
      </c>
      <c r="I519" s="244"/>
      <c r="J519" s="244"/>
      <c r="K519" s="240"/>
      <c r="L519" s="240"/>
      <c r="M519" s="245"/>
      <c r="N519" s="246"/>
      <c r="O519" s="247"/>
      <c r="P519" s="247"/>
      <c r="Q519" s="247"/>
      <c r="R519" s="247"/>
      <c r="S519" s="247"/>
      <c r="T519" s="247"/>
      <c r="U519" s="247"/>
      <c r="V519" s="247"/>
      <c r="W519" s="247"/>
      <c r="X519" s="248"/>
      <c r="Y519" s="13"/>
      <c r="Z519" s="13"/>
      <c r="AA519" s="13"/>
      <c r="AB519" s="13"/>
      <c r="AC519" s="13"/>
      <c r="AD519" s="13"/>
      <c r="AE519" s="13"/>
      <c r="AT519" s="249" t="s">
        <v>206</v>
      </c>
      <c r="AU519" s="249" t="s">
        <v>84</v>
      </c>
      <c r="AV519" s="13" t="s">
        <v>82</v>
      </c>
      <c r="AW519" s="13" t="s">
        <v>5</v>
      </c>
      <c r="AX519" s="13" t="s">
        <v>74</v>
      </c>
      <c r="AY519" s="249" t="s">
        <v>194</v>
      </c>
    </row>
    <row r="520" s="14" customFormat="1">
      <c r="A520" s="14"/>
      <c r="B520" s="250"/>
      <c r="C520" s="251"/>
      <c r="D520" s="241" t="s">
        <v>206</v>
      </c>
      <c r="E520" s="252" t="s">
        <v>20</v>
      </c>
      <c r="F520" s="253" t="s">
        <v>483</v>
      </c>
      <c r="G520" s="251"/>
      <c r="H520" s="254">
        <v>134</v>
      </c>
      <c r="I520" s="255"/>
      <c r="J520" s="255"/>
      <c r="K520" s="251"/>
      <c r="L520" s="251"/>
      <c r="M520" s="256"/>
      <c r="N520" s="257"/>
      <c r="O520" s="258"/>
      <c r="P520" s="258"/>
      <c r="Q520" s="258"/>
      <c r="R520" s="258"/>
      <c r="S520" s="258"/>
      <c r="T520" s="258"/>
      <c r="U520" s="258"/>
      <c r="V520" s="258"/>
      <c r="W520" s="258"/>
      <c r="X520" s="259"/>
      <c r="Y520" s="14"/>
      <c r="Z520" s="14"/>
      <c r="AA520" s="14"/>
      <c r="AB520" s="14"/>
      <c r="AC520" s="14"/>
      <c r="AD520" s="14"/>
      <c r="AE520" s="14"/>
      <c r="AT520" s="260" t="s">
        <v>206</v>
      </c>
      <c r="AU520" s="260" t="s">
        <v>84</v>
      </c>
      <c r="AV520" s="14" t="s">
        <v>84</v>
      </c>
      <c r="AW520" s="14" t="s">
        <v>5</v>
      </c>
      <c r="AX520" s="14" t="s">
        <v>74</v>
      </c>
      <c r="AY520" s="260" t="s">
        <v>194</v>
      </c>
    </row>
    <row r="521" s="15" customFormat="1">
      <c r="A521" s="15"/>
      <c r="B521" s="261"/>
      <c r="C521" s="262"/>
      <c r="D521" s="241" t="s">
        <v>206</v>
      </c>
      <c r="E521" s="263" t="s">
        <v>20</v>
      </c>
      <c r="F521" s="264" t="s">
        <v>210</v>
      </c>
      <c r="G521" s="262"/>
      <c r="H521" s="265">
        <v>134</v>
      </c>
      <c r="I521" s="266"/>
      <c r="J521" s="266"/>
      <c r="K521" s="262"/>
      <c r="L521" s="262"/>
      <c r="M521" s="267"/>
      <c r="N521" s="268"/>
      <c r="O521" s="269"/>
      <c r="P521" s="269"/>
      <c r="Q521" s="269"/>
      <c r="R521" s="269"/>
      <c r="S521" s="269"/>
      <c r="T521" s="269"/>
      <c r="U521" s="269"/>
      <c r="V521" s="269"/>
      <c r="W521" s="269"/>
      <c r="X521" s="270"/>
      <c r="Y521" s="15"/>
      <c r="Z521" s="15"/>
      <c r="AA521" s="15"/>
      <c r="AB521" s="15"/>
      <c r="AC521" s="15"/>
      <c r="AD521" s="15"/>
      <c r="AE521" s="15"/>
      <c r="AT521" s="271" t="s">
        <v>206</v>
      </c>
      <c r="AU521" s="271" t="s">
        <v>84</v>
      </c>
      <c r="AV521" s="15" t="s">
        <v>202</v>
      </c>
      <c r="AW521" s="15" t="s">
        <v>5</v>
      </c>
      <c r="AX521" s="15" t="s">
        <v>82</v>
      </c>
      <c r="AY521" s="271" t="s">
        <v>194</v>
      </c>
    </row>
    <row r="522" s="14" customFormat="1">
      <c r="A522" s="14"/>
      <c r="B522" s="250"/>
      <c r="C522" s="251"/>
      <c r="D522" s="241" t="s">
        <v>206</v>
      </c>
      <c r="E522" s="251"/>
      <c r="F522" s="253" t="s">
        <v>490</v>
      </c>
      <c r="G522" s="251"/>
      <c r="H522" s="254">
        <v>136.68000000000001</v>
      </c>
      <c r="I522" s="255"/>
      <c r="J522" s="255"/>
      <c r="K522" s="251"/>
      <c r="L522" s="251"/>
      <c r="M522" s="256"/>
      <c r="N522" s="257"/>
      <c r="O522" s="258"/>
      <c r="P522" s="258"/>
      <c r="Q522" s="258"/>
      <c r="R522" s="258"/>
      <c r="S522" s="258"/>
      <c r="T522" s="258"/>
      <c r="U522" s="258"/>
      <c r="V522" s="258"/>
      <c r="W522" s="258"/>
      <c r="X522" s="259"/>
      <c r="Y522" s="14"/>
      <c r="Z522" s="14"/>
      <c r="AA522" s="14"/>
      <c r="AB522" s="14"/>
      <c r="AC522" s="14"/>
      <c r="AD522" s="14"/>
      <c r="AE522" s="14"/>
      <c r="AT522" s="260" t="s">
        <v>206</v>
      </c>
      <c r="AU522" s="260" t="s">
        <v>84</v>
      </c>
      <c r="AV522" s="14" t="s">
        <v>84</v>
      </c>
      <c r="AW522" s="14" t="s">
        <v>4</v>
      </c>
      <c r="AX522" s="14" t="s">
        <v>82</v>
      </c>
      <c r="AY522" s="260" t="s">
        <v>194</v>
      </c>
    </row>
    <row r="523" s="12" customFormat="1" ht="22.8" customHeight="1">
      <c r="A523" s="12"/>
      <c r="B523" s="203"/>
      <c r="C523" s="204"/>
      <c r="D523" s="205" t="s">
        <v>73</v>
      </c>
      <c r="E523" s="218" t="s">
        <v>248</v>
      </c>
      <c r="F523" s="218" t="s">
        <v>491</v>
      </c>
      <c r="G523" s="204"/>
      <c r="H523" s="204"/>
      <c r="I523" s="207"/>
      <c r="J523" s="207"/>
      <c r="K523" s="219">
        <f>BK523</f>
        <v>0</v>
      </c>
      <c r="L523" s="204"/>
      <c r="M523" s="209"/>
      <c r="N523" s="210"/>
      <c r="O523" s="211"/>
      <c r="P523" s="211"/>
      <c r="Q523" s="212">
        <f>SUM(Q524:Q538)</f>
        <v>0</v>
      </c>
      <c r="R523" s="212">
        <f>SUM(R524:R538)</f>
        <v>0</v>
      </c>
      <c r="S523" s="211"/>
      <c r="T523" s="213">
        <f>SUM(T524:T538)</f>
        <v>0</v>
      </c>
      <c r="U523" s="211"/>
      <c r="V523" s="213">
        <f>SUM(V524:V538)</f>
        <v>45.154202880000007</v>
      </c>
      <c r="W523" s="211"/>
      <c r="X523" s="214">
        <f>SUM(X524:X538)</f>
        <v>0</v>
      </c>
      <c r="Y523" s="12"/>
      <c r="Z523" s="12"/>
      <c r="AA523" s="12"/>
      <c r="AB523" s="12"/>
      <c r="AC523" s="12"/>
      <c r="AD523" s="12"/>
      <c r="AE523" s="12"/>
      <c r="AR523" s="215" t="s">
        <v>82</v>
      </c>
      <c r="AT523" s="216" t="s">
        <v>73</v>
      </c>
      <c r="AU523" s="216" t="s">
        <v>82</v>
      </c>
      <c r="AY523" s="215" t="s">
        <v>194</v>
      </c>
      <c r="BK523" s="217">
        <f>SUM(BK524:BK538)</f>
        <v>0</v>
      </c>
    </row>
    <row r="524" s="2" customFormat="1">
      <c r="A524" s="41"/>
      <c r="B524" s="42"/>
      <c r="C524" s="220" t="s">
        <v>492</v>
      </c>
      <c r="D524" s="220" t="s">
        <v>197</v>
      </c>
      <c r="E524" s="221" t="s">
        <v>493</v>
      </c>
      <c r="F524" s="222" t="s">
        <v>494</v>
      </c>
      <c r="G524" s="223" t="s">
        <v>461</v>
      </c>
      <c r="H524" s="224">
        <v>1913</v>
      </c>
      <c r="I524" s="225"/>
      <c r="J524" s="225"/>
      <c r="K524" s="226">
        <f>ROUND(P524*H524,2)</f>
        <v>0</v>
      </c>
      <c r="L524" s="222" t="s">
        <v>201</v>
      </c>
      <c r="M524" s="47"/>
      <c r="N524" s="227" t="s">
        <v>20</v>
      </c>
      <c r="O524" s="228" t="s">
        <v>43</v>
      </c>
      <c r="P524" s="229">
        <f>I524+J524</f>
        <v>0</v>
      </c>
      <c r="Q524" s="229">
        <f>ROUND(I524*H524,2)</f>
        <v>0</v>
      </c>
      <c r="R524" s="229">
        <f>ROUND(J524*H524,2)</f>
        <v>0</v>
      </c>
      <c r="S524" s="87"/>
      <c r="T524" s="230">
        <f>S524*H524</f>
        <v>0</v>
      </c>
      <c r="U524" s="230">
        <v>0.019448960000000001</v>
      </c>
      <c r="V524" s="230">
        <f>U524*H524</f>
        <v>37.205860480000005</v>
      </c>
      <c r="W524" s="230">
        <v>0</v>
      </c>
      <c r="X524" s="231">
        <f>W524*H524</f>
        <v>0</v>
      </c>
      <c r="Y524" s="41"/>
      <c r="Z524" s="41"/>
      <c r="AA524" s="41"/>
      <c r="AB524" s="41"/>
      <c r="AC524" s="41"/>
      <c r="AD524" s="41"/>
      <c r="AE524" s="41"/>
      <c r="AR524" s="232" t="s">
        <v>202</v>
      </c>
      <c r="AT524" s="232" t="s">
        <v>197</v>
      </c>
      <c r="AU524" s="232" t="s">
        <v>84</v>
      </c>
      <c r="AY524" s="20" t="s">
        <v>194</v>
      </c>
      <c r="BE524" s="233">
        <f>IF(O524="základní",K524,0)</f>
        <v>0</v>
      </c>
      <c r="BF524" s="233">
        <f>IF(O524="snížená",K524,0)</f>
        <v>0</v>
      </c>
      <c r="BG524" s="233">
        <f>IF(O524="zákl. přenesená",K524,0)</f>
        <v>0</v>
      </c>
      <c r="BH524" s="233">
        <f>IF(O524="sníž. přenesená",K524,0)</f>
        <v>0</v>
      </c>
      <c r="BI524" s="233">
        <f>IF(O524="nulová",K524,0)</f>
        <v>0</v>
      </c>
      <c r="BJ524" s="20" t="s">
        <v>82</v>
      </c>
      <c r="BK524" s="233">
        <f>ROUND(P524*H524,2)</f>
        <v>0</v>
      </c>
      <c r="BL524" s="20" t="s">
        <v>202</v>
      </c>
      <c r="BM524" s="232" t="s">
        <v>495</v>
      </c>
    </row>
    <row r="525" s="2" customFormat="1">
      <c r="A525" s="41"/>
      <c r="B525" s="42"/>
      <c r="C525" s="43"/>
      <c r="D525" s="234" t="s">
        <v>204</v>
      </c>
      <c r="E525" s="43"/>
      <c r="F525" s="235" t="s">
        <v>496</v>
      </c>
      <c r="G525" s="43"/>
      <c r="H525" s="43"/>
      <c r="I525" s="236"/>
      <c r="J525" s="236"/>
      <c r="K525" s="43"/>
      <c r="L525" s="43"/>
      <c r="M525" s="47"/>
      <c r="N525" s="237"/>
      <c r="O525" s="238"/>
      <c r="P525" s="87"/>
      <c r="Q525" s="87"/>
      <c r="R525" s="87"/>
      <c r="S525" s="87"/>
      <c r="T525" s="87"/>
      <c r="U525" s="87"/>
      <c r="V525" s="87"/>
      <c r="W525" s="87"/>
      <c r="X525" s="88"/>
      <c r="Y525" s="41"/>
      <c r="Z525" s="41"/>
      <c r="AA525" s="41"/>
      <c r="AB525" s="41"/>
      <c r="AC525" s="41"/>
      <c r="AD525" s="41"/>
      <c r="AE525" s="41"/>
      <c r="AT525" s="20" t="s">
        <v>204</v>
      </c>
      <c r="AU525" s="20" t="s">
        <v>84</v>
      </c>
    </row>
    <row r="526" s="13" customFormat="1">
      <c r="A526" s="13"/>
      <c r="B526" s="239"/>
      <c r="C526" s="240"/>
      <c r="D526" s="241" t="s">
        <v>206</v>
      </c>
      <c r="E526" s="242" t="s">
        <v>20</v>
      </c>
      <c r="F526" s="243" t="s">
        <v>497</v>
      </c>
      <c r="G526" s="240"/>
      <c r="H526" s="242" t="s">
        <v>20</v>
      </c>
      <c r="I526" s="244"/>
      <c r="J526" s="244"/>
      <c r="K526" s="240"/>
      <c r="L526" s="240"/>
      <c r="M526" s="245"/>
      <c r="N526" s="246"/>
      <c r="O526" s="247"/>
      <c r="P526" s="247"/>
      <c r="Q526" s="247"/>
      <c r="R526" s="247"/>
      <c r="S526" s="247"/>
      <c r="T526" s="247"/>
      <c r="U526" s="247"/>
      <c r="V526" s="247"/>
      <c r="W526" s="247"/>
      <c r="X526" s="248"/>
      <c r="Y526" s="13"/>
      <c r="Z526" s="13"/>
      <c r="AA526" s="13"/>
      <c r="AB526" s="13"/>
      <c r="AC526" s="13"/>
      <c r="AD526" s="13"/>
      <c r="AE526" s="13"/>
      <c r="AT526" s="249" t="s">
        <v>206</v>
      </c>
      <c r="AU526" s="249" t="s">
        <v>84</v>
      </c>
      <c r="AV526" s="13" t="s">
        <v>82</v>
      </c>
      <c r="AW526" s="13" t="s">
        <v>5</v>
      </c>
      <c r="AX526" s="13" t="s">
        <v>74</v>
      </c>
      <c r="AY526" s="249" t="s">
        <v>194</v>
      </c>
    </row>
    <row r="527" s="13" customFormat="1">
      <c r="A527" s="13"/>
      <c r="B527" s="239"/>
      <c r="C527" s="240"/>
      <c r="D527" s="241" t="s">
        <v>206</v>
      </c>
      <c r="E527" s="242" t="s">
        <v>20</v>
      </c>
      <c r="F527" s="243" t="s">
        <v>498</v>
      </c>
      <c r="G527" s="240"/>
      <c r="H527" s="242" t="s">
        <v>20</v>
      </c>
      <c r="I527" s="244"/>
      <c r="J527" s="244"/>
      <c r="K527" s="240"/>
      <c r="L527" s="240"/>
      <c r="M527" s="245"/>
      <c r="N527" s="246"/>
      <c r="O527" s="247"/>
      <c r="P527" s="247"/>
      <c r="Q527" s="247"/>
      <c r="R527" s="247"/>
      <c r="S527" s="247"/>
      <c r="T527" s="247"/>
      <c r="U527" s="247"/>
      <c r="V527" s="247"/>
      <c r="W527" s="247"/>
      <c r="X527" s="248"/>
      <c r="Y527" s="13"/>
      <c r="Z527" s="13"/>
      <c r="AA527" s="13"/>
      <c r="AB527" s="13"/>
      <c r="AC527" s="13"/>
      <c r="AD527" s="13"/>
      <c r="AE527" s="13"/>
      <c r="AT527" s="249" t="s">
        <v>206</v>
      </c>
      <c r="AU527" s="249" t="s">
        <v>84</v>
      </c>
      <c r="AV527" s="13" t="s">
        <v>82</v>
      </c>
      <c r="AW527" s="13" t="s">
        <v>5</v>
      </c>
      <c r="AX527" s="13" t="s">
        <v>74</v>
      </c>
      <c r="AY527" s="249" t="s">
        <v>194</v>
      </c>
    </row>
    <row r="528" s="13" customFormat="1">
      <c r="A528" s="13"/>
      <c r="B528" s="239"/>
      <c r="C528" s="240"/>
      <c r="D528" s="241" t="s">
        <v>206</v>
      </c>
      <c r="E528" s="242" t="s">
        <v>20</v>
      </c>
      <c r="F528" s="243" t="s">
        <v>461</v>
      </c>
      <c r="G528" s="240"/>
      <c r="H528" s="242" t="s">
        <v>20</v>
      </c>
      <c r="I528" s="244"/>
      <c r="J528" s="244"/>
      <c r="K528" s="240"/>
      <c r="L528" s="240"/>
      <c r="M528" s="245"/>
      <c r="N528" s="246"/>
      <c r="O528" s="247"/>
      <c r="P528" s="247"/>
      <c r="Q528" s="247"/>
      <c r="R528" s="247"/>
      <c r="S528" s="247"/>
      <c r="T528" s="247"/>
      <c r="U528" s="247"/>
      <c r="V528" s="247"/>
      <c r="W528" s="247"/>
      <c r="X528" s="248"/>
      <c r="Y528" s="13"/>
      <c r="Z528" s="13"/>
      <c r="AA528" s="13"/>
      <c r="AB528" s="13"/>
      <c r="AC528" s="13"/>
      <c r="AD528" s="13"/>
      <c r="AE528" s="13"/>
      <c r="AT528" s="249" t="s">
        <v>206</v>
      </c>
      <c r="AU528" s="249" t="s">
        <v>84</v>
      </c>
      <c r="AV528" s="13" t="s">
        <v>82</v>
      </c>
      <c r="AW528" s="13" t="s">
        <v>5</v>
      </c>
      <c r="AX528" s="13" t="s">
        <v>74</v>
      </c>
      <c r="AY528" s="249" t="s">
        <v>194</v>
      </c>
    </row>
    <row r="529" s="14" customFormat="1">
      <c r="A529" s="14"/>
      <c r="B529" s="250"/>
      <c r="C529" s="251"/>
      <c r="D529" s="241" t="s">
        <v>206</v>
      </c>
      <c r="E529" s="252" t="s">
        <v>20</v>
      </c>
      <c r="F529" s="253" t="s">
        <v>499</v>
      </c>
      <c r="G529" s="251"/>
      <c r="H529" s="254">
        <v>1913</v>
      </c>
      <c r="I529" s="255"/>
      <c r="J529" s="255"/>
      <c r="K529" s="251"/>
      <c r="L529" s="251"/>
      <c r="M529" s="256"/>
      <c r="N529" s="257"/>
      <c r="O529" s="258"/>
      <c r="P529" s="258"/>
      <c r="Q529" s="258"/>
      <c r="R529" s="258"/>
      <c r="S529" s="258"/>
      <c r="T529" s="258"/>
      <c r="U529" s="258"/>
      <c r="V529" s="258"/>
      <c r="W529" s="258"/>
      <c r="X529" s="259"/>
      <c r="Y529" s="14"/>
      <c r="Z529" s="14"/>
      <c r="AA529" s="14"/>
      <c r="AB529" s="14"/>
      <c r="AC529" s="14"/>
      <c r="AD529" s="14"/>
      <c r="AE529" s="14"/>
      <c r="AT529" s="260" t="s">
        <v>206</v>
      </c>
      <c r="AU529" s="260" t="s">
        <v>84</v>
      </c>
      <c r="AV529" s="14" t="s">
        <v>84</v>
      </c>
      <c r="AW529" s="14" t="s">
        <v>5</v>
      </c>
      <c r="AX529" s="14" t="s">
        <v>74</v>
      </c>
      <c r="AY529" s="260" t="s">
        <v>194</v>
      </c>
    </row>
    <row r="530" s="15" customFormat="1">
      <c r="A530" s="15"/>
      <c r="B530" s="261"/>
      <c r="C530" s="262"/>
      <c r="D530" s="241" t="s">
        <v>206</v>
      </c>
      <c r="E530" s="263" t="s">
        <v>20</v>
      </c>
      <c r="F530" s="264" t="s">
        <v>210</v>
      </c>
      <c r="G530" s="262"/>
      <c r="H530" s="265">
        <v>1913</v>
      </c>
      <c r="I530" s="266"/>
      <c r="J530" s="266"/>
      <c r="K530" s="262"/>
      <c r="L530" s="262"/>
      <c r="M530" s="267"/>
      <c r="N530" s="268"/>
      <c r="O530" s="269"/>
      <c r="P530" s="269"/>
      <c r="Q530" s="269"/>
      <c r="R530" s="269"/>
      <c r="S530" s="269"/>
      <c r="T530" s="269"/>
      <c r="U530" s="269"/>
      <c r="V530" s="269"/>
      <c r="W530" s="269"/>
      <c r="X530" s="270"/>
      <c r="Y530" s="15"/>
      <c r="Z530" s="15"/>
      <c r="AA530" s="15"/>
      <c r="AB530" s="15"/>
      <c r="AC530" s="15"/>
      <c r="AD530" s="15"/>
      <c r="AE530" s="15"/>
      <c r="AT530" s="271" t="s">
        <v>206</v>
      </c>
      <c r="AU530" s="271" t="s">
        <v>84</v>
      </c>
      <c r="AV530" s="15" t="s">
        <v>202</v>
      </c>
      <c r="AW530" s="15" t="s">
        <v>5</v>
      </c>
      <c r="AX530" s="15" t="s">
        <v>82</v>
      </c>
      <c r="AY530" s="271" t="s">
        <v>194</v>
      </c>
    </row>
    <row r="531" s="2" customFormat="1" ht="24.15" customHeight="1">
      <c r="A531" s="41"/>
      <c r="B531" s="42"/>
      <c r="C531" s="220" t="s">
        <v>500</v>
      </c>
      <c r="D531" s="220" t="s">
        <v>197</v>
      </c>
      <c r="E531" s="221" t="s">
        <v>501</v>
      </c>
      <c r="F531" s="222" t="s">
        <v>502</v>
      </c>
      <c r="G531" s="223" t="s">
        <v>503</v>
      </c>
      <c r="H531" s="224">
        <v>8</v>
      </c>
      <c r="I531" s="225"/>
      <c r="J531" s="225"/>
      <c r="K531" s="226">
        <f>ROUND(P531*H531,2)</f>
        <v>0</v>
      </c>
      <c r="L531" s="222" t="s">
        <v>20</v>
      </c>
      <c r="M531" s="47"/>
      <c r="N531" s="227" t="s">
        <v>20</v>
      </c>
      <c r="O531" s="228" t="s">
        <v>43</v>
      </c>
      <c r="P531" s="229">
        <f>I531+J531</f>
        <v>0</v>
      </c>
      <c r="Q531" s="229">
        <f>ROUND(I531*H531,2)</f>
        <v>0</v>
      </c>
      <c r="R531" s="229">
        <f>ROUND(J531*H531,2)</f>
        <v>0</v>
      </c>
      <c r="S531" s="87"/>
      <c r="T531" s="230">
        <f>S531*H531</f>
        <v>0</v>
      </c>
      <c r="U531" s="230">
        <v>0.99354279999999995</v>
      </c>
      <c r="V531" s="230">
        <f>U531*H531</f>
        <v>7.9483423999999996</v>
      </c>
      <c r="W531" s="230">
        <v>0</v>
      </c>
      <c r="X531" s="231">
        <f>W531*H531</f>
        <v>0</v>
      </c>
      <c r="Y531" s="41"/>
      <c r="Z531" s="41"/>
      <c r="AA531" s="41"/>
      <c r="AB531" s="41"/>
      <c r="AC531" s="41"/>
      <c r="AD531" s="41"/>
      <c r="AE531" s="41"/>
      <c r="AR531" s="232" t="s">
        <v>202</v>
      </c>
      <c r="AT531" s="232" t="s">
        <v>197</v>
      </c>
      <c r="AU531" s="232" t="s">
        <v>84</v>
      </c>
      <c r="AY531" s="20" t="s">
        <v>194</v>
      </c>
      <c r="BE531" s="233">
        <f>IF(O531="základní",K531,0)</f>
        <v>0</v>
      </c>
      <c r="BF531" s="233">
        <f>IF(O531="snížená",K531,0)</f>
        <v>0</v>
      </c>
      <c r="BG531" s="233">
        <f>IF(O531="zákl. přenesená",K531,0)</f>
        <v>0</v>
      </c>
      <c r="BH531" s="233">
        <f>IF(O531="sníž. přenesená",K531,0)</f>
        <v>0</v>
      </c>
      <c r="BI531" s="233">
        <f>IF(O531="nulová",K531,0)</f>
        <v>0</v>
      </c>
      <c r="BJ531" s="20" t="s">
        <v>82</v>
      </c>
      <c r="BK531" s="233">
        <f>ROUND(P531*H531,2)</f>
        <v>0</v>
      </c>
      <c r="BL531" s="20" t="s">
        <v>202</v>
      </c>
      <c r="BM531" s="232" t="s">
        <v>504</v>
      </c>
    </row>
    <row r="532" s="13" customFormat="1">
      <c r="A532" s="13"/>
      <c r="B532" s="239"/>
      <c r="C532" s="240"/>
      <c r="D532" s="241" t="s">
        <v>206</v>
      </c>
      <c r="E532" s="242" t="s">
        <v>20</v>
      </c>
      <c r="F532" s="243" t="s">
        <v>505</v>
      </c>
      <c r="G532" s="240"/>
      <c r="H532" s="242" t="s">
        <v>20</v>
      </c>
      <c r="I532" s="244"/>
      <c r="J532" s="244"/>
      <c r="K532" s="240"/>
      <c r="L532" s="240"/>
      <c r="M532" s="245"/>
      <c r="N532" s="246"/>
      <c r="O532" s="247"/>
      <c r="P532" s="247"/>
      <c r="Q532" s="247"/>
      <c r="R532" s="247"/>
      <c r="S532" s="247"/>
      <c r="T532" s="247"/>
      <c r="U532" s="247"/>
      <c r="V532" s="247"/>
      <c r="W532" s="247"/>
      <c r="X532" s="248"/>
      <c r="Y532" s="13"/>
      <c r="Z532" s="13"/>
      <c r="AA532" s="13"/>
      <c r="AB532" s="13"/>
      <c r="AC532" s="13"/>
      <c r="AD532" s="13"/>
      <c r="AE532" s="13"/>
      <c r="AT532" s="249" t="s">
        <v>206</v>
      </c>
      <c r="AU532" s="249" t="s">
        <v>84</v>
      </c>
      <c r="AV532" s="13" t="s">
        <v>82</v>
      </c>
      <c r="AW532" s="13" t="s">
        <v>5</v>
      </c>
      <c r="AX532" s="13" t="s">
        <v>74</v>
      </c>
      <c r="AY532" s="249" t="s">
        <v>194</v>
      </c>
    </row>
    <row r="533" s="13" customFormat="1">
      <c r="A533" s="13"/>
      <c r="B533" s="239"/>
      <c r="C533" s="240"/>
      <c r="D533" s="241" t="s">
        <v>206</v>
      </c>
      <c r="E533" s="242" t="s">
        <v>20</v>
      </c>
      <c r="F533" s="243" t="s">
        <v>506</v>
      </c>
      <c r="G533" s="240"/>
      <c r="H533" s="242" t="s">
        <v>20</v>
      </c>
      <c r="I533" s="244"/>
      <c r="J533" s="244"/>
      <c r="K533" s="240"/>
      <c r="L533" s="240"/>
      <c r="M533" s="245"/>
      <c r="N533" s="246"/>
      <c r="O533" s="247"/>
      <c r="P533" s="247"/>
      <c r="Q533" s="247"/>
      <c r="R533" s="247"/>
      <c r="S533" s="247"/>
      <c r="T533" s="247"/>
      <c r="U533" s="247"/>
      <c r="V533" s="247"/>
      <c r="W533" s="247"/>
      <c r="X533" s="248"/>
      <c r="Y533" s="13"/>
      <c r="Z533" s="13"/>
      <c r="AA533" s="13"/>
      <c r="AB533" s="13"/>
      <c r="AC533" s="13"/>
      <c r="AD533" s="13"/>
      <c r="AE533" s="13"/>
      <c r="AT533" s="249" t="s">
        <v>206</v>
      </c>
      <c r="AU533" s="249" t="s">
        <v>84</v>
      </c>
      <c r="AV533" s="13" t="s">
        <v>82</v>
      </c>
      <c r="AW533" s="13" t="s">
        <v>5</v>
      </c>
      <c r="AX533" s="13" t="s">
        <v>74</v>
      </c>
      <c r="AY533" s="249" t="s">
        <v>194</v>
      </c>
    </row>
    <row r="534" s="14" customFormat="1">
      <c r="A534" s="14"/>
      <c r="B534" s="250"/>
      <c r="C534" s="251"/>
      <c r="D534" s="241" t="s">
        <v>206</v>
      </c>
      <c r="E534" s="252" t="s">
        <v>20</v>
      </c>
      <c r="F534" s="253" t="s">
        <v>243</v>
      </c>
      <c r="G534" s="251"/>
      <c r="H534" s="254">
        <v>8</v>
      </c>
      <c r="I534" s="255"/>
      <c r="J534" s="255"/>
      <c r="K534" s="251"/>
      <c r="L534" s="251"/>
      <c r="M534" s="256"/>
      <c r="N534" s="257"/>
      <c r="O534" s="258"/>
      <c r="P534" s="258"/>
      <c r="Q534" s="258"/>
      <c r="R534" s="258"/>
      <c r="S534" s="258"/>
      <c r="T534" s="258"/>
      <c r="U534" s="258"/>
      <c r="V534" s="258"/>
      <c r="W534" s="258"/>
      <c r="X534" s="259"/>
      <c r="Y534" s="14"/>
      <c r="Z534" s="14"/>
      <c r="AA534" s="14"/>
      <c r="AB534" s="14"/>
      <c r="AC534" s="14"/>
      <c r="AD534" s="14"/>
      <c r="AE534" s="14"/>
      <c r="AT534" s="260" t="s">
        <v>206</v>
      </c>
      <c r="AU534" s="260" t="s">
        <v>84</v>
      </c>
      <c r="AV534" s="14" t="s">
        <v>84</v>
      </c>
      <c r="AW534" s="14" t="s">
        <v>5</v>
      </c>
      <c r="AX534" s="14" t="s">
        <v>74</v>
      </c>
      <c r="AY534" s="260" t="s">
        <v>194</v>
      </c>
    </row>
    <row r="535" s="13" customFormat="1">
      <c r="A535" s="13"/>
      <c r="B535" s="239"/>
      <c r="C535" s="240"/>
      <c r="D535" s="241" t="s">
        <v>206</v>
      </c>
      <c r="E535" s="242" t="s">
        <v>20</v>
      </c>
      <c r="F535" s="243" t="s">
        <v>507</v>
      </c>
      <c r="G535" s="240"/>
      <c r="H535" s="242" t="s">
        <v>20</v>
      </c>
      <c r="I535" s="244"/>
      <c r="J535" s="244"/>
      <c r="K535" s="240"/>
      <c r="L535" s="240"/>
      <c r="M535" s="245"/>
      <c r="N535" s="246"/>
      <c r="O535" s="247"/>
      <c r="P535" s="247"/>
      <c r="Q535" s="247"/>
      <c r="R535" s="247"/>
      <c r="S535" s="247"/>
      <c r="T535" s="247"/>
      <c r="U535" s="247"/>
      <c r="V535" s="247"/>
      <c r="W535" s="247"/>
      <c r="X535" s="248"/>
      <c r="Y535" s="13"/>
      <c r="Z535" s="13"/>
      <c r="AA535" s="13"/>
      <c r="AB535" s="13"/>
      <c r="AC535" s="13"/>
      <c r="AD535" s="13"/>
      <c r="AE535" s="13"/>
      <c r="AT535" s="249" t="s">
        <v>206</v>
      </c>
      <c r="AU535" s="249" t="s">
        <v>84</v>
      </c>
      <c r="AV535" s="13" t="s">
        <v>82</v>
      </c>
      <c r="AW535" s="13" t="s">
        <v>5</v>
      </c>
      <c r="AX535" s="13" t="s">
        <v>74</v>
      </c>
      <c r="AY535" s="249" t="s">
        <v>194</v>
      </c>
    </row>
    <row r="536" s="13" customFormat="1">
      <c r="A536" s="13"/>
      <c r="B536" s="239"/>
      <c r="C536" s="240"/>
      <c r="D536" s="241" t="s">
        <v>206</v>
      </c>
      <c r="E536" s="242" t="s">
        <v>20</v>
      </c>
      <c r="F536" s="243" t="s">
        <v>508</v>
      </c>
      <c r="G536" s="240"/>
      <c r="H536" s="242" t="s">
        <v>20</v>
      </c>
      <c r="I536" s="244"/>
      <c r="J536" s="244"/>
      <c r="K536" s="240"/>
      <c r="L536" s="240"/>
      <c r="M536" s="245"/>
      <c r="N536" s="246"/>
      <c r="O536" s="247"/>
      <c r="P536" s="247"/>
      <c r="Q536" s="247"/>
      <c r="R536" s="247"/>
      <c r="S536" s="247"/>
      <c r="T536" s="247"/>
      <c r="U536" s="247"/>
      <c r="V536" s="247"/>
      <c r="W536" s="247"/>
      <c r="X536" s="248"/>
      <c r="Y536" s="13"/>
      <c r="Z536" s="13"/>
      <c r="AA536" s="13"/>
      <c r="AB536" s="13"/>
      <c r="AC536" s="13"/>
      <c r="AD536" s="13"/>
      <c r="AE536" s="13"/>
      <c r="AT536" s="249" t="s">
        <v>206</v>
      </c>
      <c r="AU536" s="249" t="s">
        <v>84</v>
      </c>
      <c r="AV536" s="13" t="s">
        <v>82</v>
      </c>
      <c r="AW536" s="13" t="s">
        <v>5</v>
      </c>
      <c r="AX536" s="13" t="s">
        <v>74</v>
      </c>
      <c r="AY536" s="249" t="s">
        <v>194</v>
      </c>
    </row>
    <row r="537" s="13" customFormat="1">
      <c r="A537" s="13"/>
      <c r="B537" s="239"/>
      <c r="C537" s="240"/>
      <c r="D537" s="241" t="s">
        <v>206</v>
      </c>
      <c r="E537" s="242" t="s">
        <v>20</v>
      </c>
      <c r="F537" s="243" t="s">
        <v>509</v>
      </c>
      <c r="G537" s="240"/>
      <c r="H537" s="242" t="s">
        <v>20</v>
      </c>
      <c r="I537" s="244"/>
      <c r="J537" s="244"/>
      <c r="K537" s="240"/>
      <c r="L537" s="240"/>
      <c r="M537" s="245"/>
      <c r="N537" s="246"/>
      <c r="O537" s="247"/>
      <c r="P537" s="247"/>
      <c r="Q537" s="247"/>
      <c r="R537" s="247"/>
      <c r="S537" s="247"/>
      <c r="T537" s="247"/>
      <c r="U537" s="247"/>
      <c r="V537" s="247"/>
      <c r="W537" s="247"/>
      <c r="X537" s="248"/>
      <c r="Y537" s="13"/>
      <c r="Z537" s="13"/>
      <c r="AA537" s="13"/>
      <c r="AB537" s="13"/>
      <c r="AC537" s="13"/>
      <c r="AD537" s="13"/>
      <c r="AE537" s="13"/>
      <c r="AT537" s="249" t="s">
        <v>206</v>
      </c>
      <c r="AU537" s="249" t="s">
        <v>84</v>
      </c>
      <c r="AV537" s="13" t="s">
        <v>82</v>
      </c>
      <c r="AW537" s="13" t="s">
        <v>5</v>
      </c>
      <c r="AX537" s="13" t="s">
        <v>74</v>
      </c>
      <c r="AY537" s="249" t="s">
        <v>194</v>
      </c>
    </row>
    <row r="538" s="15" customFormat="1">
      <c r="A538" s="15"/>
      <c r="B538" s="261"/>
      <c r="C538" s="262"/>
      <c r="D538" s="241" t="s">
        <v>206</v>
      </c>
      <c r="E538" s="263" t="s">
        <v>20</v>
      </c>
      <c r="F538" s="264" t="s">
        <v>210</v>
      </c>
      <c r="G538" s="262"/>
      <c r="H538" s="265">
        <v>8</v>
      </c>
      <c r="I538" s="266"/>
      <c r="J538" s="266"/>
      <c r="K538" s="262"/>
      <c r="L538" s="262"/>
      <c r="M538" s="267"/>
      <c r="N538" s="268"/>
      <c r="O538" s="269"/>
      <c r="P538" s="269"/>
      <c r="Q538" s="269"/>
      <c r="R538" s="269"/>
      <c r="S538" s="269"/>
      <c r="T538" s="269"/>
      <c r="U538" s="269"/>
      <c r="V538" s="269"/>
      <c r="W538" s="269"/>
      <c r="X538" s="270"/>
      <c r="Y538" s="15"/>
      <c r="Z538" s="15"/>
      <c r="AA538" s="15"/>
      <c r="AB538" s="15"/>
      <c r="AC538" s="15"/>
      <c r="AD538" s="15"/>
      <c r="AE538" s="15"/>
      <c r="AT538" s="271" t="s">
        <v>206</v>
      </c>
      <c r="AU538" s="271" t="s">
        <v>84</v>
      </c>
      <c r="AV538" s="15" t="s">
        <v>202</v>
      </c>
      <c r="AW538" s="15" t="s">
        <v>5</v>
      </c>
      <c r="AX538" s="15" t="s">
        <v>82</v>
      </c>
      <c r="AY538" s="271" t="s">
        <v>194</v>
      </c>
    </row>
    <row r="539" s="12" customFormat="1" ht="22.8" customHeight="1">
      <c r="A539" s="12"/>
      <c r="B539" s="203"/>
      <c r="C539" s="204"/>
      <c r="D539" s="205" t="s">
        <v>73</v>
      </c>
      <c r="E539" s="218" t="s">
        <v>510</v>
      </c>
      <c r="F539" s="218" t="s">
        <v>511</v>
      </c>
      <c r="G539" s="204"/>
      <c r="H539" s="204"/>
      <c r="I539" s="207"/>
      <c r="J539" s="207"/>
      <c r="K539" s="219">
        <f>BK539</f>
        <v>0</v>
      </c>
      <c r="L539" s="204"/>
      <c r="M539" s="209"/>
      <c r="N539" s="210"/>
      <c r="O539" s="211"/>
      <c r="P539" s="211"/>
      <c r="Q539" s="212">
        <f>SUM(Q540:Q541)</f>
        <v>0</v>
      </c>
      <c r="R539" s="212">
        <f>SUM(R540:R541)</f>
        <v>0</v>
      </c>
      <c r="S539" s="211"/>
      <c r="T539" s="213">
        <f>SUM(T540:T541)</f>
        <v>0</v>
      </c>
      <c r="U539" s="211"/>
      <c r="V539" s="213">
        <f>SUM(V540:V541)</f>
        <v>0</v>
      </c>
      <c r="W539" s="211"/>
      <c r="X539" s="214">
        <f>SUM(X540:X541)</f>
        <v>0</v>
      </c>
      <c r="Y539" s="12"/>
      <c r="Z539" s="12"/>
      <c r="AA539" s="12"/>
      <c r="AB539" s="12"/>
      <c r="AC539" s="12"/>
      <c r="AD539" s="12"/>
      <c r="AE539" s="12"/>
      <c r="AR539" s="215" t="s">
        <v>82</v>
      </c>
      <c r="AT539" s="216" t="s">
        <v>73</v>
      </c>
      <c r="AU539" s="216" t="s">
        <v>82</v>
      </c>
      <c r="AY539" s="215" t="s">
        <v>194</v>
      </c>
      <c r="BK539" s="217">
        <f>SUM(BK540:BK541)</f>
        <v>0</v>
      </c>
    </row>
    <row r="540" s="2" customFormat="1" ht="24.15" customHeight="1">
      <c r="A540" s="41"/>
      <c r="B540" s="42"/>
      <c r="C540" s="220" t="s">
        <v>512</v>
      </c>
      <c r="D540" s="220" t="s">
        <v>197</v>
      </c>
      <c r="E540" s="221" t="s">
        <v>513</v>
      </c>
      <c r="F540" s="222" t="s">
        <v>514</v>
      </c>
      <c r="G540" s="223" t="s">
        <v>262</v>
      </c>
      <c r="H540" s="224">
        <v>198.50800000000001</v>
      </c>
      <c r="I540" s="225"/>
      <c r="J540" s="225"/>
      <c r="K540" s="226">
        <f>ROUND(P540*H540,2)</f>
        <v>0</v>
      </c>
      <c r="L540" s="222" t="s">
        <v>201</v>
      </c>
      <c r="M540" s="47"/>
      <c r="N540" s="227" t="s">
        <v>20</v>
      </c>
      <c r="O540" s="228" t="s">
        <v>43</v>
      </c>
      <c r="P540" s="229">
        <f>I540+J540</f>
        <v>0</v>
      </c>
      <c r="Q540" s="229">
        <f>ROUND(I540*H540,2)</f>
        <v>0</v>
      </c>
      <c r="R540" s="229">
        <f>ROUND(J540*H540,2)</f>
        <v>0</v>
      </c>
      <c r="S540" s="87"/>
      <c r="T540" s="230">
        <f>S540*H540</f>
        <v>0</v>
      </c>
      <c r="U540" s="230">
        <v>0</v>
      </c>
      <c r="V540" s="230">
        <f>U540*H540</f>
        <v>0</v>
      </c>
      <c r="W540" s="230">
        <v>0</v>
      </c>
      <c r="X540" s="231">
        <f>W540*H540</f>
        <v>0</v>
      </c>
      <c r="Y540" s="41"/>
      <c r="Z540" s="41"/>
      <c r="AA540" s="41"/>
      <c r="AB540" s="41"/>
      <c r="AC540" s="41"/>
      <c r="AD540" s="41"/>
      <c r="AE540" s="41"/>
      <c r="AR540" s="232" t="s">
        <v>202</v>
      </c>
      <c r="AT540" s="232" t="s">
        <v>197</v>
      </c>
      <c r="AU540" s="232" t="s">
        <v>84</v>
      </c>
      <c r="AY540" s="20" t="s">
        <v>194</v>
      </c>
      <c r="BE540" s="233">
        <f>IF(O540="základní",K540,0)</f>
        <v>0</v>
      </c>
      <c r="BF540" s="233">
        <f>IF(O540="snížená",K540,0)</f>
        <v>0</v>
      </c>
      <c r="BG540" s="233">
        <f>IF(O540="zákl. přenesená",K540,0)</f>
        <v>0</v>
      </c>
      <c r="BH540" s="233">
        <f>IF(O540="sníž. přenesená",K540,0)</f>
        <v>0</v>
      </c>
      <c r="BI540" s="233">
        <f>IF(O540="nulová",K540,0)</f>
        <v>0</v>
      </c>
      <c r="BJ540" s="20" t="s">
        <v>82</v>
      </c>
      <c r="BK540" s="233">
        <f>ROUND(P540*H540,2)</f>
        <v>0</v>
      </c>
      <c r="BL540" s="20" t="s">
        <v>202</v>
      </c>
      <c r="BM540" s="232" t="s">
        <v>515</v>
      </c>
    </row>
    <row r="541" s="2" customFormat="1">
      <c r="A541" s="41"/>
      <c r="B541" s="42"/>
      <c r="C541" s="43"/>
      <c r="D541" s="234" t="s">
        <v>204</v>
      </c>
      <c r="E541" s="43"/>
      <c r="F541" s="235" t="s">
        <v>516</v>
      </c>
      <c r="G541" s="43"/>
      <c r="H541" s="43"/>
      <c r="I541" s="236"/>
      <c r="J541" s="236"/>
      <c r="K541" s="43"/>
      <c r="L541" s="43"/>
      <c r="M541" s="47"/>
      <c r="N541" s="293"/>
      <c r="O541" s="294"/>
      <c r="P541" s="295"/>
      <c r="Q541" s="295"/>
      <c r="R541" s="295"/>
      <c r="S541" s="295"/>
      <c r="T541" s="295"/>
      <c r="U541" s="295"/>
      <c r="V541" s="295"/>
      <c r="W541" s="295"/>
      <c r="X541" s="296"/>
      <c r="Y541" s="41"/>
      <c r="Z541" s="41"/>
      <c r="AA541" s="41"/>
      <c r="AB541" s="41"/>
      <c r="AC541" s="41"/>
      <c r="AD541" s="41"/>
      <c r="AE541" s="41"/>
      <c r="AT541" s="20" t="s">
        <v>204</v>
      </c>
      <c r="AU541" s="20" t="s">
        <v>84</v>
      </c>
    </row>
    <row r="542" s="2" customFormat="1" ht="6.96" customHeight="1">
      <c r="A542" s="41"/>
      <c r="B542" s="62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47"/>
      <c r="N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</row>
  </sheetData>
  <sheetProtection sheet="1" autoFilter="0" formatColumns="0" formatRows="0" objects="1" scenarios="1" spinCount="100000" saltValue="mmtibrS37Aw2ca6NocgLft7mrgniZWmboFANKTKEblP6qqkuyMklPDMiiD2g7W+Rvb5Hu17ji56bCDFnV7F68A==" hashValue="IF3T4qr9bZbdTO76ONpY9oMYGe5V5Ltp1qY31vpUQd0tNJp9G4N9DfTTJ4nxLDTzkfVwYzuYnPFWQpIT/xM/jg==" algorithmName="SHA-512" password="CC35"/>
  <autoFilter ref="C91:L541"/>
  <mergeCells count="9">
    <mergeCell ref="E7:H7"/>
    <mergeCell ref="E9:H9"/>
    <mergeCell ref="E18:H18"/>
    <mergeCell ref="E27:H27"/>
    <mergeCell ref="E50:H50"/>
    <mergeCell ref="E52:H52"/>
    <mergeCell ref="E82:H82"/>
    <mergeCell ref="E84:H84"/>
    <mergeCell ref="M2:Z2"/>
  </mergeCells>
  <hyperlinks>
    <hyperlink ref="F96" r:id="rId1" display="https://podminky.urs.cz/item/CS_URS_2025_01/111111331"/>
    <hyperlink ref="F102" r:id="rId2" display="https://podminky.urs.cz/item/CS_URS_2025_01/111301111"/>
    <hyperlink ref="F108" r:id="rId3" display="https://podminky.urs.cz/item/CS_URS_2025_01/122251104"/>
    <hyperlink ref="F115" r:id="rId4" display="https://podminky.urs.cz/item/CS_URS_2025_01/162251102"/>
    <hyperlink ref="F122" r:id="rId5" display="https://podminky.urs.cz/item/CS_URS_2025_01/162702111"/>
    <hyperlink ref="F128" r:id="rId6" display="https://podminky.urs.cz/item/CS_URS_2025_01/162702119"/>
    <hyperlink ref="F135" r:id="rId7" display="https://podminky.urs.cz/item/CS_URS_2025_01/162751117"/>
    <hyperlink ref="F142" r:id="rId8" display="https://podminky.urs.cz/item/CS_URS_2025_01/162751119"/>
    <hyperlink ref="F149" r:id="rId9" display="https://podminky.urs.cz/item/CS_URS_2025_01/167111101"/>
    <hyperlink ref="F156" r:id="rId10" display="https://podminky.urs.cz/item/CS_URS_2025_01/171152501"/>
    <hyperlink ref="F163" r:id="rId11" display="https://podminky.urs.cz/item/CS_URS_2025_01/171201221"/>
    <hyperlink ref="F170" r:id="rId12" display="https://podminky.urs.cz/item/CS_URS_2025_01/171251201"/>
    <hyperlink ref="F178" r:id="rId13" display="https://podminky.urs.cz/item/CS_URS_2025_01/111111321"/>
    <hyperlink ref="F184" r:id="rId14" display="https://podminky.urs.cz/item/CS_URS_2025_01/111301111"/>
    <hyperlink ref="F190" r:id="rId15" display="https://podminky.urs.cz/item/CS_URS_2025_01/122251104"/>
    <hyperlink ref="F197" r:id="rId16" display="https://podminky.urs.cz/item/CS_URS_2025_01/162251102"/>
    <hyperlink ref="F204" r:id="rId17" display="https://podminky.urs.cz/item/CS_URS_2025_01/162702111"/>
    <hyperlink ref="F210" r:id="rId18" display="https://podminky.urs.cz/item/CS_URS_2025_01/162702119"/>
    <hyperlink ref="F217" r:id="rId19" display="https://podminky.urs.cz/item/CS_URS_2025_01/162751117"/>
    <hyperlink ref="F224" r:id="rId20" display="https://podminky.urs.cz/item/CS_URS_2025_01/162751119"/>
    <hyperlink ref="F231" r:id="rId21" display="https://podminky.urs.cz/item/CS_URS_2025_01/167111101"/>
    <hyperlink ref="F238" r:id="rId22" display="https://podminky.urs.cz/item/CS_URS_2025_01/171152501"/>
    <hyperlink ref="F245" r:id="rId23" display="https://podminky.urs.cz/item/CS_URS_2025_01/171201221"/>
    <hyperlink ref="F252" r:id="rId24" display="https://podminky.urs.cz/item/CS_URS_2025_01/171251201"/>
    <hyperlink ref="F260" r:id="rId25" display="https://podminky.urs.cz/item/CS_URS_2025_01/111111311"/>
    <hyperlink ref="F266" r:id="rId26" display="https://podminky.urs.cz/item/CS_URS_2025_01/111301111"/>
    <hyperlink ref="F272" r:id="rId27" display="https://podminky.urs.cz/item/CS_URS_2025_01/122251102"/>
    <hyperlink ref="F279" r:id="rId28" display="https://podminky.urs.cz/item/CS_URS_2025_01/162251102"/>
    <hyperlink ref="F286" r:id="rId29" display="https://podminky.urs.cz/item/CS_URS_2025_01/162702111"/>
    <hyperlink ref="F292" r:id="rId30" display="https://podminky.urs.cz/item/CS_URS_2025_01/162702119"/>
    <hyperlink ref="F299" r:id="rId31" display="https://podminky.urs.cz/item/CS_URS_2025_01/162751117"/>
    <hyperlink ref="F306" r:id="rId32" display="https://podminky.urs.cz/item/CS_URS_2025_01/162751119"/>
    <hyperlink ref="F313" r:id="rId33" display="https://podminky.urs.cz/item/CS_URS_2025_01/167111101"/>
    <hyperlink ref="F320" r:id="rId34" display="https://podminky.urs.cz/item/CS_URS_2025_01/171152501"/>
    <hyperlink ref="F326" r:id="rId35" display="https://podminky.urs.cz/item/CS_URS_2025_01/171201221"/>
    <hyperlink ref="F333" r:id="rId36" display="https://podminky.urs.cz/item/CS_URS_2025_01/171251201"/>
    <hyperlink ref="F341" r:id="rId37" display="https://podminky.urs.cz/item/CS_URS_2025_01/111111321"/>
    <hyperlink ref="F347" r:id="rId38" display="https://podminky.urs.cz/item/CS_URS_2025_01/111301111"/>
    <hyperlink ref="F353" r:id="rId39" display="https://podminky.urs.cz/item/CS_URS_2025_01/122251102"/>
    <hyperlink ref="F359" r:id="rId40" display="https://podminky.urs.cz/item/CS_URS_2025_01/162251102.1"/>
    <hyperlink ref="F365" r:id="rId41" display="https://podminky.urs.cz/item/CS_URS_2025_01/162702111"/>
    <hyperlink ref="F371" r:id="rId42" display="https://podminky.urs.cz/item/CS_URS_2025_01/162702119"/>
    <hyperlink ref="F378" r:id="rId43" display="https://podminky.urs.cz/item/CS_URS_2025_01/162751117.1"/>
    <hyperlink ref="F384" r:id="rId44" display="https://podminky.urs.cz/item/CS_URS_2025_01/162751119"/>
    <hyperlink ref="F390" r:id="rId45" display="https://podminky.urs.cz/item/CS_URS_2025_01/167111101"/>
    <hyperlink ref="F396" r:id="rId46" display="https://podminky.urs.cz/item/CS_URS_2025_01/171152501"/>
    <hyperlink ref="F402" r:id="rId47" display="https://podminky.urs.cz/item/CS_URS_2025_01/171201221"/>
    <hyperlink ref="F408" r:id="rId48" display="https://podminky.urs.cz/item/CS_URS_2025_01/171251201"/>
    <hyperlink ref="F426" r:id="rId49" display="https://podminky.urs.cz/item/CS_URS_2025_01/564851111"/>
    <hyperlink ref="F433" r:id="rId50" display="https://podminky.urs.cz/item/CS_URS_2025_01/564851111"/>
    <hyperlink ref="F441" r:id="rId51" display="https://podminky.urs.cz/item/CS_URS_2025_01/564871111"/>
    <hyperlink ref="F447" r:id="rId52" display="https://podminky.urs.cz/item/CS_URS_2025_01/591211111"/>
    <hyperlink ref="F460" r:id="rId53" display="https://podminky.urs.cz/item/CS_URS_2025_01/564851011"/>
    <hyperlink ref="F466" r:id="rId54" display="https://podminky.urs.cz/item/CS_URS_2025_01/591111111"/>
    <hyperlink ref="F484" r:id="rId55" display="https://podminky.urs.cz/item/CS_URS_2025_01/564732111"/>
    <hyperlink ref="F490" r:id="rId56" display="https://podminky.urs.cz/item/CS_URS_2025_01/916241112"/>
    <hyperlink ref="F507" r:id="rId57" display="https://podminky.urs.cz/item/CS_URS_2025_01/916241212"/>
    <hyperlink ref="F525" r:id="rId58" display="https://podminky.urs.cz/item/CS_URS_2025_01/916371111"/>
    <hyperlink ref="F541" r:id="rId59" display="https://podminky.urs.cz/item/CS_URS_2025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91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1" customFormat="1" ht="12" customHeight="1">
      <c r="B8" s="23"/>
      <c r="D8" s="148" t="s">
        <v>153</v>
      </c>
      <c r="M8" s="23"/>
    </row>
    <row r="9" s="2" customFormat="1" ht="16.5" customHeight="1">
      <c r="A9" s="41"/>
      <c r="B9" s="47"/>
      <c r="C9" s="41"/>
      <c r="D9" s="41"/>
      <c r="E9" s="149" t="s">
        <v>517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8" t="s">
        <v>518</v>
      </c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519</v>
      </c>
      <c r="F11" s="41"/>
      <c r="G11" s="41"/>
      <c r="H11" s="41"/>
      <c r="I11" s="41"/>
      <c r="J11" s="41"/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8" t="s">
        <v>19</v>
      </c>
      <c r="E13" s="41"/>
      <c r="F13" s="139" t="s">
        <v>20</v>
      </c>
      <c r="G13" s="41"/>
      <c r="H13" s="41"/>
      <c r="I13" s="148" t="s">
        <v>21</v>
      </c>
      <c r="J13" s="139" t="s">
        <v>20</v>
      </c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22</v>
      </c>
      <c r="E14" s="41"/>
      <c r="F14" s="139" t="s">
        <v>23</v>
      </c>
      <c r="G14" s="41"/>
      <c r="H14" s="41"/>
      <c r="I14" s="148" t="s">
        <v>24</v>
      </c>
      <c r="J14" s="152" t="str">
        <f>'Rekapitulace stavby'!AN8</f>
        <v>5. 6. 2025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8" t="s">
        <v>26</v>
      </c>
      <c r="E16" s="41"/>
      <c r="F16" s="41"/>
      <c r="G16" s="41"/>
      <c r="H16" s="41"/>
      <c r="I16" s="148" t="s">
        <v>27</v>
      </c>
      <c r="J16" s="139" t="s">
        <v>20</v>
      </c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9" t="s">
        <v>28</v>
      </c>
      <c r="F17" s="41"/>
      <c r="G17" s="41"/>
      <c r="H17" s="41"/>
      <c r="I17" s="148" t="s">
        <v>29</v>
      </c>
      <c r="J17" s="139" t="s">
        <v>20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8" t="s">
        <v>30</v>
      </c>
      <c r="E19" s="41"/>
      <c r="F19" s="41"/>
      <c r="G19" s="41"/>
      <c r="H19" s="41"/>
      <c r="I19" s="148" t="s">
        <v>27</v>
      </c>
      <c r="J19" s="36" t="str">
        <f>'Rekapitulace stavby'!AN13</f>
        <v>Vyplň údaj</v>
      </c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9"/>
      <c r="G20" s="139"/>
      <c r="H20" s="139"/>
      <c r="I20" s="148" t="s">
        <v>29</v>
      </c>
      <c r="J20" s="36" t="str">
        <f>'Rekapitulace stavby'!AN14</f>
        <v>Vyplň údaj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8" t="s">
        <v>32</v>
      </c>
      <c r="E22" s="41"/>
      <c r="F22" s="41"/>
      <c r="G22" s="41"/>
      <c r="H22" s="41"/>
      <c r="I22" s="148" t="s">
        <v>27</v>
      </c>
      <c r="J22" s="139" t="s">
        <v>20</v>
      </c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9" t="s">
        <v>33</v>
      </c>
      <c r="F23" s="41"/>
      <c r="G23" s="41"/>
      <c r="H23" s="41"/>
      <c r="I23" s="148" t="s">
        <v>29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8" t="s">
        <v>34</v>
      </c>
      <c r="E25" s="41"/>
      <c r="F25" s="41"/>
      <c r="G25" s="41"/>
      <c r="H25" s="41"/>
      <c r="I25" s="148" t="s">
        <v>27</v>
      </c>
      <c r="J25" s="139" t="s">
        <v>20</v>
      </c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9" t="s">
        <v>35</v>
      </c>
      <c r="F26" s="41"/>
      <c r="G26" s="41"/>
      <c r="H26" s="41"/>
      <c r="I26" s="148" t="s">
        <v>29</v>
      </c>
      <c r="J26" s="139" t="s">
        <v>20</v>
      </c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8" t="s">
        <v>36</v>
      </c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3"/>
      <c r="B29" s="154"/>
      <c r="C29" s="153"/>
      <c r="D29" s="153"/>
      <c r="E29" s="155" t="s">
        <v>520</v>
      </c>
      <c r="F29" s="155"/>
      <c r="G29" s="155"/>
      <c r="H29" s="155"/>
      <c r="I29" s="153"/>
      <c r="J29" s="153"/>
      <c r="K29" s="153"/>
      <c r="L29" s="153"/>
      <c r="M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7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7"/>
      <c r="C32" s="41"/>
      <c r="D32" s="41"/>
      <c r="E32" s="148" t="s">
        <v>156</v>
      </c>
      <c r="F32" s="41"/>
      <c r="G32" s="41"/>
      <c r="H32" s="41"/>
      <c r="I32" s="41"/>
      <c r="J32" s="41"/>
      <c r="K32" s="158">
        <f>I65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>
      <c r="A33" s="41"/>
      <c r="B33" s="47"/>
      <c r="C33" s="41"/>
      <c r="D33" s="41"/>
      <c r="E33" s="148" t="s">
        <v>157</v>
      </c>
      <c r="F33" s="41"/>
      <c r="G33" s="41"/>
      <c r="H33" s="41"/>
      <c r="I33" s="41"/>
      <c r="J33" s="41"/>
      <c r="K33" s="158">
        <f>J65</f>
        <v>0</v>
      </c>
      <c r="L33" s="41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38</v>
      </c>
      <c r="E34" s="41"/>
      <c r="F34" s="41"/>
      <c r="G34" s="41"/>
      <c r="H34" s="41"/>
      <c r="I34" s="41"/>
      <c r="J34" s="41"/>
      <c r="K34" s="160">
        <f>ROUND(K95, 2)</f>
        <v>0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7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40</v>
      </c>
      <c r="G36" s="41"/>
      <c r="H36" s="41"/>
      <c r="I36" s="161" t="s">
        <v>39</v>
      </c>
      <c r="J36" s="41"/>
      <c r="K36" s="161" t="s">
        <v>41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2" t="s">
        <v>42</v>
      </c>
      <c r="E37" s="148" t="s">
        <v>43</v>
      </c>
      <c r="F37" s="158">
        <f>ROUND((SUM(BE95:BE483)),  2)</f>
        <v>0</v>
      </c>
      <c r="G37" s="41"/>
      <c r="H37" s="41"/>
      <c r="I37" s="163">
        <v>0.20999999999999999</v>
      </c>
      <c r="J37" s="41"/>
      <c r="K37" s="158">
        <f>ROUND(((SUM(BE95:BE483))*I37),  2)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8" t="s">
        <v>44</v>
      </c>
      <c r="F38" s="158">
        <f>ROUND((SUM(BF95:BF483)),  2)</f>
        <v>0</v>
      </c>
      <c r="G38" s="41"/>
      <c r="H38" s="41"/>
      <c r="I38" s="163">
        <v>0.12</v>
      </c>
      <c r="J38" s="41"/>
      <c r="K38" s="158">
        <f>ROUND(((SUM(BF95:BF483))*I38),  2)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45</v>
      </c>
      <c r="F39" s="158">
        <f>ROUND((SUM(BG95:BG483)),  2)</f>
        <v>0</v>
      </c>
      <c r="G39" s="41"/>
      <c r="H39" s="41"/>
      <c r="I39" s="163">
        <v>0.20999999999999999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8" t="s">
        <v>46</v>
      </c>
      <c r="F40" s="158">
        <f>ROUND((SUM(BH95:BH483)),  2)</f>
        <v>0</v>
      </c>
      <c r="G40" s="41"/>
      <c r="H40" s="41"/>
      <c r="I40" s="163">
        <v>0.12</v>
      </c>
      <c r="J40" s="41"/>
      <c r="K40" s="158">
        <f>0</f>
        <v>0</v>
      </c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8" t="s">
        <v>47</v>
      </c>
      <c r="F41" s="158">
        <f>ROUND((SUM(BI95:BI483)),  2)</f>
        <v>0</v>
      </c>
      <c r="G41" s="41"/>
      <c r="H41" s="41"/>
      <c r="I41" s="163">
        <v>0</v>
      </c>
      <c r="J41" s="41"/>
      <c r="K41" s="158">
        <f>0</f>
        <v>0</v>
      </c>
      <c r="L41" s="41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48</v>
      </c>
      <c r="E43" s="166"/>
      <c r="F43" s="166"/>
      <c r="G43" s="167" t="s">
        <v>49</v>
      </c>
      <c r="H43" s="168" t="s">
        <v>50</v>
      </c>
      <c r="I43" s="166"/>
      <c r="J43" s="166"/>
      <c r="K43" s="169">
        <f>SUM(K34:K41)</f>
        <v>0</v>
      </c>
      <c r="L43" s="170"/>
      <c r="M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158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17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Revitalizace zahrady Benediktinského opatství</v>
      </c>
      <c r="F52" s="35"/>
      <c r="G52" s="35"/>
      <c r="H52" s="35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153</v>
      </c>
      <c r="D53" s="25"/>
      <c r="E53" s="25"/>
      <c r="F53" s="25"/>
      <c r="G53" s="25"/>
      <c r="H53" s="25"/>
      <c r="I53" s="25"/>
      <c r="J53" s="25"/>
      <c r="K53" s="25"/>
      <c r="L53" s="25"/>
      <c r="M53" s="23"/>
    </row>
    <row r="54" s="2" customFormat="1" ht="16.5" customHeight="1">
      <c r="A54" s="41"/>
      <c r="B54" s="42"/>
      <c r="C54" s="43"/>
      <c r="D54" s="43"/>
      <c r="E54" s="175" t="s">
        <v>517</v>
      </c>
      <c r="F54" s="43"/>
      <c r="G54" s="43"/>
      <c r="H54" s="43"/>
      <c r="I54" s="43"/>
      <c r="J54" s="43"/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2" customHeight="1">
      <c r="A55" s="41"/>
      <c r="B55" s="42"/>
      <c r="C55" s="35" t="s">
        <v>518</v>
      </c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6.5" customHeight="1">
      <c r="A56" s="41"/>
      <c r="B56" s="42"/>
      <c r="C56" s="43"/>
      <c r="D56" s="43"/>
      <c r="E56" s="72" t="str">
        <f>E11</f>
        <v>2025-014-02-02 - Opěrná zeď G</v>
      </c>
      <c r="F56" s="43"/>
      <c r="G56" s="43"/>
      <c r="H56" s="43"/>
      <c r="I56" s="43"/>
      <c r="J56" s="43"/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2" customHeight="1">
      <c r="A58" s="41"/>
      <c r="B58" s="42"/>
      <c r="C58" s="35" t="s">
        <v>22</v>
      </c>
      <c r="D58" s="43"/>
      <c r="E58" s="43"/>
      <c r="F58" s="30" t="str">
        <f>F14</f>
        <v>parc.č.:1236, 1237/1, 1237/2, 1238, k.ú</v>
      </c>
      <c r="G58" s="43"/>
      <c r="H58" s="43"/>
      <c r="I58" s="35" t="s">
        <v>24</v>
      </c>
      <c r="J58" s="75" t="str">
        <f>IF(J14="","",J14)</f>
        <v>5. 6. 2025</v>
      </c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40.05" customHeight="1">
      <c r="A60" s="41"/>
      <c r="B60" s="42"/>
      <c r="C60" s="35" t="s">
        <v>26</v>
      </c>
      <c r="D60" s="43"/>
      <c r="E60" s="43"/>
      <c r="F60" s="30" t="str">
        <f>E17</f>
        <v xml:space="preserve">Benediktinské opatství, Vyšehradská 49, Praha 2   </v>
      </c>
      <c r="G60" s="43"/>
      <c r="H60" s="43"/>
      <c r="I60" s="35" t="s">
        <v>32</v>
      </c>
      <c r="J60" s="39" t="str">
        <f>E23</f>
        <v xml:space="preserve">Ing. arch. Tomáš Hradečný, Sestupná 21, Praha 6   </v>
      </c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15.15" customHeight="1">
      <c r="A61" s="41"/>
      <c r="B61" s="42"/>
      <c r="C61" s="35" t="s">
        <v>30</v>
      </c>
      <c r="D61" s="43"/>
      <c r="E61" s="43"/>
      <c r="F61" s="30" t="str">
        <f>IF(E20="","",E20)</f>
        <v>Vyplň údaj</v>
      </c>
      <c r="G61" s="43"/>
      <c r="H61" s="43"/>
      <c r="I61" s="35" t="s">
        <v>34</v>
      </c>
      <c r="J61" s="39" t="str">
        <f>E26</f>
        <v>Ing. Dana Mlejnková</v>
      </c>
      <c r="K61" s="43"/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9.28" customHeight="1">
      <c r="A63" s="41"/>
      <c r="B63" s="42"/>
      <c r="C63" s="176" t="s">
        <v>159</v>
      </c>
      <c r="D63" s="177"/>
      <c r="E63" s="177"/>
      <c r="F63" s="177"/>
      <c r="G63" s="177"/>
      <c r="H63" s="177"/>
      <c r="I63" s="178" t="s">
        <v>160</v>
      </c>
      <c r="J63" s="178" t="s">
        <v>161</v>
      </c>
      <c r="K63" s="178" t="s">
        <v>162</v>
      </c>
      <c r="L63" s="177"/>
      <c r="M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2.8" customHeight="1">
      <c r="A65" s="41"/>
      <c r="B65" s="42"/>
      <c r="C65" s="179" t="s">
        <v>72</v>
      </c>
      <c r="D65" s="43"/>
      <c r="E65" s="43"/>
      <c r="F65" s="43"/>
      <c r="G65" s="43"/>
      <c r="H65" s="43"/>
      <c r="I65" s="105">
        <f>Q95</f>
        <v>0</v>
      </c>
      <c r="J65" s="105">
        <f>R95</f>
        <v>0</v>
      </c>
      <c r="K65" s="105">
        <f>K95</f>
        <v>0</v>
      </c>
      <c r="L65" s="43"/>
      <c r="M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U65" s="20" t="s">
        <v>163</v>
      </c>
    </row>
    <row r="66" s="9" customFormat="1" ht="24.96" customHeight="1">
      <c r="A66" s="9"/>
      <c r="B66" s="180"/>
      <c r="C66" s="181"/>
      <c r="D66" s="182" t="s">
        <v>521</v>
      </c>
      <c r="E66" s="183"/>
      <c r="F66" s="183"/>
      <c r="G66" s="183"/>
      <c r="H66" s="183"/>
      <c r="I66" s="184">
        <f>Q96</f>
        <v>0</v>
      </c>
      <c r="J66" s="184">
        <f>R96</f>
        <v>0</v>
      </c>
      <c r="K66" s="184">
        <f>K96</f>
        <v>0</v>
      </c>
      <c r="L66" s="181"/>
      <c r="M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31"/>
      <c r="D67" s="187" t="s">
        <v>522</v>
      </c>
      <c r="E67" s="188"/>
      <c r="F67" s="188"/>
      <c r="G67" s="188"/>
      <c r="H67" s="188"/>
      <c r="I67" s="189">
        <f>Q97</f>
        <v>0</v>
      </c>
      <c r="J67" s="189">
        <f>R97</f>
        <v>0</v>
      </c>
      <c r="K67" s="189">
        <f>K97</f>
        <v>0</v>
      </c>
      <c r="L67" s="131"/>
      <c r="M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31"/>
      <c r="D68" s="187" t="s">
        <v>523</v>
      </c>
      <c r="E68" s="188"/>
      <c r="F68" s="188"/>
      <c r="G68" s="188"/>
      <c r="H68" s="188"/>
      <c r="I68" s="189">
        <f>Q218</f>
        <v>0</v>
      </c>
      <c r="J68" s="189">
        <f>R218</f>
        <v>0</v>
      </c>
      <c r="K68" s="189">
        <f>K218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31"/>
      <c r="D69" s="187" t="s">
        <v>524</v>
      </c>
      <c r="E69" s="188"/>
      <c r="F69" s="188"/>
      <c r="G69" s="188"/>
      <c r="H69" s="188"/>
      <c r="I69" s="189">
        <f>Q325</f>
        <v>0</v>
      </c>
      <c r="J69" s="189">
        <f>R325</f>
        <v>0</v>
      </c>
      <c r="K69" s="189">
        <f>K325</f>
        <v>0</v>
      </c>
      <c r="L69" s="131"/>
      <c r="M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31"/>
      <c r="D70" s="187" t="s">
        <v>525</v>
      </c>
      <c r="E70" s="188"/>
      <c r="F70" s="188"/>
      <c r="G70" s="188"/>
      <c r="H70" s="188"/>
      <c r="I70" s="189">
        <f>Q366</f>
        <v>0</v>
      </c>
      <c r="J70" s="189">
        <f>R366</f>
        <v>0</v>
      </c>
      <c r="K70" s="189">
        <f>K366</f>
        <v>0</v>
      </c>
      <c r="L70" s="131"/>
      <c r="M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31"/>
      <c r="D71" s="187" t="s">
        <v>526</v>
      </c>
      <c r="E71" s="188"/>
      <c r="F71" s="188"/>
      <c r="G71" s="188"/>
      <c r="H71" s="188"/>
      <c r="I71" s="189">
        <f>Q388</f>
        <v>0</v>
      </c>
      <c r="J71" s="189">
        <f>R388</f>
        <v>0</v>
      </c>
      <c r="K71" s="189">
        <f>K388</f>
        <v>0</v>
      </c>
      <c r="L71" s="131"/>
      <c r="M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31"/>
      <c r="D72" s="187" t="s">
        <v>174</v>
      </c>
      <c r="E72" s="188"/>
      <c r="F72" s="188"/>
      <c r="G72" s="188"/>
      <c r="H72" s="188"/>
      <c r="I72" s="189">
        <f>Q402</f>
        <v>0</v>
      </c>
      <c r="J72" s="189">
        <f>R402</f>
        <v>0</v>
      </c>
      <c r="K72" s="189">
        <f>K402</f>
        <v>0</v>
      </c>
      <c r="L72" s="131"/>
      <c r="M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31"/>
      <c r="D73" s="187" t="s">
        <v>527</v>
      </c>
      <c r="E73" s="188"/>
      <c r="F73" s="188"/>
      <c r="G73" s="188"/>
      <c r="H73" s="188"/>
      <c r="I73" s="189">
        <f>Q405</f>
        <v>0</v>
      </c>
      <c r="J73" s="189">
        <f>R405</f>
        <v>0</v>
      </c>
      <c r="K73" s="189">
        <f>K405</f>
        <v>0</v>
      </c>
      <c r="L73" s="131"/>
      <c r="M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175</v>
      </c>
      <c r="D80" s="43"/>
      <c r="E80" s="43"/>
      <c r="F80" s="43"/>
      <c r="G80" s="43"/>
      <c r="H80" s="43"/>
      <c r="I80" s="43"/>
      <c r="J80" s="43"/>
      <c r="K80" s="43"/>
      <c r="L80" s="43"/>
      <c r="M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17</v>
      </c>
      <c r="D82" s="43"/>
      <c r="E82" s="43"/>
      <c r="F82" s="43"/>
      <c r="G82" s="43"/>
      <c r="H82" s="43"/>
      <c r="I82" s="43"/>
      <c r="J82" s="43"/>
      <c r="K82" s="43"/>
      <c r="L82" s="43"/>
      <c r="M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5" t="str">
        <f>E7</f>
        <v>Revitalizace zahrady Benediktinského opatství</v>
      </c>
      <c r="F83" s="35"/>
      <c r="G83" s="35"/>
      <c r="H83" s="35"/>
      <c r="I83" s="43"/>
      <c r="J83" s="43"/>
      <c r="K83" s="43"/>
      <c r="L83" s="43"/>
      <c r="M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153</v>
      </c>
      <c r="D84" s="25"/>
      <c r="E84" s="25"/>
      <c r="F84" s="25"/>
      <c r="G84" s="25"/>
      <c r="H84" s="25"/>
      <c r="I84" s="25"/>
      <c r="J84" s="25"/>
      <c r="K84" s="25"/>
      <c r="L84" s="25"/>
      <c r="M84" s="23"/>
    </row>
    <row r="85" s="2" customFormat="1" ht="16.5" customHeight="1">
      <c r="A85" s="41"/>
      <c r="B85" s="42"/>
      <c r="C85" s="43"/>
      <c r="D85" s="43"/>
      <c r="E85" s="175" t="s">
        <v>517</v>
      </c>
      <c r="F85" s="43"/>
      <c r="G85" s="43"/>
      <c r="H85" s="43"/>
      <c r="I85" s="43"/>
      <c r="J85" s="43"/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518</v>
      </c>
      <c r="D86" s="43"/>
      <c r="E86" s="43"/>
      <c r="F86" s="43"/>
      <c r="G86" s="43"/>
      <c r="H86" s="43"/>
      <c r="I86" s="43"/>
      <c r="J86" s="43"/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2025-014-02-02 - Opěrná zeď G</v>
      </c>
      <c r="F87" s="43"/>
      <c r="G87" s="43"/>
      <c r="H87" s="43"/>
      <c r="I87" s="43"/>
      <c r="J87" s="43"/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F14</f>
        <v>parc.č.:1236, 1237/1, 1237/2, 1238, k.ú</v>
      </c>
      <c r="G89" s="43"/>
      <c r="H89" s="43"/>
      <c r="I89" s="35" t="s">
        <v>24</v>
      </c>
      <c r="J89" s="75" t="str">
        <f>IF(J14="","",J14)</f>
        <v>5. 6. 2025</v>
      </c>
      <c r="K89" s="43"/>
      <c r="L89" s="43"/>
      <c r="M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5" t="s">
        <v>26</v>
      </c>
      <c r="D91" s="43"/>
      <c r="E91" s="43"/>
      <c r="F91" s="30" t="str">
        <f>E17</f>
        <v xml:space="preserve">Benediktinské opatství, Vyšehradská 49, Praha 2   </v>
      </c>
      <c r="G91" s="43"/>
      <c r="H91" s="43"/>
      <c r="I91" s="35" t="s">
        <v>32</v>
      </c>
      <c r="J91" s="39" t="str">
        <f>E23</f>
        <v xml:space="preserve">Ing. arch. Tomáš Hradečný, Sestupná 21, Praha 6   </v>
      </c>
      <c r="K91" s="43"/>
      <c r="L91" s="43"/>
      <c r="M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IF(E20="","",E20)</f>
        <v>Vyplň údaj</v>
      </c>
      <c r="G92" s="43"/>
      <c r="H92" s="43"/>
      <c r="I92" s="35" t="s">
        <v>34</v>
      </c>
      <c r="J92" s="39" t="str">
        <f>E26</f>
        <v>Ing. Dana Mlejnková</v>
      </c>
      <c r="K92" s="43"/>
      <c r="L92" s="43"/>
      <c r="M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1"/>
      <c r="B94" s="192"/>
      <c r="C94" s="193" t="s">
        <v>176</v>
      </c>
      <c r="D94" s="194" t="s">
        <v>57</v>
      </c>
      <c r="E94" s="194" t="s">
        <v>53</v>
      </c>
      <c r="F94" s="194" t="s">
        <v>54</v>
      </c>
      <c r="G94" s="194" t="s">
        <v>177</v>
      </c>
      <c r="H94" s="194" t="s">
        <v>178</v>
      </c>
      <c r="I94" s="194" t="s">
        <v>179</v>
      </c>
      <c r="J94" s="194" t="s">
        <v>180</v>
      </c>
      <c r="K94" s="194" t="s">
        <v>162</v>
      </c>
      <c r="L94" s="195" t="s">
        <v>181</v>
      </c>
      <c r="M94" s="196"/>
      <c r="N94" s="95" t="s">
        <v>20</v>
      </c>
      <c r="O94" s="96" t="s">
        <v>42</v>
      </c>
      <c r="P94" s="96" t="s">
        <v>182</v>
      </c>
      <c r="Q94" s="96" t="s">
        <v>183</v>
      </c>
      <c r="R94" s="96" t="s">
        <v>184</v>
      </c>
      <c r="S94" s="96" t="s">
        <v>185</v>
      </c>
      <c r="T94" s="96" t="s">
        <v>186</v>
      </c>
      <c r="U94" s="96" t="s">
        <v>187</v>
      </c>
      <c r="V94" s="96" t="s">
        <v>188</v>
      </c>
      <c r="W94" s="96" t="s">
        <v>189</v>
      </c>
      <c r="X94" s="97" t="s">
        <v>190</v>
      </c>
      <c r="Y94" s="191"/>
      <c r="Z94" s="191"/>
      <c r="AA94" s="191"/>
      <c r="AB94" s="191"/>
      <c r="AC94" s="191"/>
      <c r="AD94" s="191"/>
      <c r="AE94" s="191"/>
    </row>
    <row r="95" s="2" customFormat="1" ht="22.8" customHeight="1">
      <c r="A95" s="41"/>
      <c r="B95" s="42"/>
      <c r="C95" s="102" t="s">
        <v>191</v>
      </c>
      <c r="D95" s="43"/>
      <c r="E95" s="43"/>
      <c r="F95" s="43"/>
      <c r="G95" s="43"/>
      <c r="H95" s="43"/>
      <c r="I95" s="43"/>
      <c r="J95" s="43"/>
      <c r="K95" s="197">
        <f>BK95</f>
        <v>0</v>
      </c>
      <c r="L95" s="43"/>
      <c r="M95" s="47"/>
      <c r="N95" s="98"/>
      <c r="O95" s="198"/>
      <c r="P95" s="99"/>
      <c r="Q95" s="199">
        <f>Q96</f>
        <v>0</v>
      </c>
      <c r="R95" s="199">
        <f>R96</f>
        <v>0</v>
      </c>
      <c r="S95" s="99"/>
      <c r="T95" s="200">
        <f>T96</f>
        <v>0</v>
      </c>
      <c r="U95" s="99"/>
      <c r="V95" s="200">
        <f>V96</f>
        <v>95.883142796270008</v>
      </c>
      <c r="W95" s="99"/>
      <c r="X95" s="201">
        <f>X96</f>
        <v>0</v>
      </c>
      <c r="Y95" s="41"/>
      <c r="Z95" s="41"/>
      <c r="AA95" s="41"/>
      <c r="AB95" s="41"/>
      <c r="AC95" s="41"/>
      <c r="AD95" s="41"/>
      <c r="AE95" s="41"/>
      <c r="AT95" s="20" t="s">
        <v>73</v>
      </c>
      <c r="AU95" s="20" t="s">
        <v>163</v>
      </c>
      <c r="BK95" s="202">
        <f>BK96</f>
        <v>0</v>
      </c>
    </row>
    <row r="96" s="12" customFormat="1" ht="25.92" customHeight="1">
      <c r="A96" s="12"/>
      <c r="B96" s="203"/>
      <c r="C96" s="204"/>
      <c r="D96" s="205" t="s">
        <v>73</v>
      </c>
      <c r="E96" s="206" t="s">
        <v>528</v>
      </c>
      <c r="F96" s="206" t="s">
        <v>529</v>
      </c>
      <c r="G96" s="204"/>
      <c r="H96" s="204"/>
      <c r="I96" s="207"/>
      <c r="J96" s="207"/>
      <c r="K96" s="208">
        <f>BK96</f>
        <v>0</v>
      </c>
      <c r="L96" s="204"/>
      <c r="M96" s="209"/>
      <c r="N96" s="210"/>
      <c r="O96" s="211"/>
      <c r="P96" s="211"/>
      <c r="Q96" s="212">
        <f>Q97+Q218+Q325+Q366+Q388+Q402+Q405</f>
        <v>0</v>
      </c>
      <c r="R96" s="212">
        <f>R97+R218+R325+R366+R388+R402+R405</f>
        <v>0</v>
      </c>
      <c r="S96" s="211"/>
      <c r="T96" s="213">
        <f>T97+T218+T325+T366+T388+T402+T405</f>
        <v>0</v>
      </c>
      <c r="U96" s="211"/>
      <c r="V96" s="213">
        <f>V97+V218+V325+V366+V388+V402+V405</f>
        <v>95.883142796270008</v>
      </c>
      <c r="W96" s="211"/>
      <c r="X96" s="214">
        <f>X97+X218+X325+X366+X388+X402+X405</f>
        <v>0</v>
      </c>
      <c r="Y96" s="12"/>
      <c r="Z96" s="12"/>
      <c r="AA96" s="12"/>
      <c r="AB96" s="12"/>
      <c r="AC96" s="12"/>
      <c r="AD96" s="12"/>
      <c r="AE96" s="12"/>
      <c r="AR96" s="215" t="s">
        <v>82</v>
      </c>
      <c r="AT96" s="216" t="s">
        <v>73</v>
      </c>
      <c r="AU96" s="216" t="s">
        <v>74</v>
      </c>
      <c r="AY96" s="215" t="s">
        <v>194</v>
      </c>
      <c r="BK96" s="217">
        <f>BK97+BK218+BK325+BK366+BK388+BK402+BK405</f>
        <v>0</v>
      </c>
    </row>
    <row r="97" s="12" customFormat="1" ht="22.8" customHeight="1">
      <c r="A97" s="12"/>
      <c r="B97" s="203"/>
      <c r="C97" s="204"/>
      <c r="D97" s="205" t="s">
        <v>73</v>
      </c>
      <c r="E97" s="218" t="s">
        <v>82</v>
      </c>
      <c r="F97" s="218" t="s">
        <v>530</v>
      </c>
      <c r="G97" s="204"/>
      <c r="H97" s="204"/>
      <c r="I97" s="207"/>
      <c r="J97" s="207"/>
      <c r="K97" s="219">
        <f>BK97</f>
        <v>0</v>
      </c>
      <c r="L97" s="204"/>
      <c r="M97" s="209"/>
      <c r="N97" s="210"/>
      <c r="O97" s="211"/>
      <c r="P97" s="211"/>
      <c r="Q97" s="212">
        <f>SUM(Q98:Q217)</f>
        <v>0</v>
      </c>
      <c r="R97" s="212">
        <f>SUM(R98:R217)</f>
        <v>0</v>
      </c>
      <c r="S97" s="211"/>
      <c r="T97" s="213">
        <f>SUM(T98:T217)</f>
        <v>0</v>
      </c>
      <c r="U97" s="211"/>
      <c r="V97" s="213">
        <f>SUM(V98:V217)</f>
        <v>15.523999999999999</v>
      </c>
      <c r="W97" s="211"/>
      <c r="X97" s="214">
        <f>SUM(X98:X217)</f>
        <v>0</v>
      </c>
      <c r="Y97" s="12"/>
      <c r="Z97" s="12"/>
      <c r="AA97" s="12"/>
      <c r="AB97" s="12"/>
      <c r="AC97" s="12"/>
      <c r="AD97" s="12"/>
      <c r="AE97" s="12"/>
      <c r="AR97" s="215" t="s">
        <v>82</v>
      </c>
      <c r="AT97" s="216" t="s">
        <v>73</v>
      </c>
      <c r="AU97" s="216" t="s">
        <v>82</v>
      </c>
      <c r="AY97" s="215" t="s">
        <v>194</v>
      </c>
      <c r="BK97" s="217">
        <f>SUM(BK98:BK217)</f>
        <v>0</v>
      </c>
    </row>
    <row r="98" s="2" customFormat="1" ht="24.15" customHeight="1">
      <c r="A98" s="41"/>
      <c r="B98" s="42"/>
      <c r="C98" s="220" t="s">
        <v>82</v>
      </c>
      <c r="D98" s="220" t="s">
        <v>197</v>
      </c>
      <c r="E98" s="221" t="s">
        <v>531</v>
      </c>
      <c r="F98" s="222" t="s">
        <v>532</v>
      </c>
      <c r="G98" s="223" t="s">
        <v>218</v>
      </c>
      <c r="H98" s="224">
        <v>2.8999999999999999</v>
      </c>
      <c r="I98" s="225"/>
      <c r="J98" s="225"/>
      <c r="K98" s="226">
        <f>ROUND(P98*H98,2)</f>
        <v>0</v>
      </c>
      <c r="L98" s="222" t="s">
        <v>201</v>
      </c>
      <c r="M98" s="47"/>
      <c r="N98" s="227" t="s">
        <v>20</v>
      </c>
      <c r="O98" s="228" t="s">
        <v>43</v>
      </c>
      <c r="P98" s="229">
        <f>I98+J98</f>
        <v>0</v>
      </c>
      <c r="Q98" s="229">
        <f>ROUND(I98*H98,2)</f>
        <v>0</v>
      </c>
      <c r="R98" s="229">
        <f>ROUND(J98*H98,2)</f>
        <v>0</v>
      </c>
      <c r="S98" s="87"/>
      <c r="T98" s="230">
        <f>S98*H98</f>
        <v>0</v>
      </c>
      <c r="U98" s="230">
        <v>0</v>
      </c>
      <c r="V98" s="230">
        <f>U98*H98</f>
        <v>0</v>
      </c>
      <c r="W98" s="230">
        <v>0</v>
      </c>
      <c r="X98" s="231">
        <f>W98*H98</f>
        <v>0</v>
      </c>
      <c r="Y98" s="41"/>
      <c r="Z98" s="41"/>
      <c r="AA98" s="41"/>
      <c r="AB98" s="41"/>
      <c r="AC98" s="41"/>
      <c r="AD98" s="41"/>
      <c r="AE98" s="41"/>
      <c r="AR98" s="232" t="s">
        <v>202</v>
      </c>
      <c r="AT98" s="232" t="s">
        <v>197</v>
      </c>
      <c r="AU98" s="232" t="s">
        <v>84</v>
      </c>
      <c r="AY98" s="20" t="s">
        <v>194</v>
      </c>
      <c r="BE98" s="233">
        <f>IF(O98="základní",K98,0)</f>
        <v>0</v>
      </c>
      <c r="BF98" s="233">
        <f>IF(O98="snížená",K98,0)</f>
        <v>0</v>
      </c>
      <c r="BG98" s="233">
        <f>IF(O98="zákl. přenesená",K98,0)</f>
        <v>0</v>
      </c>
      <c r="BH98" s="233">
        <f>IF(O98="sníž. přenesená",K98,0)</f>
        <v>0</v>
      </c>
      <c r="BI98" s="233">
        <f>IF(O98="nulová",K98,0)</f>
        <v>0</v>
      </c>
      <c r="BJ98" s="20" t="s">
        <v>82</v>
      </c>
      <c r="BK98" s="233">
        <f>ROUND(P98*H98,2)</f>
        <v>0</v>
      </c>
      <c r="BL98" s="20" t="s">
        <v>202</v>
      </c>
      <c r="BM98" s="232" t="s">
        <v>533</v>
      </c>
    </row>
    <row r="99" s="2" customFormat="1">
      <c r="A99" s="41"/>
      <c r="B99" s="42"/>
      <c r="C99" s="43"/>
      <c r="D99" s="234" t="s">
        <v>204</v>
      </c>
      <c r="E99" s="43"/>
      <c r="F99" s="235" t="s">
        <v>534</v>
      </c>
      <c r="G99" s="43"/>
      <c r="H99" s="43"/>
      <c r="I99" s="236"/>
      <c r="J99" s="236"/>
      <c r="K99" s="43"/>
      <c r="L99" s="43"/>
      <c r="M99" s="47"/>
      <c r="N99" s="237"/>
      <c r="O99" s="238"/>
      <c r="P99" s="87"/>
      <c r="Q99" s="87"/>
      <c r="R99" s="87"/>
      <c r="S99" s="87"/>
      <c r="T99" s="87"/>
      <c r="U99" s="87"/>
      <c r="V99" s="87"/>
      <c r="W99" s="87"/>
      <c r="X99" s="88"/>
      <c r="Y99" s="41"/>
      <c r="Z99" s="41"/>
      <c r="AA99" s="41"/>
      <c r="AB99" s="41"/>
      <c r="AC99" s="41"/>
      <c r="AD99" s="41"/>
      <c r="AE99" s="41"/>
      <c r="AT99" s="20" t="s">
        <v>204</v>
      </c>
      <c r="AU99" s="20" t="s">
        <v>84</v>
      </c>
    </row>
    <row r="100" s="13" customFormat="1">
      <c r="A100" s="13"/>
      <c r="B100" s="239"/>
      <c r="C100" s="240"/>
      <c r="D100" s="241" t="s">
        <v>206</v>
      </c>
      <c r="E100" s="242" t="s">
        <v>20</v>
      </c>
      <c r="F100" s="243" t="s">
        <v>535</v>
      </c>
      <c r="G100" s="240"/>
      <c r="H100" s="242" t="s">
        <v>20</v>
      </c>
      <c r="I100" s="244"/>
      <c r="J100" s="244"/>
      <c r="K100" s="240"/>
      <c r="L100" s="240"/>
      <c r="M100" s="245"/>
      <c r="N100" s="246"/>
      <c r="O100" s="247"/>
      <c r="P100" s="247"/>
      <c r="Q100" s="247"/>
      <c r="R100" s="247"/>
      <c r="S100" s="247"/>
      <c r="T100" s="247"/>
      <c r="U100" s="247"/>
      <c r="V100" s="247"/>
      <c r="W100" s="247"/>
      <c r="X100" s="248"/>
      <c r="Y100" s="13"/>
      <c r="Z100" s="13"/>
      <c r="AA100" s="13"/>
      <c r="AB100" s="13"/>
      <c r="AC100" s="13"/>
      <c r="AD100" s="13"/>
      <c r="AE100" s="13"/>
      <c r="AT100" s="249" t="s">
        <v>206</v>
      </c>
      <c r="AU100" s="249" t="s">
        <v>84</v>
      </c>
      <c r="AV100" s="13" t="s">
        <v>82</v>
      </c>
      <c r="AW100" s="13" t="s">
        <v>5</v>
      </c>
      <c r="AX100" s="13" t="s">
        <v>74</v>
      </c>
      <c r="AY100" s="249" t="s">
        <v>194</v>
      </c>
    </row>
    <row r="101" s="13" customFormat="1">
      <c r="A101" s="13"/>
      <c r="B101" s="239"/>
      <c r="C101" s="240"/>
      <c r="D101" s="241" t="s">
        <v>206</v>
      </c>
      <c r="E101" s="242" t="s">
        <v>20</v>
      </c>
      <c r="F101" s="243" t="s">
        <v>536</v>
      </c>
      <c r="G101" s="240"/>
      <c r="H101" s="242" t="s">
        <v>20</v>
      </c>
      <c r="I101" s="244"/>
      <c r="J101" s="244"/>
      <c r="K101" s="240"/>
      <c r="L101" s="240"/>
      <c r="M101" s="245"/>
      <c r="N101" s="246"/>
      <c r="O101" s="247"/>
      <c r="P101" s="247"/>
      <c r="Q101" s="247"/>
      <c r="R101" s="247"/>
      <c r="S101" s="247"/>
      <c r="T101" s="247"/>
      <c r="U101" s="247"/>
      <c r="V101" s="247"/>
      <c r="W101" s="247"/>
      <c r="X101" s="248"/>
      <c r="Y101" s="13"/>
      <c r="Z101" s="13"/>
      <c r="AA101" s="13"/>
      <c r="AB101" s="13"/>
      <c r="AC101" s="13"/>
      <c r="AD101" s="13"/>
      <c r="AE101" s="13"/>
      <c r="AT101" s="249" t="s">
        <v>206</v>
      </c>
      <c r="AU101" s="249" t="s">
        <v>84</v>
      </c>
      <c r="AV101" s="13" t="s">
        <v>82</v>
      </c>
      <c r="AW101" s="13" t="s">
        <v>5</v>
      </c>
      <c r="AX101" s="13" t="s">
        <v>74</v>
      </c>
      <c r="AY101" s="249" t="s">
        <v>194</v>
      </c>
    </row>
    <row r="102" s="13" customFormat="1">
      <c r="A102" s="13"/>
      <c r="B102" s="239"/>
      <c r="C102" s="240"/>
      <c r="D102" s="241" t="s">
        <v>206</v>
      </c>
      <c r="E102" s="242" t="s">
        <v>20</v>
      </c>
      <c r="F102" s="243" t="s">
        <v>355</v>
      </c>
      <c r="G102" s="240"/>
      <c r="H102" s="242" t="s">
        <v>20</v>
      </c>
      <c r="I102" s="244"/>
      <c r="J102" s="244"/>
      <c r="K102" s="240"/>
      <c r="L102" s="240"/>
      <c r="M102" s="245"/>
      <c r="N102" s="246"/>
      <c r="O102" s="247"/>
      <c r="P102" s="247"/>
      <c r="Q102" s="247"/>
      <c r="R102" s="247"/>
      <c r="S102" s="247"/>
      <c r="T102" s="247"/>
      <c r="U102" s="247"/>
      <c r="V102" s="247"/>
      <c r="W102" s="247"/>
      <c r="X102" s="248"/>
      <c r="Y102" s="13"/>
      <c r="Z102" s="13"/>
      <c r="AA102" s="13"/>
      <c r="AB102" s="13"/>
      <c r="AC102" s="13"/>
      <c r="AD102" s="13"/>
      <c r="AE102" s="13"/>
      <c r="AT102" s="249" t="s">
        <v>206</v>
      </c>
      <c r="AU102" s="249" t="s">
        <v>84</v>
      </c>
      <c r="AV102" s="13" t="s">
        <v>82</v>
      </c>
      <c r="AW102" s="13" t="s">
        <v>5</v>
      </c>
      <c r="AX102" s="13" t="s">
        <v>74</v>
      </c>
      <c r="AY102" s="249" t="s">
        <v>194</v>
      </c>
    </row>
    <row r="103" s="14" customFormat="1">
      <c r="A103" s="14"/>
      <c r="B103" s="250"/>
      <c r="C103" s="251"/>
      <c r="D103" s="241" t="s">
        <v>206</v>
      </c>
      <c r="E103" s="252" t="s">
        <v>20</v>
      </c>
      <c r="F103" s="253" t="s">
        <v>537</v>
      </c>
      <c r="G103" s="251"/>
      <c r="H103" s="254">
        <v>2.8999999999999999</v>
      </c>
      <c r="I103" s="255"/>
      <c r="J103" s="255"/>
      <c r="K103" s="251"/>
      <c r="L103" s="251"/>
      <c r="M103" s="256"/>
      <c r="N103" s="257"/>
      <c r="O103" s="258"/>
      <c r="P103" s="258"/>
      <c r="Q103" s="258"/>
      <c r="R103" s="258"/>
      <c r="S103" s="258"/>
      <c r="T103" s="258"/>
      <c r="U103" s="258"/>
      <c r="V103" s="258"/>
      <c r="W103" s="258"/>
      <c r="X103" s="259"/>
      <c r="Y103" s="14"/>
      <c r="Z103" s="14"/>
      <c r="AA103" s="14"/>
      <c r="AB103" s="14"/>
      <c r="AC103" s="14"/>
      <c r="AD103" s="14"/>
      <c r="AE103" s="14"/>
      <c r="AT103" s="260" t="s">
        <v>206</v>
      </c>
      <c r="AU103" s="260" t="s">
        <v>84</v>
      </c>
      <c r="AV103" s="14" t="s">
        <v>84</v>
      </c>
      <c r="AW103" s="14" t="s">
        <v>5</v>
      </c>
      <c r="AX103" s="14" t="s">
        <v>74</v>
      </c>
      <c r="AY103" s="260" t="s">
        <v>194</v>
      </c>
    </row>
    <row r="104" s="13" customFormat="1">
      <c r="A104" s="13"/>
      <c r="B104" s="239"/>
      <c r="C104" s="240"/>
      <c r="D104" s="241" t="s">
        <v>206</v>
      </c>
      <c r="E104" s="242" t="s">
        <v>20</v>
      </c>
      <c r="F104" s="243" t="s">
        <v>538</v>
      </c>
      <c r="G104" s="240"/>
      <c r="H104" s="242" t="s">
        <v>20</v>
      </c>
      <c r="I104" s="244"/>
      <c r="J104" s="244"/>
      <c r="K104" s="240"/>
      <c r="L104" s="240"/>
      <c r="M104" s="245"/>
      <c r="N104" s="246"/>
      <c r="O104" s="247"/>
      <c r="P104" s="247"/>
      <c r="Q104" s="247"/>
      <c r="R104" s="247"/>
      <c r="S104" s="247"/>
      <c r="T104" s="247"/>
      <c r="U104" s="247"/>
      <c r="V104" s="247"/>
      <c r="W104" s="247"/>
      <c r="X104" s="248"/>
      <c r="Y104" s="13"/>
      <c r="Z104" s="13"/>
      <c r="AA104" s="13"/>
      <c r="AB104" s="13"/>
      <c r="AC104" s="13"/>
      <c r="AD104" s="13"/>
      <c r="AE104" s="13"/>
      <c r="AT104" s="249" t="s">
        <v>206</v>
      </c>
      <c r="AU104" s="249" t="s">
        <v>84</v>
      </c>
      <c r="AV104" s="13" t="s">
        <v>82</v>
      </c>
      <c r="AW104" s="13" t="s">
        <v>5</v>
      </c>
      <c r="AX104" s="13" t="s">
        <v>74</v>
      </c>
      <c r="AY104" s="249" t="s">
        <v>194</v>
      </c>
    </row>
    <row r="105" s="15" customFormat="1">
      <c r="A105" s="15"/>
      <c r="B105" s="261"/>
      <c r="C105" s="262"/>
      <c r="D105" s="241" t="s">
        <v>206</v>
      </c>
      <c r="E105" s="263" t="s">
        <v>20</v>
      </c>
      <c r="F105" s="264" t="s">
        <v>210</v>
      </c>
      <c r="G105" s="262"/>
      <c r="H105" s="265">
        <v>2.8999999999999999</v>
      </c>
      <c r="I105" s="266"/>
      <c r="J105" s="266"/>
      <c r="K105" s="262"/>
      <c r="L105" s="262"/>
      <c r="M105" s="267"/>
      <c r="N105" s="268"/>
      <c r="O105" s="269"/>
      <c r="P105" s="269"/>
      <c r="Q105" s="269"/>
      <c r="R105" s="269"/>
      <c r="S105" s="269"/>
      <c r="T105" s="269"/>
      <c r="U105" s="269"/>
      <c r="V105" s="269"/>
      <c r="W105" s="269"/>
      <c r="X105" s="270"/>
      <c r="Y105" s="15"/>
      <c r="Z105" s="15"/>
      <c r="AA105" s="15"/>
      <c r="AB105" s="15"/>
      <c r="AC105" s="15"/>
      <c r="AD105" s="15"/>
      <c r="AE105" s="15"/>
      <c r="AT105" s="271" t="s">
        <v>206</v>
      </c>
      <c r="AU105" s="271" t="s">
        <v>84</v>
      </c>
      <c r="AV105" s="15" t="s">
        <v>202</v>
      </c>
      <c r="AW105" s="15" t="s">
        <v>5</v>
      </c>
      <c r="AX105" s="15" t="s">
        <v>82</v>
      </c>
      <c r="AY105" s="271" t="s">
        <v>194</v>
      </c>
    </row>
    <row r="106" s="2" customFormat="1" ht="24.15" customHeight="1">
      <c r="A106" s="41"/>
      <c r="B106" s="42"/>
      <c r="C106" s="220" t="s">
        <v>84</v>
      </c>
      <c r="D106" s="220" t="s">
        <v>197</v>
      </c>
      <c r="E106" s="221" t="s">
        <v>539</v>
      </c>
      <c r="F106" s="222" t="s">
        <v>540</v>
      </c>
      <c r="G106" s="223" t="s">
        <v>218</v>
      </c>
      <c r="H106" s="224">
        <v>3.7949999999999999</v>
      </c>
      <c r="I106" s="225"/>
      <c r="J106" s="225"/>
      <c r="K106" s="226">
        <f>ROUND(P106*H106,2)</f>
        <v>0</v>
      </c>
      <c r="L106" s="222" t="s">
        <v>201</v>
      </c>
      <c r="M106" s="47"/>
      <c r="N106" s="227" t="s">
        <v>20</v>
      </c>
      <c r="O106" s="228" t="s">
        <v>43</v>
      </c>
      <c r="P106" s="229">
        <f>I106+J106</f>
        <v>0</v>
      </c>
      <c r="Q106" s="229">
        <f>ROUND(I106*H106,2)</f>
        <v>0</v>
      </c>
      <c r="R106" s="229">
        <f>ROUND(J106*H106,2)</f>
        <v>0</v>
      </c>
      <c r="S106" s="87"/>
      <c r="T106" s="230">
        <f>S106*H106</f>
        <v>0</v>
      </c>
      <c r="U106" s="230">
        <v>0</v>
      </c>
      <c r="V106" s="230">
        <f>U106*H106</f>
        <v>0</v>
      </c>
      <c r="W106" s="230">
        <v>0</v>
      </c>
      <c r="X106" s="231">
        <f>W106*H106</f>
        <v>0</v>
      </c>
      <c r="Y106" s="41"/>
      <c r="Z106" s="41"/>
      <c r="AA106" s="41"/>
      <c r="AB106" s="41"/>
      <c r="AC106" s="41"/>
      <c r="AD106" s="41"/>
      <c r="AE106" s="41"/>
      <c r="AR106" s="232" t="s">
        <v>202</v>
      </c>
      <c r="AT106" s="232" t="s">
        <v>197</v>
      </c>
      <c r="AU106" s="232" t="s">
        <v>84</v>
      </c>
      <c r="AY106" s="20" t="s">
        <v>194</v>
      </c>
      <c r="BE106" s="233">
        <f>IF(O106="základní",K106,0)</f>
        <v>0</v>
      </c>
      <c r="BF106" s="233">
        <f>IF(O106="snížená",K106,0)</f>
        <v>0</v>
      </c>
      <c r="BG106" s="233">
        <f>IF(O106="zákl. přenesená",K106,0)</f>
        <v>0</v>
      </c>
      <c r="BH106" s="233">
        <f>IF(O106="sníž. přenesená",K106,0)</f>
        <v>0</v>
      </c>
      <c r="BI106" s="233">
        <f>IF(O106="nulová",K106,0)</f>
        <v>0</v>
      </c>
      <c r="BJ106" s="20" t="s">
        <v>82</v>
      </c>
      <c r="BK106" s="233">
        <f>ROUND(P106*H106,2)</f>
        <v>0</v>
      </c>
      <c r="BL106" s="20" t="s">
        <v>202</v>
      </c>
      <c r="BM106" s="232" t="s">
        <v>541</v>
      </c>
    </row>
    <row r="107" s="2" customFormat="1">
      <c r="A107" s="41"/>
      <c r="B107" s="42"/>
      <c r="C107" s="43"/>
      <c r="D107" s="234" t="s">
        <v>204</v>
      </c>
      <c r="E107" s="43"/>
      <c r="F107" s="235" t="s">
        <v>542</v>
      </c>
      <c r="G107" s="43"/>
      <c r="H107" s="43"/>
      <c r="I107" s="236"/>
      <c r="J107" s="236"/>
      <c r="K107" s="43"/>
      <c r="L107" s="43"/>
      <c r="M107" s="47"/>
      <c r="N107" s="237"/>
      <c r="O107" s="238"/>
      <c r="P107" s="87"/>
      <c r="Q107" s="87"/>
      <c r="R107" s="87"/>
      <c r="S107" s="87"/>
      <c r="T107" s="87"/>
      <c r="U107" s="87"/>
      <c r="V107" s="87"/>
      <c r="W107" s="87"/>
      <c r="X107" s="88"/>
      <c r="Y107" s="41"/>
      <c r="Z107" s="41"/>
      <c r="AA107" s="41"/>
      <c r="AB107" s="41"/>
      <c r="AC107" s="41"/>
      <c r="AD107" s="41"/>
      <c r="AE107" s="41"/>
      <c r="AT107" s="20" t="s">
        <v>204</v>
      </c>
      <c r="AU107" s="20" t="s">
        <v>84</v>
      </c>
    </row>
    <row r="108" s="13" customFormat="1">
      <c r="A108" s="13"/>
      <c r="B108" s="239"/>
      <c r="C108" s="240"/>
      <c r="D108" s="241" t="s">
        <v>206</v>
      </c>
      <c r="E108" s="242" t="s">
        <v>20</v>
      </c>
      <c r="F108" s="243" t="s">
        <v>535</v>
      </c>
      <c r="G108" s="240"/>
      <c r="H108" s="242" t="s">
        <v>20</v>
      </c>
      <c r="I108" s="244"/>
      <c r="J108" s="244"/>
      <c r="K108" s="240"/>
      <c r="L108" s="240"/>
      <c r="M108" s="245"/>
      <c r="N108" s="246"/>
      <c r="O108" s="247"/>
      <c r="P108" s="247"/>
      <c r="Q108" s="247"/>
      <c r="R108" s="247"/>
      <c r="S108" s="247"/>
      <c r="T108" s="247"/>
      <c r="U108" s="247"/>
      <c r="V108" s="247"/>
      <c r="W108" s="247"/>
      <c r="X108" s="248"/>
      <c r="Y108" s="13"/>
      <c r="Z108" s="13"/>
      <c r="AA108" s="13"/>
      <c r="AB108" s="13"/>
      <c r="AC108" s="13"/>
      <c r="AD108" s="13"/>
      <c r="AE108" s="13"/>
      <c r="AT108" s="249" t="s">
        <v>206</v>
      </c>
      <c r="AU108" s="249" t="s">
        <v>84</v>
      </c>
      <c r="AV108" s="13" t="s">
        <v>82</v>
      </c>
      <c r="AW108" s="13" t="s">
        <v>5</v>
      </c>
      <c r="AX108" s="13" t="s">
        <v>74</v>
      </c>
      <c r="AY108" s="249" t="s">
        <v>194</v>
      </c>
    </row>
    <row r="109" s="13" customFormat="1">
      <c r="A109" s="13"/>
      <c r="B109" s="239"/>
      <c r="C109" s="240"/>
      <c r="D109" s="241" t="s">
        <v>206</v>
      </c>
      <c r="E109" s="242" t="s">
        <v>20</v>
      </c>
      <c r="F109" s="243" t="s">
        <v>543</v>
      </c>
      <c r="G109" s="240"/>
      <c r="H109" s="242" t="s">
        <v>20</v>
      </c>
      <c r="I109" s="244"/>
      <c r="J109" s="244"/>
      <c r="K109" s="240"/>
      <c r="L109" s="240"/>
      <c r="M109" s="245"/>
      <c r="N109" s="246"/>
      <c r="O109" s="247"/>
      <c r="P109" s="247"/>
      <c r="Q109" s="247"/>
      <c r="R109" s="247"/>
      <c r="S109" s="247"/>
      <c r="T109" s="247"/>
      <c r="U109" s="247"/>
      <c r="V109" s="247"/>
      <c r="W109" s="247"/>
      <c r="X109" s="248"/>
      <c r="Y109" s="13"/>
      <c r="Z109" s="13"/>
      <c r="AA109" s="13"/>
      <c r="AB109" s="13"/>
      <c r="AC109" s="13"/>
      <c r="AD109" s="13"/>
      <c r="AE109" s="13"/>
      <c r="AT109" s="249" t="s">
        <v>206</v>
      </c>
      <c r="AU109" s="249" t="s">
        <v>84</v>
      </c>
      <c r="AV109" s="13" t="s">
        <v>82</v>
      </c>
      <c r="AW109" s="13" t="s">
        <v>5</v>
      </c>
      <c r="AX109" s="13" t="s">
        <v>74</v>
      </c>
      <c r="AY109" s="249" t="s">
        <v>194</v>
      </c>
    </row>
    <row r="110" s="13" customFormat="1">
      <c r="A110" s="13"/>
      <c r="B110" s="239"/>
      <c r="C110" s="240"/>
      <c r="D110" s="241" t="s">
        <v>206</v>
      </c>
      <c r="E110" s="242" t="s">
        <v>20</v>
      </c>
      <c r="F110" s="243" t="s">
        <v>355</v>
      </c>
      <c r="G110" s="240"/>
      <c r="H110" s="242" t="s">
        <v>20</v>
      </c>
      <c r="I110" s="244"/>
      <c r="J110" s="244"/>
      <c r="K110" s="240"/>
      <c r="L110" s="240"/>
      <c r="M110" s="245"/>
      <c r="N110" s="246"/>
      <c r="O110" s="247"/>
      <c r="P110" s="247"/>
      <c r="Q110" s="247"/>
      <c r="R110" s="247"/>
      <c r="S110" s="247"/>
      <c r="T110" s="247"/>
      <c r="U110" s="247"/>
      <c r="V110" s="247"/>
      <c r="W110" s="247"/>
      <c r="X110" s="248"/>
      <c r="Y110" s="13"/>
      <c r="Z110" s="13"/>
      <c r="AA110" s="13"/>
      <c r="AB110" s="13"/>
      <c r="AC110" s="13"/>
      <c r="AD110" s="13"/>
      <c r="AE110" s="13"/>
      <c r="AT110" s="249" t="s">
        <v>206</v>
      </c>
      <c r="AU110" s="249" t="s">
        <v>84</v>
      </c>
      <c r="AV110" s="13" t="s">
        <v>82</v>
      </c>
      <c r="AW110" s="13" t="s">
        <v>5</v>
      </c>
      <c r="AX110" s="13" t="s">
        <v>74</v>
      </c>
      <c r="AY110" s="249" t="s">
        <v>194</v>
      </c>
    </row>
    <row r="111" s="14" customFormat="1">
      <c r="A111" s="14"/>
      <c r="B111" s="250"/>
      <c r="C111" s="251"/>
      <c r="D111" s="241" t="s">
        <v>206</v>
      </c>
      <c r="E111" s="252" t="s">
        <v>20</v>
      </c>
      <c r="F111" s="253" t="s">
        <v>544</v>
      </c>
      <c r="G111" s="251"/>
      <c r="H111" s="254">
        <v>3.7949999999999999</v>
      </c>
      <c r="I111" s="255"/>
      <c r="J111" s="255"/>
      <c r="K111" s="251"/>
      <c r="L111" s="251"/>
      <c r="M111" s="256"/>
      <c r="N111" s="257"/>
      <c r="O111" s="258"/>
      <c r="P111" s="258"/>
      <c r="Q111" s="258"/>
      <c r="R111" s="258"/>
      <c r="S111" s="258"/>
      <c r="T111" s="258"/>
      <c r="U111" s="258"/>
      <c r="V111" s="258"/>
      <c r="W111" s="258"/>
      <c r="X111" s="259"/>
      <c r="Y111" s="14"/>
      <c r="Z111" s="14"/>
      <c r="AA111" s="14"/>
      <c r="AB111" s="14"/>
      <c r="AC111" s="14"/>
      <c r="AD111" s="14"/>
      <c r="AE111" s="14"/>
      <c r="AT111" s="260" t="s">
        <v>206</v>
      </c>
      <c r="AU111" s="260" t="s">
        <v>84</v>
      </c>
      <c r="AV111" s="14" t="s">
        <v>84</v>
      </c>
      <c r="AW111" s="14" t="s">
        <v>5</v>
      </c>
      <c r="AX111" s="14" t="s">
        <v>74</v>
      </c>
      <c r="AY111" s="260" t="s">
        <v>194</v>
      </c>
    </row>
    <row r="112" s="15" customFormat="1">
      <c r="A112" s="15"/>
      <c r="B112" s="261"/>
      <c r="C112" s="262"/>
      <c r="D112" s="241" t="s">
        <v>206</v>
      </c>
      <c r="E112" s="263" t="s">
        <v>20</v>
      </c>
      <c r="F112" s="264" t="s">
        <v>210</v>
      </c>
      <c r="G112" s="262"/>
      <c r="H112" s="265">
        <v>3.7949999999999999</v>
      </c>
      <c r="I112" s="266"/>
      <c r="J112" s="266"/>
      <c r="K112" s="262"/>
      <c r="L112" s="262"/>
      <c r="M112" s="267"/>
      <c r="N112" s="268"/>
      <c r="O112" s="269"/>
      <c r="P112" s="269"/>
      <c r="Q112" s="269"/>
      <c r="R112" s="269"/>
      <c r="S112" s="269"/>
      <c r="T112" s="269"/>
      <c r="U112" s="269"/>
      <c r="V112" s="269"/>
      <c r="W112" s="269"/>
      <c r="X112" s="270"/>
      <c r="Y112" s="15"/>
      <c r="Z112" s="15"/>
      <c r="AA112" s="15"/>
      <c r="AB112" s="15"/>
      <c r="AC112" s="15"/>
      <c r="AD112" s="15"/>
      <c r="AE112" s="15"/>
      <c r="AT112" s="271" t="s">
        <v>206</v>
      </c>
      <c r="AU112" s="271" t="s">
        <v>84</v>
      </c>
      <c r="AV112" s="15" t="s">
        <v>202</v>
      </c>
      <c r="AW112" s="15" t="s">
        <v>5</v>
      </c>
      <c r="AX112" s="15" t="s">
        <v>82</v>
      </c>
      <c r="AY112" s="271" t="s">
        <v>194</v>
      </c>
    </row>
    <row r="113" s="2" customFormat="1" ht="37.8" customHeight="1">
      <c r="A113" s="41"/>
      <c r="B113" s="42"/>
      <c r="C113" s="220" t="s">
        <v>215</v>
      </c>
      <c r="D113" s="220" t="s">
        <v>197</v>
      </c>
      <c r="E113" s="221" t="s">
        <v>224</v>
      </c>
      <c r="F113" s="222" t="s">
        <v>225</v>
      </c>
      <c r="G113" s="223" t="s">
        <v>218</v>
      </c>
      <c r="H113" s="224">
        <v>1.905</v>
      </c>
      <c r="I113" s="225"/>
      <c r="J113" s="225"/>
      <c r="K113" s="226">
        <f>ROUND(P113*H113,2)</f>
        <v>0</v>
      </c>
      <c r="L113" s="222" t="s">
        <v>201</v>
      </c>
      <c r="M113" s="47"/>
      <c r="N113" s="227" t="s">
        <v>20</v>
      </c>
      <c r="O113" s="228" t="s">
        <v>43</v>
      </c>
      <c r="P113" s="229">
        <f>I113+J113</f>
        <v>0</v>
      </c>
      <c r="Q113" s="229">
        <f>ROUND(I113*H113,2)</f>
        <v>0</v>
      </c>
      <c r="R113" s="229">
        <f>ROUND(J113*H113,2)</f>
        <v>0</v>
      </c>
      <c r="S113" s="87"/>
      <c r="T113" s="230">
        <f>S113*H113</f>
        <v>0</v>
      </c>
      <c r="U113" s="230">
        <v>0</v>
      </c>
      <c r="V113" s="230">
        <f>U113*H113</f>
        <v>0</v>
      </c>
      <c r="W113" s="230">
        <v>0</v>
      </c>
      <c r="X113" s="231">
        <f>W113*H113</f>
        <v>0</v>
      </c>
      <c r="Y113" s="41"/>
      <c r="Z113" s="41"/>
      <c r="AA113" s="41"/>
      <c r="AB113" s="41"/>
      <c r="AC113" s="41"/>
      <c r="AD113" s="41"/>
      <c r="AE113" s="41"/>
      <c r="AR113" s="232" t="s">
        <v>202</v>
      </c>
      <c r="AT113" s="232" t="s">
        <v>197</v>
      </c>
      <c r="AU113" s="232" t="s">
        <v>84</v>
      </c>
      <c r="AY113" s="20" t="s">
        <v>194</v>
      </c>
      <c r="BE113" s="233">
        <f>IF(O113="základní",K113,0)</f>
        <v>0</v>
      </c>
      <c r="BF113" s="233">
        <f>IF(O113="snížená",K113,0)</f>
        <v>0</v>
      </c>
      <c r="BG113" s="233">
        <f>IF(O113="zákl. přenesená",K113,0)</f>
        <v>0</v>
      </c>
      <c r="BH113" s="233">
        <f>IF(O113="sníž. přenesená",K113,0)</f>
        <v>0</v>
      </c>
      <c r="BI113" s="233">
        <f>IF(O113="nulová",K113,0)</f>
        <v>0</v>
      </c>
      <c r="BJ113" s="20" t="s">
        <v>82</v>
      </c>
      <c r="BK113" s="233">
        <f>ROUND(P113*H113,2)</f>
        <v>0</v>
      </c>
      <c r="BL113" s="20" t="s">
        <v>202</v>
      </c>
      <c r="BM113" s="232" t="s">
        <v>545</v>
      </c>
    </row>
    <row r="114" s="2" customFormat="1">
      <c r="A114" s="41"/>
      <c r="B114" s="42"/>
      <c r="C114" s="43"/>
      <c r="D114" s="234" t="s">
        <v>204</v>
      </c>
      <c r="E114" s="43"/>
      <c r="F114" s="235" t="s">
        <v>227</v>
      </c>
      <c r="G114" s="43"/>
      <c r="H114" s="43"/>
      <c r="I114" s="236"/>
      <c r="J114" s="236"/>
      <c r="K114" s="43"/>
      <c r="L114" s="43"/>
      <c r="M114" s="47"/>
      <c r="N114" s="237"/>
      <c r="O114" s="238"/>
      <c r="P114" s="87"/>
      <c r="Q114" s="87"/>
      <c r="R114" s="87"/>
      <c r="S114" s="87"/>
      <c r="T114" s="87"/>
      <c r="U114" s="87"/>
      <c r="V114" s="87"/>
      <c r="W114" s="87"/>
      <c r="X114" s="88"/>
      <c r="Y114" s="41"/>
      <c r="Z114" s="41"/>
      <c r="AA114" s="41"/>
      <c r="AB114" s="41"/>
      <c r="AC114" s="41"/>
      <c r="AD114" s="41"/>
      <c r="AE114" s="41"/>
      <c r="AT114" s="20" t="s">
        <v>204</v>
      </c>
      <c r="AU114" s="20" t="s">
        <v>84</v>
      </c>
    </row>
    <row r="115" s="13" customFormat="1">
      <c r="A115" s="13"/>
      <c r="B115" s="239"/>
      <c r="C115" s="240"/>
      <c r="D115" s="241" t="s">
        <v>206</v>
      </c>
      <c r="E115" s="242" t="s">
        <v>20</v>
      </c>
      <c r="F115" s="243" t="s">
        <v>535</v>
      </c>
      <c r="G115" s="240"/>
      <c r="H115" s="242" t="s">
        <v>20</v>
      </c>
      <c r="I115" s="244"/>
      <c r="J115" s="244"/>
      <c r="K115" s="240"/>
      <c r="L115" s="240"/>
      <c r="M115" s="245"/>
      <c r="N115" s="246"/>
      <c r="O115" s="247"/>
      <c r="P115" s="247"/>
      <c r="Q115" s="247"/>
      <c r="R115" s="247"/>
      <c r="S115" s="247"/>
      <c r="T115" s="247"/>
      <c r="U115" s="247"/>
      <c r="V115" s="247"/>
      <c r="W115" s="247"/>
      <c r="X115" s="248"/>
      <c r="Y115" s="13"/>
      <c r="Z115" s="13"/>
      <c r="AA115" s="13"/>
      <c r="AB115" s="13"/>
      <c r="AC115" s="13"/>
      <c r="AD115" s="13"/>
      <c r="AE115" s="13"/>
      <c r="AT115" s="249" t="s">
        <v>206</v>
      </c>
      <c r="AU115" s="249" t="s">
        <v>84</v>
      </c>
      <c r="AV115" s="13" t="s">
        <v>82</v>
      </c>
      <c r="AW115" s="13" t="s">
        <v>5</v>
      </c>
      <c r="AX115" s="13" t="s">
        <v>74</v>
      </c>
      <c r="AY115" s="249" t="s">
        <v>194</v>
      </c>
    </row>
    <row r="116" s="13" customFormat="1">
      <c r="A116" s="13"/>
      <c r="B116" s="239"/>
      <c r="C116" s="240"/>
      <c r="D116" s="241" t="s">
        <v>206</v>
      </c>
      <c r="E116" s="242" t="s">
        <v>20</v>
      </c>
      <c r="F116" s="243" t="s">
        <v>546</v>
      </c>
      <c r="G116" s="240"/>
      <c r="H116" s="242" t="s">
        <v>20</v>
      </c>
      <c r="I116" s="244"/>
      <c r="J116" s="244"/>
      <c r="K116" s="240"/>
      <c r="L116" s="240"/>
      <c r="M116" s="245"/>
      <c r="N116" s="246"/>
      <c r="O116" s="247"/>
      <c r="P116" s="247"/>
      <c r="Q116" s="247"/>
      <c r="R116" s="247"/>
      <c r="S116" s="247"/>
      <c r="T116" s="247"/>
      <c r="U116" s="247"/>
      <c r="V116" s="247"/>
      <c r="W116" s="247"/>
      <c r="X116" s="248"/>
      <c r="Y116" s="13"/>
      <c r="Z116" s="13"/>
      <c r="AA116" s="13"/>
      <c r="AB116" s="13"/>
      <c r="AC116" s="13"/>
      <c r="AD116" s="13"/>
      <c r="AE116" s="13"/>
      <c r="AT116" s="249" t="s">
        <v>206</v>
      </c>
      <c r="AU116" s="249" t="s">
        <v>84</v>
      </c>
      <c r="AV116" s="13" t="s">
        <v>82</v>
      </c>
      <c r="AW116" s="13" t="s">
        <v>5</v>
      </c>
      <c r="AX116" s="13" t="s">
        <v>74</v>
      </c>
      <c r="AY116" s="249" t="s">
        <v>194</v>
      </c>
    </row>
    <row r="117" s="13" customFormat="1">
      <c r="A117" s="13"/>
      <c r="B117" s="239"/>
      <c r="C117" s="240"/>
      <c r="D117" s="241" t="s">
        <v>206</v>
      </c>
      <c r="E117" s="242" t="s">
        <v>20</v>
      </c>
      <c r="F117" s="243" t="s">
        <v>355</v>
      </c>
      <c r="G117" s="240"/>
      <c r="H117" s="242" t="s">
        <v>20</v>
      </c>
      <c r="I117" s="244"/>
      <c r="J117" s="244"/>
      <c r="K117" s="240"/>
      <c r="L117" s="240"/>
      <c r="M117" s="245"/>
      <c r="N117" s="246"/>
      <c r="O117" s="247"/>
      <c r="P117" s="247"/>
      <c r="Q117" s="247"/>
      <c r="R117" s="247"/>
      <c r="S117" s="247"/>
      <c r="T117" s="247"/>
      <c r="U117" s="247"/>
      <c r="V117" s="247"/>
      <c r="W117" s="247"/>
      <c r="X117" s="248"/>
      <c r="Y117" s="13"/>
      <c r="Z117" s="13"/>
      <c r="AA117" s="13"/>
      <c r="AB117" s="13"/>
      <c r="AC117" s="13"/>
      <c r="AD117" s="13"/>
      <c r="AE117" s="13"/>
      <c r="AT117" s="249" t="s">
        <v>206</v>
      </c>
      <c r="AU117" s="249" t="s">
        <v>84</v>
      </c>
      <c r="AV117" s="13" t="s">
        <v>82</v>
      </c>
      <c r="AW117" s="13" t="s">
        <v>5</v>
      </c>
      <c r="AX117" s="13" t="s">
        <v>74</v>
      </c>
      <c r="AY117" s="249" t="s">
        <v>194</v>
      </c>
    </row>
    <row r="118" s="14" customFormat="1">
      <c r="A118" s="14"/>
      <c r="B118" s="250"/>
      <c r="C118" s="251"/>
      <c r="D118" s="241" t="s">
        <v>206</v>
      </c>
      <c r="E118" s="252" t="s">
        <v>20</v>
      </c>
      <c r="F118" s="253" t="s">
        <v>547</v>
      </c>
      <c r="G118" s="251"/>
      <c r="H118" s="254">
        <v>8.5999999999999996</v>
      </c>
      <c r="I118" s="255"/>
      <c r="J118" s="255"/>
      <c r="K118" s="251"/>
      <c r="L118" s="251"/>
      <c r="M118" s="256"/>
      <c r="N118" s="257"/>
      <c r="O118" s="258"/>
      <c r="P118" s="258"/>
      <c r="Q118" s="258"/>
      <c r="R118" s="258"/>
      <c r="S118" s="258"/>
      <c r="T118" s="258"/>
      <c r="U118" s="258"/>
      <c r="V118" s="258"/>
      <c r="W118" s="258"/>
      <c r="X118" s="259"/>
      <c r="Y118" s="14"/>
      <c r="Z118" s="14"/>
      <c r="AA118" s="14"/>
      <c r="AB118" s="14"/>
      <c r="AC118" s="14"/>
      <c r="AD118" s="14"/>
      <c r="AE118" s="14"/>
      <c r="AT118" s="260" t="s">
        <v>206</v>
      </c>
      <c r="AU118" s="260" t="s">
        <v>84</v>
      </c>
      <c r="AV118" s="14" t="s">
        <v>84</v>
      </c>
      <c r="AW118" s="14" t="s">
        <v>5</v>
      </c>
      <c r="AX118" s="14" t="s">
        <v>74</v>
      </c>
      <c r="AY118" s="260" t="s">
        <v>194</v>
      </c>
    </row>
    <row r="119" s="16" customFormat="1">
      <c r="A119" s="16"/>
      <c r="B119" s="272"/>
      <c r="C119" s="273"/>
      <c r="D119" s="241" t="s">
        <v>206</v>
      </c>
      <c r="E119" s="274" t="s">
        <v>20</v>
      </c>
      <c r="F119" s="275" t="s">
        <v>389</v>
      </c>
      <c r="G119" s="273"/>
      <c r="H119" s="276">
        <v>8.5999999999999996</v>
      </c>
      <c r="I119" s="277"/>
      <c r="J119" s="277"/>
      <c r="K119" s="273"/>
      <c r="L119" s="273"/>
      <c r="M119" s="278"/>
      <c r="N119" s="279"/>
      <c r="O119" s="280"/>
      <c r="P119" s="280"/>
      <c r="Q119" s="280"/>
      <c r="R119" s="280"/>
      <c r="S119" s="280"/>
      <c r="T119" s="280"/>
      <c r="U119" s="280"/>
      <c r="V119" s="280"/>
      <c r="W119" s="280"/>
      <c r="X119" s="281"/>
      <c r="Y119" s="16"/>
      <c r="Z119" s="16"/>
      <c r="AA119" s="16"/>
      <c r="AB119" s="16"/>
      <c r="AC119" s="16"/>
      <c r="AD119" s="16"/>
      <c r="AE119" s="16"/>
      <c r="AT119" s="282" t="s">
        <v>206</v>
      </c>
      <c r="AU119" s="282" t="s">
        <v>84</v>
      </c>
      <c r="AV119" s="16" t="s">
        <v>215</v>
      </c>
      <c r="AW119" s="16" t="s">
        <v>5</v>
      </c>
      <c r="AX119" s="16" t="s">
        <v>74</v>
      </c>
      <c r="AY119" s="282" t="s">
        <v>194</v>
      </c>
    </row>
    <row r="120" s="13" customFormat="1">
      <c r="A120" s="13"/>
      <c r="B120" s="239"/>
      <c r="C120" s="240"/>
      <c r="D120" s="241" t="s">
        <v>206</v>
      </c>
      <c r="E120" s="242" t="s">
        <v>20</v>
      </c>
      <c r="F120" s="243" t="s">
        <v>548</v>
      </c>
      <c r="G120" s="240"/>
      <c r="H120" s="242" t="s">
        <v>20</v>
      </c>
      <c r="I120" s="244"/>
      <c r="J120" s="244"/>
      <c r="K120" s="240"/>
      <c r="L120" s="240"/>
      <c r="M120" s="245"/>
      <c r="N120" s="246"/>
      <c r="O120" s="247"/>
      <c r="P120" s="247"/>
      <c r="Q120" s="247"/>
      <c r="R120" s="247"/>
      <c r="S120" s="247"/>
      <c r="T120" s="247"/>
      <c r="U120" s="247"/>
      <c r="V120" s="247"/>
      <c r="W120" s="247"/>
      <c r="X120" s="248"/>
      <c r="Y120" s="13"/>
      <c r="Z120" s="13"/>
      <c r="AA120" s="13"/>
      <c r="AB120" s="13"/>
      <c r="AC120" s="13"/>
      <c r="AD120" s="13"/>
      <c r="AE120" s="13"/>
      <c r="AT120" s="249" t="s">
        <v>206</v>
      </c>
      <c r="AU120" s="249" t="s">
        <v>84</v>
      </c>
      <c r="AV120" s="13" t="s">
        <v>82</v>
      </c>
      <c r="AW120" s="13" t="s">
        <v>5</v>
      </c>
      <c r="AX120" s="13" t="s">
        <v>74</v>
      </c>
      <c r="AY120" s="249" t="s">
        <v>194</v>
      </c>
    </row>
    <row r="121" s="13" customFormat="1">
      <c r="A121" s="13"/>
      <c r="B121" s="239"/>
      <c r="C121" s="240"/>
      <c r="D121" s="241" t="s">
        <v>206</v>
      </c>
      <c r="E121" s="242" t="s">
        <v>20</v>
      </c>
      <c r="F121" s="243" t="s">
        <v>535</v>
      </c>
      <c r="G121" s="240"/>
      <c r="H121" s="242" t="s">
        <v>20</v>
      </c>
      <c r="I121" s="244"/>
      <c r="J121" s="244"/>
      <c r="K121" s="240"/>
      <c r="L121" s="240"/>
      <c r="M121" s="245"/>
      <c r="N121" s="246"/>
      <c r="O121" s="247"/>
      <c r="P121" s="247"/>
      <c r="Q121" s="247"/>
      <c r="R121" s="247"/>
      <c r="S121" s="247"/>
      <c r="T121" s="247"/>
      <c r="U121" s="247"/>
      <c r="V121" s="247"/>
      <c r="W121" s="247"/>
      <c r="X121" s="248"/>
      <c r="Y121" s="13"/>
      <c r="Z121" s="13"/>
      <c r="AA121" s="13"/>
      <c r="AB121" s="13"/>
      <c r="AC121" s="13"/>
      <c r="AD121" s="13"/>
      <c r="AE121" s="13"/>
      <c r="AT121" s="249" t="s">
        <v>206</v>
      </c>
      <c r="AU121" s="249" t="s">
        <v>84</v>
      </c>
      <c r="AV121" s="13" t="s">
        <v>82</v>
      </c>
      <c r="AW121" s="13" t="s">
        <v>5</v>
      </c>
      <c r="AX121" s="13" t="s">
        <v>74</v>
      </c>
      <c r="AY121" s="249" t="s">
        <v>194</v>
      </c>
    </row>
    <row r="122" s="13" customFormat="1">
      <c r="A122" s="13"/>
      <c r="B122" s="239"/>
      <c r="C122" s="240"/>
      <c r="D122" s="241" t="s">
        <v>206</v>
      </c>
      <c r="E122" s="242" t="s">
        <v>20</v>
      </c>
      <c r="F122" s="243" t="s">
        <v>536</v>
      </c>
      <c r="G122" s="240"/>
      <c r="H122" s="242" t="s">
        <v>20</v>
      </c>
      <c r="I122" s="244"/>
      <c r="J122" s="244"/>
      <c r="K122" s="240"/>
      <c r="L122" s="240"/>
      <c r="M122" s="245"/>
      <c r="N122" s="246"/>
      <c r="O122" s="247"/>
      <c r="P122" s="247"/>
      <c r="Q122" s="247"/>
      <c r="R122" s="247"/>
      <c r="S122" s="247"/>
      <c r="T122" s="247"/>
      <c r="U122" s="247"/>
      <c r="V122" s="247"/>
      <c r="W122" s="247"/>
      <c r="X122" s="248"/>
      <c r="Y122" s="13"/>
      <c r="Z122" s="13"/>
      <c r="AA122" s="13"/>
      <c r="AB122" s="13"/>
      <c r="AC122" s="13"/>
      <c r="AD122" s="13"/>
      <c r="AE122" s="13"/>
      <c r="AT122" s="249" t="s">
        <v>206</v>
      </c>
      <c r="AU122" s="249" t="s">
        <v>84</v>
      </c>
      <c r="AV122" s="13" t="s">
        <v>82</v>
      </c>
      <c r="AW122" s="13" t="s">
        <v>5</v>
      </c>
      <c r="AX122" s="13" t="s">
        <v>74</v>
      </c>
      <c r="AY122" s="249" t="s">
        <v>194</v>
      </c>
    </row>
    <row r="123" s="13" customFormat="1">
      <c r="A123" s="13"/>
      <c r="B123" s="239"/>
      <c r="C123" s="240"/>
      <c r="D123" s="241" t="s">
        <v>206</v>
      </c>
      <c r="E123" s="242" t="s">
        <v>20</v>
      </c>
      <c r="F123" s="243" t="s">
        <v>355</v>
      </c>
      <c r="G123" s="240"/>
      <c r="H123" s="242" t="s">
        <v>20</v>
      </c>
      <c r="I123" s="244"/>
      <c r="J123" s="244"/>
      <c r="K123" s="240"/>
      <c r="L123" s="240"/>
      <c r="M123" s="245"/>
      <c r="N123" s="246"/>
      <c r="O123" s="247"/>
      <c r="P123" s="247"/>
      <c r="Q123" s="247"/>
      <c r="R123" s="247"/>
      <c r="S123" s="247"/>
      <c r="T123" s="247"/>
      <c r="U123" s="247"/>
      <c r="V123" s="247"/>
      <c r="W123" s="247"/>
      <c r="X123" s="248"/>
      <c r="Y123" s="13"/>
      <c r="Z123" s="13"/>
      <c r="AA123" s="13"/>
      <c r="AB123" s="13"/>
      <c r="AC123" s="13"/>
      <c r="AD123" s="13"/>
      <c r="AE123" s="13"/>
      <c r="AT123" s="249" t="s">
        <v>206</v>
      </c>
      <c r="AU123" s="249" t="s">
        <v>84</v>
      </c>
      <c r="AV123" s="13" t="s">
        <v>82</v>
      </c>
      <c r="AW123" s="13" t="s">
        <v>5</v>
      </c>
      <c r="AX123" s="13" t="s">
        <v>74</v>
      </c>
      <c r="AY123" s="249" t="s">
        <v>194</v>
      </c>
    </row>
    <row r="124" s="14" customFormat="1">
      <c r="A124" s="14"/>
      <c r="B124" s="250"/>
      <c r="C124" s="251"/>
      <c r="D124" s="241" t="s">
        <v>206</v>
      </c>
      <c r="E124" s="252" t="s">
        <v>20</v>
      </c>
      <c r="F124" s="253" t="s">
        <v>549</v>
      </c>
      <c r="G124" s="251"/>
      <c r="H124" s="254">
        <v>-2.8999999999999999</v>
      </c>
      <c r="I124" s="255"/>
      <c r="J124" s="255"/>
      <c r="K124" s="251"/>
      <c r="L124" s="251"/>
      <c r="M124" s="256"/>
      <c r="N124" s="257"/>
      <c r="O124" s="258"/>
      <c r="P124" s="258"/>
      <c r="Q124" s="258"/>
      <c r="R124" s="258"/>
      <c r="S124" s="258"/>
      <c r="T124" s="258"/>
      <c r="U124" s="258"/>
      <c r="V124" s="258"/>
      <c r="W124" s="258"/>
      <c r="X124" s="259"/>
      <c r="Y124" s="14"/>
      <c r="Z124" s="14"/>
      <c r="AA124" s="14"/>
      <c r="AB124" s="14"/>
      <c r="AC124" s="14"/>
      <c r="AD124" s="14"/>
      <c r="AE124" s="14"/>
      <c r="AT124" s="260" t="s">
        <v>206</v>
      </c>
      <c r="AU124" s="260" t="s">
        <v>84</v>
      </c>
      <c r="AV124" s="14" t="s">
        <v>84</v>
      </c>
      <c r="AW124" s="14" t="s">
        <v>5</v>
      </c>
      <c r="AX124" s="14" t="s">
        <v>74</v>
      </c>
      <c r="AY124" s="260" t="s">
        <v>194</v>
      </c>
    </row>
    <row r="125" s="13" customFormat="1">
      <c r="A125" s="13"/>
      <c r="B125" s="239"/>
      <c r="C125" s="240"/>
      <c r="D125" s="241" t="s">
        <v>206</v>
      </c>
      <c r="E125" s="242" t="s">
        <v>20</v>
      </c>
      <c r="F125" s="243" t="s">
        <v>535</v>
      </c>
      <c r="G125" s="240"/>
      <c r="H125" s="242" t="s">
        <v>20</v>
      </c>
      <c r="I125" s="244"/>
      <c r="J125" s="244"/>
      <c r="K125" s="240"/>
      <c r="L125" s="240"/>
      <c r="M125" s="245"/>
      <c r="N125" s="246"/>
      <c r="O125" s="247"/>
      <c r="P125" s="247"/>
      <c r="Q125" s="247"/>
      <c r="R125" s="247"/>
      <c r="S125" s="247"/>
      <c r="T125" s="247"/>
      <c r="U125" s="247"/>
      <c r="V125" s="247"/>
      <c r="W125" s="247"/>
      <c r="X125" s="248"/>
      <c r="Y125" s="13"/>
      <c r="Z125" s="13"/>
      <c r="AA125" s="13"/>
      <c r="AB125" s="13"/>
      <c r="AC125" s="13"/>
      <c r="AD125" s="13"/>
      <c r="AE125" s="13"/>
      <c r="AT125" s="249" t="s">
        <v>206</v>
      </c>
      <c r="AU125" s="249" t="s">
        <v>84</v>
      </c>
      <c r="AV125" s="13" t="s">
        <v>82</v>
      </c>
      <c r="AW125" s="13" t="s">
        <v>5</v>
      </c>
      <c r="AX125" s="13" t="s">
        <v>74</v>
      </c>
      <c r="AY125" s="249" t="s">
        <v>194</v>
      </c>
    </row>
    <row r="126" s="13" customFormat="1">
      <c r="A126" s="13"/>
      <c r="B126" s="239"/>
      <c r="C126" s="240"/>
      <c r="D126" s="241" t="s">
        <v>206</v>
      </c>
      <c r="E126" s="242" t="s">
        <v>20</v>
      </c>
      <c r="F126" s="243" t="s">
        <v>543</v>
      </c>
      <c r="G126" s="240"/>
      <c r="H126" s="242" t="s">
        <v>20</v>
      </c>
      <c r="I126" s="244"/>
      <c r="J126" s="244"/>
      <c r="K126" s="240"/>
      <c r="L126" s="240"/>
      <c r="M126" s="245"/>
      <c r="N126" s="246"/>
      <c r="O126" s="247"/>
      <c r="P126" s="247"/>
      <c r="Q126" s="247"/>
      <c r="R126" s="247"/>
      <c r="S126" s="247"/>
      <c r="T126" s="247"/>
      <c r="U126" s="247"/>
      <c r="V126" s="247"/>
      <c r="W126" s="247"/>
      <c r="X126" s="248"/>
      <c r="Y126" s="13"/>
      <c r="Z126" s="13"/>
      <c r="AA126" s="13"/>
      <c r="AB126" s="13"/>
      <c r="AC126" s="13"/>
      <c r="AD126" s="13"/>
      <c r="AE126" s="13"/>
      <c r="AT126" s="249" t="s">
        <v>206</v>
      </c>
      <c r="AU126" s="249" t="s">
        <v>84</v>
      </c>
      <c r="AV126" s="13" t="s">
        <v>82</v>
      </c>
      <c r="AW126" s="13" t="s">
        <v>5</v>
      </c>
      <c r="AX126" s="13" t="s">
        <v>74</v>
      </c>
      <c r="AY126" s="249" t="s">
        <v>194</v>
      </c>
    </row>
    <row r="127" s="13" customFormat="1">
      <c r="A127" s="13"/>
      <c r="B127" s="239"/>
      <c r="C127" s="240"/>
      <c r="D127" s="241" t="s">
        <v>206</v>
      </c>
      <c r="E127" s="242" t="s">
        <v>20</v>
      </c>
      <c r="F127" s="243" t="s">
        <v>355</v>
      </c>
      <c r="G127" s="240"/>
      <c r="H127" s="242" t="s">
        <v>20</v>
      </c>
      <c r="I127" s="244"/>
      <c r="J127" s="244"/>
      <c r="K127" s="240"/>
      <c r="L127" s="240"/>
      <c r="M127" s="245"/>
      <c r="N127" s="246"/>
      <c r="O127" s="247"/>
      <c r="P127" s="247"/>
      <c r="Q127" s="247"/>
      <c r="R127" s="247"/>
      <c r="S127" s="247"/>
      <c r="T127" s="247"/>
      <c r="U127" s="247"/>
      <c r="V127" s="247"/>
      <c r="W127" s="247"/>
      <c r="X127" s="248"/>
      <c r="Y127" s="13"/>
      <c r="Z127" s="13"/>
      <c r="AA127" s="13"/>
      <c r="AB127" s="13"/>
      <c r="AC127" s="13"/>
      <c r="AD127" s="13"/>
      <c r="AE127" s="13"/>
      <c r="AT127" s="249" t="s">
        <v>206</v>
      </c>
      <c r="AU127" s="249" t="s">
        <v>84</v>
      </c>
      <c r="AV127" s="13" t="s">
        <v>82</v>
      </c>
      <c r="AW127" s="13" t="s">
        <v>5</v>
      </c>
      <c r="AX127" s="13" t="s">
        <v>74</v>
      </c>
      <c r="AY127" s="249" t="s">
        <v>194</v>
      </c>
    </row>
    <row r="128" s="14" customFormat="1">
      <c r="A128" s="14"/>
      <c r="B128" s="250"/>
      <c r="C128" s="251"/>
      <c r="D128" s="241" t="s">
        <v>206</v>
      </c>
      <c r="E128" s="252" t="s">
        <v>20</v>
      </c>
      <c r="F128" s="253" t="s">
        <v>550</v>
      </c>
      <c r="G128" s="251"/>
      <c r="H128" s="254">
        <v>-3.7949999999999999</v>
      </c>
      <c r="I128" s="255"/>
      <c r="J128" s="255"/>
      <c r="K128" s="251"/>
      <c r="L128" s="251"/>
      <c r="M128" s="256"/>
      <c r="N128" s="257"/>
      <c r="O128" s="258"/>
      <c r="P128" s="258"/>
      <c r="Q128" s="258"/>
      <c r="R128" s="258"/>
      <c r="S128" s="258"/>
      <c r="T128" s="258"/>
      <c r="U128" s="258"/>
      <c r="V128" s="258"/>
      <c r="W128" s="258"/>
      <c r="X128" s="259"/>
      <c r="Y128" s="14"/>
      <c r="Z128" s="14"/>
      <c r="AA128" s="14"/>
      <c r="AB128" s="14"/>
      <c r="AC128" s="14"/>
      <c r="AD128" s="14"/>
      <c r="AE128" s="14"/>
      <c r="AT128" s="260" t="s">
        <v>206</v>
      </c>
      <c r="AU128" s="260" t="s">
        <v>84</v>
      </c>
      <c r="AV128" s="14" t="s">
        <v>84</v>
      </c>
      <c r="AW128" s="14" t="s">
        <v>5</v>
      </c>
      <c r="AX128" s="14" t="s">
        <v>74</v>
      </c>
      <c r="AY128" s="260" t="s">
        <v>194</v>
      </c>
    </row>
    <row r="129" s="15" customFormat="1">
      <c r="A129" s="15"/>
      <c r="B129" s="261"/>
      <c r="C129" s="262"/>
      <c r="D129" s="241" t="s">
        <v>206</v>
      </c>
      <c r="E129" s="263" t="s">
        <v>20</v>
      </c>
      <c r="F129" s="264" t="s">
        <v>210</v>
      </c>
      <c r="G129" s="262"/>
      <c r="H129" s="265">
        <v>1.905</v>
      </c>
      <c r="I129" s="266"/>
      <c r="J129" s="266"/>
      <c r="K129" s="262"/>
      <c r="L129" s="262"/>
      <c r="M129" s="267"/>
      <c r="N129" s="268"/>
      <c r="O129" s="269"/>
      <c r="P129" s="269"/>
      <c r="Q129" s="269"/>
      <c r="R129" s="269"/>
      <c r="S129" s="269"/>
      <c r="T129" s="269"/>
      <c r="U129" s="269"/>
      <c r="V129" s="269"/>
      <c r="W129" s="269"/>
      <c r="X129" s="270"/>
      <c r="Y129" s="15"/>
      <c r="Z129" s="15"/>
      <c r="AA129" s="15"/>
      <c r="AB129" s="15"/>
      <c r="AC129" s="15"/>
      <c r="AD129" s="15"/>
      <c r="AE129" s="15"/>
      <c r="AT129" s="271" t="s">
        <v>206</v>
      </c>
      <c r="AU129" s="271" t="s">
        <v>84</v>
      </c>
      <c r="AV129" s="15" t="s">
        <v>202</v>
      </c>
      <c r="AW129" s="15" t="s">
        <v>5</v>
      </c>
      <c r="AX129" s="15" t="s">
        <v>82</v>
      </c>
      <c r="AY129" s="271" t="s">
        <v>194</v>
      </c>
    </row>
    <row r="130" s="2" customFormat="1" ht="37.8" customHeight="1">
      <c r="A130" s="41"/>
      <c r="B130" s="42"/>
      <c r="C130" s="220" t="s">
        <v>202</v>
      </c>
      <c r="D130" s="220" t="s">
        <v>197</v>
      </c>
      <c r="E130" s="221" t="s">
        <v>239</v>
      </c>
      <c r="F130" s="222" t="s">
        <v>240</v>
      </c>
      <c r="G130" s="223" t="s">
        <v>218</v>
      </c>
      <c r="H130" s="224">
        <v>1.905</v>
      </c>
      <c r="I130" s="225"/>
      <c r="J130" s="225"/>
      <c r="K130" s="226">
        <f>ROUND(P130*H130,2)</f>
        <v>0</v>
      </c>
      <c r="L130" s="222" t="s">
        <v>201</v>
      </c>
      <c r="M130" s="47"/>
      <c r="N130" s="227" t="s">
        <v>20</v>
      </c>
      <c r="O130" s="228" t="s">
        <v>43</v>
      </c>
      <c r="P130" s="229">
        <f>I130+J130</f>
        <v>0</v>
      </c>
      <c r="Q130" s="229">
        <f>ROUND(I130*H130,2)</f>
        <v>0</v>
      </c>
      <c r="R130" s="229">
        <f>ROUND(J130*H130,2)</f>
        <v>0</v>
      </c>
      <c r="S130" s="87"/>
      <c r="T130" s="230">
        <f>S130*H130</f>
        <v>0</v>
      </c>
      <c r="U130" s="230">
        <v>0</v>
      </c>
      <c r="V130" s="230">
        <f>U130*H130</f>
        <v>0</v>
      </c>
      <c r="W130" s="230">
        <v>0</v>
      </c>
      <c r="X130" s="231">
        <f>W130*H130</f>
        <v>0</v>
      </c>
      <c r="Y130" s="41"/>
      <c r="Z130" s="41"/>
      <c r="AA130" s="41"/>
      <c r="AB130" s="41"/>
      <c r="AC130" s="41"/>
      <c r="AD130" s="41"/>
      <c r="AE130" s="41"/>
      <c r="AR130" s="232" t="s">
        <v>202</v>
      </c>
      <c r="AT130" s="232" t="s">
        <v>197</v>
      </c>
      <c r="AU130" s="232" t="s">
        <v>84</v>
      </c>
      <c r="AY130" s="20" t="s">
        <v>194</v>
      </c>
      <c r="BE130" s="233">
        <f>IF(O130="základní",K130,0)</f>
        <v>0</v>
      </c>
      <c r="BF130" s="233">
        <f>IF(O130="snížená",K130,0)</f>
        <v>0</v>
      </c>
      <c r="BG130" s="233">
        <f>IF(O130="zákl. přenesená",K130,0)</f>
        <v>0</v>
      </c>
      <c r="BH130" s="233">
        <f>IF(O130="sníž. přenesená",K130,0)</f>
        <v>0</v>
      </c>
      <c r="BI130" s="233">
        <f>IF(O130="nulová",K130,0)</f>
        <v>0</v>
      </c>
      <c r="BJ130" s="20" t="s">
        <v>82</v>
      </c>
      <c r="BK130" s="233">
        <f>ROUND(P130*H130,2)</f>
        <v>0</v>
      </c>
      <c r="BL130" s="20" t="s">
        <v>202</v>
      </c>
      <c r="BM130" s="232" t="s">
        <v>551</v>
      </c>
    </row>
    <row r="131" s="2" customFormat="1">
      <c r="A131" s="41"/>
      <c r="B131" s="42"/>
      <c r="C131" s="43"/>
      <c r="D131" s="234" t="s">
        <v>204</v>
      </c>
      <c r="E131" s="43"/>
      <c r="F131" s="235" t="s">
        <v>242</v>
      </c>
      <c r="G131" s="43"/>
      <c r="H131" s="43"/>
      <c r="I131" s="236"/>
      <c r="J131" s="236"/>
      <c r="K131" s="43"/>
      <c r="L131" s="43"/>
      <c r="M131" s="47"/>
      <c r="N131" s="237"/>
      <c r="O131" s="238"/>
      <c r="P131" s="87"/>
      <c r="Q131" s="87"/>
      <c r="R131" s="87"/>
      <c r="S131" s="87"/>
      <c r="T131" s="87"/>
      <c r="U131" s="87"/>
      <c r="V131" s="87"/>
      <c r="W131" s="87"/>
      <c r="X131" s="88"/>
      <c r="Y131" s="41"/>
      <c r="Z131" s="41"/>
      <c r="AA131" s="41"/>
      <c r="AB131" s="41"/>
      <c r="AC131" s="41"/>
      <c r="AD131" s="41"/>
      <c r="AE131" s="41"/>
      <c r="AT131" s="20" t="s">
        <v>204</v>
      </c>
      <c r="AU131" s="20" t="s">
        <v>84</v>
      </c>
    </row>
    <row r="132" s="13" customFormat="1">
      <c r="A132" s="13"/>
      <c r="B132" s="239"/>
      <c r="C132" s="240"/>
      <c r="D132" s="241" t="s">
        <v>206</v>
      </c>
      <c r="E132" s="242" t="s">
        <v>20</v>
      </c>
      <c r="F132" s="243" t="s">
        <v>535</v>
      </c>
      <c r="G132" s="240"/>
      <c r="H132" s="242" t="s">
        <v>20</v>
      </c>
      <c r="I132" s="244"/>
      <c r="J132" s="244"/>
      <c r="K132" s="240"/>
      <c r="L132" s="240"/>
      <c r="M132" s="245"/>
      <c r="N132" s="246"/>
      <c r="O132" s="247"/>
      <c r="P132" s="247"/>
      <c r="Q132" s="247"/>
      <c r="R132" s="247"/>
      <c r="S132" s="247"/>
      <c r="T132" s="247"/>
      <c r="U132" s="247"/>
      <c r="V132" s="247"/>
      <c r="W132" s="247"/>
      <c r="X132" s="248"/>
      <c r="Y132" s="13"/>
      <c r="Z132" s="13"/>
      <c r="AA132" s="13"/>
      <c r="AB132" s="13"/>
      <c r="AC132" s="13"/>
      <c r="AD132" s="13"/>
      <c r="AE132" s="13"/>
      <c r="AT132" s="249" t="s">
        <v>206</v>
      </c>
      <c r="AU132" s="249" t="s">
        <v>84</v>
      </c>
      <c r="AV132" s="13" t="s">
        <v>82</v>
      </c>
      <c r="AW132" s="13" t="s">
        <v>5</v>
      </c>
      <c r="AX132" s="13" t="s">
        <v>74</v>
      </c>
      <c r="AY132" s="249" t="s">
        <v>194</v>
      </c>
    </row>
    <row r="133" s="13" customFormat="1">
      <c r="A133" s="13"/>
      <c r="B133" s="239"/>
      <c r="C133" s="240"/>
      <c r="D133" s="241" t="s">
        <v>206</v>
      </c>
      <c r="E133" s="242" t="s">
        <v>20</v>
      </c>
      <c r="F133" s="243" t="s">
        <v>546</v>
      </c>
      <c r="G133" s="240"/>
      <c r="H133" s="242" t="s">
        <v>20</v>
      </c>
      <c r="I133" s="244"/>
      <c r="J133" s="244"/>
      <c r="K133" s="240"/>
      <c r="L133" s="240"/>
      <c r="M133" s="245"/>
      <c r="N133" s="246"/>
      <c r="O133" s="247"/>
      <c r="P133" s="247"/>
      <c r="Q133" s="247"/>
      <c r="R133" s="247"/>
      <c r="S133" s="247"/>
      <c r="T133" s="247"/>
      <c r="U133" s="247"/>
      <c r="V133" s="247"/>
      <c r="W133" s="247"/>
      <c r="X133" s="248"/>
      <c r="Y133" s="13"/>
      <c r="Z133" s="13"/>
      <c r="AA133" s="13"/>
      <c r="AB133" s="13"/>
      <c r="AC133" s="13"/>
      <c r="AD133" s="13"/>
      <c r="AE133" s="13"/>
      <c r="AT133" s="249" t="s">
        <v>206</v>
      </c>
      <c r="AU133" s="249" t="s">
        <v>84</v>
      </c>
      <c r="AV133" s="13" t="s">
        <v>82</v>
      </c>
      <c r="AW133" s="13" t="s">
        <v>5</v>
      </c>
      <c r="AX133" s="13" t="s">
        <v>74</v>
      </c>
      <c r="AY133" s="249" t="s">
        <v>194</v>
      </c>
    </row>
    <row r="134" s="13" customFormat="1">
      <c r="A134" s="13"/>
      <c r="B134" s="239"/>
      <c r="C134" s="240"/>
      <c r="D134" s="241" t="s">
        <v>206</v>
      </c>
      <c r="E134" s="242" t="s">
        <v>20</v>
      </c>
      <c r="F134" s="243" t="s">
        <v>355</v>
      </c>
      <c r="G134" s="240"/>
      <c r="H134" s="242" t="s">
        <v>20</v>
      </c>
      <c r="I134" s="244"/>
      <c r="J134" s="244"/>
      <c r="K134" s="240"/>
      <c r="L134" s="240"/>
      <c r="M134" s="245"/>
      <c r="N134" s="246"/>
      <c r="O134" s="247"/>
      <c r="P134" s="247"/>
      <c r="Q134" s="247"/>
      <c r="R134" s="247"/>
      <c r="S134" s="247"/>
      <c r="T134" s="247"/>
      <c r="U134" s="247"/>
      <c r="V134" s="247"/>
      <c r="W134" s="247"/>
      <c r="X134" s="248"/>
      <c r="Y134" s="13"/>
      <c r="Z134" s="13"/>
      <c r="AA134" s="13"/>
      <c r="AB134" s="13"/>
      <c r="AC134" s="13"/>
      <c r="AD134" s="13"/>
      <c r="AE134" s="13"/>
      <c r="AT134" s="249" t="s">
        <v>206</v>
      </c>
      <c r="AU134" s="249" t="s">
        <v>84</v>
      </c>
      <c r="AV134" s="13" t="s">
        <v>82</v>
      </c>
      <c r="AW134" s="13" t="s">
        <v>5</v>
      </c>
      <c r="AX134" s="13" t="s">
        <v>74</v>
      </c>
      <c r="AY134" s="249" t="s">
        <v>194</v>
      </c>
    </row>
    <row r="135" s="14" customFormat="1">
      <c r="A135" s="14"/>
      <c r="B135" s="250"/>
      <c r="C135" s="251"/>
      <c r="D135" s="241" t="s">
        <v>206</v>
      </c>
      <c r="E135" s="252" t="s">
        <v>20</v>
      </c>
      <c r="F135" s="253" t="s">
        <v>547</v>
      </c>
      <c r="G135" s="251"/>
      <c r="H135" s="254">
        <v>8.5999999999999996</v>
      </c>
      <c r="I135" s="255"/>
      <c r="J135" s="255"/>
      <c r="K135" s="251"/>
      <c r="L135" s="251"/>
      <c r="M135" s="256"/>
      <c r="N135" s="257"/>
      <c r="O135" s="258"/>
      <c r="P135" s="258"/>
      <c r="Q135" s="258"/>
      <c r="R135" s="258"/>
      <c r="S135" s="258"/>
      <c r="T135" s="258"/>
      <c r="U135" s="258"/>
      <c r="V135" s="258"/>
      <c r="W135" s="258"/>
      <c r="X135" s="259"/>
      <c r="Y135" s="14"/>
      <c r="Z135" s="14"/>
      <c r="AA135" s="14"/>
      <c r="AB135" s="14"/>
      <c r="AC135" s="14"/>
      <c r="AD135" s="14"/>
      <c r="AE135" s="14"/>
      <c r="AT135" s="260" t="s">
        <v>206</v>
      </c>
      <c r="AU135" s="260" t="s">
        <v>84</v>
      </c>
      <c r="AV135" s="14" t="s">
        <v>84</v>
      </c>
      <c r="AW135" s="14" t="s">
        <v>5</v>
      </c>
      <c r="AX135" s="14" t="s">
        <v>74</v>
      </c>
      <c r="AY135" s="260" t="s">
        <v>194</v>
      </c>
    </row>
    <row r="136" s="16" customFormat="1">
      <c r="A136" s="16"/>
      <c r="B136" s="272"/>
      <c r="C136" s="273"/>
      <c r="D136" s="241" t="s">
        <v>206</v>
      </c>
      <c r="E136" s="274" t="s">
        <v>20</v>
      </c>
      <c r="F136" s="275" t="s">
        <v>389</v>
      </c>
      <c r="G136" s="273"/>
      <c r="H136" s="276">
        <v>8.5999999999999996</v>
      </c>
      <c r="I136" s="277"/>
      <c r="J136" s="277"/>
      <c r="K136" s="273"/>
      <c r="L136" s="273"/>
      <c r="M136" s="278"/>
      <c r="N136" s="279"/>
      <c r="O136" s="280"/>
      <c r="P136" s="280"/>
      <c r="Q136" s="280"/>
      <c r="R136" s="280"/>
      <c r="S136" s="280"/>
      <c r="T136" s="280"/>
      <c r="U136" s="280"/>
      <c r="V136" s="280"/>
      <c r="W136" s="280"/>
      <c r="X136" s="281"/>
      <c r="Y136" s="16"/>
      <c r="Z136" s="16"/>
      <c r="AA136" s="16"/>
      <c r="AB136" s="16"/>
      <c r="AC136" s="16"/>
      <c r="AD136" s="16"/>
      <c r="AE136" s="16"/>
      <c r="AT136" s="282" t="s">
        <v>206</v>
      </c>
      <c r="AU136" s="282" t="s">
        <v>84</v>
      </c>
      <c r="AV136" s="16" t="s">
        <v>215</v>
      </c>
      <c r="AW136" s="16" t="s">
        <v>5</v>
      </c>
      <c r="AX136" s="16" t="s">
        <v>74</v>
      </c>
      <c r="AY136" s="282" t="s">
        <v>194</v>
      </c>
    </row>
    <row r="137" s="13" customFormat="1">
      <c r="A137" s="13"/>
      <c r="B137" s="239"/>
      <c r="C137" s="240"/>
      <c r="D137" s="241" t="s">
        <v>206</v>
      </c>
      <c r="E137" s="242" t="s">
        <v>20</v>
      </c>
      <c r="F137" s="243" t="s">
        <v>548</v>
      </c>
      <c r="G137" s="240"/>
      <c r="H137" s="242" t="s">
        <v>20</v>
      </c>
      <c r="I137" s="244"/>
      <c r="J137" s="244"/>
      <c r="K137" s="240"/>
      <c r="L137" s="240"/>
      <c r="M137" s="245"/>
      <c r="N137" s="246"/>
      <c r="O137" s="247"/>
      <c r="P137" s="247"/>
      <c r="Q137" s="247"/>
      <c r="R137" s="247"/>
      <c r="S137" s="247"/>
      <c r="T137" s="247"/>
      <c r="U137" s="247"/>
      <c r="V137" s="247"/>
      <c r="W137" s="247"/>
      <c r="X137" s="248"/>
      <c r="Y137" s="13"/>
      <c r="Z137" s="13"/>
      <c r="AA137" s="13"/>
      <c r="AB137" s="13"/>
      <c r="AC137" s="13"/>
      <c r="AD137" s="13"/>
      <c r="AE137" s="13"/>
      <c r="AT137" s="249" t="s">
        <v>206</v>
      </c>
      <c r="AU137" s="249" t="s">
        <v>84</v>
      </c>
      <c r="AV137" s="13" t="s">
        <v>82</v>
      </c>
      <c r="AW137" s="13" t="s">
        <v>5</v>
      </c>
      <c r="AX137" s="13" t="s">
        <v>74</v>
      </c>
      <c r="AY137" s="249" t="s">
        <v>194</v>
      </c>
    </row>
    <row r="138" s="13" customFormat="1">
      <c r="A138" s="13"/>
      <c r="B138" s="239"/>
      <c r="C138" s="240"/>
      <c r="D138" s="241" t="s">
        <v>206</v>
      </c>
      <c r="E138" s="242" t="s">
        <v>20</v>
      </c>
      <c r="F138" s="243" t="s">
        <v>535</v>
      </c>
      <c r="G138" s="240"/>
      <c r="H138" s="242" t="s">
        <v>20</v>
      </c>
      <c r="I138" s="244"/>
      <c r="J138" s="244"/>
      <c r="K138" s="240"/>
      <c r="L138" s="240"/>
      <c r="M138" s="245"/>
      <c r="N138" s="246"/>
      <c r="O138" s="247"/>
      <c r="P138" s="247"/>
      <c r="Q138" s="247"/>
      <c r="R138" s="247"/>
      <c r="S138" s="247"/>
      <c r="T138" s="247"/>
      <c r="U138" s="247"/>
      <c r="V138" s="247"/>
      <c r="W138" s="247"/>
      <c r="X138" s="248"/>
      <c r="Y138" s="13"/>
      <c r="Z138" s="13"/>
      <c r="AA138" s="13"/>
      <c r="AB138" s="13"/>
      <c r="AC138" s="13"/>
      <c r="AD138" s="13"/>
      <c r="AE138" s="13"/>
      <c r="AT138" s="249" t="s">
        <v>206</v>
      </c>
      <c r="AU138" s="249" t="s">
        <v>84</v>
      </c>
      <c r="AV138" s="13" t="s">
        <v>82</v>
      </c>
      <c r="AW138" s="13" t="s">
        <v>5</v>
      </c>
      <c r="AX138" s="13" t="s">
        <v>74</v>
      </c>
      <c r="AY138" s="249" t="s">
        <v>194</v>
      </c>
    </row>
    <row r="139" s="13" customFormat="1">
      <c r="A139" s="13"/>
      <c r="B139" s="239"/>
      <c r="C139" s="240"/>
      <c r="D139" s="241" t="s">
        <v>206</v>
      </c>
      <c r="E139" s="242" t="s">
        <v>20</v>
      </c>
      <c r="F139" s="243" t="s">
        <v>536</v>
      </c>
      <c r="G139" s="240"/>
      <c r="H139" s="242" t="s">
        <v>20</v>
      </c>
      <c r="I139" s="244"/>
      <c r="J139" s="244"/>
      <c r="K139" s="240"/>
      <c r="L139" s="240"/>
      <c r="M139" s="245"/>
      <c r="N139" s="246"/>
      <c r="O139" s="247"/>
      <c r="P139" s="247"/>
      <c r="Q139" s="247"/>
      <c r="R139" s="247"/>
      <c r="S139" s="247"/>
      <c r="T139" s="247"/>
      <c r="U139" s="247"/>
      <c r="V139" s="247"/>
      <c r="W139" s="247"/>
      <c r="X139" s="248"/>
      <c r="Y139" s="13"/>
      <c r="Z139" s="13"/>
      <c r="AA139" s="13"/>
      <c r="AB139" s="13"/>
      <c r="AC139" s="13"/>
      <c r="AD139" s="13"/>
      <c r="AE139" s="13"/>
      <c r="AT139" s="249" t="s">
        <v>206</v>
      </c>
      <c r="AU139" s="249" t="s">
        <v>84</v>
      </c>
      <c r="AV139" s="13" t="s">
        <v>82</v>
      </c>
      <c r="AW139" s="13" t="s">
        <v>5</v>
      </c>
      <c r="AX139" s="13" t="s">
        <v>74</v>
      </c>
      <c r="AY139" s="249" t="s">
        <v>194</v>
      </c>
    </row>
    <row r="140" s="13" customFormat="1">
      <c r="A140" s="13"/>
      <c r="B140" s="239"/>
      <c r="C140" s="240"/>
      <c r="D140" s="241" t="s">
        <v>206</v>
      </c>
      <c r="E140" s="242" t="s">
        <v>20</v>
      </c>
      <c r="F140" s="243" t="s">
        <v>355</v>
      </c>
      <c r="G140" s="240"/>
      <c r="H140" s="242" t="s">
        <v>20</v>
      </c>
      <c r="I140" s="244"/>
      <c r="J140" s="244"/>
      <c r="K140" s="240"/>
      <c r="L140" s="240"/>
      <c r="M140" s="245"/>
      <c r="N140" s="246"/>
      <c r="O140" s="247"/>
      <c r="P140" s="247"/>
      <c r="Q140" s="247"/>
      <c r="R140" s="247"/>
      <c r="S140" s="247"/>
      <c r="T140" s="247"/>
      <c r="U140" s="247"/>
      <c r="V140" s="247"/>
      <c r="W140" s="247"/>
      <c r="X140" s="248"/>
      <c r="Y140" s="13"/>
      <c r="Z140" s="13"/>
      <c r="AA140" s="13"/>
      <c r="AB140" s="13"/>
      <c r="AC140" s="13"/>
      <c r="AD140" s="13"/>
      <c r="AE140" s="13"/>
      <c r="AT140" s="249" t="s">
        <v>206</v>
      </c>
      <c r="AU140" s="249" t="s">
        <v>84</v>
      </c>
      <c r="AV140" s="13" t="s">
        <v>82</v>
      </c>
      <c r="AW140" s="13" t="s">
        <v>5</v>
      </c>
      <c r="AX140" s="13" t="s">
        <v>74</v>
      </c>
      <c r="AY140" s="249" t="s">
        <v>194</v>
      </c>
    </row>
    <row r="141" s="14" customFormat="1">
      <c r="A141" s="14"/>
      <c r="B141" s="250"/>
      <c r="C141" s="251"/>
      <c r="D141" s="241" t="s">
        <v>206</v>
      </c>
      <c r="E141" s="252" t="s">
        <v>20</v>
      </c>
      <c r="F141" s="253" t="s">
        <v>549</v>
      </c>
      <c r="G141" s="251"/>
      <c r="H141" s="254">
        <v>-2.8999999999999999</v>
      </c>
      <c r="I141" s="255"/>
      <c r="J141" s="255"/>
      <c r="K141" s="251"/>
      <c r="L141" s="251"/>
      <c r="M141" s="256"/>
      <c r="N141" s="257"/>
      <c r="O141" s="258"/>
      <c r="P141" s="258"/>
      <c r="Q141" s="258"/>
      <c r="R141" s="258"/>
      <c r="S141" s="258"/>
      <c r="T141" s="258"/>
      <c r="U141" s="258"/>
      <c r="V141" s="258"/>
      <c r="W141" s="258"/>
      <c r="X141" s="259"/>
      <c r="Y141" s="14"/>
      <c r="Z141" s="14"/>
      <c r="AA141" s="14"/>
      <c r="AB141" s="14"/>
      <c r="AC141" s="14"/>
      <c r="AD141" s="14"/>
      <c r="AE141" s="14"/>
      <c r="AT141" s="260" t="s">
        <v>206</v>
      </c>
      <c r="AU141" s="260" t="s">
        <v>84</v>
      </c>
      <c r="AV141" s="14" t="s">
        <v>84</v>
      </c>
      <c r="AW141" s="14" t="s">
        <v>5</v>
      </c>
      <c r="AX141" s="14" t="s">
        <v>74</v>
      </c>
      <c r="AY141" s="260" t="s">
        <v>194</v>
      </c>
    </row>
    <row r="142" s="13" customFormat="1">
      <c r="A142" s="13"/>
      <c r="B142" s="239"/>
      <c r="C142" s="240"/>
      <c r="D142" s="241" t="s">
        <v>206</v>
      </c>
      <c r="E142" s="242" t="s">
        <v>20</v>
      </c>
      <c r="F142" s="243" t="s">
        <v>535</v>
      </c>
      <c r="G142" s="240"/>
      <c r="H142" s="242" t="s">
        <v>20</v>
      </c>
      <c r="I142" s="244"/>
      <c r="J142" s="244"/>
      <c r="K142" s="240"/>
      <c r="L142" s="240"/>
      <c r="M142" s="245"/>
      <c r="N142" s="246"/>
      <c r="O142" s="247"/>
      <c r="P142" s="247"/>
      <c r="Q142" s="247"/>
      <c r="R142" s="247"/>
      <c r="S142" s="247"/>
      <c r="T142" s="247"/>
      <c r="U142" s="247"/>
      <c r="V142" s="247"/>
      <c r="W142" s="247"/>
      <c r="X142" s="248"/>
      <c r="Y142" s="13"/>
      <c r="Z142" s="13"/>
      <c r="AA142" s="13"/>
      <c r="AB142" s="13"/>
      <c r="AC142" s="13"/>
      <c r="AD142" s="13"/>
      <c r="AE142" s="13"/>
      <c r="AT142" s="249" t="s">
        <v>206</v>
      </c>
      <c r="AU142" s="249" t="s">
        <v>84</v>
      </c>
      <c r="AV142" s="13" t="s">
        <v>82</v>
      </c>
      <c r="AW142" s="13" t="s">
        <v>5</v>
      </c>
      <c r="AX142" s="13" t="s">
        <v>74</v>
      </c>
      <c r="AY142" s="249" t="s">
        <v>194</v>
      </c>
    </row>
    <row r="143" s="13" customFormat="1">
      <c r="A143" s="13"/>
      <c r="B143" s="239"/>
      <c r="C143" s="240"/>
      <c r="D143" s="241" t="s">
        <v>206</v>
      </c>
      <c r="E143" s="242" t="s">
        <v>20</v>
      </c>
      <c r="F143" s="243" t="s">
        <v>543</v>
      </c>
      <c r="G143" s="240"/>
      <c r="H143" s="242" t="s">
        <v>20</v>
      </c>
      <c r="I143" s="244"/>
      <c r="J143" s="244"/>
      <c r="K143" s="240"/>
      <c r="L143" s="240"/>
      <c r="M143" s="245"/>
      <c r="N143" s="246"/>
      <c r="O143" s="247"/>
      <c r="P143" s="247"/>
      <c r="Q143" s="247"/>
      <c r="R143" s="247"/>
      <c r="S143" s="247"/>
      <c r="T143" s="247"/>
      <c r="U143" s="247"/>
      <c r="V143" s="247"/>
      <c r="W143" s="247"/>
      <c r="X143" s="248"/>
      <c r="Y143" s="13"/>
      <c r="Z143" s="13"/>
      <c r="AA143" s="13"/>
      <c r="AB143" s="13"/>
      <c r="AC143" s="13"/>
      <c r="AD143" s="13"/>
      <c r="AE143" s="13"/>
      <c r="AT143" s="249" t="s">
        <v>206</v>
      </c>
      <c r="AU143" s="249" t="s">
        <v>84</v>
      </c>
      <c r="AV143" s="13" t="s">
        <v>82</v>
      </c>
      <c r="AW143" s="13" t="s">
        <v>5</v>
      </c>
      <c r="AX143" s="13" t="s">
        <v>74</v>
      </c>
      <c r="AY143" s="249" t="s">
        <v>194</v>
      </c>
    </row>
    <row r="144" s="13" customFormat="1">
      <c r="A144" s="13"/>
      <c r="B144" s="239"/>
      <c r="C144" s="240"/>
      <c r="D144" s="241" t="s">
        <v>206</v>
      </c>
      <c r="E144" s="242" t="s">
        <v>20</v>
      </c>
      <c r="F144" s="243" t="s">
        <v>355</v>
      </c>
      <c r="G144" s="240"/>
      <c r="H144" s="242" t="s">
        <v>20</v>
      </c>
      <c r="I144" s="244"/>
      <c r="J144" s="244"/>
      <c r="K144" s="240"/>
      <c r="L144" s="240"/>
      <c r="M144" s="245"/>
      <c r="N144" s="246"/>
      <c r="O144" s="247"/>
      <c r="P144" s="247"/>
      <c r="Q144" s="247"/>
      <c r="R144" s="247"/>
      <c r="S144" s="247"/>
      <c r="T144" s="247"/>
      <c r="U144" s="247"/>
      <c r="V144" s="247"/>
      <c r="W144" s="247"/>
      <c r="X144" s="248"/>
      <c r="Y144" s="13"/>
      <c r="Z144" s="13"/>
      <c r="AA144" s="13"/>
      <c r="AB144" s="13"/>
      <c r="AC144" s="13"/>
      <c r="AD144" s="13"/>
      <c r="AE144" s="13"/>
      <c r="AT144" s="249" t="s">
        <v>206</v>
      </c>
      <c r="AU144" s="249" t="s">
        <v>84</v>
      </c>
      <c r="AV144" s="13" t="s">
        <v>82</v>
      </c>
      <c r="AW144" s="13" t="s">
        <v>5</v>
      </c>
      <c r="AX144" s="13" t="s">
        <v>74</v>
      </c>
      <c r="AY144" s="249" t="s">
        <v>194</v>
      </c>
    </row>
    <row r="145" s="14" customFormat="1">
      <c r="A145" s="14"/>
      <c r="B145" s="250"/>
      <c r="C145" s="251"/>
      <c r="D145" s="241" t="s">
        <v>206</v>
      </c>
      <c r="E145" s="252" t="s">
        <v>20</v>
      </c>
      <c r="F145" s="253" t="s">
        <v>550</v>
      </c>
      <c r="G145" s="251"/>
      <c r="H145" s="254">
        <v>-3.7949999999999999</v>
      </c>
      <c r="I145" s="255"/>
      <c r="J145" s="255"/>
      <c r="K145" s="251"/>
      <c r="L145" s="251"/>
      <c r="M145" s="256"/>
      <c r="N145" s="257"/>
      <c r="O145" s="258"/>
      <c r="P145" s="258"/>
      <c r="Q145" s="258"/>
      <c r="R145" s="258"/>
      <c r="S145" s="258"/>
      <c r="T145" s="258"/>
      <c r="U145" s="258"/>
      <c r="V145" s="258"/>
      <c r="W145" s="258"/>
      <c r="X145" s="259"/>
      <c r="Y145" s="14"/>
      <c r="Z145" s="14"/>
      <c r="AA145" s="14"/>
      <c r="AB145" s="14"/>
      <c r="AC145" s="14"/>
      <c r="AD145" s="14"/>
      <c r="AE145" s="14"/>
      <c r="AT145" s="260" t="s">
        <v>206</v>
      </c>
      <c r="AU145" s="260" t="s">
        <v>84</v>
      </c>
      <c r="AV145" s="14" t="s">
        <v>84</v>
      </c>
      <c r="AW145" s="14" t="s">
        <v>5</v>
      </c>
      <c r="AX145" s="14" t="s">
        <v>74</v>
      </c>
      <c r="AY145" s="260" t="s">
        <v>194</v>
      </c>
    </row>
    <row r="146" s="15" customFormat="1">
      <c r="A146" s="15"/>
      <c r="B146" s="261"/>
      <c r="C146" s="262"/>
      <c r="D146" s="241" t="s">
        <v>206</v>
      </c>
      <c r="E146" s="263" t="s">
        <v>20</v>
      </c>
      <c r="F146" s="264" t="s">
        <v>210</v>
      </c>
      <c r="G146" s="262"/>
      <c r="H146" s="265">
        <v>1.905</v>
      </c>
      <c r="I146" s="266"/>
      <c r="J146" s="266"/>
      <c r="K146" s="262"/>
      <c r="L146" s="262"/>
      <c r="M146" s="267"/>
      <c r="N146" s="268"/>
      <c r="O146" s="269"/>
      <c r="P146" s="269"/>
      <c r="Q146" s="269"/>
      <c r="R146" s="269"/>
      <c r="S146" s="269"/>
      <c r="T146" s="269"/>
      <c r="U146" s="269"/>
      <c r="V146" s="269"/>
      <c r="W146" s="269"/>
      <c r="X146" s="270"/>
      <c r="Y146" s="15"/>
      <c r="Z146" s="15"/>
      <c r="AA146" s="15"/>
      <c r="AB146" s="15"/>
      <c r="AC146" s="15"/>
      <c r="AD146" s="15"/>
      <c r="AE146" s="15"/>
      <c r="AT146" s="271" t="s">
        <v>206</v>
      </c>
      <c r="AU146" s="271" t="s">
        <v>84</v>
      </c>
      <c r="AV146" s="15" t="s">
        <v>202</v>
      </c>
      <c r="AW146" s="15" t="s">
        <v>5</v>
      </c>
      <c r="AX146" s="15" t="s">
        <v>82</v>
      </c>
      <c r="AY146" s="271" t="s">
        <v>194</v>
      </c>
    </row>
    <row r="147" s="2" customFormat="1" ht="37.8" customHeight="1">
      <c r="A147" s="41"/>
      <c r="B147" s="42"/>
      <c r="C147" s="220" t="s">
        <v>232</v>
      </c>
      <c r="D147" s="220" t="s">
        <v>197</v>
      </c>
      <c r="E147" s="221" t="s">
        <v>244</v>
      </c>
      <c r="F147" s="222" t="s">
        <v>245</v>
      </c>
      <c r="G147" s="223" t="s">
        <v>218</v>
      </c>
      <c r="H147" s="224">
        <v>1.905</v>
      </c>
      <c r="I147" s="225"/>
      <c r="J147" s="225"/>
      <c r="K147" s="226">
        <f>ROUND(P147*H147,2)</f>
        <v>0</v>
      </c>
      <c r="L147" s="222" t="s">
        <v>201</v>
      </c>
      <c r="M147" s="47"/>
      <c r="N147" s="227" t="s">
        <v>20</v>
      </c>
      <c r="O147" s="228" t="s">
        <v>43</v>
      </c>
      <c r="P147" s="229">
        <f>I147+J147</f>
        <v>0</v>
      </c>
      <c r="Q147" s="229">
        <f>ROUND(I147*H147,2)</f>
        <v>0</v>
      </c>
      <c r="R147" s="229">
        <f>ROUND(J147*H147,2)</f>
        <v>0</v>
      </c>
      <c r="S147" s="87"/>
      <c r="T147" s="230">
        <f>S147*H147</f>
        <v>0</v>
      </c>
      <c r="U147" s="230">
        <v>0</v>
      </c>
      <c r="V147" s="230">
        <f>U147*H147</f>
        <v>0</v>
      </c>
      <c r="W147" s="230">
        <v>0</v>
      </c>
      <c r="X147" s="231">
        <f>W147*H147</f>
        <v>0</v>
      </c>
      <c r="Y147" s="41"/>
      <c r="Z147" s="41"/>
      <c r="AA147" s="41"/>
      <c r="AB147" s="41"/>
      <c r="AC147" s="41"/>
      <c r="AD147" s="41"/>
      <c r="AE147" s="41"/>
      <c r="AR147" s="232" t="s">
        <v>202</v>
      </c>
      <c r="AT147" s="232" t="s">
        <v>197</v>
      </c>
      <c r="AU147" s="232" t="s">
        <v>84</v>
      </c>
      <c r="AY147" s="20" t="s">
        <v>194</v>
      </c>
      <c r="BE147" s="233">
        <f>IF(O147="základní",K147,0)</f>
        <v>0</v>
      </c>
      <c r="BF147" s="233">
        <f>IF(O147="snížená",K147,0)</f>
        <v>0</v>
      </c>
      <c r="BG147" s="233">
        <f>IF(O147="zákl. přenesená",K147,0)</f>
        <v>0</v>
      </c>
      <c r="BH147" s="233">
        <f>IF(O147="sníž. přenesená",K147,0)</f>
        <v>0</v>
      </c>
      <c r="BI147" s="233">
        <f>IF(O147="nulová",K147,0)</f>
        <v>0</v>
      </c>
      <c r="BJ147" s="20" t="s">
        <v>82</v>
      </c>
      <c r="BK147" s="233">
        <f>ROUND(P147*H147,2)</f>
        <v>0</v>
      </c>
      <c r="BL147" s="20" t="s">
        <v>202</v>
      </c>
      <c r="BM147" s="232" t="s">
        <v>552</v>
      </c>
    </row>
    <row r="148" s="2" customFormat="1">
      <c r="A148" s="41"/>
      <c r="B148" s="42"/>
      <c r="C148" s="43"/>
      <c r="D148" s="234" t="s">
        <v>204</v>
      </c>
      <c r="E148" s="43"/>
      <c r="F148" s="235" t="s">
        <v>247</v>
      </c>
      <c r="G148" s="43"/>
      <c r="H148" s="43"/>
      <c r="I148" s="236"/>
      <c r="J148" s="236"/>
      <c r="K148" s="43"/>
      <c r="L148" s="43"/>
      <c r="M148" s="47"/>
      <c r="N148" s="237"/>
      <c r="O148" s="238"/>
      <c r="P148" s="87"/>
      <c r="Q148" s="87"/>
      <c r="R148" s="87"/>
      <c r="S148" s="87"/>
      <c r="T148" s="87"/>
      <c r="U148" s="87"/>
      <c r="V148" s="87"/>
      <c r="W148" s="87"/>
      <c r="X148" s="88"/>
      <c r="Y148" s="41"/>
      <c r="Z148" s="41"/>
      <c r="AA148" s="41"/>
      <c r="AB148" s="41"/>
      <c r="AC148" s="41"/>
      <c r="AD148" s="41"/>
      <c r="AE148" s="41"/>
      <c r="AT148" s="20" t="s">
        <v>204</v>
      </c>
      <c r="AU148" s="20" t="s">
        <v>84</v>
      </c>
    </row>
    <row r="149" s="13" customFormat="1">
      <c r="A149" s="13"/>
      <c r="B149" s="239"/>
      <c r="C149" s="240"/>
      <c r="D149" s="241" t="s">
        <v>206</v>
      </c>
      <c r="E149" s="242" t="s">
        <v>20</v>
      </c>
      <c r="F149" s="243" t="s">
        <v>535</v>
      </c>
      <c r="G149" s="240"/>
      <c r="H149" s="242" t="s">
        <v>20</v>
      </c>
      <c r="I149" s="244"/>
      <c r="J149" s="244"/>
      <c r="K149" s="240"/>
      <c r="L149" s="240"/>
      <c r="M149" s="245"/>
      <c r="N149" s="246"/>
      <c r="O149" s="247"/>
      <c r="P149" s="247"/>
      <c r="Q149" s="247"/>
      <c r="R149" s="247"/>
      <c r="S149" s="247"/>
      <c r="T149" s="247"/>
      <c r="U149" s="247"/>
      <c r="V149" s="247"/>
      <c r="W149" s="247"/>
      <c r="X149" s="248"/>
      <c r="Y149" s="13"/>
      <c r="Z149" s="13"/>
      <c r="AA149" s="13"/>
      <c r="AB149" s="13"/>
      <c r="AC149" s="13"/>
      <c r="AD149" s="13"/>
      <c r="AE149" s="13"/>
      <c r="AT149" s="249" t="s">
        <v>206</v>
      </c>
      <c r="AU149" s="249" t="s">
        <v>84</v>
      </c>
      <c r="AV149" s="13" t="s">
        <v>82</v>
      </c>
      <c r="AW149" s="13" t="s">
        <v>5</v>
      </c>
      <c r="AX149" s="13" t="s">
        <v>74</v>
      </c>
      <c r="AY149" s="249" t="s">
        <v>194</v>
      </c>
    </row>
    <row r="150" s="13" customFormat="1">
      <c r="A150" s="13"/>
      <c r="B150" s="239"/>
      <c r="C150" s="240"/>
      <c r="D150" s="241" t="s">
        <v>206</v>
      </c>
      <c r="E150" s="242" t="s">
        <v>20</v>
      </c>
      <c r="F150" s="243" t="s">
        <v>546</v>
      </c>
      <c r="G150" s="240"/>
      <c r="H150" s="242" t="s">
        <v>20</v>
      </c>
      <c r="I150" s="244"/>
      <c r="J150" s="244"/>
      <c r="K150" s="240"/>
      <c r="L150" s="240"/>
      <c r="M150" s="245"/>
      <c r="N150" s="246"/>
      <c r="O150" s="247"/>
      <c r="P150" s="247"/>
      <c r="Q150" s="247"/>
      <c r="R150" s="247"/>
      <c r="S150" s="247"/>
      <c r="T150" s="247"/>
      <c r="U150" s="247"/>
      <c r="V150" s="247"/>
      <c r="W150" s="247"/>
      <c r="X150" s="248"/>
      <c r="Y150" s="13"/>
      <c r="Z150" s="13"/>
      <c r="AA150" s="13"/>
      <c r="AB150" s="13"/>
      <c r="AC150" s="13"/>
      <c r="AD150" s="13"/>
      <c r="AE150" s="13"/>
      <c r="AT150" s="249" t="s">
        <v>206</v>
      </c>
      <c r="AU150" s="249" t="s">
        <v>84</v>
      </c>
      <c r="AV150" s="13" t="s">
        <v>82</v>
      </c>
      <c r="AW150" s="13" t="s">
        <v>5</v>
      </c>
      <c r="AX150" s="13" t="s">
        <v>74</v>
      </c>
      <c r="AY150" s="249" t="s">
        <v>194</v>
      </c>
    </row>
    <row r="151" s="13" customFormat="1">
      <c r="A151" s="13"/>
      <c r="B151" s="239"/>
      <c r="C151" s="240"/>
      <c r="D151" s="241" t="s">
        <v>206</v>
      </c>
      <c r="E151" s="242" t="s">
        <v>20</v>
      </c>
      <c r="F151" s="243" t="s">
        <v>355</v>
      </c>
      <c r="G151" s="240"/>
      <c r="H151" s="242" t="s">
        <v>20</v>
      </c>
      <c r="I151" s="244"/>
      <c r="J151" s="244"/>
      <c r="K151" s="240"/>
      <c r="L151" s="240"/>
      <c r="M151" s="245"/>
      <c r="N151" s="246"/>
      <c r="O151" s="247"/>
      <c r="P151" s="247"/>
      <c r="Q151" s="247"/>
      <c r="R151" s="247"/>
      <c r="S151" s="247"/>
      <c r="T151" s="247"/>
      <c r="U151" s="247"/>
      <c r="V151" s="247"/>
      <c r="W151" s="247"/>
      <c r="X151" s="248"/>
      <c r="Y151" s="13"/>
      <c r="Z151" s="13"/>
      <c r="AA151" s="13"/>
      <c r="AB151" s="13"/>
      <c r="AC151" s="13"/>
      <c r="AD151" s="13"/>
      <c r="AE151" s="13"/>
      <c r="AT151" s="249" t="s">
        <v>206</v>
      </c>
      <c r="AU151" s="249" t="s">
        <v>84</v>
      </c>
      <c r="AV151" s="13" t="s">
        <v>82</v>
      </c>
      <c r="AW151" s="13" t="s">
        <v>5</v>
      </c>
      <c r="AX151" s="13" t="s">
        <v>74</v>
      </c>
      <c r="AY151" s="249" t="s">
        <v>194</v>
      </c>
    </row>
    <row r="152" s="14" customFormat="1">
      <c r="A152" s="14"/>
      <c r="B152" s="250"/>
      <c r="C152" s="251"/>
      <c r="D152" s="241" t="s">
        <v>206</v>
      </c>
      <c r="E152" s="252" t="s">
        <v>20</v>
      </c>
      <c r="F152" s="253" t="s">
        <v>547</v>
      </c>
      <c r="G152" s="251"/>
      <c r="H152" s="254">
        <v>8.5999999999999996</v>
      </c>
      <c r="I152" s="255"/>
      <c r="J152" s="255"/>
      <c r="K152" s="251"/>
      <c r="L152" s="251"/>
      <c r="M152" s="256"/>
      <c r="N152" s="257"/>
      <c r="O152" s="258"/>
      <c r="P152" s="258"/>
      <c r="Q152" s="258"/>
      <c r="R152" s="258"/>
      <c r="S152" s="258"/>
      <c r="T152" s="258"/>
      <c r="U152" s="258"/>
      <c r="V152" s="258"/>
      <c r="W152" s="258"/>
      <c r="X152" s="259"/>
      <c r="Y152" s="14"/>
      <c r="Z152" s="14"/>
      <c r="AA152" s="14"/>
      <c r="AB152" s="14"/>
      <c r="AC152" s="14"/>
      <c r="AD152" s="14"/>
      <c r="AE152" s="14"/>
      <c r="AT152" s="260" t="s">
        <v>206</v>
      </c>
      <c r="AU152" s="260" t="s">
        <v>84</v>
      </c>
      <c r="AV152" s="14" t="s">
        <v>84</v>
      </c>
      <c r="AW152" s="14" t="s">
        <v>5</v>
      </c>
      <c r="AX152" s="14" t="s">
        <v>74</v>
      </c>
      <c r="AY152" s="260" t="s">
        <v>194</v>
      </c>
    </row>
    <row r="153" s="16" customFormat="1">
      <c r="A153" s="16"/>
      <c r="B153" s="272"/>
      <c r="C153" s="273"/>
      <c r="D153" s="241" t="s">
        <v>206</v>
      </c>
      <c r="E153" s="274" t="s">
        <v>20</v>
      </c>
      <c r="F153" s="275" t="s">
        <v>389</v>
      </c>
      <c r="G153" s="273"/>
      <c r="H153" s="276">
        <v>8.5999999999999996</v>
      </c>
      <c r="I153" s="277"/>
      <c r="J153" s="277"/>
      <c r="K153" s="273"/>
      <c r="L153" s="273"/>
      <c r="M153" s="278"/>
      <c r="N153" s="279"/>
      <c r="O153" s="280"/>
      <c r="P153" s="280"/>
      <c r="Q153" s="280"/>
      <c r="R153" s="280"/>
      <c r="S153" s="280"/>
      <c r="T153" s="280"/>
      <c r="U153" s="280"/>
      <c r="V153" s="280"/>
      <c r="W153" s="280"/>
      <c r="X153" s="281"/>
      <c r="Y153" s="16"/>
      <c r="Z153" s="16"/>
      <c r="AA153" s="16"/>
      <c r="AB153" s="16"/>
      <c r="AC153" s="16"/>
      <c r="AD153" s="16"/>
      <c r="AE153" s="16"/>
      <c r="AT153" s="282" t="s">
        <v>206</v>
      </c>
      <c r="AU153" s="282" t="s">
        <v>84</v>
      </c>
      <c r="AV153" s="16" t="s">
        <v>215</v>
      </c>
      <c r="AW153" s="16" t="s">
        <v>5</v>
      </c>
      <c r="AX153" s="16" t="s">
        <v>74</v>
      </c>
      <c r="AY153" s="282" t="s">
        <v>194</v>
      </c>
    </row>
    <row r="154" s="13" customFormat="1">
      <c r="A154" s="13"/>
      <c r="B154" s="239"/>
      <c r="C154" s="240"/>
      <c r="D154" s="241" t="s">
        <v>206</v>
      </c>
      <c r="E154" s="242" t="s">
        <v>20</v>
      </c>
      <c r="F154" s="243" t="s">
        <v>548</v>
      </c>
      <c r="G154" s="240"/>
      <c r="H154" s="242" t="s">
        <v>20</v>
      </c>
      <c r="I154" s="244"/>
      <c r="J154" s="244"/>
      <c r="K154" s="240"/>
      <c r="L154" s="240"/>
      <c r="M154" s="245"/>
      <c r="N154" s="246"/>
      <c r="O154" s="247"/>
      <c r="P154" s="247"/>
      <c r="Q154" s="247"/>
      <c r="R154" s="247"/>
      <c r="S154" s="247"/>
      <c r="T154" s="247"/>
      <c r="U154" s="247"/>
      <c r="V154" s="247"/>
      <c r="W154" s="247"/>
      <c r="X154" s="248"/>
      <c r="Y154" s="13"/>
      <c r="Z154" s="13"/>
      <c r="AA154" s="13"/>
      <c r="AB154" s="13"/>
      <c r="AC154" s="13"/>
      <c r="AD154" s="13"/>
      <c r="AE154" s="13"/>
      <c r="AT154" s="249" t="s">
        <v>206</v>
      </c>
      <c r="AU154" s="249" t="s">
        <v>84</v>
      </c>
      <c r="AV154" s="13" t="s">
        <v>82</v>
      </c>
      <c r="AW154" s="13" t="s">
        <v>5</v>
      </c>
      <c r="AX154" s="13" t="s">
        <v>74</v>
      </c>
      <c r="AY154" s="249" t="s">
        <v>194</v>
      </c>
    </row>
    <row r="155" s="13" customFormat="1">
      <c r="A155" s="13"/>
      <c r="B155" s="239"/>
      <c r="C155" s="240"/>
      <c r="D155" s="241" t="s">
        <v>206</v>
      </c>
      <c r="E155" s="242" t="s">
        <v>20</v>
      </c>
      <c r="F155" s="243" t="s">
        <v>535</v>
      </c>
      <c r="G155" s="240"/>
      <c r="H155" s="242" t="s">
        <v>20</v>
      </c>
      <c r="I155" s="244"/>
      <c r="J155" s="244"/>
      <c r="K155" s="240"/>
      <c r="L155" s="240"/>
      <c r="M155" s="245"/>
      <c r="N155" s="246"/>
      <c r="O155" s="247"/>
      <c r="P155" s="247"/>
      <c r="Q155" s="247"/>
      <c r="R155" s="247"/>
      <c r="S155" s="247"/>
      <c r="T155" s="247"/>
      <c r="U155" s="247"/>
      <c r="V155" s="247"/>
      <c r="W155" s="247"/>
      <c r="X155" s="248"/>
      <c r="Y155" s="13"/>
      <c r="Z155" s="13"/>
      <c r="AA155" s="13"/>
      <c r="AB155" s="13"/>
      <c r="AC155" s="13"/>
      <c r="AD155" s="13"/>
      <c r="AE155" s="13"/>
      <c r="AT155" s="249" t="s">
        <v>206</v>
      </c>
      <c r="AU155" s="249" t="s">
        <v>84</v>
      </c>
      <c r="AV155" s="13" t="s">
        <v>82</v>
      </c>
      <c r="AW155" s="13" t="s">
        <v>5</v>
      </c>
      <c r="AX155" s="13" t="s">
        <v>74</v>
      </c>
      <c r="AY155" s="249" t="s">
        <v>194</v>
      </c>
    </row>
    <row r="156" s="13" customFormat="1">
      <c r="A156" s="13"/>
      <c r="B156" s="239"/>
      <c r="C156" s="240"/>
      <c r="D156" s="241" t="s">
        <v>206</v>
      </c>
      <c r="E156" s="242" t="s">
        <v>20</v>
      </c>
      <c r="F156" s="243" t="s">
        <v>536</v>
      </c>
      <c r="G156" s="240"/>
      <c r="H156" s="242" t="s">
        <v>20</v>
      </c>
      <c r="I156" s="244"/>
      <c r="J156" s="244"/>
      <c r="K156" s="240"/>
      <c r="L156" s="240"/>
      <c r="M156" s="245"/>
      <c r="N156" s="246"/>
      <c r="O156" s="247"/>
      <c r="P156" s="247"/>
      <c r="Q156" s="247"/>
      <c r="R156" s="247"/>
      <c r="S156" s="247"/>
      <c r="T156" s="247"/>
      <c r="U156" s="247"/>
      <c r="V156" s="247"/>
      <c r="W156" s="247"/>
      <c r="X156" s="248"/>
      <c r="Y156" s="13"/>
      <c r="Z156" s="13"/>
      <c r="AA156" s="13"/>
      <c r="AB156" s="13"/>
      <c r="AC156" s="13"/>
      <c r="AD156" s="13"/>
      <c r="AE156" s="13"/>
      <c r="AT156" s="249" t="s">
        <v>206</v>
      </c>
      <c r="AU156" s="249" t="s">
        <v>84</v>
      </c>
      <c r="AV156" s="13" t="s">
        <v>82</v>
      </c>
      <c r="AW156" s="13" t="s">
        <v>5</v>
      </c>
      <c r="AX156" s="13" t="s">
        <v>74</v>
      </c>
      <c r="AY156" s="249" t="s">
        <v>194</v>
      </c>
    </row>
    <row r="157" s="13" customFormat="1">
      <c r="A157" s="13"/>
      <c r="B157" s="239"/>
      <c r="C157" s="240"/>
      <c r="D157" s="241" t="s">
        <v>206</v>
      </c>
      <c r="E157" s="242" t="s">
        <v>20</v>
      </c>
      <c r="F157" s="243" t="s">
        <v>355</v>
      </c>
      <c r="G157" s="240"/>
      <c r="H157" s="242" t="s">
        <v>20</v>
      </c>
      <c r="I157" s="244"/>
      <c r="J157" s="244"/>
      <c r="K157" s="240"/>
      <c r="L157" s="240"/>
      <c r="M157" s="245"/>
      <c r="N157" s="246"/>
      <c r="O157" s="247"/>
      <c r="P157" s="247"/>
      <c r="Q157" s="247"/>
      <c r="R157" s="247"/>
      <c r="S157" s="247"/>
      <c r="T157" s="247"/>
      <c r="U157" s="247"/>
      <c r="V157" s="247"/>
      <c r="W157" s="247"/>
      <c r="X157" s="248"/>
      <c r="Y157" s="13"/>
      <c r="Z157" s="13"/>
      <c r="AA157" s="13"/>
      <c r="AB157" s="13"/>
      <c r="AC157" s="13"/>
      <c r="AD157" s="13"/>
      <c r="AE157" s="13"/>
      <c r="AT157" s="249" t="s">
        <v>206</v>
      </c>
      <c r="AU157" s="249" t="s">
        <v>84</v>
      </c>
      <c r="AV157" s="13" t="s">
        <v>82</v>
      </c>
      <c r="AW157" s="13" t="s">
        <v>5</v>
      </c>
      <c r="AX157" s="13" t="s">
        <v>74</v>
      </c>
      <c r="AY157" s="249" t="s">
        <v>194</v>
      </c>
    </row>
    <row r="158" s="14" customFormat="1">
      <c r="A158" s="14"/>
      <c r="B158" s="250"/>
      <c r="C158" s="251"/>
      <c r="D158" s="241" t="s">
        <v>206</v>
      </c>
      <c r="E158" s="252" t="s">
        <v>20</v>
      </c>
      <c r="F158" s="253" t="s">
        <v>549</v>
      </c>
      <c r="G158" s="251"/>
      <c r="H158" s="254">
        <v>-2.8999999999999999</v>
      </c>
      <c r="I158" s="255"/>
      <c r="J158" s="255"/>
      <c r="K158" s="251"/>
      <c r="L158" s="251"/>
      <c r="M158" s="256"/>
      <c r="N158" s="257"/>
      <c r="O158" s="258"/>
      <c r="P158" s="258"/>
      <c r="Q158" s="258"/>
      <c r="R158" s="258"/>
      <c r="S158" s="258"/>
      <c r="T158" s="258"/>
      <c r="U158" s="258"/>
      <c r="V158" s="258"/>
      <c r="W158" s="258"/>
      <c r="X158" s="259"/>
      <c r="Y158" s="14"/>
      <c r="Z158" s="14"/>
      <c r="AA158" s="14"/>
      <c r="AB158" s="14"/>
      <c r="AC158" s="14"/>
      <c r="AD158" s="14"/>
      <c r="AE158" s="14"/>
      <c r="AT158" s="260" t="s">
        <v>206</v>
      </c>
      <c r="AU158" s="260" t="s">
        <v>84</v>
      </c>
      <c r="AV158" s="14" t="s">
        <v>84</v>
      </c>
      <c r="AW158" s="14" t="s">
        <v>5</v>
      </c>
      <c r="AX158" s="14" t="s">
        <v>74</v>
      </c>
      <c r="AY158" s="260" t="s">
        <v>194</v>
      </c>
    </row>
    <row r="159" s="13" customFormat="1">
      <c r="A159" s="13"/>
      <c r="B159" s="239"/>
      <c r="C159" s="240"/>
      <c r="D159" s="241" t="s">
        <v>206</v>
      </c>
      <c r="E159" s="242" t="s">
        <v>20</v>
      </c>
      <c r="F159" s="243" t="s">
        <v>535</v>
      </c>
      <c r="G159" s="240"/>
      <c r="H159" s="242" t="s">
        <v>20</v>
      </c>
      <c r="I159" s="244"/>
      <c r="J159" s="244"/>
      <c r="K159" s="240"/>
      <c r="L159" s="240"/>
      <c r="M159" s="245"/>
      <c r="N159" s="246"/>
      <c r="O159" s="247"/>
      <c r="P159" s="247"/>
      <c r="Q159" s="247"/>
      <c r="R159" s="247"/>
      <c r="S159" s="247"/>
      <c r="T159" s="247"/>
      <c r="U159" s="247"/>
      <c r="V159" s="247"/>
      <c r="W159" s="247"/>
      <c r="X159" s="248"/>
      <c r="Y159" s="13"/>
      <c r="Z159" s="13"/>
      <c r="AA159" s="13"/>
      <c r="AB159" s="13"/>
      <c r="AC159" s="13"/>
      <c r="AD159" s="13"/>
      <c r="AE159" s="13"/>
      <c r="AT159" s="249" t="s">
        <v>206</v>
      </c>
      <c r="AU159" s="249" t="s">
        <v>84</v>
      </c>
      <c r="AV159" s="13" t="s">
        <v>82</v>
      </c>
      <c r="AW159" s="13" t="s">
        <v>5</v>
      </c>
      <c r="AX159" s="13" t="s">
        <v>74</v>
      </c>
      <c r="AY159" s="249" t="s">
        <v>194</v>
      </c>
    </row>
    <row r="160" s="13" customFormat="1">
      <c r="A160" s="13"/>
      <c r="B160" s="239"/>
      <c r="C160" s="240"/>
      <c r="D160" s="241" t="s">
        <v>206</v>
      </c>
      <c r="E160" s="242" t="s">
        <v>20</v>
      </c>
      <c r="F160" s="243" t="s">
        <v>543</v>
      </c>
      <c r="G160" s="240"/>
      <c r="H160" s="242" t="s">
        <v>20</v>
      </c>
      <c r="I160" s="244"/>
      <c r="J160" s="244"/>
      <c r="K160" s="240"/>
      <c r="L160" s="240"/>
      <c r="M160" s="245"/>
      <c r="N160" s="246"/>
      <c r="O160" s="247"/>
      <c r="P160" s="247"/>
      <c r="Q160" s="247"/>
      <c r="R160" s="247"/>
      <c r="S160" s="247"/>
      <c r="T160" s="247"/>
      <c r="U160" s="247"/>
      <c r="V160" s="247"/>
      <c r="W160" s="247"/>
      <c r="X160" s="248"/>
      <c r="Y160" s="13"/>
      <c r="Z160" s="13"/>
      <c r="AA160" s="13"/>
      <c r="AB160" s="13"/>
      <c r="AC160" s="13"/>
      <c r="AD160" s="13"/>
      <c r="AE160" s="13"/>
      <c r="AT160" s="249" t="s">
        <v>206</v>
      </c>
      <c r="AU160" s="249" t="s">
        <v>84</v>
      </c>
      <c r="AV160" s="13" t="s">
        <v>82</v>
      </c>
      <c r="AW160" s="13" t="s">
        <v>5</v>
      </c>
      <c r="AX160" s="13" t="s">
        <v>74</v>
      </c>
      <c r="AY160" s="249" t="s">
        <v>194</v>
      </c>
    </row>
    <row r="161" s="13" customFormat="1">
      <c r="A161" s="13"/>
      <c r="B161" s="239"/>
      <c r="C161" s="240"/>
      <c r="D161" s="241" t="s">
        <v>206</v>
      </c>
      <c r="E161" s="242" t="s">
        <v>20</v>
      </c>
      <c r="F161" s="243" t="s">
        <v>355</v>
      </c>
      <c r="G161" s="240"/>
      <c r="H161" s="242" t="s">
        <v>20</v>
      </c>
      <c r="I161" s="244"/>
      <c r="J161" s="244"/>
      <c r="K161" s="240"/>
      <c r="L161" s="240"/>
      <c r="M161" s="245"/>
      <c r="N161" s="246"/>
      <c r="O161" s="247"/>
      <c r="P161" s="247"/>
      <c r="Q161" s="247"/>
      <c r="R161" s="247"/>
      <c r="S161" s="247"/>
      <c r="T161" s="247"/>
      <c r="U161" s="247"/>
      <c r="V161" s="247"/>
      <c r="W161" s="247"/>
      <c r="X161" s="248"/>
      <c r="Y161" s="13"/>
      <c r="Z161" s="13"/>
      <c r="AA161" s="13"/>
      <c r="AB161" s="13"/>
      <c r="AC161" s="13"/>
      <c r="AD161" s="13"/>
      <c r="AE161" s="13"/>
      <c r="AT161" s="249" t="s">
        <v>206</v>
      </c>
      <c r="AU161" s="249" t="s">
        <v>84</v>
      </c>
      <c r="AV161" s="13" t="s">
        <v>82</v>
      </c>
      <c r="AW161" s="13" t="s">
        <v>5</v>
      </c>
      <c r="AX161" s="13" t="s">
        <v>74</v>
      </c>
      <c r="AY161" s="249" t="s">
        <v>194</v>
      </c>
    </row>
    <row r="162" s="14" customFormat="1">
      <c r="A162" s="14"/>
      <c r="B162" s="250"/>
      <c r="C162" s="251"/>
      <c r="D162" s="241" t="s">
        <v>206</v>
      </c>
      <c r="E162" s="252" t="s">
        <v>20</v>
      </c>
      <c r="F162" s="253" t="s">
        <v>550</v>
      </c>
      <c r="G162" s="251"/>
      <c r="H162" s="254">
        <v>-3.7949999999999999</v>
      </c>
      <c r="I162" s="255"/>
      <c r="J162" s="255"/>
      <c r="K162" s="251"/>
      <c r="L162" s="251"/>
      <c r="M162" s="256"/>
      <c r="N162" s="257"/>
      <c r="O162" s="258"/>
      <c r="P162" s="258"/>
      <c r="Q162" s="258"/>
      <c r="R162" s="258"/>
      <c r="S162" s="258"/>
      <c r="T162" s="258"/>
      <c r="U162" s="258"/>
      <c r="V162" s="258"/>
      <c r="W162" s="258"/>
      <c r="X162" s="259"/>
      <c r="Y162" s="14"/>
      <c r="Z162" s="14"/>
      <c r="AA162" s="14"/>
      <c r="AB162" s="14"/>
      <c r="AC162" s="14"/>
      <c r="AD162" s="14"/>
      <c r="AE162" s="14"/>
      <c r="AT162" s="260" t="s">
        <v>206</v>
      </c>
      <c r="AU162" s="260" t="s">
        <v>84</v>
      </c>
      <c r="AV162" s="14" t="s">
        <v>84</v>
      </c>
      <c r="AW162" s="14" t="s">
        <v>5</v>
      </c>
      <c r="AX162" s="14" t="s">
        <v>74</v>
      </c>
      <c r="AY162" s="260" t="s">
        <v>194</v>
      </c>
    </row>
    <row r="163" s="15" customFormat="1">
      <c r="A163" s="15"/>
      <c r="B163" s="261"/>
      <c r="C163" s="262"/>
      <c r="D163" s="241" t="s">
        <v>206</v>
      </c>
      <c r="E163" s="263" t="s">
        <v>20</v>
      </c>
      <c r="F163" s="264" t="s">
        <v>210</v>
      </c>
      <c r="G163" s="262"/>
      <c r="H163" s="265">
        <v>1.905</v>
      </c>
      <c r="I163" s="266"/>
      <c r="J163" s="266"/>
      <c r="K163" s="262"/>
      <c r="L163" s="262"/>
      <c r="M163" s="267"/>
      <c r="N163" s="268"/>
      <c r="O163" s="269"/>
      <c r="P163" s="269"/>
      <c r="Q163" s="269"/>
      <c r="R163" s="269"/>
      <c r="S163" s="269"/>
      <c r="T163" s="269"/>
      <c r="U163" s="269"/>
      <c r="V163" s="269"/>
      <c r="W163" s="269"/>
      <c r="X163" s="270"/>
      <c r="Y163" s="15"/>
      <c r="Z163" s="15"/>
      <c r="AA163" s="15"/>
      <c r="AB163" s="15"/>
      <c r="AC163" s="15"/>
      <c r="AD163" s="15"/>
      <c r="AE163" s="15"/>
      <c r="AT163" s="271" t="s">
        <v>206</v>
      </c>
      <c r="AU163" s="271" t="s">
        <v>84</v>
      </c>
      <c r="AV163" s="15" t="s">
        <v>202</v>
      </c>
      <c r="AW163" s="15" t="s">
        <v>5</v>
      </c>
      <c r="AX163" s="15" t="s">
        <v>82</v>
      </c>
      <c r="AY163" s="271" t="s">
        <v>194</v>
      </c>
    </row>
    <row r="164" s="2" customFormat="1" ht="24.15" customHeight="1">
      <c r="A164" s="41"/>
      <c r="B164" s="42"/>
      <c r="C164" s="220" t="s">
        <v>223</v>
      </c>
      <c r="D164" s="220" t="s">
        <v>197</v>
      </c>
      <c r="E164" s="221" t="s">
        <v>249</v>
      </c>
      <c r="F164" s="222" t="s">
        <v>250</v>
      </c>
      <c r="G164" s="223" t="s">
        <v>218</v>
      </c>
      <c r="H164" s="224">
        <v>1.905</v>
      </c>
      <c r="I164" s="225"/>
      <c r="J164" s="225"/>
      <c r="K164" s="226">
        <f>ROUND(P164*H164,2)</f>
        <v>0</v>
      </c>
      <c r="L164" s="222" t="s">
        <v>201</v>
      </c>
      <c r="M164" s="47"/>
      <c r="N164" s="227" t="s">
        <v>20</v>
      </c>
      <c r="O164" s="228" t="s">
        <v>43</v>
      </c>
      <c r="P164" s="229">
        <f>I164+J164</f>
        <v>0</v>
      </c>
      <c r="Q164" s="229">
        <f>ROUND(I164*H164,2)</f>
        <v>0</v>
      </c>
      <c r="R164" s="229">
        <f>ROUND(J164*H164,2)</f>
        <v>0</v>
      </c>
      <c r="S164" s="87"/>
      <c r="T164" s="230">
        <f>S164*H164</f>
        <v>0</v>
      </c>
      <c r="U164" s="230">
        <v>0</v>
      </c>
      <c r="V164" s="230">
        <f>U164*H164</f>
        <v>0</v>
      </c>
      <c r="W164" s="230">
        <v>0</v>
      </c>
      <c r="X164" s="231">
        <f>W164*H164</f>
        <v>0</v>
      </c>
      <c r="Y164" s="41"/>
      <c r="Z164" s="41"/>
      <c r="AA164" s="41"/>
      <c r="AB164" s="41"/>
      <c r="AC164" s="41"/>
      <c r="AD164" s="41"/>
      <c r="AE164" s="41"/>
      <c r="AR164" s="232" t="s">
        <v>202</v>
      </c>
      <c r="AT164" s="232" t="s">
        <v>197</v>
      </c>
      <c r="AU164" s="232" t="s">
        <v>84</v>
      </c>
      <c r="AY164" s="20" t="s">
        <v>194</v>
      </c>
      <c r="BE164" s="233">
        <f>IF(O164="základní",K164,0)</f>
        <v>0</v>
      </c>
      <c r="BF164" s="233">
        <f>IF(O164="snížená",K164,0)</f>
        <v>0</v>
      </c>
      <c r="BG164" s="233">
        <f>IF(O164="zákl. přenesená",K164,0)</f>
        <v>0</v>
      </c>
      <c r="BH164" s="233">
        <f>IF(O164="sníž. přenesená",K164,0)</f>
        <v>0</v>
      </c>
      <c r="BI164" s="233">
        <f>IF(O164="nulová",K164,0)</f>
        <v>0</v>
      </c>
      <c r="BJ164" s="20" t="s">
        <v>82</v>
      </c>
      <c r="BK164" s="233">
        <f>ROUND(P164*H164,2)</f>
        <v>0</v>
      </c>
      <c r="BL164" s="20" t="s">
        <v>202</v>
      </c>
      <c r="BM164" s="232" t="s">
        <v>553</v>
      </c>
    </row>
    <row r="165" s="2" customFormat="1">
      <c r="A165" s="41"/>
      <c r="B165" s="42"/>
      <c r="C165" s="43"/>
      <c r="D165" s="234" t="s">
        <v>204</v>
      </c>
      <c r="E165" s="43"/>
      <c r="F165" s="235" t="s">
        <v>252</v>
      </c>
      <c r="G165" s="43"/>
      <c r="H165" s="43"/>
      <c r="I165" s="236"/>
      <c r="J165" s="236"/>
      <c r="K165" s="43"/>
      <c r="L165" s="43"/>
      <c r="M165" s="47"/>
      <c r="N165" s="237"/>
      <c r="O165" s="238"/>
      <c r="P165" s="87"/>
      <c r="Q165" s="87"/>
      <c r="R165" s="87"/>
      <c r="S165" s="87"/>
      <c r="T165" s="87"/>
      <c r="U165" s="87"/>
      <c r="V165" s="87"/>
      <c r="W165" s="87"/>
      <c r="X165" s="88"/>
      <c r="Y165" s="41"/>
      <c r="Z165" s="41"/>
      <c r="AA165" s="41"/>
      <c r="AB165" s="41"/>
      <c r="AC165" s="41"/>
      <c r="AD165" s="41"/>
      <c r="AE165" s="41"/>
      <c r="AT165" s="20" t="s">
        <v>204</v>
      </c>
      <c r="AU165" s="20" t="s">
        <v>84</v>
      </c>
    </row>
    <row r="166" s="13" customFormat="1">
      <c r="A166" s="13"/>
      <c r="B166" s="239"/>
      <c r="C166" s="240"/>
      <c r="D166" s="241" t="s">
        <v>206</v>
      </c>
      <c r="E166" s="242" t="s">
        <v>20</v>
      </c>
      <c r="F166" s="243" t="s">
        <v>535</v>
      </c>
      <c r="G166" s="240"/>
      <c r="H166" s="242" t="s">
        <v>20</v>
      </c>
      <c r="I166" s="244"/>
      <c r="J166" s="244"/>
      <c r="K166" s="240"/>
      <c r="L166" s="240"/>
      <c r="M166" s="245"/>
      <c r="N166" s="246"/>
      <c r="O166" s="247"/>
      <c r="P166" s="247"/>
      <c r="Q166" s="247"/>
      <c r="R166" s="247"/>
      <c r="S166" s="247"/>
      <c r="T166" s="247"/>
      <c r="U166" s="247"/>
      <c r="V166" s="247"/>
      <c r="W166" s="247"/>
      <c r="X166" s="248"/>
      <c r="Y166" s="13"/>
      <c r="Z166" s="13"/>
      <c r="AA166" s="13"/>
      <c r="AB166" s="13"/>
      <c r="AC166" s="13"/>
      <c r="AD166" s="13"/>
      <c r="AE166" s="13"/>
      <c r="AT166" s="249" t="s">
        <v>206</v>
      </c>
      <c r="AU166" s="249" t="s">
        <v>84</v>
      </c>
      <c r="AV166" s="13" t="s">
        <v>82</v>
      </c>
      <c r="AW166" s="13" t="s">
        <v>5</v>
      </c>
      <c r="AX166" s="13" t="s">
        <v>74</v>
      </c>
      <c r="AY166" s="249" t="s">
        <v>194</v>
      </c>
    </row>
    <row r="167" s="13" customFormat="1">
      <c r="A167" s="13"/>
      <c r="B167" s="239"/>
      <c r="C167" s="240"/>
      <c r="D167" s="241" t="s">
        <v>206</v>
      </c>
      <c r="E167" s="242" t="s">
        <v>20</v>
      </c>
      <c r="F167" s="243" t="s">
        <v>546</v>
      </c>
      <c r="G167" s="240"/>
      <c r="H167" s="242" t="s">
        <v>20</v>
      </c>
      <c r="I167" s="244"/>
      <c r="J167" s="244"/>
      <c r="K167" s="240"/>
      <c r="L167" s="240"/>
      <c r="M167" s="245"/>
      <c r="N167" s="246"/>
      <c r="O167" s="247"/>
      <c r="P167" s="247"/>
      <c r="Q167" s="247"/>
      <c r="R167" s="247"/>
      <c r="S167" s="247"/>
      <c r="T167" s="247"/>
      <c r="U167" s="247"/>
      <c r="V167" s="247"/>
      <c r="W167" s="247"/>
      <c r="X167" s="248"/>
      <c r="Y167" s="13"/>
      <c r="Z167" s="13"/>
      <c r="AA167" s="13"/>
      <c r="AB167" s="13"/>
      <c r="AC167" s="13"/>
      <c r="AD167" s="13"/>
      <c r="AE167" s="13"/>
      <c r="AT167" s="249" t="s">
        <v>206</v>
      </c>
      <c r="AU167" s="249" t="s">
        <v>84</v>
      </c>
      <c r="AV167" s="13" t="s">
        <v>82</v>
      </c>
      <c r="AW167" s="13" t="s">
        <v>5</v>
      </c>
      <c r="AX167" s="13" t="s">
        <v>74</v>
      </c>
      <c r="AY167" s="249" t="s">
        <v>194</v>
      </c>
    </row>
    <row r="168" s="13" customFormat="1">
      <c r="A168" s="13"/>
      <c r="B168" s="239"/>
      <c r="C168" s="240"/>
      <c r="D168" s="241" t="s">
        <v>206</v>
      </c>
      <c r="E168" s="242" t="s">
        <v>20</v>
      </c>
      <c r="F168" s="243" t="s">
        <v>355</v>
      </c>
      <c r="G168" s="240"/>
      <c r="H168" s="242" t="s">
        <v>20</v>
      </c>
      <c r="I168" s="244"/>
      <c r="J168" s="244"/>
      <c r="K168" s="240"/>
      <c r="L168" s="240"/>
      <c r="M168" s="245"/>
      <c r="N168" s="246"/>
      <c r="O168" s="247"/>
      <c r="P168" s="247"/>
      <c r="Q168" s="247"/>
      <c r="R168" s="247"/>
      <c r="S168" s="247"/>
      <c r="T168" s="247"/>
      <c r="U168" s="247"/>
      <c r="V168" s="247"/>
      <c r="W168" s="247"/>
      <c r="X168" s="248"/>
      <c r="Y168" s="13"/>
      <c r="Z168" s="13"/>
      <c r="AA168" s="13"/>
      <c r="AB168" s="13"/>
      <c r="AC168" s="13"/>
      <c r="AD168" s="13"/>
      <c r="AE168" s="13"/>
      <c r="AT168" s="249" t="s">
        <v>206</v>
      </c>
      <c r="AU168" s="249" t="s">
        <v>84</v>
      </c>
      <c r="AV168" s="13" t="s">
        <v>82</v>
      </c>
      <c r="AW168" s="13" t="s">
        <v>5</v>
      </c>
      <c r="AX168" s="13" t="s">
        <v>74</v>
      </c>
      <c r="AY168" s="249" t="s">
        <v>194</v>
      </c>
    </row>
    <row r="169" s="14" customFormat="1">
      <c r="A169" s="14"/>
      <c r="B169" s="250"/>
      <c r="C169" s="251"/>
      <c r="D169" s="241" t="s">
        <v>206</v>
      </c>
      <c r="E169" s="252" t="s">
        <v>20</v>
      </c>
      <c r="F169" s="253" t="s">
        <v>547</v>
      </c>
      <c r="G169" s="251"/>
      <c r="H169" s="254">
        <v>8.5999999999999996</v>
      </c>
      <c r="I169" s="255"/>
      <c r="J169" s="255"/>
      <c r="K169" s="251"/>
      <c r="L169" s="251"/>
      <c r="M169" s="256"/>
      <c r="N169" s="257"/>
      <c r="O169" s="258"/>
      <c r="P169" s="258"/>
      <c r="Q169" s="258"/>
      <c r="R169" s="258"/>
      <c r="S169" s="258"/>
      <c r="T169" s="258"/>
      <c r="U169" s="258"/>
      <c r="V169" s="258"/>
      <c r="W169" s="258"/>
      <c r="X169" s="259"/>
      <c r="Y169" s="14"/>
      <c r="Z169" s="14"/>
      <c r="AA169" s="14"/>
      <c r="AB169" s="14"/>
      <c r="AC169" s="14"/>
      <c r="AD169" s="14"/>
      <c r="AE169" s="14"/>
      <c r="AT169" s="260" t="s">
        <v>206</v>
      </c>
      <c r="AU169" s="260" t="s">
        <v>84</v>
      </c>
      <c r="AV169" s="14" t="s">
        <v>84</v>
      </c>
      <c r="AW169" s="14" t="s">
        <v>5</v>
      </c>
      <c r="AX169" s="14" t="s">
        <v>74</v>
      </c>
      <c r="AY169" s="260" t="s">
        <v>194</v>
      </c>
    </row>
    <row r="170" s="16" customFormat="1">
      <c r="A170" s="16"/>
      <c r="B170" s="272"/>
      <c r="C170" s="273"/>
      <c r="D170" s="241" t="s">
        <v>206</v>
      </c>
      <c r="E170" s="274" t="s">
        <v>20</v>
      </c>
      <c r="F170" s="275" t="s">
        <v>389</v>
      </c>
      <c r="G170" s="273"/>
      <c r="H170" s="276">
        <v>8.5999999999999996</v>
      </c>
      <c r="I170" s="277"/>
      <c r="J170" s="277"/>
      <c r="K170" s="273"/>
      <c r="L170" s="273"/>
      <c r="M170" s="278"/>
      <c r="N170" s="279"/>
      <c r="O170" s="280"/>
      <c r="P170" s="280"/>
      <c r="Q170" s="280"/>
      <c r="R170" s="280"/>
      <c r="S170" s="280"/>
      <c r="T170" s="280"/>
      <c r="U170" s="280"/>
      <c r="V170" s="280"/>
      <c r="W170" s="280"/>
      <c r="X170" s="281"/>
      <c r="Y170" s="16"/>
      <c r="Z170" s="16"/>
      <c r="AA170" s="16"/>
      <c r="AB170" s="16"/>
      <c r="AC170" s="16"/>
      <c r="AD170" s="16"/>
      <c r="AE170" s="16"/>
      <c r="AT170" s="282" t="s">
        <v>206</v>
      </c>
      <c r="AU170" s="282" t="s">
        <v>84</v>
      </c>
      <c r="AV170" s="16" t="s">
        <v>215</v>
      </c>
      <c r="AW170" s="16" t="s">
        <v>5</v>
      </c>
      <c r="AX170" s="16" t="s">
        <v>74</v>
      </c>
      <c r="AY170" s="282" t="s">
        <v>194</v>
      </c>
    </row>
    <row r="171" s="13" customFormat="1">
      <c r="A171" s="13"/>
      <c r="B171" s="239"/>
      <c r="C171" s="240"/>
      <c r="D171" s="241" t="s">
        <v>206</v>
      </c>
      <c r="E171" s="242" t="s">
        <v>20</v>
      </c>
      <c r="F171" s="243" t="s">
        <v>548</v>
      </c>
      <c r="G171" s="240"/>
      <c r="H171" s="242" t="s">
        <v>20</v>
      </c>
      <c r="I171" s="244"/>
      <c r="J171" s="244"/>
      <c r="K171" s="240"/>
      <c r="L171" s="240"/>
      <c r="M171" s="245"/>
      <c r="N171" s="246"/>
      <c r="O171" s="247"/>
      <c r="P171" s="247"/>
      <c r="Q171" s="247"/>
      <c r="R171" s="247"/>
      <c r="S171" s="247"/>
      <c r="T171" s="247"/>
      <c r="U171" s="247"/>
      <c r="V171" s="247"/>
      <c r="W171" s="247"/>
      <c r="X171" s="248"/>
      <c r="Y171" s="13"/>
      <c r="Z171" s="13"/>
      <c r="AA171" s="13"/>
      <c r="AB171" s="13"/>
      <c r="AC171" s="13"/>
      <c r="AD171" s="13"/>
      <c r="AE171" s="13"/>
      <c r="AT171" s="249" t="s">
        <v>206</v>
      </c>
      <c r="AU171" s="249" t="s">
        <v>84</v>
      </c>
      <c r="AV171" s="13" t="s">
        <v>82</v>
      </c>
      <c r="AW171" s="13" t="s">
        <v>5</v>
      </c>
      <c r="AX171" s="13" t="s">
        <v>74</v>
      </c>
      <c r="AY171" s="249" t="s">
        <v>194</v>
      </c>
    </row>
    <row r="172" s="13" customFormat="1">
      <c r="A172" s="13"/>
      <c r="B172" s="239"/>
      <c r="C172" s="240"/>
      <c r="D172" s="241" t="s">
        <v>206</v>
      </c>
      <c r="E172" s="242" t="s">
        <v>20</v>
      </c>
      <c r="F172" s="243" t="s">
        <v>535</v>
      </c>
      <c r="G172" s="240"/>
      <c r="H172" s="242" t="s">
        <v>20</v>
      </c>
      <c r="I172" s="244"/>
      <c r="J172" s="244"/>
      <c r="K172" s="240"/>
      <c r="L172" s="240"/>
      <c r="M172" s="245"/>
      <c r="N172" s="246"/>
      <c r="O172" s="247"/>
      <c r="P172" s="247"/>
      <c r="Q172" s="247"/>
      <c r="R172" s="247"/>
      <c r="S172" s="247"/>
      <c r="T172" s="247"/>
      <c r="U172" s="247"/>
      <c r="V172" s="247"/>
      <c r="W172" s="247"/>
      <c r="X172" s="248"/>
      <c r="Y172" s="13"/>
      <c r="Z172" s="13"/>
      <c r="AA172" s="13"/>
      <c r="AB172" s="13"/>
      <c r="AC172" s="13"/>
      <c r="AD172" s="13"/>
      <c r="AE172" s="13"/>
      <c r="AT172" s="249" t="s">
        <v>206</v>
      </c>
      <c r="AU172" s="249" t="s">
        <v>84</v>
      </c>
      <c r="AV172" s="13" t="s">
        <v>82</v>
      </c>
      <c r="AW172" s="13" t="s">
        <v>5</v>
      </c>
      <c r="AX172" s="13" t="s">
        <v>74</v>
      </c>
      <c r="AY172" s="249" t="s">
        <v>194</v>
      </c>
    </row>
    <row r="173" s="13" customFormat="1">
      <c r="A173" s="13"/>
      <c r="B173" s="239"/>
      <c r="C173" s="240"/>
      <c r="D173" s="241" t="s">
        <v>206</v>
      </c>
      <c r="E173" s="242" t="s">
        <v>20</v>
      </c>
      <c r="F173" s="243" t="s">
        <v>536</v>
      </c>
      <c r="G173" s="240"/>
      <c r="H173" s="242" t="s">
        <v>20</v>
      </c>
      <c r="I173" s="244"/>
      <c r="J173" s="244"/>
      <c r="K173" s="240"/>
      <c r="L173" s="240"/>
      <c r="M173" s="245"/>
      <c r="N173" s="246"/>
      <c r="O173" s="247"/>
      <c r="P173" s="247"/>
      <c r="Q173" s="247"/>
      <c r="R173" s="247"/>
      <c r="S173" s="247"/>
      <c r="T173" s="247"/>
      <c r="U173" s="247"/>
      <c r="V173" s="247"/>
      <c r="W173" s="247"/>
      <c r="X173" s="248"/>
      <c r="Y173" s="13"/>
      <c r="Z173" s="13"/>
      <c r="AA173" s="13"/>
      <c r="AB173" s="13"/>
      <c r="AC173" s="13"/>
      <c r="AD173" s="13"/>
      <c r="AE173" s="13"/>
      <c r="AT173" s="249" t="s">
        <v>206</v>
      </c>
      <c r="AU173" s="249" t="s">
        <v>84</v>
      </c>
      <c r="AV173" s="13" t="s">
        <v>82</v>
      </c>
      <c r="AW173" s="13" t="s">
        <v>5</v>
      </c>
      <c r="AX173" s="13" t="s">
        <v>74</v>
      </c>
      <c r="AY173" s="249" t="s">
        <v>194</v>
      </c>
    </row>
    <row r="174" s="13" customFormat="1">
      <c r="A174" s="13"/>
      <c r="B174" s="239"/>
      <c r="C174" s="240"/>
      <c r="D174" s="241" t="s">
        <v>206</v>
      </c>
      <c r="E174" s="242" t="s">
        <v>20</v>
      </c>
      <c r="F174" s="243" t="s">
        <v>355</v>
      </c>
      <c r="G174" s="240"/>
      <c r="H174" s="242" t="s">
        <v>20</v>
      </c>
      <c r="I174" s="244"/>
      <c r="J174" s="244"/>
      <c r="K174" s="240"/>
      <c r="L174" s="240"/>
      <c r="M174" s="245"/>
      <c r="N174" s="246"/>
      <c r="O174" s="247"/>
      <c r="P174" s="247"/>
      <c r="Q174" s="247"/>
      <c r="R174" s="247"/>
      <c r="S174" s="247"/>
      <c r="T174" s="247"/>
      <c r="U174" s="247"/>
      <c r="V174" s="247"/>
      <c r="W174" s="247"/>
      <c r="X174" s="248"/>
      <c r="Y174" s="13"/>
      <c r="Z174" s="13"/>
      <c r="AA174" s="13"/>
      <c r="AB174" s="13"/>
      <c r="AC174" s="13"/>
      <c r="AD174" s="13"/>
      <c r="AE174" s="13"/>
      <c r="AT174" s="249" t="s">
        <v>206</v>
      </c>
      <c r="AU174" s="249" t="s">
        <v>84</v>
      </c>
      <c r="AV174" s="13" t="s">
        <v>82</v>
      </c>
      <c r="AW174" s="13" t="s">
        <v>5</v>
      </c>
      <c r="AX174" s="13" t="s">
        <v>74</v>
      </c>
      <c r="AY174" s="249" t="s">
        <v>194</v>
      </c>
    </row>
    <row r="175" s="14" customFormat="1">
      <c r="A175" s="14"/>
      <c r="B175" s="250"/>
      <c r="C175" s="251"/>
      <c r="D175" s="241" t="s">
        <v>206</v>
      </c>
      <c r="E175" s="252" t="s">
        <v>20</v>
      </c>
      <c r="F175" s="253" t="s">
        <v>549</v>
      </c>
      <c r="G175" s="251"/>
      <c r="H175" s="254">
        <v>-2.8999999999999999</v>
      </c>
      <c r="I175" s="255"/>
      <c r="J175" s="255"/>
      <c r="K175" s="251"/>
      <c r="L175" s="251"/>
      <c r="M175" s="256"/>
      <c r="N175" s="257"/>
      <c r="O175" s="258"/>
      <c r="P175" s="258"/>
      <c r="Q175" s="258"/>
      <c r="R175" s="258"/>
      <c r="S175" s="258"/>
      <c r="T175" s="258"/>
      <c r="U175" s="258"/>
      <c r="V175" s="258"/>
      <c r="W175" s="258"/>
      <c r="X175" s="259"/>
      <c r="Y175" s="14"/>
      <c r="Z175" s="14"/>
      <c r="AA175" s="14"/>
      <c r="AB175" s="14"/>
      <c r="AC175" s="14"/>
      <c r="AD175" s="14"/>
      <c r="AE175" s="14"/>
      <c r="AT175" s="260" t="s">
        <v>206</v>
      </c>
      <c r="AU175" s="260" t="s">
        <v>84</v>
      </c>
      <c r="AV175" s="14" t="s">
        <v>84</v>
      </c>
      <c r="AW175" s="14" t="s">
        <v>5</v>
      </c>
      <c r="AX175" s="14" t="s">
        <v>74</v>
      </c>
      <c r="AY175" s="260" t="s">
        <v>194</v>
      </c>
    </row>
    <row r="176" s="13" customFormat="1">
      <c r="A176" s="13"/>
      <c r="B176" s="239"/>
      <c r="C176" s="240"/>
      <c r="D176" s="241" t="s">
        <v>206</v>
      </c>
      <c r="E176" s="242" t="s">
        <v>20</v>
      </c>
      <c r="F176" s="243" t="s">
        <v>535</v>
      </c>
      <c r="G176" s="240"/>
      <c r="H176" s="242" t="s">
        <v>20</v>
      </c>
      <c r="I176" s="244"/>
      <c r="J176" s="244"/>
      <c r="K176" s="240"/>
      <c r="L176" s="240"/>
      <c r="M176" s="245"/>
      <c r="N176" s="246"/>
      <c r="O176" s="247"/>
      <c r="P176" s="247"/>
      <c r="Q176" s="247"/>
      <c r="R176" s="247"/>
      <c r="S176" s="247"/>
      <c r="T176" s="247"/>
      <c r="U176" s="247"/>
      <c r="V176" s="247"/>
      <c r="W176" s="247"/>
      <c r="X176" s="248"/>
      <c r="Y176" s="13"/>
      <c r="Z176" s="13"/>
      <c r="AA176" s="13"/>
      <c r="AB176" s="13"/>
      <c r="AC176" s="13"/>
      <c r="AD176" s="13"/>
      <c r="AE176" s="13"/>
      <c r="AT176" s="249" t="s">
        <v>206</v>
      </c>
      <c r="AU176" s="249" t="s">
        <v>84</v>
      </c>
      <c r="AV176" s="13" t="s">
        <v>82</v>
      </c>
      <c r="AW176" s="13" t="s">
        <v>5</v>
      </c>
      <c r="AX176" s="13" t="s">
        <v>74</v>
      </c>
      <c r="AY176" s="249" t="s">
        <v>194</v>
      </c>
    </row>
    <row r="177" s="13" customFormat="1">
      <c r="A177" s="13"/>
      <c r="B177" s="239"/>
      <c r="C177" s="240"/>
      <c r="D177" s="241" t="s">
        <v>206</v>
      </c>
      <c r="E177" s="242" t="s">
        <v>20</v>
      </c>
      <c r="F177" s="243" t="s">
        <v>543</v>
      </c>
      <c r="G177" s="240"/>
      <c r="H177" s="242" t="s">
        <v>20</v>
      </c>
      <c r="I177" s="244"/>
      <c r="J177" s="244"/>
      <c r="K177" s="240"/>
      <c r="L177" s="240"/>
      <c r="M177" s="245"/>
      <c r="N177" s="246"/>
      <c r="O177" s="247"/>
      <c r="P177" s="247"/>
      <c r="Q177" s="247"/>
      <c r="R177" s="247"/>
      <c r="S177" s="247"/>
      <c r="T177" s="247"/>
      <c r="U177" s="247"/>
      <c r="V177" s="247"/>
      <c r="W177" s="247"/>
      <c r="X177" s="248"/>
      <c r="Y177" s="13"/>
      <c r="Z177" s="13"/>
      <c r="AA177" s="13"/>
      <c r="AB177" s="13"/>
      <c r="AC177" s="13"/>
      <c r="AD177" s="13"/>
      <c r="AE177" s="13"/>
      <c r="AT177" s="249" t="s">
        <v>206</v>
      </c>
      <c r="AU177" s="249" t="s">
        <v>84</v>
      </c>
      <c r="AV177" s="13" t="s">
        <v>82</v>
      </c>
      <c r="AW177" s="13" t="s">
        <v>5</v>
      </c>
      <c r="AX177" s="13" t="s">
        <v>74</v>
      </c>
      <c r="AY177" s="249" t="s">
        <v>194</v>
      </c>
    </row>
    <row r="178" s="13" customFormat="1">
      <c r="A178" s="13"/>
      <c r="B178" s="239"/>
      <c r="C178" s="240"/>
      <c r="D178" s="241" t="s">
        <v>206</v>
      </c>
      <c r="E178" s="242" t="s">
        <v>20</v>
      </c>
      <c r="F178" s="243" t="s">
        <v>355</v>
      </c>
      <c r="G178" s="240"/>
      <c r="H178" s="242" t="s">
        <v>20</v>
      </c>
      <c r="I178" s="244"/>
      <c r="J178" s="244"/>
      <c r="K178" s="240"/>
      <c r="L178" s="240"/>
      <c r="M178" s="245"/>
      <c r="N178" s="246"/>
      <c r="O178" s="247"/>
      <c r="P178" s="247"/>
      <c r="Q178" s="247"/>
      <c r="R178" s="247"/>
      <c r="S178" s="247"/>
      <c r="T178" s="247"/>
      <c r="U178" s="247"/>
      <c r="V178" s="247"/>
      <c r="W178" s="247"/>
      <c r="X178" s="248"/>
      <c r="Y178" s="13"/>
      <c r="Z178" s="13"/>
      <c r="AA178" s="13"/>
      <c r="AB178" s="13"/>
      <c r="AC178" s="13"/>
      <c r="AD178" s="13"/>
      <c r="AE178" s="13"/>
      <c r="AT178" s="249" t="s">
        <v>206</v>
      </c>
      <c r="AU178" s="249" t="s">
        <v>84</v>
      </c>
      <c r="AV178" s="13" t="s">
        <v>82</v>
      </c>
      <c r="AW178" s="13" t="s">
        <v>5</v>
      </c>
      <c r="AX178" s="13" t="s">
        <v>74</v>
      </c>
      <c r="AY178" s="249" t="s">
        <v>194</v>
      </c>
    </row>
    <row r="179" s="14" customFormat="1">
      <c r="A179" s="14"/>
      <c r="B179" s="250"/>
      <c r="C179" s="251"/>
      <c r="D179" s="241" t="s">
        <v>206</v>
      </c>
      <c r="E179" s="252" t="s">
        <v>20</v>
      </c>
      <c r="F179" s="253" t="s">
        <v>550</v>
      </c>
      <c r="G179" s="251"/>
      <c r="H179" s="254">
        <v>-3.7949999999999999</v>
      </c>
      <c r="I179" s="255"/>
      <c r="J179" s="255"/>
      <c r="K179" s="251"/>
      <c r="L179" s="251"/>
      <c r="M179" s="256"/>
      <c r="N179" s="257"/>
      <c r="O179" s="258"/>
      <c r="P179" s="258"/>
      <c r="Q179" s="258"/>
      <c r="R179" s="258"/>
      <c r="S179" s="258"/>
      <c r="T179" s="258"/>
      <c r="U179" s="258"/>
      <c r="V179" s="258"/>
      <c r="W179" s="258"/>
      <c r="X179" s="259"/>
      <c r="Y179" s="14"/>
      <c r="Z179" s="14"/>
      <c r="AA179" s="14"/>
      <c r="AB179" s="14"/>
      <c r="AC179" s="14"/>
      <c r="AD179" s="14"/>
      <c r="AE179" s="14"/>
      <c r="AT179" s="260" t="s">
        <v>206</v>
      </c>
      <c r="AU179" s="260" t="s">
        <v>84</v>
      </c>
      <c r="AV179" s="14" t="s">
        <v>84</v>
      </c>
      <c r="AW179" s="14" t="s">
        <v>5</v>
      </c>
      <c r="AX179" s="14" t="s">
        <v>74</v>
      </c>
      <c r="AY179" s="260" t="s">
        <v>194</v>
      </c>
    </row>
    <row r="180" s="15" customFormat="1">
      <c r="A180" s="15"/>
      <c r="B180" s="261"/>
      <c r="C180" s="262"/>
      <c r="D180" s="241" t="s">
        <v>206</v>
      </c>
      <c r="E180" s="263" t="s">
        <v>20</v>
      </c>
      <c r="F180" s="264" t="s">
        <v>210</v>
      </c>
      <c r="G180" s="262"/>
      <c r="H180" s="265">
        <v>1.905</v>
      </c>
      <c r="I180" s="266"/>
      <c r="J180" s="266"/>
      <c r="K180" s="262"/>
      <c r="L180" s="262"/>
      <c r="M180" s="267"/>
      <c r="N180" s="268"/>
      <c r="O180" s="269"/>
      <c r="P180" s="269"/>
      <c r="Q180" s="269"/>
      <c r="R180" s="269"/>
      <c r="S180" s="269"/>
      <c r="T180" s="269"/>
      <c r="U180" s="269"/>
      <c r="V180" s="269"/>
      <c r="W180" s="269"/>
      <c r="X180" s="270"/>
      <c r="Y180" s="15"/>
      <c r="Z180" s="15"/>
      <c r="AA180" s="15"/>
      <c r="AB180" s="15"/>
      <c r="AC180" s="15"/>
      <c r="AD180" s="15"/>
      <c r="AE180" s="15"/>
      <c r="AT180" s="271" t="s">
        <v>206</v>
      </c>
      <c r="AU180" s="271" t="s">
        <v>84</v>
      </c>
      <c r="AV180" s="15" t="s">
        <v>202</v>
      </c>
      <c r="AW180" s="15" t="s">
        <v>5</v>
      </c>
      <c r="AX180" s="15" t="s">
        <v>82</v>
      </c>
      <c r="AY180" s="271" t="s">
        <v>194</v>
      </c>
    </row>
    <row r="181" s="2" customFormat="1" ht="24.15" customHeight="1">
      <c r="A181" s="41"/>
      <c r="B181" s="42"/>
      <c r="C181" s="220" t="s">
        <v>238</v>
      </c>
      <c r="D181" s="220" t="s">
        <v>197</v>
      </c>
      <c r="E181" s="221" t="s">
        <v>253</v>
      </c>
      <c r="F181" s="222" t="s">
        <v>254</v>
      </c>
      <c r="G181" s="223" t="s">
        <v>200</v>
      </c>
      <c r="H181" s="224">
        <v>8.0500000000000007</v>
      </c>
      <c r="I181" s="225"/>
      <c r="J181" s="225"/>
      <c r="K181" s="226">
        <f>ROUND(P181*H181,2)</f>
        <v>0</v>
      </c>
      <c r="L181" s="222" t="s">
        <v>201</v>
      </c>
      <c r="M181" s="47"/>
      <c r="N181" s="227" t="s">
        <v>20</v>
      </c>
      <c r="O181" s="228" t="s">
        <v>43</v>
      </c>
      <c r="P181" s="229">
        <f>I181+J181</f>
        <v>0</v>
      </c>
      <c r="Q181" s="229">
        <f>ROUND(I181*H181,2)</f>
        <v>0</v>
      </c>
      <c r="R181" s="229">
        <f>ROUND(J181*H181,2)</f>
        <v>0</v>
      </c>
      <c r="S181" s="87"/>
      <c r="T181" s="230">
        <f>S181*H181</f>
        <v>0</v>
      </c>
      <c r="U181" s="230">
        <v>0</v>
      </c>
      <c r="V181" s="230">
        <f>U181*H181</f>
        <v>0</v>
      </c>
      <c r="W181" s="230">
        <v>0</v>
      </c>
      <c r="X181" s="231">
        <f>W181*H181</f>
        <v>0</v>
      </c>
      <c r="Y181" s="41"/>
      <c r="Z181" s="41"/>
      <c r="AA181" s="41"/>
      <c r="AB181" s="41"/>
      <c r="AC181" s="41"/>
      <c r="AD181" s="41"/>
      <c r="AE181" s="41"/>
      <c r="AR181" s="232" t="s">
        <v>202</v>
      </c>
      <c r="AT181" s="232" t="s">
        <v>197</v>
      </c>
      <c r="AU181" s="232" t="s">
        <v>84</v>
      </c>
      <c r="AY181" s="20" t="s">
        <v>194</v>
      </c>
      <c r="BE181" s="233">
        <f>IF(O181="základní",K181,0)</f>
        <v>0</v>
      </c>
      <c r="BF181" s="233">
        <f>IF(O181="snížená",K181,0)</f>
        <v>0</v>
      </c>
      <c r="BG181" s="233">
        <f>IF(O181="zákl. přenesená",K181,0)</f>
        <v>0</v>
      </c>
      <c r="BH181" s="233">
        <f>IF(O181="sníž. přenesená",K181,0)</f>
        <v>0</v>
      </c>
      <c r="BI181" s="233">
        <f>IF(O181="nulová",K181,0)</f>
        <v>0</v>
      </c>
      <c r="BJ181" s="20" t="s">
        <v>82</v>
      </c>
      <c r="BK181" s="233">
        <f>ROUND(P181*H181,2)</f>
        <v>0</v>
      </c>
      <c r="BL181" s="20" t="s">
        <v>202</v>
      </c>
      <c r="BM181" s="232" t="s">
        <v>554</v>
      </c>
    </row>
    <row r="182" s="2" customFormat="1">
      <c r="A182" s="41"/>
      <c r="B182" s="42"/>
      <c r="C182" s="43"/>
      <c r="D182" s="234" t="s">
        <v>204</v>
      </c>
      <c r="E182" s="43"/>
      <c r="F182" s="235" t="s">
        <v>256</v>
      </c>
      <c r="G182" s="43"/>
      <c r="H182" s="43"/>
      <c r="I182" s="236"/>
      <c r="J182" s="236"/>
      <c r="K182" s="43"/>
      <c r="L182" s="43"/>
      <c r="M182" s="47"/>
      <c r="N182" s="237"/>
      <c r="O182" s="238"/>
      <c r="P182" s="87"/>
      <c r="Q182" s="87"/>
      <c r="R182" s="87"/>
      <c r="S182" s="87"/>
      <c r="T182" s="87"/>
      <c r="U182" s="87"/>
      <c r="V182" s="87"/>
      <c r="W182" s="87"/>
      <c r="X182" s="88"/>
      <c r="Y182" s="41"/>
      <c r="Z182" s="41"/>
      <c r="AA182" s="41"/>
      <c r="AB182" s="41"/>
      <c r="AC182" s="41"/>
      <c r="AD182" s="41"/>
      <c r="AE182" s="41"/>
      <c r="AT182" s="20" t="s">
        <v>204</v>
      </c>
      <c r="AU182" s="20" t="s">
        <v>84</v>
      </c>
    </row>
    <row r="183" s="13" customFormat="1">
      <c r="A183" s="13"/>
      <c r="B183" s="239"/>
      <c r="C183" s="240"/>
      <c r="D183" s="241" t="s">
        <v>206</v>
      </c>
      <c r="E183" s="242" t="s">
        <v>20</v>
      </c>
      <c r="F183" s="243" t="s">
        <v>535</v>
      </c>
      <c r="G183" s="240"/>
      <c r="H183" s="242" t="s">
        <v>20</v>
      </c>
      <c r="I183" s="244"/>
      <c r="J183" s="244"/>
      <c r="K183" s="240"/>
      <c r="L183" s="240"/>
      <c r="M183" s="245"/>
      <c r="N183" s="246"/>
      <c r="O183" s="247"/>
      <c r="P183" s="247"/>
      <c r="Q183" s="247"/>
      <c r="R183" s="247"/>
      <c r="S183" s="247"/>
      <c r="T183" s="247"/>
      <c r="U183" s="247"/>
      <c r="V183" s="247"/>
      <c r="W183" s="247"/>
      <c r="X183" s="248"/>
      <c r="Y183" s="13"/>
      <c r="Z183" s="13"/>
      <c r="AA183" s="13"/>
      <c r="AB183" s="13"/>
      <c r="AC183" s="13"/>
      <c r="AD183" s="13"/>
      <c r="AE183" s="13"/>
      <c r="AT183" s="249" t="s">
        <v>206</v>
      </c>
      <c r="AU183" s="249" t="s">
        <v>84</v>
      </c>
      <c r="AV183" s="13" t="s">
        <v>82</v>
      </c>
      <c r="AW183" s="13" t="s">
        <v>5</v>
      </c>
      <c r="AX183" s="13" t="s">
        <v>74</v>
      </c>
      <c r="AY183" s="249" t="s">
        <v>194</v>
      </c>
    </row>
    <row r="184" s="13" customFormat="1">
      <c r="A184" s="13"/>
      <c r="B184" s="239"/>
      <c r="C184" s="240"/>
      <c r="D184" s="241" t="s">
        <v>206</v>
      </c>
      <c r="E184" s="242" t="s">
        <v>20</v>
      </c>
      <c r="F184" s="243" t="s">
        <v>555</v>
      </c>
      <c r="G184" s="240"/>
      <c r="H184" s="242" t="s">
        <v>20</v>
      </c>
      <c r="I184" s="244"/>
      <c r="J184" s="244"/>
      <c r="K184" s="240"/>
      <c r="L184" s="240"/>
      <c r="M184" s="245"/>
      <c r="N184" s="246"/>
      <c r="O184" s="247"/>
      <c r="P184" s="247"/>
      <c r="Q184" s="247"/>
      <c r="R184" s="247"/>
      <c r="S184" s="247"/>
      <c r="T184" s="247"/>
      <c r="U184" s="247"/>
      <c r="V184" s="247"/>
      <c r="W184" s="247"/>
      <c r="X184" s="248"/>
      <c r="Y184" s="13"/>
      <c r="Z184" s="13"/>
      <c r="AA184" s="13"/>
      <c r="AB184" s="13"/>
      <c r="AC184" s="13"/>
      <c r="AD184" s="13"/>
      <c r="AE184" s="13"/>
      <c r="AT184" s="249" t="s">
        <v>206</v>
      </c>
      <c r="AU184" s="249" t="s">
        <v>84</v>
      </c>
      <c r="AV184" s="13" t="s">
        <v>82</v>
      </c>
      <c r="AW184" s="13" t="s">
        <v>5</v>
      </c>
      <c r="AX184" s="13" t="s">
        <v>74</v>
      </c>
      <c r="AY184" s="249" t="s">
        <v>194</v>
      </c>
    </row>
    <row r="185" s="13" customFormat="1">
      <c r="A185" s="13"/>
      <c r="B185" s="239"/>
      <c r="C185" s="240"/>
      <c r="D185" s="241" t="s">
        <v>206</v>
      </c>
      <c r="E185" s="242" t="s">
        <v>20</v>
      </c>
      <c r="F185" s="243" t="s">
        <v>349</v>
      </c>
      <c r="G185" s="240"/>
      <c r="H185" s="242" t="s">
        <v>20</v>
      </c>
      <c r="I185" s="244"/>
      <c r="J185" s="244"/>
      <c r="K185" s="240"/>
      <c r="L185" s="240"/>
      <c r="M185" s="245"/>
      <c r="N185" s="246"/>
      <c r="O185" s="247"/>
      <c r="P185" s="247"/>
      <c r="Q185" s="247"/>
      <c r="R185" s="247"/>
      <c r="S185" s="247"/>
      <c r="T185" s="247"/>
      <c r="U185" s="247"/>
      <c r="V185" s="247"/>
      <c r="W185" s="247"/>
      <c r="X185" s="248"/>
      <c r="Y185" s="13"/>
      <c r="Z185" s="13"/>
      <c r="AA185" s="13"/>
      <c r="AB185" s="13"/>
      <c r="AC185" s="13"/>
      <c r="AD185" s="13"/>
      <c r="AE185" s="13"/>
      <c r="AT185" s="249" t="s">
        <v>206</v>
      </c>
      <c r="AU185" s="249" t="s">
        <v>84</v>
      </c>
      <c r="AV185" s="13" t="s">
        <v>82</v>
      </c>
      <c r="AW185" s="13" t="s">
        <v>5</v>
      </c>
      <c r="AX185" s="13" t="s">
        <v>74</v>
      </c>
      <c r="AY185" s="249" t="s">
        <v>194</v>
      </c>
    </row>
    <row r="186" s="14" customFormat="1">
      <c r="A186" s="14"/>
      <c r="B186" s="250"/>
      <c r="C186" s="251"/>
      <c r="D186" s="241" t="s">
        <v>206</v>
      </c>
      <c r="E186" s="252" t="s">
        <v>20</v>
      </c>
      <c r="F186" s="253" t="s">
        <v>556</v>
      </c>
      <c r="G186" s="251"/>
      <c r="H186" s="254">
        <v>4.6500000000000004</v>
      </c>
      <c r="I186" s="255"/>
      <c r="J186" s="255"/>
      <c r="K186" s="251"/>
      <c r="L186" s="251"/>
      <c r="M186" s="256"/>
      <c r="N186" s="257"/>
      <c r="O186" s="258"/>
      <c r="P186" s="258"/>
      <c r="Q186" s="258"/>
      <c r="R186" s="258"/>
      <c r="S186" s="258"/>
      <c r="T186" s="258"/>
      <c r="U186" s="258"/>
      <c r="V186" s="258"/>
      <c r="W186" s="258"/>
      <c r="X186" s="259"/>
      <c r="Y186" s="14"/>
      <c r="Z186" s="14"/>
      <c r="AA186" s="14"/>
      <c r="AB186" s="14"/>
      <c r="AC186" s="14"/>
      <c r="AD186" s="14"/>
      <c r="AE186" s="14"/>
      <c r="AT186" s="260" t="s">
        <v>206</v>
      </c>
      <c r="AU186" s="260" t="s">
        <v>84</v>
      </c>
      <c r="AV186" s="14" t="s">
        <v>84</v>
      </c>
      <c r="AW186" s="14" t="s">
        <v>5</v>
      </c>
      <c r="AX186" s="14" t="s">
        <v>74</v>
      </c>
      <c r="AY186" s="260" t="s">
        <v>194</v>
      </c>
    </row>
    <row r="187" s="13" customFormat="1">
      <c r="A187" s="13"/>
      <c r="B187" s="239"/>
      <c r="C187" s="240"/>
      <c r="D187" s="241" t="s">
        <v>206</v>
      </c>
      <c r="E187" s="242" t="s">
        <v>20</v>
      </c>
      <c r="F187" s="243" t="s">
        <v>535</v>
      </c>
      <c r="G187" s="240"/>
      <c r="H187" s="242" t="s">
        <v>20</v>
      </c>
      <c r="I187" s="244"/>
      <c r="J187" s="244"/>
      <c r="K187" s="240"/>
      <c r="L187" s="240"/>
      <c r="M187" s="245"/>
      <c r="N187" s="246"/>
      <c r="O187" s="247"/>
      <c r="P187" s="247"/>
      <c r="Q187" s="247"/>
      <c r="R187" s="247"/>
      <c r="S187" s="247"/>
      <c r="T187" s="247"/>
      <c r="U187" s="247"/>
      <c r="V187" s="247"/>
      <c r="W187" s="247"/>
      <c r="X187" s="248"/>
      <c r="Y187" s="13"/>
      <c r="Z187" s="13"/>
      <c r="AA187" s="13"/>
      <c r="AB187" s="13"/>
      <c r="AC187" s="13"/>
      <c r="AD187" s="13"/>
      <c r="AE187" s="13"/>
      <c r="AT187" s="249" t="s">
        <v>206</v>
      </c>
      <c r="AU187" s="249" t="s">
        <v>84</v>
      </c>
      <c r="AV187" s="13" t="s">
        <v>82</v>
      </c>
      <c r="AW187" s="13" t="s">
        <v>5</v>
      </c>
      <c r="AX187" s="13" t="s">
        <v>74</v>
      </c>
      <c r="AY187" s="249" t="s">
        <v>194</v>
      </c>
    </row>
    <row r="188" s="13" customFormat="1">
      <c r="A188" s="13"/>
      <c r="B188" s="239"/>
      <c r="C188" s="240"/>
      <c r="D188" s="241" t="s">
        <v>206</v>
      </c>
      <c r="E188" s="242" t="s">
        <v>20</v>
      </c>
      <c r="F188" s="243" t="s">
        <v>557</v>
      </c>
      <c r="G188" s="240"/>
      <c r="H188" s="242" t="s">
        <v>20</v>
      </c>
      <c r="I188" s="244"/>
      <c r="J188" s="244"/>
      <c r="K188" s="240"/>
      <c r="L188" s="240"/>
      <c r="M188" s="245"/>
      <c r="N188" s="246"/>
      <c r="O188" s="247"/>
      <c r="P188" s="247"/>
      <c r="Q188" s="247"/>
      <c r="R188" s="247"/>
      <c r="S188" s="247"/>
      <c r="T188" s="247"/>
      <c r="U188" s="247"/>
      <c r="V188" s="247"/>
      <c r="W188" s="247"/>
      <c r="X188" s="248"/>
      <c r="Y188" s="13"/>
      <c r="Z188" s="13"/>
      <c r="AA188" s="13"/>
      <c r="AB188" s="13"/>
      <c r="AC188" s="13"/>
      <c r="AD188" s="13"/>
      <c r="AE188" s="13"/>
      <c r="AT188" s="249" t="s">
        <v>206</v>
      </c>
      <c r="AU188" s="249" t="s">
        <v>84</v>
      </c>
      <c r="AV188" s="13" t="s">
        <v>82</v>
      </c>
      <c r="AW188" s="13" t="s">
        <v>5</v>
      </c>
      <c r="AX188" s="13" t="s">
        <v>74</v>
      </c>
      <c r="AY188" s="249" t="s">
        <v>194</v>
      </c>
    </row>
    <row r="189" s="13" customFormat="1">
      <c r="A189" s="13"/>
      <c r="B189" s="239"/>
      <c r="C189" s="240"/>
      <c r="D189" s="241" t="s">
        <v>206</v>
      </c>
      <c r="E189" s="242" t="s">
        <v>20</v>
      </c>
      <c r="F189" s="243" t="s">
        <v>349</v>
      </c>
      <c r="G189" s="240"/>
      <c r="H189" s="242" t="s">
        <v>20</v>
      </c>
      <c r="I189" s="244"/>
      <c r="J189" s="244"/>
      <c r="K189" s="240"/>
      <c r="L189" s="240"/>
      <c r="M189" s="245"/>
      <c r="N189" s="246"/>
      <c r="O189" s="247"/>
      <c r="P189" s="247"/>
      <c r="Q189" s="247"/>
      <c r="R189" s="247"/>
      <c r="S189" s="247"/>
      <c r="T189" s="247"/>
      <c r="U189" s="247"/>
      <c r="V189" s="247"/>
      <c r="W189" s="247"/>
      <c r="X189" s="248"/>
      <c r="Y189" s="13"/>
      <c r="Z189" s="13"/>
      <c r="AA189" s="13"/>
      <c r="AB189" s="13"/>
      <c r="AC189" s="13"/>
      <c r="AD189" s="13"/>
      <c r="AE189" s="13"/>
      <c r="AT189" s="249" t="s">
        <v>206</v>
      </c>
      <c r="AU189" s="249" t="s">
        <v>84</v>
      </c>
      <c r="AV189" s="13" t="s">
        <v>82</v>
      </c>
      <c r="AW189" s="13" t="s">
        <v>5</v>
      </c>
      <c r="AX189" s="13" t="s">
        <v>74</v>
      </c>
      <c r="AY189" s="249" t="s">
        <v>194</v>
      </c>
    </row>
    <row r="190" s="14" customFormat="1">
      <c r="A190" s="14"/>
      <c r="B190" s="250"/>
      <c r="C190" s="251"/>
      <c r="D190" s="241" t="s">
        <v>206</v>
      </c>
      <c r="E190" s="252" t="s">
        <v>20</v>
      </c>
      <c r="F190" s="253" t="s">
        <v>558</v>
      </c>
      <c r="G190" s="251"/>
      <c r="H190" s="254">
        <v>3.3999999999999999</v>
      </c>
      <c r="I190" s="255"/>
      <c r="J190" s="255"/>
      <c r="K190" s="251"/>
      <c r="L190" s="251"/>
      <c r="M190" s="256"/>
      <c r="N190" s="257"/>
      <c r="O190" s="258"/>
      <c r="P190" s="258"/>
      <c r="Q190" s="258"/>
      <c r="R190" s="258"/>
      <c r="S190" s="258"/>
      <c r="T190" s="258"/>
      <c r="U190" s="258"/>
      <c r="V190" s="258"/>
      <c r="W190" s="258"/>
      <c r="X190" s="259"/>
      <c r="Y190" s="14"/>
      <c r="Z190" s="14"/>
      <c r="AA190" s="14"/>
      <c r="AB190" s="14"/>
      <c r="AC190" s="14"/>
      <c r="AD190" s="14"/>
      <c r="AE190" s="14"/>
      <c r="AT190" s="260" t="s">
        <v>206</v>
      </c>
      <c r="AU190" s="260" t="s">
        <v>84</v>
      </c>
      <c r="AV190" s="14" t="s">
        <v>84</v>
      </c>
      <c r="AW190" s="14" t="s">
        <v>5</v>
      </c>
      <c r="AX190" s="14" t="s">
        <v>74</v>
      </c>
      <c r="AY190" s="260" t="s">
        <v>194</v>
      </c>
    </row>
    <row r="191" s="15" customFormat="1">
      <c r="A191" s="15"/>
      <c r="B191" s="261"/>
      <c r="C191" s="262"/>
      <c r="D191" s="241" t="s">
        <v>206</v>
      </c>
      <c r="E191" s="263" t="s">
        <v>20</v>
      </c>
      <c r="F191" s="264" t="s">
        <v>210</v>
      </c>
      <c r="G191" s="262"/>
      <c r="H191" s="265">
        <v>8.0500000000000007</v>
      </c>
      <c r="I191" s="266"/>
      <c r="J191" s="266"/>
      <c r="K191" s="262"/>
      <c r="L191" s="262"/>
      <c r="M191" s="267"/>
      <c r="N191" s="268"/>
      <c r="O191" s="269"/>
      <c r="P191" s="269"/>
      <c r="Q191" s="269"/>
      <c r="R191" s="269"/>
      <c r="S191" s="269"/>
      <c r="T191" s="269"/>
      <c r="U191" s="269"/>
      <c r="V191" s="269"/>
      <c r="W191" s="269"/>
      <c r="X191" s="270"/>
      <c r="Y191" s="15"/>
      <c r="Z191" s="15"/>
      <c r="AA191" s="15"/>
      <c r="AB191" s="15"/>
      <c r="AC191" s="15"/>
      <c r="AD191" s="15"/>
      <c r="AE191" s="15"/>
      <c r="AT191" s="271" t="s">
        <v>206</v>
      </c>
      <c r="AU191" s="271" t="s">
        <v>84</v>
      </c>
      <c r="AV191" s="15" t="s">
        <v>202</v>
      </c>
      <c r="AW191" s="15" t="s">
        <v>5</v>
      </c>
      <c r="AX191" s="15" t="s">
        <v>82</v>
      </c>
      <c r="AY191" s="271" t="s">
        <v>194</v>
      </c>
    </row>
    <row r="192" s="2" customFormat="1" ht="37.8" customHeight="1">
      <c r="A192" s="41"/>
      <c r="B192" s="42"/>
      <c r="C192" s="220" t="s">
        <v>243</v>
      </c>
      <c r="D192" s="220" t="s">
        <v>197</v>
      </c>
      <c r="E192" s="221" t="s">
        <v>559</v>
      </c>
      <c r="F192" s="222" t="s">
        <v>560</v>
      </c>
      <c r="G192" s="223" t="s">
        <v>218</v>
      </c>
      <c r="H192" s="224">
        <v>0.83999999999999997</v>
      </c>
      <c r="I192" s="225"/>
      <c r="J192" s="225"/>
      <c r="K192" s="226">
        <f>ROUND(P192*H192,2)</f>
        <v>0</v>
      </c>
      <c r="L192" s="222" t="s">
        <v>201</v>
      </c>
      <c r="M192" s="47"/>
      <c r="N192" s="227" t="s">
        <v>20</v>
      </c>
      <c r="O192" s="228" t="s">
        <v>43</v>
      </c>
      <c r="P192" s="229">
        <f>I192+J192</f>
        <v>0</v>
      </c>
      <c r="Q192" s="229">
        <f>ROUND(I192*H192,2)</f>
        <v>0</v>
      </c>
      <c r="R192" s="229">
        <f>ROUND(J192*H192,2)</f>
        <v>0</v>
      </c>
      <c r="S192" s="87"/>
      <c r="T192" s="230">
        <f>S192*H192</f>
        <v>0</v>
      </c>
      <c r="U192" s="230">
        <v>0</v>
      </c>
      <c r="V192" s="230">
        <f>U192*H192</f>
        <v>0</v>
      </c>
      <c r="W192" s="230">
        <v>0</v>
      </c>
      <c r="X192" s="231">
        <f>W192*H192</f>
        <v>0</v>
      </c>
      <c r="Y192" s="41"/>
      <c r="Z192" s="41"/>
      <c r="AA192" s="41"/>
      <c r="AB192" s="41"/>
      <c r="AC192" s="41"/>
      <c r="AD192" s="41"/>
      <c r="AE192" s="41"/>
      <c r="AR192" s="232" t="s">
        <v>202</v>
      </c>
      <c r="AT192" s="232" t="s">
        <v>197</v>
      </c>
      <c r="AU192" s="232" t="s">
        <v>84</v>
      </c>
      <c r="AY192" s="20" t="s">
        <v>194</v>
      </c>
      <c r="BE192" s="233">
        <f>IF(O192="základní",K192,0)</f>
        <v>0</v>
      </c>
      <c r="BF192" s="233">
        <f>IF(O192="snížená",K192,0)</f>
        <v>0</v>
      </c>
      <c r="BG192" s="233">
        <f>IF(O192="zákl. přenesená",K192,0)</f>
        <v>0</v>
      </c>
      <c r="BH192" s="233">
        <f>IF(O192="sníž. přenesená",K192,0)</f>
        <v>0</v>
      </c>
      <c r="BI192" s="233">
        <f>IF(O192="nulová",K192,0)</f>
        <v>0</v>
      </c>
      <c r="BJ192" s="20" t="s">
        <v>82</v>
      </c>
      <c r="BK192" s="233">
        <f>ROUND(P192*H192,2)</f>
        <v>0</v>
      </c>
      <c r="BL192" s="20" t="s">
        <v>202</v>
      </c>
      <c r="BM192" s="232" t="s">
        <v>561</v>
      </c>
    </row>
    <row r="193" s="2" customFormat="1">
      <c r="A193" s="41"/>
      <c r="B193" s="42"/>
      <c r="C193" s="43"/>
      <c r="D193" s="234" t="s">
        <v>204</v>
      </c>
      <c r="E193" s="43"/>
      <c r="F193" s="235" t="s">
        <v>562</v>
      </c>
      <c r="G193" s="43"/>
      <c r="H193" s="43"/>
      <c r="I193" s="236"/>
      <c r="J193" s="236"/>
      <c r="K193" s="43"/>
      <c r="L193" s="43"/>
      <c r="M193" s="47"/>
      <c r="N193" s="237"/>
      <c r="O193" s="238"/>
      <c r="P193" s="87"/>
      <c r="Q193" s="87"/>
      <c r="R193" s="87"/>
      <c r="S193" s="87"/>
      <c r="T193" s="87"/>
      <c r="U193" s="87"/>
      <c r="V193" s="87"/>
      <c r="W193" s="87"/>
      <c r="X193" s="88"/>
      <c r="Y193" s="41"/>
      <c r="Z193" s="41"/>
      <c r="AA193" s="41"/>
      <c r="AB193" s="41"/>
      <c r="AC193" s="41"/>
      <c r="AD193" s="41"/>
      <c r="AE193" s="41"/>
      <c r="AT193" s="20" t="s">
        <v>204</v>
      </c>
      <c r="AU193" s="20" t="s">
        <v>84</v>
      </c>
    </row>
    <row r="194" s="13" customFormat="1">
      <c r="A194" s="13"/>
      <c r="B194" s="239"/>
      <c r="C194" s="240"/>
      <c r="D194" s="241" t="s">
        <v>206</v>
      </c>
      <c r="E194" s="242" t="s">
        <v>20</v>
      </c>
      <c r="F194" s="243" t="s">
        <v>535</v>
      </c>
      <c r="G194" s="240"/>
      <c r="H194" s="242" t="s">
        <v>20</v>
      </c>
      <c r="I194" s="244"/>
      <c r="J194" s="244"/>
      <c r="K194" s="240"/>
      <c r="L194" s="240"/>
      <c r="M194" s="245"/>
      <c r="N194" s="246"/>
      <c r="O194" s="247"/>
      <c r="P194" s="247"/>
      <c r="Q194" s="247"/>
      <c r="R194" s="247"/>
      <c r="S194" s="247"/>
      <c r="T194" s="247"/>
      <c r="U194" s="247"/>
      <c r="V194" s="247"/>
      <c r="W194" s="247"/>
      <c r="X194" s="248"/>
      <c r="Y194" s="13"/>
      <c r="Z194" s="13"/>
      <c r="AA194" s="13"/>
      <c r="AB194" s="13"/>
      <c r="AC194" s="13"/>
      <c r="AD194" s="13"/>
      <c r="AE194" s="13"/>
      <c r="AT194" s="249" t="s">
        <v>206</v>
      </c>
      <c r="AU194" s="249" t="s">
        <v>84</v>
      </c>
      <c r="AV194" s="13" t="s">
        <v>82</v>
      </c>
      <c r="AW194" s="13" t="s">
        <v>5</v>
      </c>
      <c r="AX194" s="13" t="s">
        <v>74</v>
      </c>
      <c r="AY194" s="249" t="s">
        <v>194</v>
      </c>
    </row>
    <row r="195" s="13" customFormat="1">
      <c r="A195" s="13"/>
      <c r="B195" s="239"/>
      <c r="C195" s="240"/>
      <c r="D195" s="241" t="s">
        <v>206</v>
      </c>
      <c r="E195" s="242" t="s">
        <v>20</v>
      </c>
      <c r="F195" s="243" t="s">
        <v>563</v>
      </c>
      <c r="G195" s="240"/>
      <c r="H195" s="242" t="s">
        <v>20</v>
      </c>
      <c r="I195" s="244"/>
      <c r="J195" s="244"/>
      <c r="K195" s="240"/>
      <c r="L195" s="240"/>
      <c r="M195" s="245"/>
      <c r="N195" s="246"/>
      <c r="O195" s="247"/>
      <c r="P195" s="247"/>
      <c r="Q195" s="247"/>
      <c r="R195" s="247"/>
      <c r="S195" s="247"/>
      <c r="T195" s="247"/>
      <c r="U195" s="247"/>
      <c r="V195" s="247"/>
      <c r="W195" s="247"/>
      <c r="X195" s="248"/>
      <c r="Y195" s="13"/>
      <c r="Z195" s="13"/>
      <c r="AA195" s="13"/>
      <c r="AB195" s="13"/>
      <c r="AC195" s="13"/>
      <c r="AD195" s="13"/>
      <c r="AE195" s="13"/>
      <c r="AT195" s="249" t="s">
        <v>206</v>
      </c>
      <c r="AU195" s="249" t="s">
        <v>84</v>
      </c>
      <c r="AV195" s="13" t="s">
        <v>82</v>
      </c>
      <c r="AW195" s="13" t="s">
        <v>5</v>
      </c>
      <c r="AX195" s="13" t="s">
        <v>74</v>
      </c>
      <c r="AY195" s="249" t="s">
        <v>194</v>
      </c>
    </row>
    <row r="196" s="13" customFormat="1">
      <c r="A196" s="13"/>
      <c r="B196" s="239"/>
      <c r="C196" s="240"/>
      <c r="D196" s="241" t="s">
        <v>206</v>
      </c>
      <c r="E196" s="242" t="s">
        <v>20</v>
      </c>
      <c r="F196" s="243" t="s">
        <v>355</v>
      </c>
      <c r="G196" s="240"/>
      <c r="H196" s="242" t="s">
        <v>20</v>
      </c>
      <c r="I196" s="244"/>
      <c r="J196" s="244"/>
      <c r="K196" s="240"/>
      <c r="L196" s="240"/>
      <c r="M196" s="245"/>
      <c r="N196" s="246"/>
      <c r="O196" s="247"/>
      <c r="P196" s="247"/>
      <c r="Q196" s="247"/>
      <c r="R196" s="247"/>
      <c r="S196" s="247"/>
      <c r="T196" s="247"/>
      <c r="U196" s="247"/>
      <c r="V196" s="247"/>
      <c r="W196" s="247"/>
      <c r="X196" s="248"/>
      <c r="Y196" s="13"/>
      <c r="Z196" s="13"/>
      <c r="AA196" s="13"/>
      <c r="AB196" s="13"/>
      <c r="AC196" s="13"/>
      <c r="AD196" s="13"/>
      <c r="AE196" s="13"/>
      <c r="AT196" s="249" t="s">
        <v>206</v>
      </c>
      <c r="AU196" s="249" t="s">
        <v>84</v>
      </c>
      <c r="AV196" s="13" t="s">
        <v>82</v>
      </c>
      <c r="AW196" s="13" t="s">
        <v>5</v>
      </c>
      <c r="AX196" s="13" t="s">
        <v>74</v>
      </c>
      <c r="AY196" s="249" t="s">
        <v>194</v>
      </c>
    </row>
    <row r="197" s="14" customFormat="1">
      <c r="A197" s="14"/>
      <c r="B197" s="250"/>
      <c r="C197" s="251"/>
      <c r="D197" s="241" t="s">
        <v>206</v>
      </c>
      <c r="E197" s="252" t="s">
        <v>20</v>
      </c>
      <c r="F197" s="253" t="s">
        <v>564</v>
      </c>
      <c r="G197" s="251"/>
      <c r="H197" s="254">
        <v>0.83999999999999997</v>
      </c>
      <c r="I197" s="255"/>
      <c r="J197" s="255"/>
      <c r="K197" s="251"/>
      <c r="L197" s="251"/>
      <c r="M197" s="256"/>
      <c r="N197" s="257"/>
      <c r="O197" s="258"/>
      <c r="P197" s="258"/>
      <c r="Q197" s="258"/>
      <c r="R197" s="258"/>
      <c r="S197" s="258"/>
      <c r="T197" s="258"/>
      <c r="U197" s="258"/>
      <c r="V197" s="258"/>
      <c r="W197" s="258"/>
      <c r="X197" s="259"/>
      <c r="Y197" s="14"/>
      <c r="Z197" s="14"/>
      <c r="AA197" s="14"/>
      <c r="AB197" s="14"/>
      <c r="AC197" s="14"/>
      <c r="AD197" s="14"/>
      <c r="AE197" s="14"/>
      <c r="AT197" s="260" t="s">
        <v>206</v>
      </c>
      <c r="AU197" s="260" t="s">
        <v>84</v>
      </c>
      <c r="AV197" s="14" t="s">
        <v>84</v>
      </c>
      <c r="AW197" s="14" t="s">
        <v>5</v>
      </c>
      <c r="AX197" s="14" t="s">
        <v>74</v>
      </c>
      <c r="AY197" s="260" t="s">
        <v>194</v>
      </c>
    </row>
    <row r="198" s="15" customFormat="1">
      <c r="A198" s="15"/>
      <c r="B198" s="261"/>
      <c r="C198" s="262"/>
      <c r="D198" s="241" t="s">
        <v>206</v>
      </c>
      <c r="E198" s="263" t="s">
        <v>20</v>
      </c>
      <c r="F198" s="264" t="s">
        <v>210</v>
      </c>
      <c r="G198" s="262"/>
      <c r="H198" s="265">
        <v>0.83999999999999997</v>
      </c>
      <c r="I198" s="266"/>
      <c r="J198" s="266"/>
      <c r="K198" s="262"/>
      <c r="L198" s="262"/>
      <c r="M198" s="267"/>
      <c r="N198" s="268"/>
      <c r="O198" s="269"/>
      <c r="P198" s="269"/>
      <c r="Q198" s="269"/>
      <c r="R198" s="269"/>
      <c r="S198" s="269"/>
      <c r="T198" s="269"/>
      <c r="U198" s="269"/>
      <c r="V198" s="269"/>
      <c r="W198" s="269"/>
      <c r="X198" s="270"/>
      <c r="Y198" s="15"/>
      <c r="Z198" s="15"/>
      <c r="AA198" s="15"/>
      <c r="AB198" s="15"/>
      <c r="AC198" s="15"/>
      <c r="AD198" s="15"/>
      <c r="AE198" s="15"/>
      <c r="AT198" s="271" t="s">
        <v>206</v>
      </c>
      <c r="AU198" s="271" t="s">
        <v>84</v>
      </c>
      <c r="AV198" s="15" t="s">
        <v>202</v>
      </c>
      <c r="AW198" s="15" t="s">
        <v>5</v>
      </c>
      <c r="AX198" s="15" t="s">
        <v>82</v>
      </c>
      <c r="AY198" s="271" t="s">
        <v>194</v>
      </c>
    </row>
    <row r="199" s="2" customFormat="1" ht="24.15" customHeight="1">
      <c r="A199" s="41"/>
      <c r="B199" s="42"/>
      <c r="C199" s="283" t="s">
        <v>248</v>
      </c>
      <c r="D199" s="283" t="s">
        <v>418</v>
      </c>
      <c r="E199" s="284" t="s">
        <v>565</v>
      </c>
      <c r="F199" s="285" t="s">
        <v>566</v>
      </c>
      <c r="G199" s="286" t="s">
        <v>262</v>
      </c>
      <c r="H199" s="287">
        <v>1.764</v>
      </c>
      <c r="I199" s="288"/>
      <c r="J199" s="289"/>
      <c r="K199" s="290">
        <f>ROUND(P199*H199,2)</f>
        <v>0</v>
      </c>
      <c r="L199" s="285" t="s">
        <v>201</v>
      </c>
      <c r="M199" s="291"/>
      <c r="N199" s="292" t="s">
        <v>20</v>
      </c>
      <c r="O199" s="228" t="s">
        <v>43</v>
      </c>
      <c r="P199" s="229">
        <f>I199+J199</f>
        <v>0</v>
      </c>
      <c r="Q199" s="229">
        <f>ROUND(I199*H199,2)</f>
        <v>0</v>
      </c>
      <c r="R199" s="229">
        <f>ROUND(J199*H199,2)</f>
        <v>0</v>
      </c>
      <c r="S199" s="87"/>
      <c r="T199" s="230">
        <f>S199*H199</f>
        <v>0</v>
      </c>
      <c r="U199" s="230">
        <v>1</v>
      </c>
      <c r="V199" s="230">
        <f>U199*H199</f>
        <v>1.764</v>
      </c>
      <c r="W199" s="230">
        <v>0</v>
      </c>
      <c r="X199" s="231">
        <f>W199*H199</f>
        <v>0</v>
      </c>
      <c r="Y199" s="41"/>
      <c r="Z199" s="41"/>
      <c r="AA199" s="41"/>
      <c r="AB199" s="41"/>
      <c r="AC199" s="41"/>
      <c r="AD199" s="41"/>
      <c r="AE199" s="41"/>
      <c r="AR199" s="232" t="s">
        <v>243</v>
      </c>
      <c r="AT199" s="232" t="s">
        <v>418</v>
      </c>
      <c r="AU199" s="232" t="s">
        <v>84</v>
      </c>
      <c r="AY199" s="20" t="s">
        <v>194</v>
      </c>
      <c r="BE199" s="233">
        <f>IF(O199="základní",K199,0)</f>
        <v>0</v>
      </c>
      <c r="BF199" s="233">
        <f>IF(O199="snížená",K199,0)</f>
        <v>0</v>
      </c>
      <c r="BG199" s="233">
        <f>IF(O199="zákl. přenesená",K199,0)</f>
        <v>0</v>
      </c>
      <c r="BH199" s="233">
        <f>IF(O199="sníž. přenesená",K199,0)</f>
        <v>0</v>
      </c>
      <c r="BI199" s="233">
        <f>IF(O199="nulová",K199,0)</f>
        <v>0</v>
      </c>
      <c r="BJ199" s="20" t="s">
        <v>82</v>
      </c>
      <c r="BK199" s="233">
        <f>ROUND(P199*H199,2)</f>
        <v>0</v>
      </c>
      <c r="BL199" s="20" t="s">
        <v>202</v>
      </c>
      <c r="BM199" s="232" t="s">
        <v>567</v>
      </c>
    </row>
    <row r="200" s="13" customFormat="1">
      <c r="A200" s="13"/>
      <c r="B200" s="239"/>
      <c r="C200" s="240"/>
      <c r="D200" s="241" t="s">
        <v>206</v>
      </c>
      <c r="E200" s="242" t="s">
        <v>20</v>
      </c>
      <c r="F200" s="243" t="s">
        <v>535</v>
      </c>
      <c r="G200" s="240"/>
      <c r="H200" s="242" t="s">
        <v>20</v>
      </c>
      <c r="I200" s="244"/>
      <c r="J200" s="244"/>
      <c r="K200" s="240"/>
      <c r="L200" s="240"/>
      <c r="M200" s="245"/>
      <c r="N200" s="246"/>
      <c r="O200" s="247"/>
      <c r="P200" s="247"/>
      <c r="Q200" s="247"/>
      <c r="R200" s="247"/>
      <c r="S200" s="247"/>
      <c r="T200" s="247"/>
      <c r="U200" s="247"/>
      <c r="V200" s="247"/>
      <c r="W200" s="247"/>
      <c r="X200" s="248"/>
      <c r="Y200" s="13"/>
      <c r="Z200" s="13"/>
      <c r="AA200" s="13"/>
      <c r="AB200" s="13"/>
      <c r="AC200" s="13"/>
      <c r="AD200" s="13"/>
      <c r="AE200" s="13"/>
      <c r="AT200" s="249" t="s">
        <v>206</v>
      </c>
      <c r="AU200" s="249" t="s">
        <v>84</v>
      </c>
      <c r="AV200" s="13" t="s">
        <v>82</v>
      </c>
      <c r="AW200" s="13" t="s">
        <v>5</v>
      </c>
      <c r="AX200" s="13" t="s">
        <v>74</v>
      </c>
      <c r="AY200" s="249" t="s">
        <v>194</v>
      </c>
    </row>
    <row r="201" s="13" customFormat="1">
      <c r="A201" s="13"/>
      <c r="B201" s="239"/>
      <c r="C201" s="240"/>
      <c r="D201" s="241" t="s">
        <v>206</v>
      </c>
      <c r="E201" s="242" t="s">
        <v>20</v>
      </c>
      <c r="F201" s="243" t="s">
        <v>563</v>
      </c>
      <c r="G201" s="240"/>
      <c r="H201" s="242" t="s">
        <v>20</v>
      </c>
      <c r="I201" s="244"/>
      <c r="J201" s="244"/>
      <c r="K201" s="240"/>
      <c r="L201" s="240"/>
      <c r="M201" s="245"/>
      <c r="N201" s="246"/>
      <c r="O201" s="247"/>
      <c r="P201" s="247"/>
      <c r="Q201" s="247"/>
      <c r="R201" s="247"/>
      <c r="S201" s="247"/>
      <c r="T201" s="247"/>
      <c r="U201" s="247"/>
      <c r="V201" s="247"/>
      <c r="W201" s="247"/>
      <c r="X201" s="248"/>
      <c r="Y201" s="13"/>
      <c r="Z201" s="13"/>
      <c r="AA201" s="13"/>
      <c r="AB201" s="13"/>
      <c r="AC201" s="13"/>
      <c r="AD201" s="13"/>
      <c r="AE201" s="13"/>
      <c r="AT201" s="249" t="s">
        <v>206</v>
      </c>
      <c r="AU201" s="249" t="s">
        <v>84</v>
      </c>
      <c r="AV201" s="13" t="s">
        <v>82</v>
      </c>
      <c r="AW201" s="13" t="s">
        <v>5</v>
      </c>
      <c r="AX201" s="13" t="s">
        <v>74</v>
      </c>
      <c r="AY201" s="249" t="s">
        <v>194</v>
      </c>
    </row>
    <row r="202" s="13" customFormat="1">
      <c r="A202" s="13"/>
      <c r="B202" s="239"/>
      <c r="C202" s="240"/>
      <c r="D202" s="241" t="s">
        <v>206</v>
      </c>
      <c r="E202" s="242" t="s">
        <v>20</v>
      </c>
      <c r="F202" s="243" t="s">
        <v>355</v>
      </c>
      <c r="G202" s="240"/>
      <c r="H202" s="242" t="s">
        <v>20</v>
      </c>
      <c r="I202" s="244"/>
      <c r="J202" s="244"/>
      <c r="K202" s="240"/>
      <c r="L202" s="240"/>
      <c r="M202" s="245"/>
      <c r="N202" s="246"/>
      <c r="O202" s="247"/>
      <c r="P202" s="247"/>
      <c r="Q202" s="247"/>
      <c r="R202" s="247"/>
      <c r="S202" s="247"/>
      <c r="T202" s="247"/>
      <c r="U202" s="247"/>
      <c r="V202" s="247"/>
      <c r="W202" s="247"/>
      <c r="X202" s="248"/>
      <c r="Y202" s="13"/>
      <c r="Z202" s="13"/>
      <c r="AA202" s="13"/>
      <c r="AB202" s="13"/>
      <c r="AC202" s="13"/>
      <c r="AD202" s="13"/>
      <c r="AE202" s="13"/>
      <c r="AT202" s="249" t="s">
        <v>206</v>
      </c>
      <c r="AU202" s="249" t="s">
        <v>84</v>
      </c>
      <c r="AV202" s="13" t="s">
        <v>82</v>
      </c>
      <c r="AW202" s="13" t="s">
        <v>5</v>
      </c>
      <c r="AX202" s="13" t="s">
        <v>74</v>
      </c>
      <c r="AY202" s="249" t="s">
        <v>194</v>
      </c>
    </row>
    <row r="203" s="14" customFormat="1">
      <c r="A203" s="14"/>
      <c r="B203" s="250"/>
      <c r="C203" s="251"/>
      <c r="D203" s="241" t="s">
        <v>206</v>
      </c>
      <c r="E203" s="252" t="s">
        <v>20</v>
      </c>
      <c r="F203" s="253" t="s">
        <v>568</v>
      </c>
      <c r="G203" s="251"/>
      <c r="H203" s="254">
        <v>1.764</v>
      </c>
      <c r="I203" s="255"/>
      <c r="J203" s="255"/>
      <c r="K203" s="251"/>
      <c r="L203" s="251"/>
      <c r="M203" s="256"/>
      <c r="N203" s="257"/>
      <c r="O203" s="258"/>
      <c r="P203" s="258"/>
      <c r="Q203" s="258"/>
      <c r="R203" s="258"/>
      <c r="S203" s="258"/>
      <c r="T203" s="258"/>
      <c r="U203" s="258"/>
      <c r="V203" s="258"/>
      <c r="W203" s="258"/>
      <c r="X203" s="259"/>
      <c r="Y203" s="14"/>
      <c r="Z203" s="14"/>
      <c r="AA203" s="14"/>
      <c r="AB203" s="14"/>
      <c r="AC203" s="14"/>
      <c r="AD203" s="14"/>
      <c r="AE203" s="14"/>
      <c r="AT203" s="260" t="s">
        <v>206</v>
      </c>
      <c r="AU203" s="260" t="s">
        <v>84</v>
      </c>
      <c r="AV203" s="14" t="s">
        <v>84</v>
      </c>
      <c r="AW203" s="14" t="s">
        <v>5</v>
      </c>
      <c r="AX203" s="14" t="s">
        <v>74</v>
      </c>
      <c r="AY203" s="260" t="s">
        <v>194</v>
      </c>
    </row>
    <row r="204" s="15" customFormat="1">
      <c r="A204" s="15"/>
      <c r="B204" s="261"/>
      <c r="C204" s="262"/>
      <c r="D204" s="241" t="s">
        <v>206</v>
      </c>
      <c r="E204" s="263" t="s">
        <v>20</v>
      </c>
      <c r="F204" s="264" t="s">
        <v>210</v>
      </c>
      <c r="G204" s="262"/>
      <c r="H204" s="265">
        <v>1.764</v>
      </c>
      <c r="I204" s="266"/>
      <c r="J204" s="266"/>
      <c r="K204" s="262"/>
      <c r="L204" s="262"/>
      <c r="M204" s="267"/>
      <c r="N204" s="268"/>
      <c r="O204" s="269"/>
      <c r="P204" s="269"/>
      <c r="Q204" s="269"/>
      <c r="R204" s="269"/>
      <c r="S204" s="269"/>
      <c r="T204" s="269"/>
      <c r="U204" s="269"/>
      <c r="V204" s="269"/>
      <c r="W204" s="269"/>
      <c r="X204" s="270"/>
      <c r="Y204" s="15"/>
      <c r="Z204" s="15"/>
      <c r="AA204" s="15"/>
      <c r="AB204" s="15"/>
      <c r="AC204" s="15"/>
      <c r="AD204" s="15"/>
      <c r="AE204" s="15"/>
      <c r="AT204" s="271" t="s">
        <v>206</v>
      </c>
      <c r="AU204" s="271" t="s">
        <v>84</v>
      </c>
      <c r="AV204" s="15" t="s">
        <v>202</v>
      </c>
      <c r="AW204" s="15" t="s">
        <v>5</v>
      </c>
      <c r="AX204" s="15" t="s">
        <v>82</v>
      </c>
      <c r="AY204" s="271" t="s">
        <v>194</v>
      </c>
    </row>
    <row r="205" s="2" customFormat="1" ht="37.8" customHeight="1">
      <c r="A205" s="41"/>
      <c r="B205" s="42"/>
      <c r="C205" s="220" t="s">
        <v>266</v>
      </c>
      <c r="D205" s="220" t="s">
        <v>197</v>
      </c>
      <c r="E205" s="221" t="s">
        <v>569</v>
      </c>
      <c r="F205" s="222" t="s">
        <v>570</v>
      </c>
      <c r="G205" s="223" t="s">
        <v>218</v>
      </c>
      <c r="H205" s="224">
        <v>8.5999999999999996</v>
      </c>
      <c r="I205" s="225"/>
      <c r="J205" s="225"/>
      <c r="K205" s="226">
        <f>ROUND(P205*H205,2)</f>
        <v>0</v>
      </c>
      <c r="L205" s="222" t="s">
        <v>201</v>
      </c>
      <c r="M205" s="47"/>
      <c r="N205" s="227" t="s">
        <v>20</v>
      </c>
      <c r="O205" s="228" t="s">
        <v>43</v>
      </c>
      <c r="P205" s="229">
        <f>I205+J205</f>
        <v>0</v>
      </c>
      <c r="Q205" s="229">
        <f>ROUND(I205*H205,2)</f>
        <v>0</v>
      </c>
      <c r="R205" s="229">
        <f>ROUND(J205*H205,2)</f>
        <v>0</v>
      </c>
      <c r="S205" s="87"/>
      <c r="T205" s="230">
        <f>S205*H205</f>
        <v>0</v>
      </c>
      <c r="U205" s="230">
        <v>0</v>
      </c>
      <c r="V205" s="230">
        <f>U205*H205</f>
        <v>0</v>
      </c>
      <c r="W205" s="230">
        <v>0</v>
      </c>
      <c r="X205" s="231">
        <f>W205*H205</f>
        <v>0</v>
      </c>
      <c r="Y205" s="41"/>
      <c r="Z205" s="41"/>
      <c r="AA205" s="41"/>
      <c r="AB205" s="41"/>
      <c r="AC205" s="41"/>
      <c r="AD205" s="41"/>
      <c r="AE205" s="41"/>
      <c r="AR205" s="232" t="s">
        <v>202</v>
      </c>
      <c r="AT205" s="232" t="s">
        <v>197</v>
      </c>
      <c r="AU205" s="232" t="s">
        <v>84</v>
      </c>
      <c r="AY205" s="20" t="s">
        <v>194</v>
      </c>
      <c r="BE205" s="233">
        <f>IF(O205="základní",K205,0)</f>
        <v>0</v>
      </c>
      <c r="BF205" s="233">
        <f>IF(O205="snížená",K205,0)</f>
        <v>0</v>
      </c>
      <c r="BG205" s="233">
        <f>IF(O205="zákl. přenesená",K205,0)</f>
        <v>0</v>
      </c>
      <c r="BH205" s="233">
        <f>IF(O205="sníž. přenesená",K205,0)</f>
        <v>0</v>
      </c>
      <c r="BI205" s="233">
        <f>IF(O205="nulová",K205,0)</f>
        <v>0</v>
      </c>
      <c r="BJ205" s="20" t="s">
        <v>82</v>
      </c>
      <c r="BK205" s="233">
        <f>ROUND(P205*H205,2)</f>
        <v>0</v>
      </c>
      <c r="BL205" s="20" t="s">
        <v>202</v>
      </c>
      <c r="BM205" s="232" t="s">
        <v>571</v>
      </c>
    </row>
    <row r="206" s="2" customFormat="1">
      <c r="A206" s="41"/>
      <c r="B206" s="42"/>
      <c r="C206" s="43"/>
      <c r="D206" s="234" t="s">
        <v>204</v>
      </c>
      <c r="E206" s="43"/>
      <c r="F206" s="235" t="s">
        <v>572</v>
      </c>
      <c r="G206" s="43"/>
      <c r="H206" s="43"/>
      <c r="I206" s="236"/>
      <c r="J206" s="236"/>
      <c r="K206" s="43"/>
      <c r="L206" s="43"/>
      <c r="M206" s="47"/>
      <c r="N206" s="237"/>
      <c r="O206" s="238"/>
      <c r="P206" s="87"/>
      <c r="Q206" s="87"/>
      <c r="R206" s="87"/>
      <c r="S206" s="87"/>
      <c r="T206" s="87"/>
      <c r="U206" s="87"/>
      <c r="V206" s="87"/>
      <c r="W206" s="87"/>
      <c r="X206" s="88"/>
      <c r="Y206" s="41"/>
      <c r="Z206" s="41"/>
      <c r="AA206" s="41"/>
      <c r="AB206" s="41"/>
      <c r="AC206" s="41"/>
      <c r="AD206" s="41"/>
      <c r="AE206" s="41"/>
      <c r="AT206" s="20" t="s">
        <v>204</v>
      </c>
      <c r="AU206" s="20" t="s">
        <v>84</v>
      </c>
    </row>
    <row r="207" s="13" customFormat="1">
      <c r="A207" s="13"/>
      <c r="B207" s="239"/>
      <c r="C207" s="240"/>
      <c r="D207" s="241" t="s">
        <v>206</v>
      </c>
      <c r="E207" s="242" t="s">
        <v>20</v>
      </c>
      <c r="F207" s="243" t="s">
        <v>535</v>
      </c>
      <c r="G207" s="240"/>
      <c r="H207" s="242" t="s">
        <v>20</v>
      </c>
      <c r="I207" s="244"/>
      <c r="J207" s="244"/>
      <c r="K207" s="240"/>
      <c r="L207" s="240"/>
      <c r="M207" s="245"/>
      <c r="N207" s="246"/>
      <c r="O207" s="247"/>
      <c r="P207" s="247"/>
      <c r="Q207" s="247"/>
      <c r="R207" s="247"/>
      <c r="S207" s="247"/>
      <c r="T207" s="247"/>
      <c r="U207" s="247"/>
      <c r="V207" s="247"/>
      <c r="W207" s="247"/>
      <c r="X207" s="248"/>
      <c r="Y207" s="13"/>
      <c r="Z207" s="13"/>
      <c r="AA207" s="13"/>
      <c r="AB207" s="13"/>
      <c r="AC207" s="13"/>
      <c r="AD207" s="13"/>
      <c r="AE207" s="13"/>
      <c r="AT207" s="249" t="s">
        <v>206</v>
      </c>
      <c r="AU207" s="249" t="s">
        <v>84</v>
      </c>
      <c r="AV207" s="13" t="s">
        <v>82</v>
      </c>
      <c r="AW207" s="13" t="s">
        <v>5</v>
      </c>
      <c r="AX207" s="13" t="s">
        <v>74</v>
      </c>
      <c r="AY207" s="249" t="s">
        <v>194</v>
      </c>
    </row>
    <row r="208" s="13" customFormat="1">
      <c r="A208" s="13"/>
      <c r="B208" s="239"/>
      <c r="C208" s="240"/>
      <c r="D208" s="241" t="s">
        <v>206</v>
      </c>
      <c r="E208" s="242" t="s">
        <v>20</v>
      </c>
      <c r="F208" s="243" t="s">
        <v>546</v>
      </c>
      <c r="G208" s="240"/>
      <c r="H208" s="242" t="s">
        <v>20</v>
      </c>
      <c r="I208" s="244"/>
      <c r="J208" s="244"/>
      <c r="K208" s="240"/>
      <c r="L208" s="240"/>
      <c r="M208" s="245"/>
      <c r="N208" s="246"/>
      <c r="O208" s="247"/>
      <c r="P208" s="247"/>
      <c r="Q208" s="247"/>
      <c r="R208" s="247"/>
      <c r="S208" s="247"/>
      <c r="T208" s="247"/>
      <c r="U208" s="247"/>
      <c r="V208" s="247"/>
      <c r="W208" s="247"/>
      <c r="X208" s="248"/>
      <c r="Y208" s="13"/>
      <c r="Z208" s="13"/>
      <c r="AA208" s="13"/>
      <c r="AB208" s="13"/>
      <c r="AC208" s="13"/>
      <c r="AD208" s="13"/>
      <c r="AE208" s="13"/>
      <c r="AT208" s="249" t="s">
        <v>206</v>
      </c>
      <c r="AU208" s="249" t="s">
        <v>84</v>
      </c>
      <c r="AV208" s="13" t="s">
        <v>82</v>
      </c>
      <c r="AW208" s="13" t="s">
        <v>5</v>
      </c>
      <c r="AX208" s="13" t="s">
        <v>74</v>
      </c>
      <c r="AY208" s="249" t="s">
        <v>194</v>
      </c>
    </row>
    <row r="209" s="13" customFormat="1">
      <c r="A209" s="13"/>
      <c r="B209" s="239"/>
      <c r="C209" s="240"/>
      <c r="D209" s="241" t="s">
        <v>206</v>
      </c>
      <c r="E209" s="242" t="s">
        <v>20</v>
      </c>
      <c r="F209" s="243" t="s">
        <v>355</v>
      </c>
      <c r="G209" s="240"/>
      <c r="H209" s="242" t="s">
        <v>20</v>
      </c>
      <c r="I209" s="244"/>
      <c r="J209" s="244"/>
      <c r="K209" s="240"/>
      <c r="L209" s="240"/>
      <c r="M209" s="245"/>
      <c r="N209" s="246"/>
      <c r="O209" s="247"/>
      <c r="P209" s="247"/>
      <c r="Q209" s="247"/>
      <c r="R209" s="247"/>
      <c r="S209" s="247"/>
      <c r="T209" s="247"/>
      <c r="U209" s="247"/>
      <c r="V209" s="247"/>
      <c r="W209" s="247"/>
      <c r="X209" s="248"/>
      <c r="Y209" s="13"/>
      <c r="Z209" s="13"/>
      <c r="AA209" s="13"/>
      <c r="AB209" s="13"/>
      <c r="AC209" s="13"/>
      <c r="AD209" s="13"/>
      <c r="AE209" s="13"/>
      <c r="AT209" s="249" t="s">
        <v>206</v>
      </c>
      <c r="AU209" s="249" t="s">
        <v>84</v>
      </c>
      <c r="AV209" s="13" t="s">
        <v>82</v>
      </c>
      <c r="AW209" s="13" t="s">
        <v>5</v>
      </c>
      <c r="AX209" s="13" t="s">
        <v>74</v>
      </c>
      <c r="AY209" s="249" t="s">
        <v>194</v>
      </c>
    </row>
    <row r="210" s="14" customFormat="1">
      <c r="A210" s="14"/>
      <c r="B210" s="250"/>
      <c r="C210" s="251"/>
      <c r="D210" s="241" t="s">
        <v>206</v>
      </c>
      <c r="E210" s="252" t="s">
        <v>20</v>
      </c>
      <c r="F210" s="253" t="s">
        <v>547</v>
      </c>
      <c r="G210" s="251"/>
      <c r="H210" s="254">
        <v>8.5999999999999996</v>
      </c>
      <c r="I210" s="255"/>
      <c r="J210" s="255"/>
      <c r="K210" s="251"/>
      <c r="L210" s="251"/>
      <c r="M210" s="256"/>
      <c r="N210" s="257"/>
      <c r="O210" s="258"/>
      <c r="P210" s="258"/>
      <c r="Q210" s="258"/>
      <c r="R210" s="258"/>
      <c r="S210" s="258"/>
      <c r="T210" s="258"/>
      <c r="U210" s="258"/>
      <c r="V210" s="258"/>
      <c r="W210" s="258"/>
      <c r="X210" s="259"/>
      <c r="Y210" s="14"/>
      <c r="Z210" s="14"/>
      <c r="AA210" s="14"/>
      <c r="AB210" s="14"/>
      <c r="AC210" s="14"/>
      <c r="AD210" s="14"/>
      <c r="AE210" s="14"/>
      <c r="AT210" s="260" t="s">
        <v>206</v>
      </c>
      <c r="AU210" s="260" t="s">
        <v>84</v>
      </c>
      <c r="AV210" s="14" t="s">
        <v>84</v>
      </c>
      <c r="AW210" s="14" t="s">
        <v>5</v>
      </c>
      <c r="AX210" s="14" t="s">
        <v>74</v>
      </c>
      <c r="AY210" s="260" t="s">
        <v>194</v>
      </c>
    </row>
    <row r="211" s="15" customFormat="1">
      <c r="A211" s="15"/>
      <c r="B211" s="261"/>
      <c r="C211" s="262"/>
      <c r="D211" s="241" t="s">
        <v>206</v>
      </c>
      <c r="E211" s="263" t="s">
        <v>20</v>
      </c>
      <c r="F211" s="264" t="s">
        <v>210</v>
      </c>
      <c r="G211" s="262"/>
      <c r="H211" s="265">
        <v>8.5999999999999996</v>
      </c>
      <c r="I211" s="266"/>
      <c r="J211" s="266"/>
      <c r="K211" s="262"/>
      <c r="L211" s="262"/>
      <c r="M211" s="267"/>
      <c r="N211" s="268"/>
      <c r="O211" s="269"/>
      <c r="P211" s="269"/>
      <c r="Q211" s="269"/>
      <c r="R211" s="269"/>
      <c r="S211" s="269"/>
      <c r="T211" s="269"/>
      <c r="U211" s="269"/>
      <c r="V211" s="269"/>
      <c r="W211" s="269"/>
      <c r="X211" s="270"/>
      <c r="Y211" s="15"/>
      <c r="Z211" s="15"/>
      <c r="AA211" s="15"/>
      <c r="AB211" s="15"/>
      <c r="AC211" s="15"/>
      <c r="AD211" s="15"/>
      <c r="AE211" s="15"/>
      <c r="AT211" s="271" t="s">
        <v>206</v>
      </c>
      <c r="AU211" s="271" t="s">
        <v>84</v>
      </c>
      <c r="AV211" s="15" t="s">
        <v>202</v>
      </c>
      <c r="AW211" s="15" t="s">
        <v>5</v>
      </c>
      <c r="AX211" s="15" t="s">
        <v>82</v>
      </c>
      <c r="AY211" s="271" t="s">
        <v>194</v>
      </c>
    </row>
    <row r="212" s="2" customFormat="1" ht="24.15" customHeight="1">
      <c r="A212" s="41"/>
      <c r="B212" s="42"/>
      <c r="C212" s="283" t="s">
        <v>259</v>
      </c>
      <c r="D212" s="283" t="s">
        <v>418</v>
      </c>
      <c r="E212" s="284" t="s">
        <v>573</v>
      </c>
      <c r="F212" s="285" t="s">
        <v>574</v>
      </c>
      <c r="G212" s="286" t="s">
        <v>262</v>
      </c>
      <c r="H212" s="287">
        <v>13.76</v>
      </c>
      <c r="I212" s="288"/>
      <c r="J212" s="289"/>
      <c r="K212" s="290">
        <f>ROUND(P212*H212,2)</f>
        <v>0</v>
      </c>
      <c r="L212" s="285" t="s">
        <v>201</v>
      </c>
      <c r="M212" s="291"/>
      <c r="N212" s="292" t="s">
        <v>20</v>
      </c>
      <c r="O212" s="228" t="s">
        <v>43</v>
      </c>
      <c r="P212" s="229">
        <f>I212+J212</f>
        <v>0</v>
      </c>
      <c r="Q212" s="229">
        <f>ROUND(I212*H212,2)</f>
        <v>0</v>
      </c>
      <c r="R212" s="229">
        <f>ROUND(J212*H212,2)</f>
        <v>0</v>
      </c>
      <c r="S212" s="87"/>
      <c r="T212" s="230">
        <f>S212*H212</f>
        <v>0</v>
      </c>
      <c r="U212" s="230">
        <v>1</v>
      </c>
      <c r="V212" s="230">
        <f>U212*H212</f>
        <v>13.76</v>
      </c>
      <c r="W212" s="230">
        <v>0</v>
      </c>
      <c r="X212" s="231">
        <f>W212*H212</f>
        <v>0</v>
      </c>
      <c r="Y212" s="41"/>
      <c r="Z212" s="41"/>
      <c r="AA212" s="41"/>
      <c r="AB212" s="41"/>
      <c r="AC212" s="41"/>
      <c r="AD212" s="41"/>
      <c r="AE212" s="41"/>
      <c r="AR212" s="232" t="s">
        <v>243</v>
      </c>
      <c r="AT212" s="232" t="s">
        <v>418</v>
      </c>
      <c r="AU212" s="232" t="s">
        <v>84</v>
      </c>
      <c r="AY212" s="20" t="s">
        <v>194</v>
      </c>
      <c r="BE212" s="233">
        <f>IF(O212="základní",K212,0)</f>
        <v>0</v>
      </c>
      <c r="BF212" s="233">
        <f>IF(O212="snížená",K212,0)</f>
        <v>0</v>
      </c>
      <c r="BG212" s="233">
        <f>IF(O212="zákl. přenesená",K212,0)</f>
        <v>0</v>
      </c>
      <c r="BH212" s="233">
        <f>IF(O212="sníž. přenesená",K212,0)</f>
        <v>0</v>
      </c>
      <c r="BI212" s="233">
        <f>IF(O212="nulová",K212,0)</f>
        <v>0</v>
      </c>
      <c r="BJ212" s="20" t="s">
        <v>82</v>
      </c>
      <c r="BK212" s="233">
        <f>ROUND(P212*H212,2)</f>
        <v>0</v>
      </c>
      <c r="BL212" s="20" t="s">
        <v>202</v>
      </c>
      <c r="BM212" s="232" t="s">
        <v>575</v>
      </c>
    </row>
    <row r="213" s="13" customFormat="1">
      <c r="A213" s="13"/>
      <c r="B213" s="239"/>
      <c r="C213" s="240"/>
      <c r="D213" s="241" t="s">
        <v>206</v>
      </c>
      <c r="E213" s="242" t="s">
        <v>20</v>
      </c>
      <c r="F213" s="243" t="s">
        <v>535</v>
      </c>
      <c r="G213" s="240"/>
      <c r="H213" s="242" t="s">
        <v>20</v>
      </c>
      <c r="I213" s="244"/>
      <c r="J213" s="244"/>
      <c r="K213" s="240"/>
      <c r="L213" s="240"/>
      <c r="M213" s="245"/>
      <c r="N213" s="246"/>
      <c r="O213" s="247"/>
      <c r="P213" s="247"/>
      <c r="Q213" s="247"/>
      <c r="R213" s="247"/>
      <c r="S213" s="247"/>
      <c r="T213" s="247"/>
      <c r="U213" s="247"/>
      <c r="V213" s="247"/>
      <c r="W213" s="247"/>
      <c r="X213" s="248"/>
      <c r="Y213" s="13"/>
      <c r="Z213" s="13"/>
      <c r="AA213" s="13"/>
      <c r="AB213" s="13"/>
      <c r="AC213" s="13"/>
      <c r="AD213" s="13"/>
      <c r="AE213" s="13"/>
      <c r="AT213" s="249" t="s">
        <v>206</v>
      </c>
      <c r="AU213" s="249" t="s">
        <v>84</v>
      </c>
      <c r="AV213" s="13" t="s">
        <v>82</v>
      </c>
      <c r="AW213" s="13" t="s">
        <v>5</v>
      </c>
      <c r="AX213" s="13" t="s">
        <v>74</v>
      </c>
      <c r="AY213" s="249" t="s">
        <v>194</v>
      </c>
    </row>
    <row r="214" s="13" customFormat="1">
      <c r="A214" s="13"/>
      <c r="B214" s="239"/>
      <c r="C214" s="240"/>
      <c r="D214" s="241" t="s">
        <v>206</v>
      </c>
      <c r="E214" s="242" t="s">
        <v>20</v>
      </c>
      <c r="F214" s="243" t="s">
        <v>546</v>
      </c>
      <c r="G214" s="240"/>
      <c r="H214" s="242" t="s">
        <v>20</v>
      </c>
      <c r="I214" s="244"/>
      <c r="J214" s="244"/>
      <c r="K214" s="240"/>
      <c r="L214" s="240"/>
      <c r="M214" s="245"/>
      <c r="N214" s="246"/>
      <c r="O214" s="247"/>
      <c r="P214" s="247"/>
      <c r="Q214" s="247"/>
      <c r="R214" s="247"/>
      <c r="S214" s="247"/>
      <c r="T214" s="247"/>
      <c r="U214" s="247"/>
      <c r="V214" s="247"/>
      <c r="W214" s="247"/>
      <c r="X214" s="248"/>
      <c r="Y214" s="13"/>
      <c r="Z214" s="13"/>
      <c r="AA214" s="13"/>
      <c r="AB214" s="13"/>
      <c r="AC214" s="13"/>
      <c r="AD214" s="13"/>
      <c r="AE214" s="13"/>
      <c r="AT214" s="249" t="s">
        <v>206</v>
      </c>
      <c r="AU214" s="249" t="s">
        <v>84</v>
      </c>
      <c r="AV214" s="13" t="s">
        <v>82</v>
      </c>
      <c r="AW214" s="13" t="s">
        <v>5</v>
      </c>
      <c r="AX214" s="13" t="s">
        <v>74</v>
      </c>
      <c r="AY214" s="249" t="s">
        <v>194</v>
      </c>
    </row>
    <row r="215" s="13" customFormat="1">
      <c r="A215" s="13"/>
      <c r="B215" s="239"/>
      <c r="C215" s="240"/>
      <c r="D215" s="241" t="s">
        <v>206</v>
      </c>
      <c r="E215" s="242" t="s">
        <v>20</v>
      </c>
      <c r="F215" s="243" t="s">
        <v>355</v>
      </c>
      <c r="G215" s="240"/>
      <c r="H215" s="242" t="s">
        <v>20</v>
      </c>
      <c r="I215" s="244"/>
      <c r="J215" s="244"/>
      <c r="K215" s="240"/>
      <c r="L215" s="240"/>
      <c r="M215" s="245"/>
      <c r="N215" s="246"/>
      <c r="O215" s="247"/>
      <c r="P215" s="247"/>
      <c r="Q215" s="247"/>
      <c r="R215" s="247"/>
      <c r="S215" s="247"/>
      <c r="T215" s="247"/>
      <c r="U215" s="247"/>
      <c r="V215" s="247"/>
      <c r="W215" s="247"/>
      <c r="X215" s="248"/>
      <c r="Y215" s="13"/>
      <c r="Z215" s="13"/>
      <c r="AA215" s="13"/>
      <c r="AB215" s="13"/>
      <c r="AC215" s="13"/>
      <c r="AD215" s="13"/>
      <c r="AE215" s="13"/>
      <c r="AT215" s="249" t="s">
        <v>206</v>
      </c>
      <c r="AU215" s="249" t="s">
        <v>84</v>
      </c>
      <c r="AV215" s="13" t="s">
        <v>82</v>
      </c>
      <c r="AW215" s="13" t="s">
        <v>5</v>
      </c>
      <c r="AX215" s="13" t="s">
        <v>74</v>
      </c>
      <c r="AY215" s="249" t="s">
        <v>194</v>
      </c>
    </row>
    <row r="216" s="14" customFormat="1">
      <c r="A216" s="14"/>
      <c r="B216" s="250"/>
      <c r="C216" s="251"/>
      <c r="D216" s="241" t="s">
        <v>206</v>
      </c>
      <c r="E216" s="252" t="s">
        <v>20</v>
      </c>
      <c r="F216" s="253" t="s">
        <v>576</v>
      </c>
      <c r="G216" s="251"/>
      <c r="H216" s="254">
        <v>13.76</v>
      </c>
      <c r="I216" s="255"/>
      <c r="J216" s="255"/>
      <c r="K216" s="251"/>
      <c r="L216" s="251"/>
      <c r="M216" s="256"/>
      <c r="N216" s="257"/>
      <c r="O216" s="258"/>
      <c r="P216" s="258"/>
      <c r="Q216" s="258"/>
      <c r="R216" s="258"/>
      <c r="S216" s="258"/>
      <c r="T216" s="258"/>
      <c r="U216" s="258"/>
      <c r="V216" s="258"/>
      <c r="W216" s="258"/>
      <c r="X216" s="259"/>
      <c r="Y216" s="14"/>
      <c r="Z216" s="14"/>
      <c r="AA216" s="14"/>
      <c r="AB216" s="14"/>
      <c r="AC216" s="14"/>
      <c r="AD216" s="14"/>
      <c r="AE216" s="14"/>
      <c r="AT216" s="260" t="s">
        <v>206</v>
      </c>
      <c r="AU216" s="260" t="s">
        <v>84</v>
      </c>
      <c r="AV216" s="14" t="s">
        <v>84</v>
      </c>
      <c r="AW216" s="14" t="s">
        <v>5</v>
      </c>
      <c r="AX216" s="14" t="s">
        <v>74</v>
      </c>
      <c r="AY216" s="260" t="s">
        <v>194</v>
      </c>
    </row>
    <row r="217" s="15" customFormat="1">
      <c r="A217" s="15"/>
      <c r="B217" s="261"/>
      <c r="C217" s="262"/>
      <c r="D217" s="241" t="s">
        <v>206</v>
      </c>
      <c r="E217" s="263" t="s">
        <v>20</v>
      </c>
      <c r="F217" s="264" t="s">
        <v>210</v>
      </c>
      <c r="G217" s="262"/>
      <c r="H217" s="265">
        <v>13.76</v>
      </c>
      <c r="I217" s="266"/>
      <c r="J217" s="266"/>
      <c r="K217" s="262"/>
      <c r="L217" s="262"/>
      <c r="M217" s="267"/>
      <c r="N217" s="268"/>
      <c r="O217" s="269"/>
      <c r="P217" s="269"/>
      <c r="Q217" s="269"/>
      <c r="R217" s="269"/>
      <c r="S217" s="269"/>
      <c r="T217" s="269"/>
      <c r="U217" s="269"/>
      <c r="V217" s="269"/>
      <c r="W217" s="269"/>
      <c r="X217" s="270"/>
      <c r="Y217" s="15"/>
      <c r="Z217" s="15"/>
      <c r="AA217" s="15"/>
      <c r="AB217" s="15"/>
      <c r="AC217" s="15"/>
      <c r="AD217" s="15"/>
      <c r="AE217" s="15"/>
      <c r="AT217" s="271" t="s">
        <v>206</v>
      </c>
      <c r="AU217" s="271" t="s">
        <v>84</v>
      </c>
      <c r="AV217" s="15" t="s">
        <v>202</v>
      </c>
      <c r="AW217" s="15" t="s">
        <v>5</v>
      </c>
      <c r="AX217" s="15" t="s">
        <v>82</v>
      </c>
      <c r="AY217" s="271" t="s">
        <v>194</v>
      </c>
    </row>
    <row r="218" s="12" customFormat="1" ht="22.8" customHeight="1">
      <c r="A218" s="12"/>
      <c r="B218" s="203"/>
      <c r="C218" s="204"/>
      <c r="D218" s="205" t="s">
        <v>73</v>
      </c>
      <c r="E218" s="218" t="s">
        <v>84</v>
      </c>
      <c r="F218" s="218" t="s">
        <v>577</v>
      </c>
      <c r="G218" s="204"/>
      <c r="H218" s="204"/>
      <c r="I218" s="207"/>
      <c r="J218" s="207"/>
      <c r="K218" s="219">
        <f>BK218</f>
        <v>0</v>
      </c>
      <c r="L218" s="204"/>
      <c r="M218" s="209"/>
      <c r="N218" s="210"/>
      <c r="O218" s="211"/>
      <c r="P218" s="211"/>
      <c r="Q218" s="212">
        <f>SUM(Q219:Q324)</f>
        <v>0</v>
      </c>
      <c r="R218" s="212">
        <f>SUM(R219:R324)</f>
        <v>0</v>
      </c>
      <c r="S218" s="211"/>
      <c r="T218" s="213">
        <f>SUM(T219:T324)</f>
        <v>0</v>
      </c>
      <c r="U218" s="211"/>
      <c r="V218" s="213">
        <f>SUM(V219:V324)</f>
        <v>22.07118506522</v>
      </c>
      <c r="W218" s="211"/>
      <c r="X218" s="214">
        <f>SUM(X219:X324)</f>
        <v>0</v>
      </c>
      <c r="Y218" s="12"/>
      <c r="Z218" s="12"/>
      <c r="AA218" s="12"/>
      <c r="AB218" s="12"/>
      <c r="AC218" s="12"/>
      <c r="AD218" s="12"/>
      <c r="AE218" s="12"/>
      <c r="AR218" s="215" t="s">
        <v>82</v>
      </c>
      <c r="AT218" s="216" t="s">
        <v>73</v>
      </c>
      <c r="AU218" s="216" t="s">
        <v>82</v>
      </c>
      <c r="AY218" s="215" t="s">
        <v>194</v>
      </c>
      <c r="BK218" s="217">
        <f>SUM(BK219:BK324)</f>
        <v>0</v>
      </c>
    </row>
    <row r="219" s="2" customFormat="1" ht="24.15" customHeight="1">
      <c r="A219" s="41"/>
      <c r="B219" s="42"/>
      <c r="C219" s="220" t="s">
        <v>282</v>
      </c>
      <c r="D219" s="220" t="s">
        <v>197</v>
      </c>
      <c r="E219" s="221" t="s">
        <v>578</v>
      </c>
      <c r="F219" s="222" t="s">
        <v>579</v>
      </c>
      <c r="G219" s="223" t="s">
        <v>200</v>
      </c>
      <c r="H219" s="224">
        <v>6.5250000000000004</v>
      </c>
      <c r="I219" s="225"/>
      <c r="J219" s="225"/>
      <c r="K219" s="226">
        <f>ROUND(P219*H219,2)</f>
        <v>0</v>
      </c>
      <c r="L219" s="222" t="s">
        <v>201</v>
      </c>
      <c r="M219" s="47"/>
      <c r="N219" s="227" t="s">
        <v>20</v>
      </c>
      <c r="O219" s="228" t="s">
        <v>43</v>
      </c>
      <c r="P219" s="229">
        <f>I219+J219</f>
        <v>0</v>
      </c>
      <c r="Q219" s="229">
        <f>ROUND(I219*H219,2)</f>
        <v>0</v>
      </c>
      <c r="R219" s="229">
        <f>ROUND(J219*H219,2)</f>
        <v>0</v>
      </c>
      <c r="S219" s="87"/>
      <c r="T219" s="230">
        <f>S219*H219</f>
        <v>0</v>
      </c>
      <c r="U219" s="230">
        <v>0.00016694</v>
      </c>
      <c r="V219" s="230">
        <f>U219*H219</f>
        <v>0.0010892835000000001</v>
      </c>
      <c r="W219" s="230">
        <v>0</v>
      </c>
      <c r="X219" s="231">
        <f>W219*H219</f>
        <v>0</v>
      </c>
      <c r="Y219" s="41"/>
      <c r="Z219" s="41"/>
      <c r="AA219" s="41"/>
      <c r="AB219" s="41"/>
      <c r="AC219" s="41"/>
      <c r="AD219" s="41"/>
      <c r="AE219" s="41"/>
      <c r="AR219" s="232" t="s">
        <v>202</v>
      </c>
      <c r="AT219" s="232" t="s">
        <v>197</v>
      </c>
      <c r="AU219" s="232" t="s">
        <v>84</v>
      </c>
      <c r="AY219" s="20" t="s">
        <v>194</v>
      </c>
      <c r="BE219" s="233">
        <f>IF(O219="základní",K219,0)</f>
        <v>0</v>
      </c>
      <c r="BF219" s="233">
        <f>IF(O219="snížená",K219,0)</f>
        <v>0</v>
      </c>
      <c r="BG219" s="233">
        <f>IF(O219="zákl. přenesená",K219,0)</f>
        <v>0</v>
      </c>
      <c r="BH219" s="233">
        <f>IF(O219="sníž. přenesená",K219,0)</f>
        <v>0</v>
      </c>
      <c r="BI219" s="233">
        <f>IF(O219="nulová",K219,0)</f>
        <v>0</v>
      </c>
      <c r="BJ219" s="20" t="s">
        <v>82</v>
      </c>
      <c r="BK219" s="233">
        <f>ROUND(P219*H219,2)</f>
        <v>0</v>
      </c>
      <c r="BL219" s="20" t="s">
        <v>202</v>
      </c>
      <c r="BM219" s="232" t="s">
        <v>580</v>
      </c>
    </row>
    <row r="220" s="2" customFormat="1">
      <c r="A220" s="41"/>
      <c r="B220" s="42"/>
      <c r="C220" s="43"/>
      <c r="D220" s="234" t="s">
        <v>204</v>
      </c>
      <c r="E220" s="43"/>
      <c r="F220" s="235" t="s">
        <v>581</v>
      </c>
      <c r="G220" s="43"/>
      <c r="H220" s="43"/>
      <c r="I220" s="236"/>
      <c r="J220" s="236"/>
      <c r="K220" s="43"/>
      <c r="L220" s="43"/>
      <c r="M220" s="47"/>
      <c r="N220" s="237"/>
      <c r="O220" s="238"/>
      <c r="P220" s="87"/>
      <c r="Q220" s="87"/>
      <c r="R220" s="87"/>
      <c r="S220" s="87"/>
      <c r="T220" s="87"/>
      <c r="U220" s="87"/>
      <c r="V220" s="87"/>
      <c r="W220" s="87"/>
      <c r="X220" s="88"/>
      <c r="Y220" s="41"/>
      <c r="Z220" s="41"/>
      <c r="AA220" s="41"/>
      <c r="AB220" s="41"/>
      <c r="AC220" s="41"/>
      <c r="AD220" s="41"/>
      <c r="AE220" s="41"/>
      <c r="AT220" s="20" t="s">
        <v>204</v>
      </c>
      <c r="AU220" s="20" t="s">
        <v>84</v>
      </c>
    </row>
    <row r="221" s="13" customFormat="1">
      <c r="A221" s="13"/>
      <c r="B221" s="239"/>
      <c r="C221" s="240"/>
      <c r="D221" s="241" t="s">
        <v>206</v>
      </c>
      <c r="E221" s="242" t="s">
        <v>20</v>
      </c>
      <c r="F221" s="243" t="s">
        <v>582</v>
      </c>
      <c r="G221" s="240"/>
      <c r="H221" s="242" t="s">
        <v>20</v>
      </c>
      <c r="I221" s="244"/>
      <c r="J221" s="244"/>
      <c r="K221" s="240"/>
      <c r="L221" s="240"/>
      <c r="M221" s="245"/>
      <c r="N221" s="246"/>
      <c r="O221" s="247"/>
      <c r="P221" s="247"/>
      <c r="Q221" s="247"/>
      <c r="R221" s="247"/>
      <c r="S221" s="247"/>
      <c r="T221" s="247"/>
      <c r="U221" s="247"/>
      <c r="V221" s="247"/>
      <c r="W221" s="247"/>
      <c r="X221" s="248"/>
      <c r="Y221" s="13"/>
      <c r="Z221" s="13"/>
      <c r="AA221" s="13"/>
      <c r="AB221" s="13"/>
      <c r="AC221" s="13"/>
      <c r="AD221" s="13"/>
      <c r="AE221" s="13"/>
      <c r="AT221" s="249" t="s">
        <v>206</v>
      </c>
      <c r="AU221" s="249" t="s">
        <v>84</v>
      </c>
      <c r="AV221" s="13" t="s">
        <v>82</v>
      </c>
      <c r="AW221" s="13" t="s">
        <v>5</v>
      </c>
      <c r="AX221" s="13" t="s">
        <v>74</v>
      </c>
      <c r="AY221" s="249" t="s">
        <v>194</v>
      </c>
    </row>
    <row r="222" s="13" customFormat="1">
      <c r="A222" s="13"/>
      <c r="B222" s="239"/>
      <c r="C222" s="240"/>
      <c r="D222" s="241" t="s">
        <v>206</v>
      </c>
      <c r="E222" s="242" t="s">
        <v>20</v>
      </c>
      <c r="F222" s="243" t="s">
        <v>583</v>
      </c>
      <c r="G222" s="240"/>
      <c r="H222" s="242" t="s">
        <v>20</v>
      </c>
      <c r="I222" s="244"/>
      <c r="J222" s="244"/>
      <c r="K222" s="240"/>
      <c r="L222" s="240"/>
      <c r="M222" s="245"/>
      <c r="N222" s="246"/>
      <c r="O222" s="247"/>
      <c r="P222" s="247"/>
      <c r="Q222" s="247"/>
      <c r="R222" s="247"/>
      <c r="S222" s="247"/>
      <c r="T222" s="247"/>
      <c r="U222" s="247"/>
      <c r="V222" s="247"/>
      <c r="W222" s="247"/>
      <c r="X222" s="248"/>
      <c r="Y222" s="13"/>
      <c r="Z222" s="13"/>
      <c r="AA222" s="13"/>
      <c r="AB222" s="13"/>
      <c r="AC222" s="13"/>
      <c r="AD222" s="13"/>
      <c r="AE222" s="13"/>
      <c r="AT222" s="249" t="s">
        <v>206</v>
      </c>
      <c r="AU222" s="249" t="s">
        <v>84</v>
      </c>
      <c r="AV222" s="13" t="s">
        <v>82</v>
      </c>
      <c r="AW222" s="13" t="s">
        <v>5</v>
      </c>
      <c r="AX222" s="13" t="s">
        <v>74</v>
      </c>
      <c r="AY222" s="249" t="s">
        <v>194</v>
      </c>
    </row>
    <row r="223" s="13" customFormat="1">
      <c r="A223" s="13"/>
      <c r="B223" s="239"/>
      <c r="C223" s="240"/>
      <c r="D223" s="241" t="s">
        <v>206</v>
      </c>
      <c r="E223" s="242" t="s">
        <v>20</v>
      </c>
      <c r="F223" s="243" t="s">
        <v>535</v>
      </c>
      <c r="G223" s="240"/>
      <c r="H223" s="242" t="s">
        <v>20</v>
      </c>
      <c r="I223" s="244"/>
      <c r="J223" s="244"/>
      <c r="K223" s="240"/>
      <c r="L223" s="240"/>
      <c r="M223" s="245"/>
      <c r="N223" s="246"/>
      <c r="O223" s="247"/>
      <c r="P223" s="247"/>
      <c r="Q223" s="247"/>
      <c r="R223" s="247"/>
      <c r="S223" s="247"/>
      <c r="T223" s="247"/>
      <c r="U223" s="247"/>
      <c r="V223" s="247"/>
      <c r="W223" s="247"/>
      <c r="X223" s="248"/>
      <c r="Y223" s="13"/>
      <c r="Z223" s="13"/>
      <c r="AA223" s="13"/>
      <c r="AB223" s="13"/>
      <c r="AC223" s="13"/>
      <c r="AD223" s="13"/>
      <c r="AE223" s="13"/>
      <c r="AT223" s="249" t="s">
        <v>206</v>
      </c>
      <c r="AU223" s="249" t="s">
        <v>84</v>
      </c>
      <c r="AV223" s="13" t="s">
        <v>82</v>
      </c>
      <c r="AW223" s="13" t="s">
        <v>5</v>
      </c>
      <c r="AX223" s="13" t="s">
        <v>74</v>
      </c>
      <c r="AY223" s="249" t="s">
        <v>194</v>
      </c>
    </row>
    <row r="224" s="13" customFormat="1">
      <c r="A224" s="13"/>
      <c r="B224" s="239"/>
      <c r="C224" s="240"/>
      <c r="D224" s="241" t="s">
        <v>206</v>
      </c>
      <c r="E224" s="242" t="s">
        <v>20</v>
      </c>
      <c r="F224" s="243" t="s">
        <v>583</v>
      </c>
      <c r="G224" s="240"/>
      <c r="H224" s="242" t="s">
        <v>20</v>
      </c>
      <c r="I224" s="244"/>
      <c r="J224" s="244"/>
      <c r="K224" s="240"/>
      <c r="L224" s="240"/>
      <c r="M224" s="245"/>
      <c r="N224" s="246"/>
      <c r="O224" s="247"/>
      <c r="P224" s="247"/>
      <c r="Q224" s="247"/>
      <c r="R224" s="247"/>
      <c r="S224" s="247"/>
      <c r="T224" s="247"/>
      <c r="U224" s="247"/>
      <c r="V224" s="247"/>
      <c r="W224" s="247"/>
      <c r="X224" s="248"/>
      <c r="Y224" s="13"/>
      <c r="Z224" s="13"/>
      <c r="AA224" s="13"/>
      <c r="AB224" s="13"/>
      <c r="AC224" s="13"/>
      <c r="AD224" s="13"/>
      <c r="AE224" s="13"/>
      <c r="AT224" s="249" t="s">
        <v>206</v>
      </c>
      <c r="AU224" s="249" t="s">
        <v>84</v>
      </c>
      <c r="AV224" s="13" t="s">
        <v>82</v>
      </c>
      <c r="AW224" s="13" t="s">
        <v>5</v>
      </c>
      <c r="AX224" s="13" t="s">
        <v>74</v>
      </c>
      <c r="AY224" s="249" t="s">
        <v>194</v>
      </c>
    </row>
    <row r="225" s="13" customFormat="1">
      <c r="A225" s="13"/>
      <c r="B225" s="239"/>
      <c r="C225" s="240"/>
      <c r="D225" s="241" t="s">
        <v>206</v>
      </c>
      <c r="E225" s="242" t="s">
        <v>20</v>
      </c>
      <c r="F225" s="243" t="s">
        <v>461</v>
      </c>
      <c r="G225" s="240"/>
      <c r="H225" s="242" t="s">
        <v>20</v>
      </c>
      <c r="I225" s="244"/>
      <c r="J225" s="244"/>
      <c r="K225" s="240"/>
      <c r="L225" s="240"/>
      <c r="M225" s="245"/>
      <c r="N225" s="246"/>
      <c r="O225" s="247"/>
      <c r="P225" s="247"/>
      <c r="Q225" s="247"/>
      <c r="R225" s="247"/>
      <c r="S225" s="247"/>
      <c r="T225" s="247"/>
      <c r="U225" s="247"/>
      <c r="V225" s="247"/>
      <c r="W225" s="247"/>
      <c r="X225" s="248"/>
      <c r="Y225" s="13"/>
      <c r="Z225" s="13"/>
      <c r="AA225" s="13"/>
      <c r="AB225" s="13"/>
      <c r="AC225" s="13"/>
      <c r="AD225" s="13"/>
      <c r="AE225" s="13"/>
      <c r="AT225" s="249" t="s">
        <v>206</v>
      </c>
      <c r="AU225" s="249" t="s">
        <v>84</v>
      </c>
      <c r="AV225" s="13" t="s">
        <v>82</v>
      </c>
      <c r="AW225" s="13" t="s">
        <v>5</v>
      </c>
      <c r="AX225" s="13" t="s">
        <v>74</v>
      </c>
      <c r="AY225" s="249" t="s">
        <v>194</v>
      </c>
    </row>
    <row r="226" s="14" customFormat="1">
      <c r="A226" s="14"/>
      <c r="B226" s="250"/>
      <c r="C226" s="251"/>
      <c r="D226" s="241" t="s">
        <v>206</v>
      </c>
      <c r="E226" s="252" t="s">
        <v>20</v>
      </c>
      <c r="F226" s="253" t="s">
        <v>584</v>
      </c>
      <c r="G226" s="251"/>
      <c r="H226" s="254">
        <v>3.3999999999999999</v>
      </c>
      <c r="I226" s="255"/>
      <c r="J226" s="255"/>
      <c r="K226" s="251"/>
      <c r="L226" s="251"/>
      <c r="M226" s="256"/>
      <c r="N226" s="257"/>
      <c r="O226" s="258"/>
      <c r="P226" s="258"/>
      <c r="Q226" s="258"/>
      <c r="R226" s="258"/>
      <c r="S226" s="258"/>
      <c r="T226" s="258"/>
      <c r="U226" s="258"/>
      <c r="V226" s="258"/>
      <c r="W226" s="258"/>
      <c r="X226" s="259"/>
      <c r="Y226" s="14"/>
      <c r="Z226" s="14"/>
      <c r="AA226" s="14"/>
      <c r="AB226" s="14"/>
      <c r="AC226" s="14"/>
      <c r="AD226" s="14"/>
      <c r="AE226" s="14"/>
      <c r="AT226" s="260" t="s">
        <v>206</v>
      </c>
      <c r="AU226" s="260" t="s">
        <v>84</v>
      </c>
      <c r="AV226" s="14" t="s">
        <v>84</v>
      </c>
      <c r="AW226" s="14" t="s">
        <v>5</v>
      </c>
      <c r="AX226" s="14" t="s">
        <v>74</v>
      </c>
      <c r="AY226" s="260" t="s">
        <v>194</v>
      </c>
    </row>
    <row r="227" s="13" customFormat="1">
      <c r="A227" s="13"/>
      <c r="B227" s="239"/>
      <c r="C227" s="240"/>
      <c r="D227" s="241" t="s">
        <v>206</v>
      </c>
      <c r="E227" s="242" t="s">
        <v>20</v>
      </c>
      <c r="F227" s="243" t="s">
        <v>535</v>
      </c>
      <c r="G227" s="240"/>
      <c r="H227" s="242" t="s">
        <v>20</v>
      </c>
      <c r="I227" s="244"/>
      <c r="J227" s="244"/>
      <c r="K227" s="240"/>
      <c r="L227" s="240"/>
      <c r="M227" s="245"/>
      <c r="N227" s="246"/>
      <c r="O227" s="247"/>
      <c r="P227" s="247"/>
      <c r="Q227" s="247"/>
      <c r="R227" s="247"/>
      <c r="S227" s="247"/>
      <c r="T227" s="247"/>
      <c r="U227" s="247"/>
      <c r="V227" s="247"/>
      <c r="W227" s="247"/>
      <c r="X227" s="248"/>
      <c r="Y227" s="13"/>
      <c r="Z227" s="13"/>
      <c r="AA227" s="13"/>
      <c r="AB227" s="13"/>
      <c r="AC227" s="13"/>
      <c r="AD227" s="13"/>
      <c r="AE227" s="13"/>
      <c r="AT227" s="249" t="s">
        <v>206</v>
      </c>
      <c r="AU227" s="249" t="s">
        <v>84</v>
      </c>
      <c r="AV227" s="13" t="s">
        <v>82</v>
      </c>
      <c r="AW227" s="13" t="s">
        <v>5</v>
      </c>
      <c r="AX227" s="13" t="s">
        <v>74</v>
      </c>
      <c r="AY227" s="249" t="s">
        <v>194</v>
      </c>
    </row>
    <row r="228" s="13" customFormat="1">
      <c r="A228" s="13"/>
      <c r="B228" s="239"/>
      <c r="C228" s="240"/>
      <c r="D228" s="241" t="s">
        <v>206</v>
      </c>
      <c r="E228" s="242" t="s">
        <v>20</v>
      </c>
      <c r="F228" s="243" t="s">
        <v>585</v>
      </c>
      <c r="G228" s="240"/>
      <c r="H228" s="242" t="s">
        <v>20</v>
      </c>
      <c r="I228" s="244"/>
      <c r="J228" s="244"/>
      <c r="K228" s="240"/>
      <c r="L228" s="240"/>
      <c r="M228" s="245"/>
      <c r="N228" s="246"/>
      <c r="O228" s="247"/>
      <c r="P228" s="247"/>
      <c r="Q228" s="247"/>
      <c r="R228" s="247"/>
      <c r="S228" s="247"/>
      <c r="T228" s="247"/>
      <c r="U228" s="247"/>
      <c r="V228" s="247"/>
      <c r="W228" s="247"/>
      <c r="X228" s="248"/>
      <c r="Y228" s="13"/>
      <c r="Z228" s="13"/>
      <c r="AA228" s="13"/>
      <c r="AB228" s="13"/>
      <c r="AC228" s="13"/>
      <c r="AD228" s="13"/>
      <c r="AE228" s="13"/>
      <c r="AT228" s="249" t="s">
        <v>206</v>
      </c>
      <c r="AU228" s="249" t="s">
        <v>84</v>
      </c>
      <c r="AV228" s="13" t="s">
        <v>82</v>
      </c>
      <c r="AW228" s="13" t="s">
        <v>5</v>
      </c>
      <c r="AX228" s="13" t="s">
        <v>74</v>
      </c>
      <c r="AY228" s="249" t="s">
        <v>194</v>
      </c>
    </row>
    <row r="229" s="13" customFormat="1">
      <c r="A229" s="13"/>
      <c r="B229" s="239"/>
      <c r="C229" s="240"/>
      <c r="D229" s="241" t="s">
        <v>206</v>
      </c>
      <c r="E229" s="242" t="s">
        <v>20</v>
      </c>
      <c r="F229" s="243" t="s">
        <v>506</v>
      </c>
      <c r="G229" s="240"/>
      <c r="H229" s="242" t="s">
        <v>20</v>
      </c>
      <c r="I229" s="244"/>
      <c r="J229" s="244"/>
      <c r="K229" s="240"/>
      <c r="L229" s="240"/>
      <c r="M229" s="245"/>
      <c r="N229" s="246"/>
      <c r="O229" s="247"/>
      <c r="P229" s="247"/>
      <c r="Q229" s="247"/>
      <c r="R229" s="247"/>
      <c r="S229" s="247"/>
      <c r="T229" s="247"/>
      <c r="U229" s="247"/>
      <c r="V229" s="247"/>
      <c r="W229" s="247"/>
      <c r="X229" s="248"/>
      <c r="Y229" s="13"/>
      <c r="Z229" s="13"/>
      <c r="AA229" s="13"/>
      <c r="AB229" s="13"/>
      <c r="AC229" s="13"/>
      <c r="AD229" s="13"/>
      <c r="AE229" s="13"/>
      <c r="AT229" s="249" t="s">
        <v>206</v>
      </c>
      <c r="AU229" s="249" t="s">
        <v>84</v>
      </c>
      <c r="AV229" s="13" t="s">
        <v>82</v>
      </c>
      <c r="AW229" s="13" t="s">
        <v>5</v>
      </c>
      <c r="AX229" s="13" t="s">
        <v>74</v>
      </c>
      <c r="AY229" s="249" t="s">
        <v>194</v>
      </c>
    </row>
    <row r="230" s="14" customFormat="1">
      <c r="A230" s="14"/>
      <c r="B230" s="250"/>
      <c r="C230" s="251"/>
      <c r="D230" s="241" t="s">
        <v>206</v>
      </c>
      <c r="E230" s="252" t="s">
        <v>20</v>
      </c>
      <c r="F230" s="253" t="s">
        <v>586</v>
      </c>
      <c r="G230" s="251"/>
      <c r="H230" s="254">
        <v>3.125</v>
      </c>
      <c r="I230" s="255"/>
      <c r="J230" s="255"/>
      <c r="K230" s="251"/>
      <c r="L230" s="251"/>
      <c r="M230" s="256"/>
      <c r="N230" s="257"/>
      <c r="O230" s="258"/>
      <c r="P230" s="258"/>
      <c r="Q230" s="258"/>
      <c r="R230" s="258"/>
      <c r="S230" s="258"/>
      <c r="T230" s="258"/>
      <c r="U230" s="258"/>
      <c r="V230" s="258"/>
      <c r="W230" s="258"/>
      <c r="X230" s="259"/>
      <c r="Y230" s="14"/>
      <c r="Z230" s="14"/>
      <c r="AA230" s="14"/>
      <c r="AB230" s="14"/>
      <c r="AC230" s="14"/>
      <c r="AD230" s="14"/>
      <c r="AE230" s="14"/>
      <c r="AT230" s="260" t="s">
        <v>206</v>
      </c>
      <c r="AU230" s="260" t="s">
        <v>84</v>
      </c>
      <c r="AV230" s="14" t="s">
        <v>84</v>
      </c>
      <c r="AW230" s="14" t="s">
        <v>5</v>
      </c>
      <c r="AX230" s="14" t="s">
        <v>74</v>
      </c>
      <c r="AY230" s="260" t="s">
        <v>194</v>
      </c>
    </row>
    <row r="231" s="15" customFormat="1">
      <c r="A231" s="15"/>
      <c r="B231" s="261"/>
      <c r="C231" s="262"/>
      <c r="D231" s="241" t="s">
        <v>206</v>
      </c>
      <c r="E231" s="263" t="s">
        <v>20</v>
      </c>
      <c r="F231" s="264" t="s">
        <v>210</v>
      </c>
      <c r="G231" s="262"/>
      <c r="H231" s="265">
        <v>6.5250000000000004</v>
      </c>
      <c r="I231" s="266"/>
      <c r="J231" s="266"/>
      <c r="K231" s="262"/>
      <c r="L231" s="262"/>
      <c r="M231" s="267"/>
      <c r="N231" s="268"/>
      <c r="O231" s="269"/>
      <c r="P231" s="269"/>
      <c r="Q231" s="269"/>
      <c r="R231" s="269"/>
      <c r="S231" s="269"/>
      <c r="T231" s="269"/>
      <c r="U231" s="269"/>
      <c r="V231" s="269"/>
      <c r="W231" s="269"/>
      <c r="X231" s="270"/>
      <c r="Y231" s="15"/>
      <c r="Z231" s="15"/>
      <c r="AA231" s="15"/>
      <c r="AB231" s="15"/>
      <c r="AC231" s="15"/>
      <c r="AD231" s="15"/>
      <c r="AE231" s="15"/>
      <c r="AT231" s="271" t="s">
        <v>206</v>
      </c>
      <c r="AU231" s="271" t="s">
        <v>84</v>
      </c>
      <c r="AV231" s="15" t="s">
        <v>202</v>
      </c>
      <c r="AW231" s="15" t="s">
        <v>5</v>
      </c>
      <c r="AX231" s="15" t="s">
        <v>82</v>
      </c>
      <c r="AY231" s="271" t="s">
        <v>194</v>
      </c>
    </row>
    <row r="232" s="2" customFormat="1" ht="24.15" customHeight="1">
      <c r="A232" s="41"/>
      <c r="B232" s="42"/>
      <c r="C232" s="283" t="s">
        <v>289</v>
      </c>
      <c r="D232" s="283" t="s">
        <v>418</v>
      </c>
      <c r="E232" s="284" t="s">
        <v>587</v>
      </c>
      <c r="F232" s="285" t="s">
        <v>588</v>
      </c>
      <c r="G232" s="286" t="s">
        <v>200</v>
      </c>
      <c r="H232" s="287">
        <v>6.5250000000000004</v>
      </c>
      <c r="I232" s="288"/>
      <c r="J232" s="289"/>
      <c r="K232" s="290">
        <f>ROUND(P232*H232,2)</f>
        <v>0</v>
      </c>
      <c r="L232" s="285" t="s">
        <v>201</v>
      </c>
      <c r="M232" s="291"/>
      <c r="N232" s="292" t="s">
        <v>20</v>
      </c>
      <c r="O232" s="228" t="s">
        <v>43</v>
      </c>
      <c r="P232" s="229">
        <f>I232+J232</f>
        <v>0</v>
      </c>
      <c r="Q232" s="229">
        <f>ROUND(I232*H232,2)</f>
        <v>0</v>
      </c>
      <c r="R232" s="229">
        <f>ROUND(J232*H232,2)</f>
        <v>0</v>
      </c>
      <c r="S232" s="87"/>
      <c r="T232" s="230">
        <f>S232*H232</f>
        <v>0</v>
      </c>
      <c r="U232" s="230">
        <v>0.00029999999999999997</v>
      </c>
      <c r="V232" s="230">
        <f>U232*H232</f>
        <v>0.0019575</v>
      </c>
      <c r="W232" s="230">
        <v>0</v>
      </c>
      <c r="X232" s="231">
        <f>W232*H232</f>
        <v>0</v>
      </c>
      <c r="Y232" s="41"/>
      <c r="Z232" s="41"/>
      <c r="AA232" s="41"/>
      <c r="AB232" s="41"/>
      <c r="AC232" s="41"/>
      <c r="AD232" s="41"/>
      <c r="AE232" s="41"/>
      <c r="AR232" s="232" t="s">
        <v>243</v>
      </c>
      <c r="AT232" s="232" t="s">
        <v>418</v>
      </c>
      <c r="AU232" s="232" t="s">
        <v>84</v>
      </c>
      <c r="AY232" s="20" t="s">
        <v>194</v>
      </c>
      <c r="BE232" s="233">
        <f>IF(O232="základní",K232,0)</f>
        <v>0</v>
      </c>
      <c r="BF232" s="233">
        <f>IF(O232="snížená",K232,0)</f>
        <v>0</v>
      </c>
      <c r="BG232" s="233">
        <f>IF(O232="zákl. přenesená",K232,0)</f>
        <v>0</v>
      </c>
      <c r="BH232" s="233">
        <f>IF(O232="sníž. přenesená",K232,0)</f>
        <v>0</v>
      </c>
      <c r="BI232" s="233">
        <f>IF(O232="nulová",K232,0)</f>
        <v>0</v>
      </c>
      <c r="BJ232" s="20" t="s">
        <v>82</v>
      </c>
      <c r="BK232" s="233">
        <f>ROUND(P232*H232,2)</f>
        <v>0</v>
      </c>
      <c r="BL232" s="20" t="s">
        <v>202</v>
      </c>
      <c r="BM232" s="232" t="s">
        <v>589</v>
      </c>
    </row>
    <row r="233" s="13" customFormat="1">
      <c r="A233" s="13"/>
      <c r="B233" s="239"/>
      <c r="C233" s="240"/>
      <c r="D233" s="241" t="s">
        <v>206</v>
      </c>
      <c r="E233" s="242" t="s">
        <v>20</v>
      </c>
      <c r="F233" s="243" t="s">
        <v>582</v>
      </c>
      <c r="G233" s="240"/>
      <c r="H233" s="242" t="s">
        <v>20</v>
      </c>
      <c r="I233" s="244"/>
      <c r="J233" s="244"/>
      <c r="K233" s="240"/>
      <c r="L233" s="240"/>
      <c r="M233" s="245"/>
      <c r="N233" s="246"/>
      <c r="O233" s="247"/>
      <c r="P233" s="247"/>
      <c r="Q233" s="247"/>
      <c r="R233" s="247"/>
      <c r="S233" s="247"/>
      <c r="T233" s="247"/>
      <c r="U233" s="247"/>
      <c r="V233" s="247"/>
      <c r="W233" s="247"/>
      <c r="X233" s="248"/>
      <c r="Y233" s="13"/>
      <c r="Z233" s="13"/>
      <c r="AA233" s="13"/>
      <c r="AB233" s="13"/>
      <c r="AC233" s="13"/>
      <c r="AD233" s="13"/>
      <c r="AE233" s="13"/>
      <c r="AT233" s="249" t="s">
        <v>206</v>
      </c>
      <c r="AU233" s="249" t="s">
        <v>84</v>
      </c>
      <c r="AV233" s="13" t="s">
        <v>82</v>
      </c>
      <c r="AW233" s="13" t="s">
        <v>5</v>
      </c>
      <c r="AX233" s="13" t="s">
        <v>74</v>
      </c>
      <c r="AY233" s="249" t="s">
        <v>194</v>
      </c>
    </row>
    <row r="234" s="13" customFormat="1">
      <c r="A234" s="13"/>
      <c r="B234" s="239"/>
      <c r="C234" s="240"/>
      <c r="D234" s="241" t="s">
        <v>206</v>
      </c>
      <c r="E234" s="242" t="s">
        <v>20</v>
      </c>
      <c r="F234" s="243" t="s">
        <v>583</v>
      </c>
      <c r="G234" s="240"/>
      <c r="H234" s="242" t="s">
        <v>20</v>
      </c>
      <c r="I234" s="244"/>
      <c r="J234" s="244"/>
      <c r="K234" s="240"/>
      <c r="L234" s="240"/>
      <c r="M234" s="245"/>
      <c r="N234" s="246"/>
      <c r="O234" s="247"/>
      <c r="P234" s="247"/>
      <c r="Q234" s="247"/>
      <c r="R234" s="247"/>
      <c r="S234" s="247"/>
      <c r="T234" s="247"/>
      <c r="U234" s="247"/>
      <c r="V234" s="247"/>
      <c r="W234" s="247"/>
      <c r="X234" s="248"/>
      <c r="Y234" s="13"/>
      <c r="Z234" s="13"/>
      <c r="AA234" s="13"/>
      <c r="AB234" s="13"/>
      <c r="AC234" s="13"/>
      <c r="AD234" s="13"/>
      <c r="AE234" s="13"/>
      <c r="AT234" s="249" t="s">
        <v>206</v>
      </c>
      <c r="AU234" s="249" t="s">
        <v>84</v>
      </c>
      <c r="AV234" s="13" t="s">
        <v>82</v>
      </c>
      <c r="AW234" s="13" t="s">
        <v>5</v>
      </c>
      <c r="AX234" s="13" t="s">
        <v>74</v>
      </c>
      <c r="AY234" s="249" t="s">
        <v>194</v>
      </c>
    </row>
    <row r="235" s="13" customFormat="1">
      <c r="A235" s="13"/>
      <c r="B235" s="239"/>
      <c r="C235" s="240"/>
      <c r="D235" s="241" t="s">
        <v>206</v>
      </c>
      <c r="E235" s="242" t="s">
        <v>20</v>
      </c>
      <c r="F235" s="243" t="s">
        <v>535</v>
      </c>
      <c r="G235" s="240"/>
      <c r="H235" s="242" t="s">
        <v>20</v>
      </c>
      <c r="I235" s="244"/>
      <c r="J235" s="244"/>
      <c r="K235" s="240"/>
      <c r="L235" s="240"/>
      <c r="M235" s="245"/>
      <c r="N235" s="246"/>
      <c r="O235" s="247"/>
      <c r="P235" s="247"/>
      <c r="Q235" s="247"/>
      <c r="R235" s="247"/>
      <c r="S235" s="247"/>
      <c r="T235" s="247"/>
      <c r="U235" s="247"/>
      <c r="V235" s="247"/>
      <c r="W235" s="247"/>
      <c r="X235" s="248"/>
      <c r="Y235" s="13"/>
      <c r="Z235" s="13"/>
      <c r="AA235" s="13"/>
      <c r="AB235" s="13"/>
      <c r="AC235" s="13"/>
      <c r="AD235" s="13"/>
      <c r="AE235" s="13"/>
      <c r="AT235" s="249" t="s">
        <v>206</v>
      </c>
      <c r="AU235" s="249" t="s">
        <v>84</v>
      </c>
      <c r="AV235" s="13" t="s">
        <v>82</v>
      </c>
      <c r="AW235" s="13" t="s">
        <v>5</v>
      </c>
      <c r="AX235" s="13" t="s">
        <v>74</v>
      </c>
      <c r="AY235" s="249" t="s">
        <v>194</v>
      </c>
    </row>
    <row r="236" s="13" customFormat="1">
      <c r="A236" s="13"/>
      <c r="B236" s="239"/>
      <c r="C236" s="240"/>
      <c r="D236" s="241" t="s">
        <v>206</v>
      </c>
      <c r="E236" s="242" t="s">
        <v>20</v>
      </c>
      <c r="F236" s="243" t="s">
        <v>583</v>
      </c>
      <c r="G236" s="240"/>
      <c r="H236" s="242" t="s">
        <v>20</v>
      </c>
      <c r="I236" s="244"/>
      <c r="J236" s="244"/>
      <c r="K236" s="240"/>
      <c r="L236" s="240"/>
      <c r="M236" s="245"/>
      <c r="N236" s="246"/>
      <c r="O236" s="247"/>
      <c r="P236" s="247"/>
      <c r="Q236" s="247"/>
      <c r="R236" s="247"/>
      <c r="S236" s="247"/>
      <c r="T236" s="247"/>
      <c r="U236" s="247"/>
      <c r="V236" s="247"/>
      <c r="W236" s="247"/>
      <c r="X236" s="248"/>
      <c r="Y236" s="13"/>
      <c r="Z236" s="13"/>
      <c r="AA236" s="13"/>
      <c r="AB236" s="13"/>
      <c r="AC236" s="13"/>
      <c r="AD236" s="13"/>
      <c r="AE236" s="13"/>
      <c r="AT236" s="249" t="s">
        <v>206</v>
      </c>
      <c r="AU236" s="249" t="s">
        <v>84</v>
      </c>
      <c r="AV236" s="13" t="s">
        <v>82</v>
      </c>
      <c r="AW236" s="13" t="s">
        <v>5</v>
      </c>
      <c r="AX236" s="13" t="s">
        <v>74</v>
      </c>
      <c r="AY236" s="249" t="s">
        <v>194</v>
      </c>
    </row>
    <row r="237" s="13" customFormat="1">
      <c r="A237" s="13"/>
      <c r="B237" s="239"/>
      <c r="C237" s="240"/>
      <c r="D237" s="241" t="s">
        <v>206</v>
      </c>
      <c r="E237" s="242" t="s">
        <v>20</v>
      </c>
      <c r="F237" s="243" t="s">
        <v>461</v>
      </c>
      <c r="G237" s="240"/>
      <c r="H237" s="242" t="s">
        <v>20</v>
      </c>
      <c r="I237" s="244"/>
      <c r="J237" s="244"/>
      <c r="K237" s="240"/>
      <c r="L237" s="240"/>
      <c r="M237" s="245"/>
      <c r="N237" s="246"/>
      <c r="O237" s="247"/>
      <c r="P237" s="247"/>
      <c r="Q237" s="247"/>
      <c r="R237" s="247"/>
      <c r="S237" s="247"/>
      <c r="T237" s="247"/>
      <c r="U237" s="247"/>
      <c r="V237" s="247"/>
      <c r="W237" s="247"/>
      <c r="X237" s="248"/>
      <c r="Y237" s="13"/>
      <c r="Z237" s="13"/>
      <c r="AA237" s="13"/>
      <c r="AB237" s="13"/>
      <c r="AC237" s="13"/>
      <c r="AD237" s="13"/>
      <c r="AE237" s="13"/>
      <c r="AT237" s="249" t="s">
        <v>206</v>
      </c>
      <c r="AU237" s="249" t="s">
        <v>84</v>
      </c>
      <c r="AV237" s="13" t="s">
        <v>82</v>
      </c>
      <c r="AW237" s="13" t="s">
        <v>5</v>
      </c>
      <c r="AX237" s="13" t="s">
        <v>74</v>
      </c>
      <c r="AY237" s="249" t="s">
        <v>194</v>
      </c>
    </row>
    <row r="238" s="14" customFormat="1">
      <c r="A238" s="14"/>
      <c r="B238" s="250"/>
      <c r="C238" s="251"/>
      <c r="D238" s="241" t="s">
        <v>206</v>
      </c>
      <c r="E238" s="252" t="s">
        <v>20</v>
      </c>
      <c r="F238" s="253" t="s">
        <v>584</v>
      </c>
      <c r="G238" s="251"/>
      <c r="H238" s="254">
        <v>3.3999999999999999</v>
      </c>
      <c r="I238" s="255"/>
      <c r="J238" s="255"/>
      <c r="K238" s="251"/>
      <c r="L238" s="251"/>
      <c r="M238" s="256"/>
      <c r="N238" s="257"/>
      <c r="O238" s="258"/>
      <c r="P238" s="258"/>
      <c r="Q238" s="258"/>
      <c r="R238" s="258"/>
      <c r="S238" s="258"/>
      <c r="T238" s="258"/>
      <c r="U238" s="258"/>
      <c r="V238" s="258"/>
      <c r="W238" s="258"/>
      <c r="X238" s="259"/>
      <c r="Y238" s="14"/>
      <c r="Z238" s="14"/>
      <c r="AA238" s="14"/>
      <c r="AB238" s="14"/>
      <c r="AC238" s="14"/>
      <c r="AD238" s="14"/>
      <c r="AE238" s="14"/>
      <c r="AT238" s="260" t="s">
        <v>206</v>
      </c>
      <c r="AU238" s="260" t="s">
        <v>84</v>
      </c>
      <c r="AV238" s="14" t="s">
        <v>84</v>
      </c>
      <c r="AW238" s="14" t="s">
        <v>5</v>
      </c>
      <c r="AX238" s="14" t="s">
        <v>74</v>
      </c>
      <c r="AY238" s="260" t="s">
        <v>194</v>
      </c>
    </row>
    <row r="239" s="13" customFormat="1">
      <c r="A239" s="13"/>
      <c r="B239" s="239"/>
      <c r="C239" s="240"/>
      <c r="D239" s="241" t="s">
        <v>206</v>
      </c>
      <c r="E239" s="242" t="s">
        <v>20</v>
      </c>
      <c r="F239" s="243" t="s">
        <v>535</v>
      </c>
      <c r="G239" s="240"/>
      <c r="H239" s="242" t="s">
        <v>20</v>
      </c>
      <c r="I239" s="244"/>
      <c r="J239" s="244"/>
      <c r="K239" s="240"/>
      <c r="L239" s="240"/>
      <c r="M239" s="245"/>
      <c r="N239" s="246"/>
      <c r="O239" s="247"/>
      <c r="P239" s="247"/>
      <c r="Q239" s="247"/>
      <c r="R239" s="247"/>
      <c r="S239" s="247"/>
      <c r="T239" s="247"/>
      <c r="U239" s="247"/>
      <c r="V239" s="247"/>
      <c r="W239" s="247"/>
      <c r="X239" s="248"/>
      <c r="Y239" s="13"/>
      <c r="Z239" s="13"/>
      <c r="AA239" s="13"/>
      <c r="AB239" s="13"/>
      <c r="AC239" s="13"/>
      <c r="AD239" s="13"/>
      <c r="AE239" s="13"/>
      <c r="AT239" s="249" t="s">
        <v>206</v>
      </c>
      <c r="AU239" s="249" t="s">
        <v>84</v>
      </c>
      <c r="AV239" s="13" t="s">
        <v>82</v>
      </c>
      <c r="AW239" s="13" t="s">
        <v>5</v>
      </c>
      <c r="AX239" s="13" t="s">
        <v>74</v>
      </c>
      <c r="AY239" s="249" t="s">
        <v>194</v>
      </c>
    </row>
    <row r="240" s="13" customFormat="1">
      <c r="A240" s="13"/>
      <c r="B240" s="239"/>
      <c r="C240" s="240"/>
      <c r="D240" s="241" t="s">
        <v>206</v>
      </c>
      <c r="E240" s="242" t="s">
        <v>20</v>
      </c>
      <c r="F240" s="243" t="s">
        <v>585</v>
      </c>
      <c r="G240" s="240"/>
      <c r="H240" s="242" t="s">
        <v>20</v>
      </c>
      <c r="I240" s="244"/>
      <c r="J240" s="244"/>
      <c r="K240" s="240"/>
      <c r="L240" s="240"/>
      <c r="M240" s="245"/>
      <c r="N240" s="246"/>
      <c r="O240" s="247"/>
      <c r="P240" s="247"/>
      <c r="Q240" s="247"/>
      <c r="R240" s="247"/>
      <c r="S240" s="247"/>
      <c r="T240" s="247"/>
      <c r="U240" s="247"/>
      <c r="V240" s="247"/>
      <c r="W240" s="247"/>
      <c r="X240" s="248"/>
      <c r="Y240" s="13"/>
      <c r="Z240" s="13"/>
      <c r="AA240" s="13"/>
      <c r="AB240" s="13"/>
      <c r="AC240" s="13"/>
      <c r="AD240" s="13"/>
      <c r="AE240" s="13"/>
      <c r="AT240" s="249" t="s">
        <v>206</v>
      </c>
      <c r="AU240" s="249" t="s">
        <v>84</v>
      </c>
      <c r="AV240" s="13" t="s">
        <v>82</v>
      </c>
      <c r="AW240" s="13" t="s">
        <v>5</v>
      </c>
      <c r="AX240" s="13" t="s">
        <v>74</v>
      </c>
      <c r="AY240" s="249" t="s">
        <v>194</v>
      </c>
    </row>
    <row r="241" s="13" customFormat="1">
      <c r="A241" s="13"/>
      <c r="B241" s="239"/>
      <c r="C241" s="240"/>
      <c r="D241" s="241" t="s">
        <v>206</v>
      </c>
      <c r="E241" s="242" t="s">
        <v>20</v>
      </c>
      <c r="F241" s="243" t="s">
        <v>506</v>
      </c>
      <c r="G241" s="240"/>
      <c r="H241" s="242" t="s">
        <v>20</v>
      </c>
      <c r="I241" s="244"/>
      <c r="J241" s="244"/>
      <c r="K241" s="240"/>
      <c r="L241" s="240"/>
      <c r="M241" s="245"/>
      <c r="N241" s="246"/>
      <c r="O241" s="247"/>
      <c r="P241" s="247"/>
      <c r="Q241" s="247"/>
      <c r="R241" s="247"/>
      <c r="S241" s="247"/>
      <c r="T241" s="247"/>
      <c r="U241" s="247"/>
      <c r="V241" s="247"/>
      <c r="W241" s="247"/>
      <c r="X241" s="248"/>
      <c r="Y241" s="13"/>
      <c r="Z241" s="13"/>
      <c r="AA241" s="13"/>
      <c r="AB241" s="13"/>
      <c r="AC241" s="13"/>
      <c r="AD241" s="13"/>
      <c r="AE241" s="13"/>
      <c r="AT241" s="249" t="s">
        <v>206</v>
      </c>
      <c r="AU241" s="249" t="s">
        <v>84</v>
      </c>
      <c r="AV241" s="13" t="s">
        <v>82</v>
      </c>
      <c r="AW241" s="13" t="s">
        <v>5</v>
      </c>
      <c r="AX241" s="13" t="s">
        <v>74</v>
      </c>
      <c r="AY241" s="249" t="s">
        <v>194</v>
      </c>
    </row>
    <row r="242" s="14" customFormat="1">
      <c r="A242" s="14"/>
      <c r="B242" s="250"/>
      <c r="C242" s="251"/>
      <c r="D242" s="241" t="s">
        <v>206</v>
      </c>
      <c r="E242" s="252" t="s">
        <v>20</v>
      </c>
      <c r="F242" s="253" t="s">
        <v>586</v>
      </c>
      <c r="G242" s="251"/>
      <c r="H242" s="254">
        <v>3.125</v>
      </c>
      <c r="I242" s="255"/>
      <c r="J242" s="255"/>
      <c r="K242" s="251"/>
      <c r="L242" s="251"/>
      <c r="M242" s="256"/>
      <c r="N242" s="257"/>
      <c r="O242" s="258"/>
      <c r="P242" s="258"/>
      <c r="Q242" s="258"/>
      <c r="R242" s="258"/>
      <c r="S242" s="258"/>
      <c r="T242" s="258"/>
      <c r="U242" s="258"/>
      <c r="V242" s="258"/>
      <c r="W242" s="258"/>
      <c r="X242" s="259"/>
      <c r="Y242" s="14"/>
      <c r="Z242" s="14"/>
      <c r="AA242" s="14"/>
      <c r="AB242" s="14"/>
      <c r="AC242" s="14"/>
      <c r="AD242" s="14"/>
      <c r="AE242" s="14"/>
      <c r="AT242" s="260" t="s">
        <v>206</v>
      </c>
      <c r="AU242" s="260" t="s">
        <v>84</v>
      </c>
      <c r="AV242" s="14" t="s">
        <v>84</v>
      </c>
      <c r="AW242" s="14" t="s">
        <v>5</v>
      </c>
      <c r="AX242" s="14" t="s">
        <v>74</v>
      </c>
      <c r="AY242" s="260" t="s">
        <v>194</v>
      </c>
    </row>
    <row r="243" s="15" customFormat="1">
      <c r="A243" s="15"/>
      <c r="B243" s="261"/>
      <c r="C243" s="262"/>
      <c r="D243" s="241" t="s">
        <v>206</v>
      </c>
      <c r="E243" s="263" t="s">
        <v>20</v>
      </c>
      <c r="F243" s="264" t="s">
        <v>210</v>
      </c>
      <c r="G243" s="262"/>
      <c r="H243" s="265">
        <v>6.5250000000000004</v>
      </c>
      <c r="I243" s="266"/>
      <c r="J243" s="266"/>
      <c r="K243" s="262"/>
      <c r="L243" s="262"/>
      <c r="M243" s="267"/>
      <c r="N243" s="268"/>
      <c r="O243" s="269"/>
      <c r="P243" s="269"/>
      <c r="Q243" s="269"/>
      <c r="R243" s="269"/>
      <c r="S243" s="269"/>
      <c r="T243" s="269"/>
      <c r="U243" s="269"/>
      <c r="V243" s="269"/>
      <c r="W243" s="269"/>
      <c r="X243" s="270"/>
      <c r="Y243" s="15"/>
      <c r="Z243" s="15"/>
      <c r="AA243" s="15"/>
      <c r="AB243" s="15"/>
      <c r="AC243" s="15"/>
      <c r="AD243" s="15"/>
      <c r="AE243" s="15"/>
      <c r="AT243" s="271" t="s">
        <v>206</v>
      </c>
      <c r="AU243" s="271" t="s">
        <v>84</v>
      </c>
      <c r="AV243" s="15" t="s">
        <v>202</v>
      </c>
      <c r="AW243" s="15" t="s">
        <v>5</v>
      </c>
      <c r="AX243" s="15" t="s">
        <v>82</v>
      </c>
      <c r="AY243" s="271" t="s">
        <v>194</v>
      </c>
    </row>
    <row r="244" s="2" customFormat="1" ht="33" customHeight="1">
      <c r="A244" s="41"/>
      <c r="B244" s="42"/>
      <c r="C244" s="220" t="s">
        <v>273</v>
      </c>
      <c r="D244" s="220" t="s">
        <v>197</v>
      </c>
      <c r="E244" s="221" t="s">
        <v>590</v>
      </c>
      <c r="F244" s="222" t="s">
        <v>591</v>
      </c>
      <c r="G244" s="223" t="s">
        <v>461</v>
      </c>
      <c r="H244" s="224">
        <v>13.6</v>
      </c>
      <c r="I244" s="225"/>
      <c r="J244" s="225"/>
      <c r="K244" s="226">
        <f>ROUND(P244*H244,2)</f>
        <v>0</v>
      </c>
      <c r="L244" s="222" t="s">
        <v>201</v>
      </c>
      <c r="M244" s="47"/>
      <c r="N244" s="227" t="s">
        <v>20</v>
      </c>
      <c r="O244" s="228" t="s">
        <v>43</v>
      </c>
      <c r="P244" s="229">
        <f>I244+J244</f>
        <v>0</v>
      </c>
      <c r="Q244" s="229">
        <f>ROUND(I244*H244,2)</f>
        <v>0</v>
      </c>
      <c r="R244" s="229">
        <f>ROUND(J244*H244,2)</f>
        <v>0</v>
      </c>
      <c r="S244" s="87"/>
      <c r="T244" s="230">
        <f>S244*H244</f>
        <v>0</v>
      </c>
      <c r="U244" s="230">
        <v>0.27377499999999999</v>
      </c>
      <c r="V244" s="230">
        <f>U244*H244</f>
        <v>3.7233399999999999</v>
      </c>
      <c r="W244" s="230">
        <v>0</v>
      </c>
      <c r="X244" s="231">
        <f>W244*H244</f>
        <v>0</v>
      </c>
      <c r="Y244" s="41"/>
      <c r="Z244" s="41"/>
      <c r="AA244" s="41"/>
      <c r="AB244" s="41"/>
      <c r="AC244" s="41"/>
      <c r="AD244" s="41"/>
      <c r="AE244" s="41"/>
      <c r="AR244" s="232" t="s">
        <v>202</v>
      </c>
      <c r="AT244" s="232" t="s">
        <v>197</v>
      </c>
      <c r="AU244" s="232" t="s">
        <v>84</v>
      </c>
      <c r="AY244" s="20" t="s">
        <v>194</v>
      </c>
      <c r="BE244" s="233">
        <f>IF(O244="základní",K244,0)</f>
        <v>0</v>
      </c>
      <c r="BF244" s="233">
        <f>IF(O244="snížená",K244,0)</f>
        <v>0</v>
      </c>
      <c r="BG244" s="233">
        <f>IF(O244="zákl. přenesená",K244,0)</f>
        <v>0</v>
      </c>
      <c r="BH244" s="233">
        <f>IF(O244="sníž. přenesená",K244,0)</f>
        <v>0</v>
      </c>
      <c r="BI244" s="233">
        <f>IF(O244="nulová",K244,0)</f>
        <v>0</v>
      </c>
      <c r="BJ244" s="20" t="s">
        <v>82</v>
      </c>
      <c r="BK244" s="233">
        <f>ROUND(P244*H244,2)</f>
        <v>0</v>
      </c>
      <c r="BL244" s="20" t="s">
        <v>202</v>
      </c>
      <c r="BM244" s="232" t="s">
        <v>592</v>
      </c>
    </row>
    <row r="245" s="2" customFormat="1">
      <c r="A245" s="41"/>
      <c r="B245" s="42"/>
      <c r="C245" s="43"/>
      <c r="D245" s="234" t="s">
        <v>204</v>
      </c>
      <c r="E245" s="43"/>
      <c r="F245" s="235" t="s">
        <v>593</v>
      </c>
      <c r="G245" s="43"/>
      <c r="H245" s="43"/>
      <c r="I245" s="236"/>
      <c r="J245" s="236"/>
      <c r="K245" s="43"/>
      <c r="L245" s="43"/>
      <c r="M245" s="47"/>
      <c r="N245" s="237"/>
      <c r="O245" s="238"/>
      <c r="P245" s="87"/>
      <c r="Q245" s="87"/>
      <c r="R245" s="87"/>
      <c r="S245" s="87"/>
      <c r="T245" s="87"/>
      <c r="U245" s="87"/>
      <c r="V245" s="87"/>
      <c r="W245" s="87"/>
      <c r="X245" s="88"/>
      <c r="Y245" s="41"/>
      <c r="Z245" s="41"/>
      <c r="AA245" s="41"/>
      <c r="AB245" s="41"/>
      <c r="AC245" s="41"/>
      <c r="AD245" s="41"/>
      <c r="AE245" s="41"/>
      <c r="AT245" s="20" t="s">
        <v>204</v>
      </c>
      <c r="AU245" s="20" t="s">
        <v>84</v>
      </c>
    </row>
    <row r="246" s="13" customFormat="1">
      <c r="A246" s="13"/>
      <c r="B246" s="239"/>
      <c r="C246" s="240"/>
      <c r="D246" s="241" t="s">
        <v>206</v>
      </c>
      <c r="E246" s="242" t="s">
        <v>20</v>
      </c>
      <c r="F246" s="243" t="s">
        <v>583</v>
      </c>
      <c r="G246" s="240"/>
      <c r="H246" s="242" t="s">
        <v>20</v>
      </c>
      <c r="I246" s="244"/>
      <c r="J246" s="244"/>
      <c r="K246" s="240"/>
      <c r="L246" s="240"/>
      <c r="M246" s="245"/>
      <c r="N246" s="246"/>
      <c r="O246" s="247"/>
      <c r="P246" s="247"/>
      <c r="Q246" s="247"/>
      <c r="R246" s="247"/>
      <c r="S246" s="247"/>
      <c r="T246" s="247"/>
      <c r="U246" s="247"/>
      <c r="V246" s="247"/>
      <c r="W246" s="247"/>
      <c r="X246" s="248"/>
      <c r="Y246" s="13"/>
      <c r="Z246" s="13"/>
      <c r="AA246" s="13"/>
      <c r="AB246" s="13"/>
      <c r="AC246" s="13"/>
      <c r="AD246" s="13"/>
      <c r="AE246" s="13"/>
      <c r="AT246" s="249" t="s">
        <v>206</v>
      </c>
      <c r="AU246" s="249" t="s">
        <v>84</v>
      </c>
      <c r="AV246" s="13" t="s">
        <v>82</v>
      </c>
      <c r="AW246" s="13" t="s">
        <v>5</v>
      </c>
      <c r="AX246" s="13" t="s">
        <v>74</v>
      </c>
      <c r="AY246" s="249" t="s">
        <v>194</v>
      </c>
    </row>
    <row r="247" s="13" customFormat="1">
      <c r="A247" s="13"/>
      <c r="B247" s="239"/>
      <c r="C247" s="240"/>
      <c r="D247" s="241" t="s">
        <v>206</v>
      </c>
      <c r="E247" s="242" t="s">
        <v>20</v>
      </c>
      <c r="F247" s="243" t="s">
        <v>461</v>
      </c>
      <c r="G247" s="240"/>
      <c r="H247" s="242" t="s">
        <v>20</v>
      </c>
      <c r="I247" s="244"/>
      <c r="J247" s="244"/>
      <c r="K247" s="240"/>
      <c r="L247" s="240"/>
      <c r="M247" s="245"/>
      <c r="N247" s="246"/>
      <c r="O247" s="247"/>
      <c r="P247" s="247"/>
      <c r="Q247" s="247"/>
      <c r="R247" s="247"/>
      <c r="S247" s="247"/>
      <c r="T247" s="247"/>
      <c r="U247" s="247"/>
      <c r="V247" s="247"/>
      <c r="W247" s="247"/>
      <c r="X247" s="248"/>
      <c r="Y247" s="13"/>
      <c r="Z247" s="13"/>
      <c r="AA247" s="13"/>
      <c r="AB247" s="13"/>
      <c r="AC247" s="13"/>
      <c r="AD247" s="13"/>
      <c r="AE247" s="13"/>
      <c r="AT247" s="249" t="s">
        <v>206</v>
      </c>
      <c r="AU247" s="249" t="s">
        <v>84</v>
      </c>
      <c r="AV247" s="13" t="s">
        <v>82</v>
      </c>
      <c r="AW247" s="13" t="s">
        <v>5</v>
      </c>
      <c r="AX247" s="13" t="s">
        <v>74</v>
      </c>
      <c r="AY247" s="249" t="s">
        <v>194</v>
      </c>
    </row>
    <row r="248" s="14" customFormat="1">
      <c r="A248" s="14"/>
      <c r="B248" s="250"/>
      <c r="C248" s="251"/>
      <c r="D248" s="241" t="s">
        <v>206</v>
      </c>
      <c r="E248" s="252" t="s">
        <v>20</v>
      </c>
      <c r="F248" s="253" t="s">
        <v>594</v>
      </c>
      <c r="G248" s="251"/>
      <c r="H248" s="254">
        <v>13.6</v>
      </c>
      <c r="I248" s="255"/>
      <c r="J248" s="255"/>
      <c r="K248" s="251"/>
      <c r="L248" s="251"/>
      <c r="M248" s="256"/>
      <c r="N248" s="257"/>
      <c r="O248" s="258"/>
      <c r="P248" s="258"/>
      <c r="Q248" s="258"/>
      <c r="R248" s="258"/>
      <c r="S248" s="258"/>
      <c r="T248" s="258"/>
      <c r="U248" s="258"/>
      <c r="V248" s="258"/>
      <c r="W248" s="258"/>
      <c r="X248" s="259"/>
      <c r="Y248" s="14"/>
      <c r="Z248" s="14"/>
      <c r="AA248" s="14"/>
      <c r="AB248" s="14"/>
      <c r="AC248" s="14"/>
      <c r="AD248" s="14"/>
      <c r="AE248" s="14"/>
      <c r="AT248" s="260" t="s">
        <v>206</v>
      </c>
      <c r="AU248" s="260" t="s">
        <v>84</v>
      </c>
      <c r="AV248" s="14" t="s">
        <v>84</v>
      </c>
      <c r="AW248" s="14" t="s">
        <v>5</v>
      </c>
      <c r="AX248" s="14" t="s">
        <v>74</v>
      </c>
      <c r="AY248" s="260" t="s">
        <v>194</v>
      </c>
    </row>
    <row r="249" s="15" customFormat="1">
      <c r="A249" s="15"/>
      <c r="B249" s="261"/>
      <c r="C249" s="262"/>
      <c r="D249" s="241" t="s">
        <v>206</v>
      </c>
      <c r="E249" s="263" t="s">
        <v>20</v>
      </c>
      <c r="F249" s="264" t="s">
        <v>210</v>
      </c>
      <c r="G249" s="262"/>
      <c r="H249" s="265">
        <v>13.6</v>
      </c>
      <c r="I249" s="266"/>
      <c r="J249" s="266"/>
      <c r="K249" s="262"/>
      <c r="L249" s="262"/>
      <c r="M249" s="267"/>
      <c r="N249" s="268"/>
      <c r="O249" s="269"/>
      <c r="P249" s="269"/>
      <c r="Q249" s="269"/>
      <c r="R249" s="269"/>
      <c r="S249" s="269"/>
      <c r="T249" s="269"/>
      <c r="U249" s="269"/>
      <c r="V249" s="269"/>
      <c r="W249" s="269"/>
      <c r="X249" s="270"/>
      <c r="Y249" s="15"/>
      <c r="Z249" s="15"/>
      <c r="AA249" s="15"/>
      <c r="AB249" s="15"/>
      <c r="AC249" s="15"/>
      <c r="AD249" s="15"/>
      <c r="AE249" s="15"/>
      <c r="AT249" s="271" t="s">
        <v>206</v>
      </c>
      <c r="AU249" s="271" t="s">
        <v>84</v>
      </c>
      <c r="AV249" s="15" t="s">
        <v>202</v>
      </c>
      <c r="AW249" s="15" t="s">
        <v>5</v>
      </c>
      <c r="AX249" s="15" t="s">
        <v>82</v>
      </c>
      <c r="AY249" s="271" t="s">
        <v>194</v>
      </c>
    </row>
    <row r="250" s="2" customFormat="1" ht="33" customHeight="1">
      <c r="A250" s="41"/>
      <c r="B250" s="42"/>
      <c r="C250" s="220" t="s">
        <v>280</v>
      </c>
      <c r="D250" s="220" t="s">
        <v>197</v>
      </c>
      <c r="E250" s="221" t="s">
        <v>595</v>
      </c>
      <c r="F250" s="222" t="s">
        <v>596</v>
      </c>
      <c r="G250" s="223" t="s">
        <v>461</v>
      </c>
      <c r="H250" s="224">
        <v>12.5</v>
      </c>
      <c r="I250" s="225"/>
      <c r="J250" s="225"/>
      <c r="K250" s="226">
        <f>ROUND(P250*H250,2)</f>
        <v>0</v>
      </c>
      <c r="L250" s="222" t="s">
        <v>201</v>
      </c>
      <c r="M250" s="47"/>
      <c r="N250" s="227" t="s">
        <v>20</v>
      </c>
      <c r="O250" s="228" t="s">
        <v>43</v>
      </c>
      <c r="P250" s="229">
        <f>I250+J250</f>
        <v>0</v>
      </c>
      <c r="Q250" s="229">
        <f>ROUND(I250*H250,2)</f>
        <v>0</v>
      </c>
      <c r="R250" s="229">
        <f>ROUND(J250*H250,2)</f>
        <v>0</v>
      </c>
      <c r="S250" s="87"/>
      <c r="T250" s="230">
        <f>S250*H250</f>
        <v>0</v>
      </c>
      <c r="U250" s="230">
        <v>0.27351999999999999</v>
      </c>
      <c r="V250" s="230">
        <f>U250*H250</f>
        <v>3.4189999999999996</v>
      </c>
      <c r="W250" s="230">
        <v>0</v>
      </c>
      <c r="X250" s="231">
        <f>W250*H250</f>
        <v>0</v>
      </c>
      <c r="Y250" s="41"/>
      <c r="Z250" s="41"/>
      <c r="AA250" s="41"/>
      <c r="AB250" s="41"/>
      <c r="AC250" s="41"/>
      <c r="AD250" s="41"/>
      <c r="AE250" s="41"/>
      <c r="AR250" s="232" t="s">
        <v>202</v>
      </c>
      <c r="AT250" s="232" t="s">
        <v>197</v>
      </c>
      <c r="AU250" s="232" t="s">
        <v>84</v>
      </c>
      <c r="AY250" s="20" t="s">
        <v>194</v>
      </c>
      <c r="BE250" s="233">
        <f>IF(O250="základní",K250,0)</f>
        <v>0</v>
      </c>
      <c r="BF250" s="233">
        <f>IF(O250="snížená",K250,0)</f>
        <v>0</v>
      </c>
      <c r="BG250" s="233">
        <f>IF(O250="zákl. přenesená",K250,0)</f>
        <v>0</v>
      </c>
      <c r="BH250" s="233">
        <f>IF(O250="sníž. přenesená",K250,0)</f>
        <v>0</v>
      </c>
      <c r="BI250" s="233">
        <f>IF(O250="nulová",K250,0)</f>
        <v>0</v>
      </c>
      <c r="BJ250" s="20" t="s">
        <v>82</v>
      </c>
      <c r="BK250" s="233">
        <f>ROUND(P250*H250,2)</f>
        <v>0</v>
      </c>
      <c r="BL250" s="20" t="s">
        <v>202</v>
      </c>
      <c r="BM250" s="232" t="s">
        <v>597</v>
      </c>
    </row>
    <row r="251" s="2" customFormat="1">
      <c r="A251" s="41"/>
      <c r="B251" s="42"/>
      <c r="C251" s="43"/>
      <c r="D251" s="234" t="s">
        <v>204</v>
      </c>
      <c r="E251" s="43"/>
      <c r="F251" s="235" t="s">
        <v>598</v>
      </c>
      <c r="G251" s="43"/>
      <c r="H251" s="43"/>
      <c r="I251" s="236"/>
      <c r="J251" s="236"/>
      <c r="K251" s="43"/>
      <c r="L251" s="43"/>
      <c r="M251" s="47"/>
      <c r="N251" s="237"/>
      <c r="O251" s="238"/>
      <c r="P251" s="87"/>
      <c r="Q251" s="87"/>
      <c r="R251" s="87"/>
      <c r="S251" s="87"/>
      <c r="T251" s="87"/>
      <c r="U251" s="87"/>
      <c r="V251" s="87"/>
      <c r="W251" s="87"/>
      <c r="X251" s="88"/>
      <c r="Y251" s="41"/>
      <c r="Z251" s="41"/>
      <c r="AA251" s="41"/>
      <c r="AB251" s="41"/>
      <c r="AC251" s="41"/>
      <c r="AD251" s="41"/>
      <c r="AE251" s="41"/>
      <c r="AT251" s="20" t="s">
        <v>204</v>
      </c>
      <c r="AU251" s="20" t="s">
        <v>84</v>
      </c>
    </row>
    <row r="252" s="13" customFormat="1">
      <c r="A252" s="13"/>
      <c r="B252" s="239"/>
      <c r="C252" s="240"/>
      <c r="D252" s="241" t="s">
        <v>206</v>
      </c>
      <c r="E252" s="242" t="s">
        <v>20</v>
      </c>
      <c r="F252" s="243" t="s">
        <v>535</v>
      </c>
      <c r="G252" s="240"/>
      <c r="H252" s="242" t="s">
        <v>20</v>
      </c>
      <c r="I252" s="244"/>
      <c r="J252" s="244"/>
      <c r="K252" s="240"/>
      <c r="L252" s="240"/>
      <c r="M252" s="245"/>
      <c r="N252" s="246"/>
      <c r="O252" s="247"/>
      <c r="P252" s="247"/>
      <c r="Q252" s="247"/>
      <c r="R252" s="247"/>
      <c r="S252" s="247"/>
      <c r="T252" s="247"/>
      <c r="U252" s="247"/>
      <c r="V252" s="247"/>
      <c r="W252" s="247"/>
      <c r="X252" s="248"/>
      <c r="Y252" s="13"/>
      <c r="Z252" s="13"/>
      <c r="AA252" s="13"/>
      <c r="AB252" s="13"/>
      <c r="AC252" s="13"/>
      <c r="AD252" s="13"/>
      <c r="AE252" s="13"/>
      <c r="AT252" s="249" t="s">
        <v>206</v>
      </c>
      <c r="AU252" s="249" t="s">
        <v>84</v>
      </c>
      <c r="AV252" s="13" t="s">
        <v>82</v>
      </c>
      <c r="AW252" s="13" t="s">
        <v>5</v>
      </c>
      <c r="AX252" s="13" t="s">
        <v>74</v>
      </c>
      <c r="AY252" s="249" t="s">
        <v>194</v>
      </c>
    </row>
    <row r="253" s="13" customFormat="1">
      <c r="A253" s="13"/>
      <c r="B253" s="239"/>
      <c r="C253" s="240"/>
      <c r="D253" s="241" t="s">
        <v>206</v>
      </c>
      <c r="E253" s="242" t="s">
        <v>20</v>
      </c>
      <c r="F253" s="243" t="s">
        <v>585</v>
      </c>
      <c r="G253" s="240"/>
      <c r="H253" s="242" t="s">
        <v>20</v>
      </c>
      <c r="I253" s="244"/>
      <c r="J253" s="244"/>
      <c r="K253" s="240"/>
      <c r="L253" s="240"/>
      <c r="M253" s="245"/>
      <c r="N253" s="246"/>
      <c r="O253" s="247"/>
      <c r="P253" s="247"/>
      <c r="Q253" s="247"/>
      <c r="R253" s="247"/>
      <c r="S253" s="247"/>
      <c r="T253" s="247"/>
      <c r="U253" s="247"/>
      <c r="V253" s="247"/>
      <c r="W253" s="247"/>
      <c r="X253" s="248"/>
      <c r="Y253" s="13"/>
      <c r="Z253" s="13"/>
      <c r="AA253" s="13"/>
      <c r="AB253" s="13"/>
      <c r="AC253" s="13"/>
      <c r="AD253" s="13"/>
      <c r="AE253" s="13"/>
      <c r="AT253" s="249" t="s">
        <v>206</v>
      </c>
      <c r="AU253" s="249" t="s">
        <v>84</v>
      </c>
      <c r="AV253" s="13" t="s">
        <v>82</v>
      </c>
      <c r="AW253" s="13" t="s">
        <v>5</v>
      </c>
      <c r="AX253" s="13" t="s">
        <v>74</v>
      </c>
      <c r="AY253" s="249" t="s">
        <v>194</v>
      </c>
    </row>
    <row r="254" s="13" customFormat="1">
      <c r="A254" s="13"/>
      <c r="B254" s="239"/>
      <c r="C254" s="240"/>
      <c r="D254" s="241" t="s">
        <v>206</v>
      </c>
      <c r="E254" s="242" t="s">
        <v>20</v>
      </c>
      <c r="F254" s="243" t="s">
        <v>506</v>
      </c>
      <c r="G254" s="240"/>
      <c r="H254" s="242" t="s">
        <v>20</v>
      </c>
      <c r="I254" s="244"/>
      <c r="J254" s="244"/>
      <c r="K254" s="240"/>
      <c r="L254" s="240"/>
      <c r="M254" s="245"/>
      <c r="N254" s="246"/>
      <c r="O254" s="247"/>
      <c r="P254" s="247"/>
      <c r="Q254" s="247"/>
      <c r="R254" s="247"/>
      <c r="S254" s="247"/>
      <c r="T254" s="247"/>
      <c r="U254" s="247"/>
      <c r="V254" s="247"/>
      <c r="W254" s="247"/>
      <c r="X254" s="248"/>
      <c r="Y254" s="13"/>
      <c r="Z254" s="13"/>
      <c r="AA254" s="13"/>
      <c r="AB254" s="13"/>
      <c r="AC254" s="13"/>
      <c r="AD254" s="13"/>
      <c r="AE254" s="13"/>
      <c r="AT254" s="249" t="s">
        <v>206</v>
      </c>
      <c r="AU254" s="249" t="s">
        <v>84</v>
      </c>
      <c r="AV254" s="13" t="s">
        <v>82</v>
      </c>
      <c r="AW254" s="13" t="s">
        <v>5</v>
      </c>
      <c r="AX254" s="13" t="s">
        <v>74</v>
      </c>
      <c r="AY254" s="249" t="s">
        <v>194</v>
      </c>
    </row>
    <row r="255" s="14" customFormat="1">
      <c r="A255" s="14"/>
      <c r="B255" s="250"/>
      <c r="C255" s="251"/>
      <c r="D255" s="241" t="s">
        <v>206</v>
      </c>
      <c r="E255" s="252" t="s">
        <v>20</v>
      </c>
      <c r="F255" s="253" t="s">
        <v>599</v>
      </c>
      <c r="G255" s="251"/>
      <c r="H255" s="254">
        <v>12.5</v>
      </c>
      <c r="I255" s="255"/>
      <c r="J255" s="255"/>
      <c r="K255" s="251"/>
      <c r="L255" s="251"/>
      <c r="M255" s="256"/>
      <c r="N255" s="257"/>
      <c r="O255" s="258"/>
      <c r="P255" s="258"/>
      <c r="Q255" s="258"/>
      <c r="R255" s="258"/>
      <c r="S255" s="258"/>
      <c r="T255" s="258"/>
      <c r="U255" s="258"/>
      <c r="V255" s="258"/>
      <c r="W255" s="258"/>
      <c r="X255" s="259"/>
      <c r="Y255" s="14"/>
      <c r="Z255" s="14"/>
      <c r="AA255" s="14"/>
      <c r="AB255" s="14"/>
      <c r="AC255" s="14"/>
      <c r="AD255" s="14"/>
      <c r="AE255" s="14"/>
      <c r="AT255" s="260" t="s">
        <v>206</v>
      </c>
      <c r="AU255" s="260" t="s">
        <v>84</v>
      </c>
      <c r="AV255" s="14" t="s">
        <v>84</v>
      </c>
      <c r="AW255" s="14" t="s">
        <v>5</v>
      </c>
      <c r="AX255" s="14" t="s">
        <v>74</v>
      </c>
      <c r="AY255" s="260" t="s">
        <v>194</v>
      </c>
    </row>
    <row r="256" s="15" customFormat="1">
      <c r="A256" s="15"/>
      <c r="B256" s="261"/>
      <c r="C256" s="262"/>
      <c r="D256" s="241" t="s">
        <v>206</v>
      </c>
      <c r="E256" s="263" t="s">
        <v>20</v>
      </c>
      <c r="F256" s="264" t="s">
        <v>210</v>
      </c>
      <c r="G256" s="262"/>
      <c r="H256" s="265">
        <v>12.5</v>
      </c>
      <c r="I256" s="266"/>
      <c r="J256" s="266"/>
      <c r="K256" s="262"/>
      <c r="L256" s="262"/>
      <c r="M256" s="267"/>
      <c r="N256" s="268"/>
      <c r="O256" s="269"/>
      <c r="P256" s="269"/>
      <c r="Q256" s="269"/>
      <c r="R256" s="269"/>
      <c r="S256" s="269"/>
      <c r="T256" s="269"/>
      <c r="U256" s="269"/>
      <c r="V256" s="269"/>
      <c r="W256" s="269"/>
      <c r="X256" s="270"/>
      <c r="Y256" s="15"/>
      <c r="Z256" s="15"/>
      <c r="AA256" s="15"/>
      <c r="AB256" s="15"/>
      <c r="AC256" s="15"/>
      <c r="AD256" s="15"/>
      <c r="AE256" s="15"/>
      <c r="AT256" s="271" t="s">
        <v>206</v>
      </c>
      <c r="AU256" s="271" t="s">
        <v>84</v>
      </c>
      <c r="AV256" s="15" t="s">
        <v>202</v>
      </c>
      <c r="AW256" s="15" t="s">
        <v>5</v>
      </c>
      <c r="AX256" s="15" t="s">
        <v>82</v>
      </c>
      <c r="AY256" s="271" t="s">
        <v>194</v>
      </c>
    </row>
    <row r="257" s="2" customFormat="1" ht="24.15" customHeight="1">
      <c r="A257" s="41"/>
      <c r="B257" s="42"/>
      <c r="C257" s="220" t="s">
        <v>9</v>
      </c>
      <c r="D257" s="220" t="s">
        <v>197</v>
      </c>
      <c r="E257" s="221" t="s">
        <v>600</v>
      </c>
      <c r="F257" s="222" t="s">
        <v>254</v>
      </c>
      <c r="G257" s="223" t="s">
        <v>200</v>
      </c>
      <c r="H257" s="224">
        <v>4.0800000000000001</v>
      </c>
      <c r="I257" s="225"/>
      <c r="J257" s="225"/>
      <c r="K257" s="226">
        <f>ROUND(P257*H257,2)</f>
        <v>0</v>
      </c>
      <c r="L257" s="222" t="s">
        <v>201</v>
      </c>
      <c r="M257" s="47"/>
      <c r="N257" s="227" t="s">
        <v>20</v>
      </c>
      <c r="O257" s="228" t="s">
        <v>43</v>
      </c>
      <c r="P257" s="229">
        <f>I257+J257</f>
        <v>0</v>
      </c>
      <c r="Q257" s="229">
        <f>ROUND(I257*H257,2)</f>
        <v>0</v>
      </c>
      <c r="R257" s="229">
        <f>ROUND(J257*H257,2)</f>
        <v>0</v>
      </c>
      <c r="S257" s="87"/>
      <c r="T257" s="230">
        <f>S257*H257</f>
        <v>0</v>
      </c>
      <c r="U257" s="230">
        <v>0</v>
      </c>
      <c r="V257" s="230">
        <f>U257*H257</f>
        <v>0</v>
      </c>
      <c r="W257" s="230">
        <v>0</v>
      </c>
      <c r="X257" s="231">
        <f>W257*H257</f>
        <v>0</v>
      </c>
      <c r="Y257" s="41"/>
      <c r="Z257" s="41"/>
      <c r="AA257" s="41"/>
      <c r="AB257" s="41"/>
      <c r="AC257" s="41"/>
      <c r="AD257" s="41"/>
      <c r="AE257" s="41"/>
      <c r="AR257" s="232" t="s">
        <v>202</v>
      </c>
      <c r="AT257" s="232" t="s">
        <v>197</v>
      </c>
      <c r="AU257" s="232" t="s">
        <v>84</v>
      </c>
      <c r="AY257" s="20" t="s">
        <v>194</v>
      </c>
      <c r="BE257" s="233">
        <f>IF(O257="základní",K257,0)</f>
        <v>0</v>
      </c>
      <c r="BF257" s="233">
        <f>IF(O257="snížená",K257,0)</f>
        <v>0</v>
      </c>
      <c r="BG257" s="233">
        <f>IF(O257="zákl. přenesená",K257,0)</f>
        <v>0</v>
      </c>
      <c r="BH257" s="233">
        <f>IF(O257="sníž. přenesená",K257,0)</f>
        <v>0</v>
      </c>
      <c r="BI257" s="233">
        <f>IF(O257="nulová",K257,0)</f>
        <v>0</v>
      </c>
      <c r="BJ257" s="20" t="s">
        <v>82</v>
      </c>
      <c r="BK257" s="233">
        <f>ROUND(P257*H257,2)</f>
        <v>0</v>
      </c>
      <c r="BL257" s="20" t="s">
        <v>202</v>
      </c>
      <c r="BM257" s="232" t="s">
        <v>601</v>
      </c>
    </row>
    <row r="258" s="2" customFormat="1">
      <c r="A258" s="41"/>
      <c r="B258" s="42"/>
      <c r="C258" s="43"/>
      <c r="D258" s="234" t="s">
        <v>204</v>
      </c>
      <c r="E258" s="43"/>
      <c r="F258" s="235" t="s">
        <v>602</v>
      </c>
      <c r="G258" s="43"/>
      <c r="H258" s="43"/>
      <c r="I258" s="236"/>
      <c r="J258" s="236"/>
      <c r="K258" s="43"/>
      <c r="L258" s="43"/>
      <c r="M258" s="47"/>
      <c r="N258" s="237"/>
      <c r="O258" s="238"/>
      <c r="P258" s="87"/>
      <c r="Q258" s="87"/>
      <c r="R258" s="87"/>
      <c r="S258" s="87"/>
      <c r="T258" s="87"/>
      <c r="U258" s="87"/>
      <c r="V258" s="87"/>
      <c r="W258" s="87"/>
      <c r="X258" s="88"/>
      <c r="Y258" s="41"/>
      <c r="Z258" s="41"/>
      <c r="AA258" s="41"/>
      <c r="AB258" s="41"/>
      <c r="AC258" s="41"/>
      <c r="AD258" s="41"/>
      <c r="AE258" s="41"/>
      <c r="AT258" s="20" t="s">
        <v>204</v>
      </c>
      <c r="AU258" s="20" t="s">
        <v>84</v>
      </c>
    </row>
    <row r="259" s="14" customFormat="1">
      <c r="A259" s="14"/>
      <c r="B259" s="250"/>
      <c r="C259" s="251"/>
      <c r="D259" s="241" t="s">
        <v>206</v>
      </c>
      <c r="E259" s="252" t="s">
        <v>20</v>
      </c>
      <c r="F259" s="253" t="s">
        <v>603</v>
      </c>
      <c r="G259" s="251"/>
      <c r="H259" s="254">
        <v>4.0800000000000001</v>
      </c>
      <c r="I259" s="255"/>
      <c r="J259" s="255"/>
      <c r="K259" s="251"/>
      <c r="L259" s="251"/>
      <c r="M259" s="256"/>
      <c r="N259" s="257"/>
      <c r="O259" s="258"/>
      <c r="P259" s="258"/>
      <c r="Q259" s="258"/>
      <c r="R259" s="258"/>
      <c r="S259" s="258"/>
      <c r="T259" s="258"/>
      <c r="U259" s="258"/>
      <c r="V259" s="258"/>
      <c r="W259" s="258"/>
      <c r="X259" s="259"/>
      <c r="Y259" s="14"/>
      <c r="Z259" s="14"/>
      <c r="AA259" s="14"/>
      <c r="AB259" s="14"/>
      <c r="AC259" s="14"/>
      <c r="AD259" s="14"/>
      <c r="AE259" s="14"/>
      <c r="AT259" s="260" t="s">
        <v>206</v>
      </c>
      <c r="AU259" s="260" t="s">
        <v>84</v>
      </c>
      <c r="AV259" s="14" t="s">
        <v>84</v>
      </c>
      <c r="AW259" s="14" t="s">
        <v>5</v>
      </c>
      <c r="AX259" s="14" t="s">
        <v>82</v>
      </c>
      <c r="AY259" s="260" t="s">
        <v>194</v>
      </c>
    </row>
    <row r="260" s="15" customFormat="1">
      <c r="A260" s="15"/>
      <c r="B260" s="261"/>
      <c r="C260" s="262"/>
      <c r="D260" s="241" t="s">
        <v>206</v>
      </c>
      <c r="E260" s="263" t="s">
        <v>20</v>
      </c>
      <c r="F260" s="264" t="s">
        <v>210</v>
      </c>
      <c r="G260" s="262"/>
      <c r="H260" s="265">
        <v>4.0800000000000001</v>
      </c>
      <c r="I260" s="266"/>
      <c r="J260" s="266"/>
      <c r="K260" s="262"/>
      <c r="L260" s="262"/>
      <c r="M260" s="267"/>
      <c r="N260" s="268"/>
      <c r="O260" s="269"/>
      <c r="P260" s="269"/>
      <c r="Q260" s="269"/>
      <c r="R260" s="269"/>
      <c r="S260" s="269"/>
      <c r="T260" s="269"/>
      <c r="U260" s="269"/>
      <c r="V260" s="269"/>
      <c r="W260" s="269"/>
      <c r="X260" s="270"/>
      <c r="Y260" s="15"/>
      <c r="Z260" s="15"/>
      <c r="AA260" s="15"/>
      <c r="AB260" s="15"/>
      <c r="AC260" s="15"/>
      <c r="AD260" s="15"/>
      <c r="AE260" s="15"/>
      <c r="AT260" s="271" t="s">
        <v>206</v>
      </c>
      <c r="AU260" s="271" t="s">
        <v>84</v>
      </c>
      <c r="AV260" s="15" t="s">
        <v>202</v>
      </c>
      <c r="AW260" s="15" t="s">
        <v>5</v>
      </c>
      <c r="AX260" s="15" t="s">
        <v>74</v>
      </c>
      <c r="AY260" s="271" t="s">
        <v>194</v>
      </c>
    </row>
    <row r="261" s="2" customFormat="1">
      <c r="A261" s="41"/>
      <c r="B261" s="42"/>
      <c r="C261" s="220" t="s">
        <v>291</v>
      </c>
      <c r="D261" s="220" t="s">
        <v>197</v>
      </c>
      <c r="E261" s="221" t="s">
        <v>604</v>
      </c>
      <c r="F261" s="222" t="s">
        <v>605</v>
      </c>
      <c r="G261" s="223" t="s">
        <v>218</v>
      </c>
      <c r="H261" s="224">
        <v>1.21</v>
      </c>
      <c r="I261" s="225"/>
      <c r="J261" s="225"/>
      <c r="K261" s="226">
        <f>ROUND(P261*H261,2)</f>
        <v>0</v>
      </c>
      <c r="L261" s="222" t="s">
        <v>201</v>
      </c>
      <c r="M261" s="47"/>
      <c r="N261" s="227" t="s">
        <v>20</v>
      </c>
      <c r="O261" s="228" t="s">
        <v>43</v>
      </c>
      <c r="P261" s="229">
        <f>I261+J261</f>
        <v>0</v>
      </c>
      <c r="Q261" s="229">
        <f>ROUND(I261*H261,2)</f>
        <v>0</v>
      </c>
      <c r="R261" s="229">
        <f>ROUND(J261*H261,2)</f>
        <v>0</v>
      </c>
      <c r="S261" s="87"/>
      <c r="T261" s="230">
        <f>S261*H261</f>
        <v>0</v>
      </c>
      <c r="U261" s="230">
        <v>2.1600000000000001</v>
      </c>
      <c r="V261" s="230">
        <f>U261*H261</f>
        <v>2.6135999999999999</v>
      </c>
      <c r="W261" s="230">
        <v>0</v>
      </c>
      <c r="X261" s="231">
        <f>W261*H261</f>
        <v>0</v>
      </c>
      <c r="Y261" s="41"/>
      <c r="Z261" s="41"/>
      <c r="AA261" s="41"/>
      <c r="AB261" s="41"/>
      <c r="AC261" s="41"/>
      <c r="AD261" s="41"/>
      <c r="AE261" s="41"/>
      <c r="AR261" s="232" t="s">
        <v>202</v>
      </c>
      <c r="AT261" s="232" t="s">
        <v>197</v>
      </c>
      <c r="AU261" s="232" t="s">
        <v>84</v>
      </c>
      <c r="AY261" s="20" t="s">
        <v>194</v>
      </c>
      <c r="BE261" s="233">
        <f>IF(O261="základní",K261,0)</f>
        <v>0</v>
      </c>
      <c r="BF261" s="233">
        <f>IF(O261="snížená",K261,0)</f>
        <v>0</v>
      </c>
      <c r="BG261" s="233">
        <f>IF(O261="zákl. přenesená",K261,0)</f>
        <v>0</v>
      </c>
      <c r="BH261" s="233">
        <f>IF(O261="sníž. přenesená",K261,0)</f>
        <v>0</v>
      </c>
      <c r="BI261" s="233">
        <f>IF(O261="nulová",K261,0)</f>
        <v>0</v>
      </c>
      <c r="BJ261" s="20" t="s">
        <v>82</v>
      </c>
      <c r="BK261" s="233">
        <f>ROUND(P261*H261,2)</f>
        <v>0</v>
      </c>
      <c r="BL261" s="20" t="s">
        <v>202</v>
      </c>
      <c r="BM261" s="232" t="s">
        <v>606</v>
      </c>
    </row>
    <row r="262" s="2" customFormat="1">
      <c r="A262" s="41"/>
      <c r="B262" s="42"/>
      <c r="C262" s="43"/>
      <c r="D262" s="234" t="s">
        <v>204</v>
      </c>
      <c r="E262" s="43"/>
      <c r="F262" s="235" t="s">
        <v>607</v>
      </c>
      <c r="G262" s="43"/>
      <c r="H262" s="43"/>
      <c r="I262" s="236"/>
      <c r="J262" s="236"/>
      <c r="K262" s="43"/>
      <c r="L262" s="43"/>
      <c r="M262" s="47"/>
      <c r="N262" s="237"/>
      <c r="O262" s="238"/>
      <c r="P262" s="87"/>
      <c r="Q262" s="87"/>
      <c r="R262" s="87"/>
      <c r="S262" s="87"/>
      <c r="T262" s="87"/>
      <c r="U262" s="87"/>
      <c r="V262" s="87"/>
      <c r="W262" s="87"/>
      <c r="X262" s="88"/>
      <c r="Y262" s="41"/>
      <c r="Z262" s="41"/>
      <c r="AA262" s="41"/>
      <c r="AB262" s="41"/>
      <c r="AC262" s="41"/>
      <c r="AD262" s="41"/>
      <c r="AE262" s="41"/>
      <c r="AT262" s="20" t="s">
        <v>204</v>
      </c>
      <c r="AU262" s="20" t="s">
        <v>84</v>
      </c>
    </row>
    <row r="263" s="13" customFormat="1">
      <c r="A263" s="13"/>
      <c r="B263" s="239"/>
      <c r="C263" s="240"/>
      <c r="D263" s="241" t="s">
        <v>206</v>
      </c>
      <c r="E263" s="242" t="s">
        <v>20</v>
      </c>
      <c r="F263" s="243" t="s">
        <v>535</v>
      </c>
      <c r="G263" s="240"/>
      <c r="H263" s="242" t="s">
        <v>20</v>
      </c>
      <c r="I263" s="244"/>
      <c r="J263" s="244"/>
      <c r="K263" s="240"/>
      <c r="L263" s="240"/>
      <c r="M263" s="245"/>
      <c r="N263" s="246"/>
      <c r="O263" s="247"/>
      <c r="P263" s="247"/>
      <c r="Q263" s="247"/>
      <c r="R263" s="247"/>
      <c r="S263" s="247"/>
      <c r="T263" s="247"/>
      <c r="U263" s="247"/>
      <c r="V263" s="247"/>
      <c r="W263" s="247"/>
      <c r="X263" s="248"/>
      <c r="Y263" s="13"/>
      <c r="Z263" s="13"/>
      <c r="AA263" s="13"/>
      <c r="AB263" s="13"/>
      <c r="AC263" s="13"/>
      <c r="AD263" s="13"/>
      <c r="AE263" s="13"/>
      <c r="AT263" s="249" t="s">
        <v>206</v>
      </c>
      <c r="AU263" s="249" t="s">
        <v>84</v>
      </c>
      <c r="AV263" s="13" t="s">
        <v>82</v>
      </c>
      <c r="AW263" s="13" t="s">
        <v>5</v>
      </c>
      <c r="AX263" s="13" t="s">
        <v>74</v>
      </c>
      <c r="AY263" s="249" t="s">
        <v>194</v>
      </c>
    </row>
    <row r="264" s="13" customFormat="1">
      <c r="A264" s="13"/>
      <c r="B264" s="239"/>
      <c r="C264" s="240"/>
      <c r="D264" s="241" t="s">
        <v>206</v>
      </c>
      <c r="E264" s="242" t="s">
        <v>20</v>
      </c>
      <c r="F264" s="243" t="s">
        <v>608</v>
      </c>
      <c r="G264" s="240"/>
      <c r="H264" s="242" t="s">
        <v>20</v>
      </c>
      <c r="I264" s="244"/>
      <c r="J264" s="244"/>
      <c r="K264" s="240"/>
      <c r="L264" s="240"/>
      <c r="M264" s="245"/>
      <c r="N264" s="246"/>
      <c r="O264" s="247"/>
      <c r="P264" s="247"/>
      <c r="Q264" s="247"/>
      <c r="R264" s="247"/>
      <c r="S264" s="247"/>
      <c r="T264" s="247"/>
      <c r="U264" s="247"/>
      <c r="V264" s="247"/>
      <c r="W264" s="247"/>
      <c r="X264" s="248"/>
      <c r="Y264" s="13"/>
      <c r="Z264" s="13"/>
      <c r="AA264" s="13"/>
      <c r="AB264" s="13"/>
      <c r="AC264" s="13"/>
      <c r="AD264" s="13"/>
      <c r="AE264" s="13"/>
      <c r="AT264" s="249" t="s">
        <v>206</v>
      </c>
      <c r="AU264" s="249" t="s">
        <v>84</v>
      </c>
      <c r="AV264" s="13" t="s">
        <v>82</v>
      </c>
      <c r="AW264" s="13" t="s">
        <v>5</v>
      </c>
      <c r="AX264" s="13" t="s">
        <v>74</v>
      </c>
      <c r="AY264" s="249" t="s">
        <v>194</v>
      </c>
    </row>
    <row r="265" s="13" customFormat="1">
      <c r="A265" s="13"/>
      <c r="B265" s="239"/>
      <c r="C265" s="240"/>
      <c r="D265" s="241" t="s">
        <v>206</v>
      </c>
      <c r="E265" s="242" t="s">
        <v>20</v>
      </c>
      <c r="F265" s="243" t="s">
        <v>355</v>
      </c>
      <c r="G265" s="240"/>
      <c r="H265" s="242" t="s">
        <v>20</v>
      </c>
      <c r="I265" s="244"/>
      <c r="J265" s="244"/>
      <c r="K265" s="240"/>
      <c r="L265" s="240"/>
      <c r="M265" s="245"/>
      <c r="N265" s="246"/>
      <c r="O265" s="247"/>
      <c r="P265" s="247"/>
      <c r="Q265" s="247"/>
      <c r="R265" s="247"/>
      <c r="S265" s="247"/>
      <c r="T265" s="247"/>
      <c r="U265" s="247"/>
      <c r="V265" s="247"/>
      <c r="W265" s="247"/>
      <c r="X265" s="248"/>
      <c r="Y265" s="13"/>
      <c r="Z265" s="13"/>
      <c r="AA265" s="13"/>
      <c r="AB265" s="13"/>
      <c r="AC265" s="13"/>
      <c r="AD265" s="13"/>
      <c r="AE265" s="13"/>
      <c r="AT265" s="249" t="s">
        <v>206</v>
      </c>
      <c r="AU265" s="249" t="s">
        <v>84</v>
      </c>
      <c r="AV265" s="13" t="s">
        <v>82</v>
      </c>
      <c r="AW265" s="13" t="s">
        <v>5</v>
      </c>
      <c r="AX265" s="13" t="s">
        <v>74</v>
      </c>
      <c r="AY265" s="249" t="s">
        <v>194</v>
      </c>
    </row>
    <row r="266" s="14" customFormat="1">
      <c r="A266" s="14"/>
      <c r="B266" s="250"/>
      <c r="C266" s="251"/>
      <c r="D266" s="241" t="s">
        <v>206</v>
      </c>
      <c r="E266" s="252" t="s">
        <v>20</v>
      </c>
      <c r="F266" s="253" t="s">
        <v>609</v>
      </c>
      <c r="G266" s="251"/>
      <c r="H266" s="254">
        <v>0.69999999999999996</v>
      </c>
      <c r="I266" s="255"/>
      <c r="J266" s="255"/>
      <c r="K266" s="251"/>
      <c r="L266" s="251"/>
      <c r="M266" s="256"/>
      <c r="N266" s="257"/>
      <c r="O266" s="258"/>
      <c r="P266" s="258"/>
      <c r="Q266" s="258"/>
      <c r="R266" s="258"/>
      <c r="S266" s="258"/>
      <c r="T266" s="258"/>
      <c r="U266" s="258"/>
      <c r="V266" s="258"/>
      <c r="W266" s="258"/>
      <c r="X266" s="259"/>
      <c r="Y266" s="14"/>
      <c r="Z266" s="14"/>
      <c r="AA266" s="14"/>
      <c r="AB266" s="14"/>
      <c r="AC266" s="14"/>
      <c r="AD266" s="14"/>
      <c r="AE266" s="14"/>
      <c r="AT266" s="260" t="s">
        <v>206</v>
      </c>
      <c r="AU266" s="260" t="s">
        <v>84</v>
      </c>
      <c r="AV266" s="14" t="s">
        <v>84</v>
      </c>
      <c r="AW266" s="14" t="s">
        <v>5</v>
      </c>
      <c r="AX266" s="14" t="s">
        <v>74</v>
      </c>
      <c r="AY266" s="260" t="s">
        <v>194</v>
      </c>
    </row>
    <row r="267" s="13" customFormat="1">
      <c r="A267" s="13"/>
      <c r="B267" s="239"/>
      <c r="C267" s="240"/>
      <c r="D267" s="241" t="s">
        <v>206</v>
      </c>
      <c r="E267" s="242" t="s">
        <v>20</v>
      </c>
      <c r="F267" s="243" t="s">
        <v>535</v>
      </c>
      <c r="G267" s="240"/>
      <c r="H267" s="242" t="s">
        <v>20</v>
      </c>
      <c r="I267" s="244"/>
      <c r="J267" s="244"/>
      <c r="K267" s="240"/>
      <c r="L267" s="240"/>
      <c r="M267" s="245"/>
      <c r="N267" s="246"/>
      <c r="O267" s="247"/>
      <c r="P267" s="247"/>
      <c r="Q267" s="247"/>
      <c r="R267" s="247"/>
      <c r="S267" s="247"/>
      <c r="T267" s="247"/>
      <c r="U267" s="247"/>
      <c r="V267" s="247"/>
      <c r="W267" s="247"/>
      <c r="X267" s="248"/>
      <c r="Y267" s="13"/>
      <c r="Z267" s="13"/>
      <c r="AA267" s="13"/>
      <c r="AB267" s="13"/>
      <c r="AC267" s="13"/>
      <c r="AD267" s="13"/>
      <c r="AE267" s="13"/>
      <c r="AT267" s="249" t="s">
        <v>206</v>
      </c>
      <c r="AU267" s="249" t="s">
        <v>84</v>
      </c>
      <c r="AV267" s="13" t="s">
        <v>82</v>
      </c>
      <c r="AW267" s="13" t="s">
        <v>5</v>
      </c>
      <c r="AX267" s="13" t="s">
        <v>74</v>
      </c>
      <c r="AY267" s="249" t="s">
        <v>194</v>
      </c>
    </row>
    <row r="268" s="13" customFormat="1">
      <c r="A268" s="13"/>
      <c r="B268" s="239"/>
      <c r="C268" s="240"/>
      <c r="D268" s="241" t="s">
        <v>206</v>
      </c>
      <c r="E268" s="242" t="s">
        <v>20</v>
      </c>
      <c r="F268" s="243" t="s">
        <v>610</v>
      </c>
      <c r="G268" s="240"/>
      <c r="H268" s="242" t="s">
        <v>20</v>
      </c>
      <c r="I268" s="244"/>
      <c r="J268" s="244"/>
      <c r="K268" s="240"/>
      <c r="L268" s="240"/>
      <c r="M268" s="245"/>
      <c r="N268" s="246"/>
      <c r="O268" s="247"/>
      <c r="P268" s="247"/>
      <c r="Q268" s="247"/>
      <c r="R268" s="247"/>
      <c r="S268" s="247"/>
      <c r="T268" s="247"/>
      <c r="U268" s="247"/>
      <c r="V268" s="247"/>
      <c r="W268" s="247"/>
      <c r="X268" s="248"/>
      <c r="Y268" s="13"/>
      <c r="Z268" s="13"/>
      <c r="AA268" s="13"/>
      <c r="AB268" s="13"/>
      <c r="AC268" s="13"/>
      <c r="AD268" s="13"/>
      <c r="AE268" s="13"/>
      <c r="AT268" s="249" t="s">
        <v>206</v>
      </c>
      <c r="AU268" s="249" t="s">
        <v>84</v>
      </c>
      <c r="AV268" s="13" t="s">
        <v>82</v>
      </c>
      <c r="AW268" s="13" t="s">
        <v>5</v>
      </c>
      <c r="AX268" s="13" t="s">
        <v>74</v>
      </c>
      <c r="AY268" s="249" t="s">
        <v>194</v>
      </c>
    </row>
    <row r="269" s="13" customFormat="1">
      <c r="A269" s="13"/>
      <c r="B269" s="239"/>
      <c r="C269" s="240"/>
      <c r="D269" s="241" t="s">
        <v>206</v>
      </c>
      <c r="E269" s="242" t="s">
        <v>20</v>
      </c>
      <c r="F269" s="243" t="s">
        <v>355</v>
      </c>
      <c r="G269" s="240"/>
      <c r="H269" s="242" t="s">
        <v>20</v>
      </c>
      <c r="I269" s="244"/>
      <c r="J269" s="244"/>
      <c r="K269" s="240"/>
      <c r="L269" s="240"/>
      <c r="M269" s="245"/>
      <c r="N269" s="246"/>
      <c r="O269" s="247"/>
      <c r="P269" s="247"/>
      <c r="Q269" s="247"/>
      <c r="R269" s="247"/>
      <c r="S269" s="247"/>
      <c r="T269" s="247"/>
      <c r="U269" s="247"/>
      <c r="V269" s="247"/>
      <c r="W269" s="247"/>
      <c r="X269" s="248"/>
      <c r="Y269" s="13"/>
      <c r="Z269" s="13"/>
      <c r="AA269" s="13"/>
      <c r="AB269" s="13"/>
      <c r="AC269" s="13"/>
      <c r="AD269" s="13"/>
      <c r="AE269" s="13"/>
      <c r="AT269" s="249" t="s">
        <v>206</v>
      </c>
      <c r="AU269" s="249" t="s">
        <v>84</v>
      </c>
      <c r="AV269" s="13" t="s">
        <v>82</v>
      </c>
      <c r="AW269" s="13" t="s">
        <v>5</v>
      </c>
      <c r="AX269" s="13" t="s">
        <v>74</v>
      </c>
      <c r="AY269" s="249" t="s">
        <v>194</v>
      </c>
    </row>
    <row r="270" s="14" customFormat="1">
      <c r="A270" s="14"/>
      <c r="B270" s="250"/>
      <c r="C270" s="251"/>
      <c r="D270" s="241" t="s">
        <v>206</v>
      </c>
      <c r="E270" s="252" t="s">
        <v>20</v>
      </c>
      <c r="F270" s="253" t="s">
        <v>611</v>
      </c>
      <c r="G270" s="251"/>
      <c r="H270" s="254">
        <v>0.51000000000000001</v>
      </c>
      <c r="I270" s="255"/>
      <c r="J270" s="255"/>
      <c r="K270" s="251"/>
      <c r="L270" s="251"/>
      <c r="M270" s="256"/>
      <c r="N270" s="257"/>
      <c r="O270" s="258"/>
      <c r="P270" s="258"/>
      <c r="Q270" s="258"/>
      <c r="R270" s="258"/>
      <c r="S270" s="258"/>
      <c r="T270" s="258"/>
      <c r="U270" s="258"/>
      <c r="V270" s="258"/>
      <c r="W270" s="258"/>
      <c r="X270" s="259"/>
      <c r="Y270" s="14"/>
      <c r="Z270" s="14"/>
      <c r="AA270" s="14"/>
      <c r="AB270" s="14"/>
      <c r="AC270" s="14"/>
      <c r="AD270" s="14"/>
      <c r="AE270" s="14"/>
      <c r="AT270" s="260" t="s">
        <v>206</v>
      </c>
      <c r="AU270" s="260" t="s">
        <v>84</v>
      </c>
      <c r="AV270" s="14" t="s">
        <v>84</v>
      </c>
      <c r="AW270" s="14" t="s">
        <v>5</v>
      </c>
      <c r="AX270" s="14" t="s">
        <v>74</v>
      </c>
      <c r="AY270" s="260" t="s">
        <v>194</v>
      </c>
    </row>
    <row r="271" s="15" customFormat="1">
      <c r="A271" s="15"/>
      <c r="B271" s="261"/>
      <c r="C271" s="262"/>
      <c r="D271" s="241" t="s">
        <v>206</v>
      </c>
      <c r="E271" s="263" t="s">
        <v>20</v>
      </c>
      <c r="F271" s="264" t="s">
        <v>210</v>
      </c>
      <c r="G271" s="262"/>
      <c r="H271" s="265">
        <v>1.21</v>
      </c>
      <c r="I271" s="266"/>
      <c r="J271" s="266"/>
      <c r="K271" s="262"/>
      <c r="L271" s="262"/>
      <c r="M271" s="267"/>
      <c r="N271" s="268"/>
      <c r="O271" s="269"/>
      <c r="P271" s="269"/>
      <c r="Q271" s="269"/>
      <c r="R271" s="269"/>
      <c r="S271" s="269"/>
      <c r="T271" s="269"/>
      <c r="U271" s="269"/>
      <c r="V271" s="269"/>
      <c r="W271" s="269"/>
      <c r="X271" s="270"/>
      <c r="Y271" s="15"/>
      <c r="Z271" s="15"/>
      <c r="AA271" s="15"/>
      <c r="AB271" s="15"/>
      <c r="AC271" s="15"/>
      <c r="AD271" s="15"/>
      <c r="AE271" s="15"/>
      <c r="AT271" s="271" t="s">
        <v>206</v>
      </c>
      <c r="AU271" s="271" t="s">
        <v>84</v>
      </c>
      <c r="AV271" s="15" t="s">
        <v>202</v>
      </c>
      <c r="AW271" s="15" t="s">
        <v>5</v>
      </c>
      <c r="AX271" s="15" t="s">
        <v>82</v>
      </c>
      <c r="AY271" s="271" t="s">
        <v>194</v>
      </c>
    </row>
    <row r="272" s="2" customFormat="1">
      <c r="A272" s="41"/>
      <c r="B272" s="42"/>
      <c r="C272" s="220" t="s">
        <v>287</v>
      </c>
      <c r="D272" s="220" t="s">
        <v>197</v>
      </c>
      <c r="E272" s="221" t="s">
        <v>612</v>
      </c>
      <c r="F272" s="222" t="s">
        <v>613</v>
      </c>
      <c r="G272" s="223" t="s">
        <v>218</v>
      </c>
      <c r="H272" s="224">
        <v>2.4300000000000002</v>
      </c>
      <c r="I272" s="225"/>
      <c r="J272" s="225"/>
      <c r="K272" s="226">
        <f>ROUND(P272*H272,2)</f>
        <v>0</v>
      </c>
      <c r="L272" s="222" t="s">
        <v>201</v>
      </c>
      <c r="M272" s="47"/>
      <c r="N272" s="227" t="s">
        <v>20</v>
      </c>
      <c r="O272" s="228" t="s">
        <v>43</v>
      </c>
      <c r="P272" s="229">
        <f>I272+J272</f>
        <v>0</v>
      </c>
      <c r="Q272" s="229">
        <f>ROUND(I272*H272,2)</f>
        <v>0</v>
      </c>
      <c r="R272" s="229">
        <f>ROUND(J272*H272,2)</f>
        <v>0</v>
      </c>
      <c r="S272" s="87"/>
      <c r="T272" s="230">
        <f>S272*H272</f>
        <v>0</v>
      </c>
      <c r="U272" s="230">
        <v>2.5018722040000001</v>
      </c>
      <c r="V272" s="230">
        <f>U272*H272</f>
        <v>6.0795494557200005</v>
      </c>
      <c r="W272" s="230">
        <v>0</v>
      </c>
      <c r="X272" s="231">
        <f>W272*H272</f>
        <v>0</v>
      </c>
      <c r="Y272" s="41"/>
      <c r="Z272" s="41"/>
      <c r="AA272" s="41"/>
      <c r="AB272" s="41"/>
      <c r="AC272" s="41"/>
      <c r="AD272" s="41"/>
      <c r="AE272" s="41"/>
      <c r="AR272" s="232" t="s">
        <v>202</v>
      </c>
      <c r="AT272" s="232" t="s">
        <v>197</v>
      </c>
      <c r="AU272" s="232" t="s">
        <v>84</v>
      </c>
      <c r="AY272" s="20" t="s">
        <v>194</v>
      </c>
      <c r="BE272" s="233">
        <f>IF(O272="základní",K272,0)</f>
        <v>0</v>
      </c>
      <c r="BF272" s="233">
        <f>IF(O272="snížená",K272,0)</f>
        <v>0</v>
      </c>
      <c r="BG272" s="233">
        <f>IF(O272="zákl. přenesená",K272,0)</f>
        <v>0</v>
      </c>
      <c r="BH272" s="233">
        <f>IF(O272="sníž. přenesená",K272,0)</f>
        <v>0</v>
      </c>
      <c r="BI272" s="233">
        <f>IF(O272="nulová",K272,0)</f>
        <v>0</v>
      </c>
      <c r="BJ272" s="20" t="s">
        <v>82</v>
      </c>
      <c r="BK272" s="233">
        <f>ROUND(P272*H272,2)</f>
        <v>0</v>
      </c>
      <c r="BL272" s="20" t="s">
        <v>202</v>
      </c>
      <c r="BM272" s="232" t="s">
        <v>614</v>
      </c>
    </row>
    <row r="273" s="2" customFormat="1">
      <c r="A273" s="41"/>
      <c r="B273" s="42"/>
      <c r="C273" s="43"/>
      <c r="D273" s="234" t="s">
        <v>204</v>
      </c>
      <c r="E273" s="43"/>
      <c r="F273" s="235" t="s">
        <v>615</v>
      </c>
      <c r="G273" s="43"/>
      <c r="H273" s="43"/>
      <c r="I273" s="236"/>
      <c r="J273" s="236"/>
      <c r="K273" s="43"/>
      <c r="L273" s="43"/>
      <c r="M273" s="47"/>
      <c r="N273" s="237"/>
      <c r="O273" s="238"/>
      <c r="P273" s="87"/>
      <c r="Q273" s="87"/>
      <c r="R273" s="87"/>
      <c r="S273" s="87"/>
      <c r="T273" s="87"/>
      <c r="U273" s="87"/>
      <c r="V273" s="87"/>
      <c r="W273" s="87"/>
      <c r="X273" s="88"/>
      <c r="Y273" s="41"/>
      <c r="Z273" s="41"/>
      <c r="AA273" s="41"/>
      <c r="AB273" s="41"/>
      <c r="AC273" s="41"/>
      <c r="AD273" s="41"/>
      <c r="AE273" s="41"/>
      <c r="AT273" s="20" t="s">
        <v>204</v>
      </c>
      <c r="AU273" s="20" t="s">
        <v>84</v>
      </c>
    </row>
    <row r="274" s="13" customFormat="1">
      <c r="A274" s="13"/>
      <c r="B274" s="239"/>
      <c r="C274" s="240"/>
      <c r="D274" s="241" t="s">
        <v>206</v>
      </c>
      <c r="E274" s="242" t="s">
        <v>20</v>
      </c>
      <c r="F274" s="243" t="s">
        <v>535</v>
      </c>
      <c r="G274" s="240"/>
      <c r="H274" s="242" t="s">
        <v>20</v>
      </c>
      <c r="I274" s="244"/>
      <c r="J274" s="244"/>
      <c r="K274" s="240"/>
      <c r="L274" s="240"/>
      <c r="M274" s="245"/>
      <c r="N274" s="246"/>
      <c r="O274" s="247"/>
      <c r="P274" s="247"/>
      <c r="Q274" s="247"/>
      <c r="R274" s="247"/>
      <c r="S274" s="247"/>
      <c r="T274" s="247"/>
      <c r="U274" s="247"/>
      <c r="V274" s="247"/>
      <c r="W274" s="247"/>
      <c r="X274" s="248"/>
      <c r="Y274" s="13"/>
      <c r="Z274" s="13"/>
      <c r="AA274" s="13"/>
      <c r="AB274" s="13"/>
      <c r="AC274" s="13"/>
      <c r="AD274" s="13"/>
      <c r="AE274" s="13"/>
      <c r="AT274" s="249" t="s">
        <v>206</v>
      </c>
      <c r="AU274" s="249" t="s">
        <v>84</v>
      </c>
      <c r="AV274" s="13" t="s">
        <v>82</v>
      </c>
      <c r="AW274" s="13" t="s">
        <v>5</v>
      </c>
      <c r="AX274" s="13" t="s">
        <v>74</v>
      </c>
      <c r="AY274" s="249" t="s">
        <v>194</v>
      </c>
    </row>
    <row r="275" s="13" customFormat="1">
      <c r="A275" s="13"/>
      <c r="B275" s="239"/>
      <c r="C275" s="240"/>
      <c r="D275" s="241" t="s">
        <v>206</v>
      </c>
      <c r="E275" s="242" t="s">
        <v>20</v>
      </c>
      <c r="F275" s="243" t="s">
        <v>616</v>
      </c>
      <c r="G275" s="240"/>
      <c r="H275" s="242" t="s">
        <v>20</v>
      </c>
      <c r="I275" s="244"/>
      <c r="J275" s="244"/>
      <c r="K275" s="240"/>
      <c r="L275" s="240"/>
      <c r="M275" s="245"/>
      <c r="N275" s="246"/>
      <c r="O275" s="247"/>
      <c r="P275" s="247"/>
      <c r="Q275" s="247"/>
      <c r="R275" s="247"/>
      <c r="S275" s="247"/>
      <c r="T275" s="247"/>
      <c r="U275" s="247"/>
      <c r="V275" s="247"/>
      <c r="W275" s="247"/>
      <c r="X275" s="248"/>
      <c r="Y275" s="13"/>
      <c r="Z275" s="13"/>
      <c r="AA275" s="13"/>
      <c r="AB275" s="13"/>
      <c r="AC275" s="13"/>
      <c r="AD275" s="13"/>
      <c r="AE275" s="13"/>
      <c r="AT275" s="249" t="s">
        <v>206</v>
      </c>
      <c r="AU275" s="249" t="s">
        <v>84</v>
      </c>
      <c r="AV275" s="13" t="s">
        <v>82</v>
      </c>
      <c r="AW275" s="13" t="s">
        <v>5</v>
      </c>
      <c r="AX275" s="13" t="s">
        <v>74</v>
      </c>
      <c r="AY275" s="249" t="s">
        <v>194</v>
      </c>
    </row>
    <row r="276" s="13" customFormat="1">
      <c r="A276" s="13"/>
      <c r="B276" s="239"/>
      <c r="C276" s="240"/>
      <c r="D276" s="241" t="s">
        <v>206</v>
      </c>
      <c r="E276" s="242" t="s">
        <v>20</v>
      </c>
      <c r="F276" s="243" t="s">
        <v>355</v>
      </c>
      <c r="G276" s="240"/>
      <c r="H276" s="242" t="s">
        <v>20</v>
      </c>
      <c r="I276" s="244"/>
      <c r="J276" s="244"/>
      <c r="K276" s="240"/>
      <c r="L276" s="240"/>
      <c r="M276" s="245"/>
      <c r="N276" s="246"/>
      <c r="O276" s="247"/>
      <c r="P276" s="247"/>
      <c r="Q276" s="247"/>
      <c r="R276" s="247"/>
      <c r="S276" s="247"/>
      <c r="T276" s="247"/>
      <c r="U276" s="247"/>
      <c r="V276" s="247"/>
      <c r="W276" s="247"/>
      <c r="X276" s="248"/>
      <c r="Y276" s="13"/>
      <c r="Z276" s="13"/>
      <c r="AA276" s="13"/>
      <c r="AB276" s="13"/>
      <c r="AC276" s="13"/>
      <c r="AD276" s="13"/>
      <c r="AE276" s="13"/>
      <c r="AT276" s="249" t="s">
        <v>206</v>
      </c>
      <c r="AU276" s="249" t="s">
        <v>84</v>
      </c>
      <c r="AV276" s="13" t="s">
        <v>82</v>
      </c>
      <c r="AW276" s="13" t="s">
        <v>5</v>
      </c>
      <c r="AX276" s="13" t="s">
        <v>74</v>
      </c>
      <c r="AY276" s="249" t="s">
        <v>194</v>
      </c>
    </row>
    <row r="277" s="14" customFormat="1">
      <c r="A277" s="14"/>
      <c r="B277" s="250"/>
      <c r="C277" s="251"/>
      <c r="D277" s="241" t="s">
        <v>206</v>
      </c>
      <c r="E277" s="252" t="s">
        <v>20</v>
      </c>
      <c r="F277" s="253" t="s">
        <v>617</v>
      </c>
      <c r="G277" s="251"/>
      <c r="H277" s="254">
        <v>2.4300000000000002</v>
      </c>
      <c r="I277" s="255"/>
      <c r="J277" s="255"/>
      <c r="K277" s="251"/>
      <c r="L277" s="251"/>
      <c r="M277" s="256"/>
      <c r="N277" s="257"/>
      <c r="O277" s="258"/>
      <c r="P277" s="258"/>
      <c r="Q277" s="258"/>
      <c r="R277" s="258"/>
      <c r="S277" s="258"/>
      <c r="T277" s="258"/>
      <c r="U277" s="258"/>
      <c r="V277" s="258"/>
      <c r="W277" s="258"/>
      <c r="X277" s="259"/>
      <c r="Y277" s="14"/>
      <c r="Z277" s="14"/>
      <c r="AA277" s="14"/>
      <c r="AB277" s="14"/>
      <c r="AC277" s="14"/>
      <c r="AD277" s="14"/>
      <c r="AE277" s="14"/>
      <c r="AT277" s="260" t="s">
        <v>206</v>
      </c>
      <c r="AU277" s="260" t="s">
        <v>84</v>
      </c>
      <c r="AV277" s="14" t="s">
        <v>84</v>
      </c>
      <c r="AW277" s="14" t="s">
        <v>5</v>
      </c>
      <c r="AX277" s="14" t="s">
        <v>74</v>
      </c>
      <c r="AY277" s="260" t="s">
        <v>194</v>
      </c>
    </row>
    <row r="278" s="15" customFormat="1">
      <c r="A278" s="15"/>
      <c r="B278" s="261"/>
      <c r="C278" s="262"/>
      <c r="D278" s="241" t="s">
        <v>206</v>
      </c>
      <c r="E278" s="263" t="s">
        <v>20</v>
      </c>
      <c r="F278" s="264" t="s">
        <v>210</v>
      </c>
      <c r="G278" s="262"/>
      <c r="H278" s="265">
        <v>2.4300000000000002</v>
      </c>
      <c r="I278" s="266"/>
      <c r="J278" s="266"/>
      <c r="K278" s="262"/>
      <c r="L278" s="262"/>
      <c r="M278" s="267"/>
      <c r="N278" s="268"/>
      <c r="O278" s="269"/>
      <c r="P278" s="269"/>
      <c r="Q278" s="269"/>
      <c r="R278" s="269"/>
      <c r="S278" s="269"/>
      <c r="T278" s="269"/>
      <c r="U278" s="269"/>
      <c r="V278" s="269"/>
      <c r="W278" s="269"/>
      <c r="X278" s="270"/>
      <c r="Y278" s="15"/>
      <c r="Z278" s="15"/>
      <c r="AA278" s="15"/>
      <c r="AB278" s="15"/>
      <c r="AC278" s="15"/>
      <c r="AD278" s="15"/>
      <c r="AE278" s="15"/>
      <c r="AT278" s="271" t="s">
        <v>206</v>
      </c>
      <c r="AU278" s="271" t="s">
        <v>84</v>
      </c>
      <c r="AV278" s="15" t="s">
        <v>202</v>
      </c>
      <c r="AW278" s="15" t="s">
        <v>5</v>
      </c>
      <c r="AX278" s="15" t="s">
        <v>82</v>
      </c>
      <c r="AY278" s="271" t="s">
        <v>194</v>
      </c>
    </row>
    <row r="279" s="2" customFormat="1" ht="24.15" customHeight="1">
      <c r="A279" s="41"/>
      <c r="B279" s="42"/>
      <c r="C279" s="220" t="s">
        <v>294</v>
      </c>
      <c r="D279" s="220" t="s">
        <v>197</v>
      </c>
      <c r="E279" s="221" t="s">
        <v>618</v>
      </c>
      <c r="F279" s="222" t="s">
        <v>619</v>
      </c>
      <c r="G279" s="223" t="s">
        <v>200</v>
      </c>
      <c r="H279" s="224">
        <v>8.4000000000000004</v>
      </c>
      <c r="I279" s="225"/>
      <c r="J279" s="225"/>
      <c r="K279" s="226">
        <f>ROUND(P279*H279,2)</f>
        <v>0</v>
      </c>
      <c r="L279" s="222" t="s">
        <v>201</v>
      </c>
      <c r="M279" s="47"/>
      <c r="N279" s="227" t="s">
        <v>20</v>
      </c>
      <c r="O279" s="228" t="s">
        <v>43</v>
      </c>
      <c r="P279" s="229">
        <f>I279+J279</f>
        <v>0</v>
      </c>
      <c r="Q279" s="229">
        <f>ROUND(I279*H279,2)</f>
        <v>0</v>
      </c>
      <c r="R279" s="229">
        <f>ROUND(J279*H279,2)</f>
        <v>0</v>
      </c>
      <c r="S279" s="87"/>
      <c r="T279" s="230">
        <f>S279*H279</f>
        <v>0</v>
      </c>
      <c r="U279" s="230">
        <v>0.0026919000000000001</v>
      </c>
      <c r="V279" s="230">
        <f>U279*H279</f>
        <v>0.02261196</v>
      </c>
      <c r="W279" s="230">
        <v>0</v>
      </c>
      <c r="X279" s="231">
        <f>W279*H279</f>
        <v>0</v>
      </c>
      <c r="Y279" s="41"/>
      <c r="Z279" s="41"/>
      <c r="AA279" s="41"/>
      <c r="AB279" s="41"/>
      <c r="AC279" s="41"/>
      <c r="AD279" s="41"/>
      <c r="AE279" s="41"/>
      <c r="AR279" s="232" t="s">
        <v>202</v>
      </c>
      <c r="AT279" s="232" t="s">
        <v>197</v>
      </c>
      <c r="AU279" s="232" t="s">
        <v>84</v>
      </c>
      <c r="AY279" s="20" t="s">
        <v>194</v>
      </c>
      <c r="BE279" s="233">
        <f>IF(O279="základní",K279,0)</f>
        <v>0</v>
      </c>
      <c r="BF279" s="233">
        <f>IF(O279="snížená",K279,0)</f>
        <v>0</v>
      </c>
      <c r="BG279" s="233">
        <f>IF(O279="zákl. přenesená",K279,0)</f>
        <v>0</v>
      </c>
      <c r="BH279" s="233">
        <f>IF(O279="sníž. přenesená",K279,0)</f>
        <v>0</v>
      </c>
      <c r="BI279" s="233">
        <f>IF(O279="nulová",K279,0)</f>
        <v>0</v>
      </c>
      <c r="BJ279" s="20" t="s">
        <v>82</v>
      </c>
      <c r="BK279" s="233">
        <f>ROUND(P279*H279,2)</f>
        <v>0</v>
      </c>
      <c r="BL279" s="20" t="s">
        <v>202</v>
      </c>
      <c r="BM279" s="232" t="s">
        <v>620</v>
      </c>
    </row>
    <row r="280" s="2" customFormat="1">
      <c r="A280" s="41"/>
      <c r="B280" s="42"/>
      <c r="C280" s="43"/>
      <c r="D280" s="234" t="s">
        <v>204</v>
      </c>
      <c r="E280" s="43"/>
      <c r="F280" s="235" t="s">
        <v>621</v>
      </c>
      <c r="G280" s="43"/>
      <c r="H280" s="43"/>
      <c r="I280" s="236"/>
      <c r="J280" s="236"/>
      <c r="K280" s="43"/>
      <c r="L280" s="43"/>
      <c r="M280" s="47"/>
      <c r="N280" s="237"/>
      <c r="O280" s="238"/>
      <c r="P280" s="87"/>
      <c r="Q280" s="87"/>
      <c r="R280" s="87"/>
      <c r="S280" s="87"/>
      <c r="T280" s="87"/>
      <c r="U280" s="87"/>
      <c r="V280" s="87"/>
      <c r="W280" s="87"/>
      <c r="X280" s="88"/>
      <c r="Y280" s="41"/>
      <c r="Z280" s="41"/>
      <c r="AA280" s="41"/>
      <c r="AB280" s="41"/>
      <c r="AC280" s="41"/>
      <c r="AD280" s="41"/>
      <c r="AE280" s="41"/>
      <c r="AT280" s="20" t="s">
        <v>204</v>
      </c>
      <c r="AU280" s="20" t="s">
        <v>84</v>
      </c>
    </row>
    <row r="281" s="13" customFormat="1">
      <c r="A281" s="13"/>
      <c r="B281" s="239"/>
      <c r="C281" s="240"/>
      <c r="D281" s="241" t="s">
        <v>206</v>
      </c>
      <c r="E281" s="242" t="s">
        <v>20</v>
      </c>
      <c r="F281" s="243" t="s">
        <v>535</v>
      </c>
      <c r="G281" s="240"/>
      <c r="H281" s="242" t="s">
        <v>20</v>
      </c>
      <c r="I281" s="244"/>
      <c r="J281" s="244"/>
      <c r="K281" s="240"/>
      <c r="L281" s="240"/>
      <c r="M281" s="245"/>
      <c r="N281" s="246"/>
      <c r="O281" s="247"/>
      <c r="P281" s="247"/>
      <c r="Q281" s="247"/>
      <c r="R281" s="247"/>
      <c r="S281" s="247"/>
      <c r="T281" s="247"/>
      <c r="U281" s="247"/>
      <c r="V281" s="247"/>
      <c r="W281" s="247"/>
      <c r="X281" s="248"/>
      <c r="Y281" s="13"/>
      <c r="Z281" s="13"/>
      <c r="AA281" s="13"/>
      <c r="AB281" s="13"/>
      <c r="AC281" s="13"/>
      <c r="AD281" s="13"/>
      <c r="AE281" s="13"/>
      <c r="AT281" s="249" t="s">
        <v>206</v>
      </c>
      <c r="AU281" s="249" t="s">
        <v>84</v>
      </c>
      <c r="AV281" s="13" t="s">
        <v>82</v>
      </c>
      <c r="AW281" s="13" t="s">
        <v>5</v>
      </c>
      <c r="AX281" s="13" t="s">
        <v>74</v>
      </c>
      <c r="AY281" s="249" t="s">
        <v>194</v>
      </c>
    </row>
    <row r="282" s="13" customFormat="1">
      <c r="A282" s="13"/>
      <c r="B282" s="239"/>
      <c r="C282" s="240"/>
      <c r="D282" s="241" t="s">
        <v>206</v>
      </c>
      <c r="E282" s="242" t="s">
        <v>20</v>
      </c>
      <c r="F282" s="243" t="s">
        <v>622</v>
      </c>
      <c r="G282" s="240"/>
      <c r="H282" s="242" t="s">
        <v>20</v>
      </c>
      <c r="I282" s="244"/>
      <c r="J282" s="244"/>
      <c r="K282" s="240"/>
      <c r="L282" s="240"/>
      <c r="M282" s="245"/>
      <c r="N282" s="246"/>
      <c r="O282" s="247"/>
      <c r="P282" s="247"/>
      <c r="Q282" s="247"/>
      <c r="R282" s="247"/>
      <c r="S282" s="247"/>
      <c r="T282" s="247"/>
      <c r="U282" s="247"/>
      <c r="V282" s="247"/>
      <c r="W282" s="247"/>
      <c r="X282" s="248"/>
      <c r="Y282" s="13"/>
      <c r="Z282" s="13"/>
      <c r="AA282" s="13"/>
      <c r="AB282" s="13"/>
      <c r="AC282" s="13"/>
      <c r="AD282" s="13"/>
      <c r="AE282" s="13"/>
      <c r="AT282" s="249" t="s">
        <v>206</v>
      </c>
      <c r="AU282" s="249" t="s">
        <v>84</v>
      </c>
      <c r="AV282" s="13" t="s">
        <v>82</v>
      </c>
      <c r="AW282" s="13" t="s">
        <v>5</v>
      </c>
      <c r="AX282" s="13" t="s">
        <v>74</v>
      </c>
      <c r="AY282" s="249" t="s">
        <v>194</v>
      </c>
    </row>
    <row r="283" s="13" customFormat="1">
      <c r="A283" s="13"/>
      <c r="B283" s="239"/>
      <c r="C283" s="240"/>
      <c r="D283" s="241" t="s">
        <v>206</v>
      </c>
      <c r="E283" s="242" t="s">
        <v>20</v>
      </c>
      <c r="F283" s="243" t="s">
        <v>349</v>
      </c>
      <c r="G283" s="240"/>
      <c r="H283" s="242" t="s">
        <v>20</v>
      </c>
      <c r="I283" s="244"/>
      <c r="J283" s="244"/>
      <c r="K283" s="240"/>
      <c r="L283" s="240"/>
      <c r="M283" s="245"/>
      <c r="N283" s="246"/>
      <c r="O283" s="247"/>
      <c r="P283" s="247"/>
      <c r="Q283" s="247"/>
      <c r="R283" s="247"/>
      <c r="S283" s="247"/>
      <c r="T283" s="247"/>
      <c r="U283" s="247"/>
      <c r="V283" s="247"/>
      <c r="W283" s="247"/>
      <c r="X283" s="248"/>
      <c r="Y283" s="13"/>
      <c r="Z283" s="13"/>
      <c r="AA283" s="13"/>
      <c r="AB283" s="13"/>
      <c r="AC283" s="13"/>
      <c r="AD283" s="13"/>
      <c r="AE283" s="13"/>
      <c r="AT283" s="249" t="s">
        <v>206</v>
      </c>
      <c r="AU283" s="249" t="s">
        <v>84</v>
      </c>
      <c r="AV283" s="13" t="s">
        <v>82</v>
      </c>
      <c r="AW283" s="13" t="s">
        <v>5</v>
      </c>
      <c r="AX283" s="13" t="s">
        <v>74</v>
      </c>
      <c r="AY283" s="249" t="s">
        <v>194</v>
      </c>
    </row>
    <row r="284" s="14" customFormat="1">
      <c r="A284" s="14"/>
      <c r="B284" s="250"/>
      <c r="C284" s="251"/>
      <c r="D284" s="241" t="s">
        <v>206</v>
      </c>
      <c r="E284" s="252" t="s">
        <v>20</v>
      </c>
      <c r="F284" s="253" t="s">
        <v>623</v>
      </c>
      <c r="G284" s="251"/>
      <c r="H284" s="254">
        <v>8.4000000000000004</v>
      </c>
      <c r="I284" s="255"/>
      <c r="J284" s="255"/>
      <c r="K284" s="251"/>
      <c r="L284" s="251"/>
      <c r="M284" s="256"/>
      <c r="N284" s="257"/>
      <c r="O284" s="258"/>
      <c r="P284" s="258"/>
      <c r="Q284" s="258"/>
      <c r="R284" s="258"/>
      <c r="S284" s="258"/>
      <c r="T284" s="258"/>
      <c r="U284" s="258"/>
      <c r="V284" s="258"/>
      <c r="W284" s="258"/>
      <c r="X284" s="259"/>
      <c r="Y284" s="14"/>
      <c r="Z284" s="14"/>
      <c r="AA284" s="14"/>
      <c r="AB284" s="14"/>
      <c r="AC284" s="14"/>
      <c r="AD284" s="14"/>
      <c r="AE284" s="14"/>
      <c r="AT284" s="260" t="s">
        <v>206</v>
      </c>
      <c r="AU284" s="260" t="s">
        <v>84</v>
      </c>
      <c r="AV284" s="14" t="s">
        <v>84</v>
      </c>
      <c r="AW284" s="14" t="s">
        <v>5</v>
      </c>
      <c r="AX284" s="14" t="s">
        <v>74</v>
      </c>
      <c r="AY284" s="260" t="s">
        <v>194</v>
      </c>
    </row>
    <row r="285" s="15" customFormat="1">
      <c r="A285" s="15"/>
      <c r="B285" s="261"/>
      <c r="C285" s="262"/>
      <c r="D285" s="241" t="s">
        <v>206</v>
      </c>
      <c r="E285" s="263" t="s">
        <v>20</v>
      </c>
      <c r="F285" s="264" t="s">
        <v>210</v>
      </c>
      <c r="G285" s="262"/>
      <c r="H285" s="265">
        <v>8.4000000000000004</v>
      </c>
      <c r="I285" s="266"/>
      <c r="J285" s="266"/>
      <c r="K285" s="262"/>
      <c r="L285" s="262"/>
      <c r="M285" s="267"/>
      <c r="N285" s="268"/>
      <c r="O285" s="269"/>
      <c r="P285" s="269"/>
      <c r="Q285" s="269"/>
      <c r="R285" s="269"/>
      <c r="S285" s="269"/>
      <c r="T285" s="269"/>
      <c r="U285" s="269"/>
      <c r="V285" s="269"/>
      <c r="W285" s="269"/>
      <c r="X285" s="270"/>
      <c r="Y285" s="15"/>
      <c r="Z285" s="15"/>
      <c r="AA285" s="15"/>
      <c r="AB285" s="15"/>
      <c r="AC285" s="15"/>
      <c r="AD285" s="15"/>
      <c r="AE285" s="15"/>
      <c r="AT285" s="271" t="s">
        <v>206</v>
      </c>
      <c r="AU285" s="271" t="s">
        <v>84</v>
      </c>
      <c r="AV285" s="15" t="s">
        <v>202</v>
      </c>
      <c r="AW285" s="15" t="s">
        <v>5</v>
      </c>
      <c r="AX285" s="15" t="s">
        <v>82</v>
      </c>
      <c r="AY285" s="271" t="s">
        <v>194</v>
      </c>
    </row>
    <row r="286" s="2" customFormat="1" ht="24.15" customHeight="1">
      <c r="A286" s="41"/>
      <c r="B286" s="42"/>
      <c r="C286" s="220" t="s">
        <v>296</v>
      </c>
      <c r="D286" s="220" t="s">
        <v>197</v>
      </c>
      <c r="E286" s="221" t="s">
        <v>624</v>
      </c>
      <c r="F286" s="222" t="s">
        <v>625</v>
      </c>
      <c r="G286" s="223" t="s">
        <v>200</v>
      </c>
      <c r="H286" s="224">
        <v>8.4000000000000004</v>
      </c>
      <c r="I286" s="225"/>
      <c r="J286" s="225"/>
      <c r="K286" s="226">
        <f>ROUND(P286*H286,2)</f>
        <v>0</v>
      </c>
      <c r="L286" s="222" t="s">
        <v>201</v>
      </c>
      <c r="M286" s="47"/>
      <c r="N286" s="227" t="s">
        <v>20</v>
      </c>
      <c r="O286" s="228" t="s">
        <v>43</v>
      </c>
      <c r="P286" s="229">
        <f>I286+J286</f>
        <v>0</v>
      </c>
      <c r="Q286" s="229">
        <f>ROUND(I286*H286,2)</f>
        <v>0</v>
      </c>
      <c r="R286" s="229">
        <f>ROUND(J286*H286,2)</f>
        <v>0</v>
      </c>
      <c r="S286" s="87"/>
      <c r="T286" s="230">
        <f>S286*H286</f>
        <v>0</v>
      </c>
      <c r="U286" s="230">
        <v>0</v>
      </c>
      <c r="V286" s="230">
        <f>U286*H286</f>
        <v>0</v>
      </c>
      <c r="W286" s="230">
        <v>0</v>
      </c>
      <c r="X286" s="231">
        <f>W286*H286</f>
        <v>0</v>
      </c>
      <c r="Y286" s="41"/>
      <c r="Z286" s="41"/>
      <c r="AA286" s="41"/>
      <c r="AB286" s="41"/>
      <c r="AC286" s="41"/>
      <c r="AD286" s="41"/>
      <c r="AE286" s="41"/>
      <c r="AR286" s="232" t="s">
        <v>202</v>
      </c>
      <c r="AT286" s="232" t="s">
        <v>197</v>
      </c>
      <c r="AU286" s="232" t="s">
        <v>84</v>
      </c>
      <c r="AY286" s="20" t="s">
        <v>194</v>
      </c>
      <c r="BE286" s="233">
        <f>IF(O286="základní",K286,0)</f>
        <v>0</v>
      </c>
      <c r="BF286" s="233">
        <f>IF(O286="snížená",K286,0)</f>
        <v>0</v>
      </c>
      <c r="BG286" s="233">
        <f>IF(O286="zákl. přenesená",K286,0)</f>
        <v>0</v>
      </c>
      <c r="BH286" s="233">
        <f>IF(O286="sníž. přenesená",K286,0)</f>
        <v>0</v>
      </c>
      <c r="BI286" s="233">
        <f>IF(O286="nulová",K286,0)</f>
        <v>0</v>
      </c>
      <c r="BJ286" s="20" t="s">
        <v>82</v>
      </c>
      <c r="BK286" s="233">
        <f>ROUND(P286*H286,2)</f>
        <v>0</v>
      </c>
      <c r="BL286" s="20" t="s">
        <v>202</v>
      </c>
      <c r="BM286" s="232" t="s">
        <v>626</v>
      </c>
    </row>
    <row r="287" s="2" customFormat="1">
      <c r="A287" s="41"/>
      <c r="B287" s="42"/>
      <c r="C287" s="43"/>
      <c r="D287" s="234" t="s">
        <v>204</v>
      </c>
      <c r="E287" s="43"/>
      <c r="F287" s="235" t="s">
        <v>627</v>
      </c>
      <c r="G287" s="43"/>
      <c r="H287" s="43"/>
      <c r="I287" s="236"/>
      <c r="J287" s="236"/>
      <c r="K287" s="43"/>
      <c r="L287" s="43"/>
      <c r="M287" s="47"/>
      <c r="N287" s="237"/>
      <c r="O287" s="238"/>
      <c r="P287" s="87"/>
      <c r="Q287" s="87"/>
      <c r="R287" s="87"/>
      <c r="S287" s="87"/>
      <c r="T287" s="87"/>
      <c r="U287" s="87"/>
      <c r="V287" s="87"/>
      <c r="W287" s="87"/>
      <c r="X287" s="88"/>
      <c r="Y287" s="41"/>
      <c r="Z287" s="41"/>
      <c r="AA287" s="41"/>
      <c r="AB287" s="41"/>
      <c r="AC287" s="41"/>
      <c r="AD287" s="41"/>
      <c r="AE287" s="41"/>
      <c r="AT287" s="20" t="s">
        <v>204</v>
      </c>
      <c r="AU287" s="20" t="s">
        <v>84</v>
      </c>
    </row>
    <row r="288" s="13" customFormat="1">
      <c r="A288" s="13"/>
      <c r="B288" s="239"/>
      <c r="C288" s="240"/>
      <c r="D288" s="241" t="s">
        <v>206</v>
      </c>
      <c r="E288" s="242" t="s">
        <v>20</v>
      </c>
      <c r="F288" s="243" t="s">
        <v>535</v>
      </c>
      <c r="G288" s="240"/>
      <c r="H288" s="242" t="s">
        <v>20</v>
      </c>
      <c r="I288" s="244"/>
      <c r="J288" s="244"/>
      <c r="K288" s="240"/>
      <c r="L288" s="240"/>
      <c r="M288" s="245"/>
      <c r="N288" s="246"/>
      <c r="O288" s="247"/>
      <c r="P288" s="247"/>
      <c r="Q288" s="247"/>
      <c r="R288" s="247"/>
      <c r="S288" s="247"/>
      <c r="T288" s="247"/>
      <c r="U288" s="247"/>
      <c r="V288" s="247"/>
      <c r="W288" s="247"/>
      <c r="X288" s="248"/>
      <c r="Y288" s="13"/>
      <c r="Z288" s="13"/>
      <c r="AA288" s="13"/>
      <c r="AB288" s="13"/>
      <c r="AC288" s="13"/>
      <c r="AD288" s="13"/>
      <c r="AE288" s="13"/>
      <c r="AT288" s="249" t="s">
        <v>206</v>
      </c>
      <c r="AU288" s="249" t="s">
        <v>84</v>
      </c>
      <c r="AV288" s="13" t="s">
        <v>82</v>
      </c>
      <c r="AW288" s="13" t="s">
        <v>5</v>
      </c>
      <c r="AX288" s="13" t="s">
        <v>74</v>
      </c>
      <c r="AY288" s="249" t="s">
        <v>194</v>
      </c>
    </row>
    <row r="289" s="13" customFormat="1">
      <c r="A289" s="13"/>
      <c r="B289" s="239"/>
      <c r="C289" s="240"/>
      <c r="D289" s="241" t="s">
        <v>206</v>
      </c>
      <c r="E289" s="242" t="s">
        <v>20</v>
      </c>
      <c r="F289" s="243" t="s">
        <v>622</v>
      </c>
      <c r="G289" s="240"/>
      <c r="H289" s="242" t="s">
        <v>20</v>
      </c>
      <c r="I289" s="244"/>
      <c r="J289" s="244"/>
      <c r="K289" s="240"/>
      <c r="L289" s="240"/>
      <c r="M289" s="245"/>
      <c r="N289" s="246"/>
      <c r="O289" s="247"/>
      <c r="P289" s="247"/>
      <c r="Q289" s="247"/>
      <c r="R289" s="247"/>
      <c r="S289" s="247"/>
      <c r="T289" s="247"/>
      <c r="U289" s="247"/>
      <c r="V289" s="247"/>
      <c r="W289" s="247"/>
      <c r="X289" s="248"/>
      <c r="Y289" s="13"/>
      <c r="Z289" s="13"/>
      <c r="AA289" s="13"/>
      <c r="AB289" s="13"/>
      <c r="AC289" s="13"/>
      <c r="AD289" s="13"/>
      <c r="AE289" s="13"/>
      <c r="AT289" s="249" t="s">
        <v>206</v>
      </c>
      <c r="AU289" s="249" t="s">
        <v>84</v>
      </c>
      <c r="AV289" s="13" t="s">
        <v>82</v>
      </c>
      <c r="AW289" s="13" t="s">
        <v>5</v>
      </c>
      <c r="AX289" s="13" t="s">
        <v>74</v>
      </c>
      <c r="AY289" s="249" t="s">
        <v>194</v>
      </c>
    </row>
    <row r="290" s="13" customFormat="1">
      <c r="A290" s="13"/>
      <c r="B290" s="239"/>
      <c r="C290" s="240"/>
      <c r="D290" s="241" t="s">
        <v>206</v>
      </c>
      <c r="E290" s="242" t="s">
        <v>20</v>
      </c>
      <c r="F290" s="243" t="s">
        <v>349</v>
      </c>
      <c r="G290" s="240"/>
      <c r="H290" s="242" t="s">
        <v>20</v>
      </c>
      <c r="I290" s="244"/>
      <c r="J290" s="244"/>
      <c r="K290" s="240"/>
      <c r="L290" s="240"/>
      <c r="M290" s="245"/>
      <c r="N290" s="246"/>
      <c r="O290" s="247"/>
      <c r="P290" s="247"/>
      <c r="Q290" s="247"/>
      <c r="R290" s="247"/>
      <c r="S290" s="247"/>
      <c r="T290" s="247"/>
      <c r="U290" s="247"/>
      <c r="V290" s="247"/>
      <c r="W290" s="247"/>
      <c r="X290" s="248"/>
      <c r="Y290" s="13"/>
      <c r="Z290" s="13"/>
      <c r="AA290" s="13"/>
      <c r="AB290" s="13"/>
      <c r="AC290" s="13"/>
      <c r="AD290" s="13"/>
      <c r="AE290" s="13"/>
      <c r="AT290" s="249" t="s">
        <v>206</v>
      </c>
      <c r="AU290" s="249" t="s">
        <v>84</v>
      </c>
      <c r="AV290" s="13" t="s">
        <v>82</v>
      </c>
      <c r="AW290" s="13" t="s">
        <v>5</v>
      </c>
      <c r="AX290" s="13" t="s">
        <v>74</v>
      </c>
      <c r="AY290" s="249" t="s">
        <v>194</v>
      </c>
    </row>
    <row r="291" s="14" customFormat="1">
      <c r="A291" s="14"/>
      <c r="B291" s="250"/>
      <c r="C291" s="251"/>
      <c r="D291" s="241" t="s">
        <v>206</v>
      </c>
      <c r="E291" s="252" t="s">
        <v>20</v>
      </c>
      <c r="F291" s="253" t="s">
        <v>623</v>
      </c>
      <c r="G291" s="251"/>
      <c r="H291" s="254">
        <v>8.4000000000000004</v>
      </c>
      <c r="I291" s="255"/>
      <c r="J291" s="255"/>
      <c r="K291" s="251"/>
      <c r="L291" s="251"/>
      <c r="M291" s="256"/>
      <c r="N291" s="257"/>
      <c r="O291" s="258"/>
      <c r="P291" s="258"/>
      <c r="Q291" s="258"/>
      <c r="R291" s="258"/>
      <c r="S291" s="258"/>
      <c r="T291" s="258"/>
      <c r="U291" s="258"/>
      <c r="V291" s="258"/>
      <c r="W291" s="258"/>
      <c r="X291" s="259"/>
      <c r="Y291" s="14"/>
      <c r="Z291" s="14"/>
      <c r="AA291" s="14"/>
      <c r="AB291" s="14"/>
      <c r="AC291" s="14"/>
      <c r="AD291" s="14"/>
      <c r="AE291" s="14"/>
      <c r="AT291" s="260" t="s">
        <v>206</v>
      </c>
      <c r="AU291" s="260" t="s">
        <v>84</v>
      </c>
      <c r="AV291" s="14" t="s">
        <v>84</v>
      </c>
      <c r="AW291" s="14" t="s">
        <v>5</v>
      </c>
      <c r="AX291" s="14" t="s">
        <v>74</v>
      </c>
      <c r="AY291" s="260" t="s">
        <v>194</v>
      </c>
    </row>
    <row r="292" s="15" customFormat="1">
      <c r="A292" s="15"/>
      <c r="B292" s="261"/>
      <c r="C292" s="262"/>
      <c r="D292" s="241" t="s">
        <v>206</v>
      </c>
      <c r="E292" s="263" t="s">
        <v>20</v>
      </c>
      <c r="F292" s="264" t="s">
        <v>210</v>
      </c>
      <c r="G292" s="262"/>
      <c r="H292" s="265">
        <v>8.4000000000000004</v>
      </c>
      <c r="I292" s="266"/>
      <c r="J292" s="266"/>
      <c r="K292" s="262"/>
      <c r="L292" s="262"/>
      <c r="M292" s="267"/>
      <c r="N292" s="268"/>
      <c r="O292" s="269"/>
      <c r="P292" s="269"/>
      <c r="Q292" s="269"/>
      <c r="R292" s="269"/>
      <c r="S292" s="269"/>
      <c r="T292" s="269"/>
      <c r="U292" s="269"/>
      <c r="V292" s="269"/>
      <c r="W292" s="269"/>
      <c r="X292" s="270"/>
      <c r="Y292" s="15"/>
      <c r="Z292" s="15"/>
      <c r="AA292" s="15"/>
      <c r="AB292" s="15"/>
      <c r="AC292" s="15"/>
      <c r="AD292" s="15"/>
      <c r="AE292" s="15"/>
      <c r="AT292" s="271" t="s">
        <v>206</v>
      </c>
      <c r="AU292" s="271" t="s">
        <v>84</v>
      </c>
      <c r="AV292" s="15" t="s">
        <v>202</v>
      </c>
      <c r="AW292" s="15" t="s">
        <v>5</v>
      </c>
      <c r="AX292" s="15" t="s">
        <v>82</v>
      </c>
      <c r="AY292" s="271" t="s">
        <v>194</v>
      </c>
    </row>
    <row r="293" s="2" customFormat="1" ht="24.15" customHeight="1">
      <c r="A293" s="41"/>
      <c r="B293" s="42"/>
      <c r="C293" s="220" t="s">
        <v>8</v>
      </c>
      <c r="D293" s="220" t="s">
        <v>197</v>
      </c>
      <c r="E293" s="221" t="s">
        <v>628</v>
      </c>
      <c r="F293" s="222" t="s">
        <v>629</v>
      </c>
      <c r="G293" s="223" t="s">
        <v>262</v>
      </c>
      <c r="H293" s="224">
        <v>0.14799999999999999</v>
      </c>
      <c r="I293" s="225"/>
      <c r="J293" s="225"/>
      <c r="K293" s="226">
        <f>ROUND(P293*H293,2)</f>
        <v>0</v>
      </c>
      <c r="L293" s="222" t="s">
        <v>201</v>
      </c>
      <c r="M293" s="47"/>
      <c r="N293" s="227" t="s">
        <v>20</v>
      </c>
      <c r="O293" s="228" t="s">
        <v>43</v>
      </c>
      <c r="P293" s="229">
        <f>I293+J293</f>
        <v>0</v>
      </c>
      <c r="Q293" s="229">
        <f>ROUND(I293*H293,2)</f>
        <v>0</v>
      </c>
      <c r="R293" s="229">
        <f>ROUND(J293*H293,2)</f>
        <v>0</v>
      </c>
      <c r="S293" s="87"/>
      <c r="T293" s="230">
        <f>S293*H293</f>
        <v>0</v>
      </c>
      <c r="U293" s="230">
        <v>1.0606207999999999</v>
      </c>
      <c r="V293" s="230">
        <f>U293*H293</f>
        <v>0.15697187839999999</v>
      </c>
      <c r="W293" s="230">
        <v>0</v>
      </c>
      <c r="X293" s="231">
        <f>W293*H293</f>
        <v>0</v>
      </c>
      <c r="Y293" s="41"/>
      <c r="Z293" s="41"/>
      <c r="AA293" s="41"/>
      <c r="AB293" s="41"/>
      <c r="AC293" s="41"/>
      <c r="AD293" s="41"/>
      <c r="AE293" s="41"/>
      <c r="AR293" s="232" t="s">
        <v>202</v>
      </c>
      <c r="AT293" s="232" t="s">
        <v>197</v>
      </c>
      <c r="AU293" s="232" t="s">
        <v>84</v>
      </c>
      <c r="AY293" s="20" t="s">
        <v>194</v>
      </c>
      <c r="BE293" s="233">
        <f>IF(O293="základní",K293,0)</f>
        <v>0</v>
      </c>
      <c r="BF293" s="233">
        <f>IF(O293="snížená",K293,0)</f>
        <v>0</v>
      </c>
      <c r="BG293" s="233">
        <f>IF(O293="zákl. přenesená",K293,0)</f>
        <v>0</v>
      </c>
      <c r="BH293" s="233">
        <f>IF(O293="sníž. přenesená",K293,0)</f>
        <v>0</v>
      </c>
      <c r="BI293" s="233">
        <f>IF(O293="nulová",K293,0)</f>
        <v>0</v>
      </c>
      <c r="BJ293" s="20" t="s">
        <v>82</v>
      </c>
      <c r="BK293" s="233">
        <f>ROUND(P293*H293,2)</f>
        <v>0</v>
      </c>
      <c r="BL293" s="20" t="s">
        <v>202</v>
      </c>
      <c r="BM293" s="232" t="s">
        <v>630</v>
      </c>
    </row>
    <row r="294" s="2" customFormat="1">
      <c r="A294" s="41"/>
      <c r="B294" s="42"/>
      <c r="C294" s="43"/>
      <c r="D294" s="234" t="s">
        <v>204</v>
      </c>
      <c r="E294" s="43"/>
      <c r="F294" s="235" t="s">
        <v>631</v>
      </c>
      <c r="G294" s="43"/>
      <c r="H294" s="43"/>
      <c r="I294" s="236"/>
      <c r="J294" s="236"/>
      <c r="K294" s="43"/>
      <c r="L294" s="43"/>
      <c r="M294" s="47"/>
      <c r="N294" s="237"/>
      <c r="O294" s="238"/>
      <c r="P294" s="87"/>
      <c r="Q294" s="87"/>
      <c r="R294" s="87"/>
      <c r="S294" s="87"/>
      <c r="T294" s="87"/>
      <c r="U294" s="87"/>
      <c r="V294" s="87"/>
      <c r="W294" s="87"/>
      <c r="X294" s="88"/>
      <c r="Y294" s="41"/>
      <c r="Z294" s="41"/>
      <c r="AA294" s="41"/>
      <c r="AB294" s="41"/>
      <c r="AC294" s="41"/>
      <c r="AD294" s="41"/>
      <c r="AE294" s="41"/>
      <c r="AT294" s="20" t="s">
        <v>204</v>
      </c>
      <c r="AU294" s="20" t="s">
        <v>84</v>
      </c>
    </row>
    <row r="295" s="13" customFormat="1">
      <c r="A295" s="13"/>
      <c r="B295" s="239"/>
      <c r="C295" s="240"/>
      <c r="D295" s="241" t="s">
        <v>206</v>
      </c>
      <c r="E295" s="242" t="s">
        <v>20</v>
      </c>
      <c r="F295" s="243" t="s">
        <v>535</v>
      </c>
      <c r="G295" s="240"/>
      <c r="H295" s="242" t="s">
        <v>20</v>
      </c>
      <c r="I295" s="244"/>
      <c r="J295" s="244"/>
      <c r="K295" s="240"/>
      <c r="L295" s="240"/>
      <c r="M295" s="245"/>
      <c r="N295" s="246"/>
      <c r="O295" s="247"/>
      <c r="P295" s="247"/>
      <c r="Q295" s="247"/>
      <c r="R295" s="247"/>
      <c r="S295" s="247"/>
      <c r="T295" s="247"/>
      <c r="U295" s="247"/>
      <c r="V295" s="247"/>
      <c r="W295" s="247"/>
      <c r="X295" s="248"/>
      <c r="Y295" s="13"/>
      <c r="Z295" s="13"/>
      <c r="AA295" s="13"/>
      <c r="AB295" s="13"/>
      <c r="AC295" s="13"/>
      <c r="AD295" s="13"/>
      <c r="AE295" s="13"/>
      <c r="AT295" s="249" t="s">
        <v>206</v>
      </c>
      <c r="AU295" s="249" t="s">
        <v>84</v>
      </c>
      <c r="AV295" s="13" t="s">
        <v>82</v>
      </c>
      <c r="AW295" s="13" t="s">
        <v>5</v>
      </c>
      <c r="AX295" s="13" t="s">
        <v>74</v>
      </c>
      <c r="AY295" s="249" t="s">
        <v>194</v>
      </c>
    </row>
    <row r="296" s="13" customFormat="1">
      <c r="A296" s="13"/>
      <c r="B296" s="239"/>
      <c r="C296" s="240"/>
      <c r="D296" s="241" t="s">
        <v>206</v>
      </c>
      <c r="E296" s="242" t="s">
        <v>20</v>
      </c>
      <c r="F296" s="243" t="s">
        <v>632</v>
      </c>
      <c r="G296" s="240"/>
      <c r="H296" s="242" t="s">
        <v>20</v>
      </c>
      <c r="I296" s="244"/>
      <c r="J296" s="244"/>
      <c r="K296" s="240"/>
      <c r="L296" s="240"/>
      <c r="M296" s="245"/>
      <c r="N296" s="246"/>
      <c r="O296" s="247"/>
      <c r="P296" s="247"/>
      <c r="Q296" s="247"/>
      <c r="R296" s="247"/>
      <c r="S296" s="247"/>
      <c r="T296" s="247"/>
      <c r="U296" s="247"/>
      <c r="V296" s="247"/>
      <c r="W296" s="247"/>
      <c r="X296" s="248"/>
      <c r="Y296" s="13"/>
      <c r="Z296" s="13"/>
      <c r="AA296" s="13"/>
      <c r="AB296" s="13"/>
      <c r="AC296" s="13"/>
      <c r="AD296" s="13"/>
      <c r="AE296" s="13"/>
      <c r="AT296" s="249" t="s">
        <v>206</v>
      </c>
      <c r="AU296" s="249" t="s">
        <v>84</v>
      </c>
      <c r="AV296" s="13" t="s">
        <v>82</v>
      </c>
      <c r="AW296" s="13" t="s">
        <v>5</v>
      </c>
      <c r="AX296" s="13" t="s">
        <v>74</v>
      </c>
      <c r="AY296" s="249" t="s">
        <v>194</v>
      </c>
    </row>
    <row r="297" s="13" customFormat="1">
      <c r="A297" s="13"/>
      <c r="B297" s="239"/>
      <c r="C297" s="240"/>
      <c r="D297" s="241" t="s">
        <v>206</v>
      </c>
      <c r="E297" s="242" t="s">
        <v>20</v>
      </c>
      <c r="F297" s="243" t="s">
        <v>461</v>
      </c>
      <c r="G297" s="240"/>
      <c r="H297" s="242" t="s">
        <v>20</v>
      </c>
      <c r="I297" s="244"/>
      <c r="J297" s="244"/>
      <c r="K297" s="240"/>
      <c r="L297" s="240"/>
      <c r="M297" s="245"/>
      <c r="N297" s="246"/>
      <c r="O297" s="247"/>
      <c r="P297" s="247"/>
      <c r="Q297" s="247"/>
      <c r="R297" s="247"/>
      <c r="S297" s="247"/>
      <c r="T297" s="247"/>
      <c r="U297" s="247"/>
      <c r="V297" s="247"/>
      <c r="W297" s="247"/>
      <c r="X297" s="248"/>
      <c r="Y297" s="13"/>
      <c r="Z297" s="13"/>
      <c r="AA297" s="13"/>
      <c r="AB297" s="13"/>
      <c r="AC297" s="13"/>
      <c r="AD297" s="13"/>
      <c r="AE297" s="13"/>
      <c r="AT297" s="249" t="s">
        <v>206</v>
      </c>
      <c r="AU297" s="249" t="s">
        <v>84</v>
      </c>
      <c r="AV297" s="13" t="s">
        <v>82</v>
      </c>
      <c r="AW297" s="13" t="s">
        <v>5</v>
      </c>
      <c r="AX297" s="13" t="s">
        <v>74</v>
      </c>
      <c r="AY297" s="249" t="s">
        <v>194</v>
      </c>
    </row>
    <row r="298" s="14" customFormat="1">
      <c r="A298" s="14"/>
      <c r="B298" s="250"/>
      <c r="C298" s="251"/>
      <c r="D298" s="241" t="s">
        <v>206</v>
      </c>
      <c r="E298" s="252" t="s">
        <v>20</v>
      </c>
      <c r="F298" s="253" t="s">
        <v>633</v>
      </c>
      <c r="G298" s="251"/>
      <c r="H298" s="254">
        <v>0.099000000000000005</v>
      </c>
      <c r="I298" s="255"/>
      <c r="J298" s="255"/>
      <c r="K298" s="251"/>
      <c r="L298" s="251"/>
      <c r="M298" s="256"/>
      <c r="N298" s="257"/>
      <c r="O298" s="258"/>
      <c r="P298" s="258"/>
      <c r="Q298" s="258"/>
      <c r="R298" s="258"/>
      <c r="S298" s="258"/>
      <c r="T298" s="258"/>
      <c r="U298" s="258"/>
      <c r="V298" s="258"/>
      <c r="W298" s="258"/>
      <c r="X298" s="259"/>
      <c r="Y298" s="14"/>
      <c r="Z298" s="14"/>
      <c r="AA298" s="14"/>
      <c r="AB298" s="14"/>
      <c r="AC298" s="14"/>
      <c r="AD298" s="14"/>
      <c r="AE298" s="14"/>
      <c r="AT298" s="260" t="s">
        <v>206</v>
      </c>
      <c r="AU298" s="260" t="s">
        <v>84</v>
      </c>
      <c r="AV298" s="14" t="s">
        <v>84</v>
      </c>
      <c r="AW298" s="14" t="s">
        <v>5</v>
      </c>
      <c r="AX298" s="14" t="s">
        <v>74</v>
      </c>
      <c r="AY298" s="260" t="s">
        <v>194</v>
      </c>
    </row>
    <row r="299" s="13" customFormat="1">
      <c r="A299" s="13"/>
      <c r="B299" s="239"/>
      <c r="C299" s="240"/>
      <c r="D299" s="241" t="s">
        <v>206</v>
      </c>
      <c r="E299" s="242" t="s">
        <v>20</v>
      </c>
      <c r="F299" s="243" t="s">
        <v>535</v>
      </c>
      <c r="G299" s="240"/>
      <c r="H299" s="242" t="s">
        <v>20</v>
      </c>
      <c r="I299" s="244"/>
      <c r="J299" s="244"/>
      <c r="K299" s="240"/>
      <c r="L299" s="240"/>
      <c r="M299" s="245"/>
      <c r="N299" s="246"/>
      <c r="O299" s="247"/>
      <c r="P299" s="247"/>
      <c r="Q299" s="247"/>
      <c r="R299" s="247"/>
      <c r="S299" s="247"/>
      <c r="T299" s="247"/>
      <c r="U299" s="247"/>
      <c r="V299" s="247"/>
      <c r="W299" s="247"/>
      <c r="X299" s="248"/>
      <c r="Y299" s="13"/>
      <c r="Z299" s="13"/>
      <c r="AA299" s="13"/>
      <c r="AB299" s="13"/>
      <c r="AC299" s="13"/>
      <c r="AD299" s="13"/>
      <c r="AE299" s="13"/>
      <c r="AT299" s="249" t="s">
        <v>206</v>
      </c>
      <c r="AU299" s="249" t="s">
        <v>84</v>
      </c>
      <c r="AV299" s="13" t="s">
        <v>82</v>
      </c>
      <c r="AW299" s="13" t="s">
        <v>5</v>
      </c>
      <c r="AX299" s="13" t="s">
        <v>74</v>
      </c>
      <c r="AY299" s="249" t="s">
        <v>194</v>
      </c>
    </row>
    <row r="300" s="13" customFormat="1">
      <c r="A300" s="13"/>
      <c r="B300" s="239"/>
      <c r="C300" s="240"/>
      <c r="D300" s="241" t="s">
        <v>206</v>
      </c>
      <c r="E300" s="242" t="s">
        <v>20</v>
      </c>
      <c r="F300" s="243" t="s">
        <v>634</v>
      </c>
      <c r="G300" s="240"/>
      <c r="H300" s="242" t="s">
        <v>20</v>
      </c>
      <c r="I300" s="244"/>
      <c r="J300" s="244"/>
      <c r="K300" s="240"/>
      <c r="L300" s="240"/>
      <c r="M300" s="245"/>
      <c r="N300" s="246"/>
      <c r="O300" s="247"/>
      <c r="P300" s="247"/>
      <c r="Q300" s="247"/>
      <c r="R300" s="247"/>
      <c r="S300" s="247"/>
      <c r="T300" s="247"/>
      <c r="U300" s="247"/>
      <c r="V300" s="247"/>
      <c r="W300" s="247"/>
      <c r="X300" s="248"/>
      <c r="Y300" s="13"/>
      <c r="Z300" s="13"/>
      <c r="AA300" s="13"/>
      <c r="AB300" s="13"/>
      <c r="AC300" s="13"/>
      <c r="AD300" s="13"/>
      <c r="AE300" s="13"/>
      <c r="AT300" s="249" t="s">
        <v>206</v>
      </c>
      <c r="AU300" s="249" t="s">
        <v>84</v>
      </c>
      <c r="AV300" s="13" t="s">
        <v>82</v>
      </c>
      <c r="AW300" s="13" t="s">
        <v>5</v>
      </c>
      <c r="AX300" s="13" t="s">
        <v>74</v>
      </c>
      <c r="AY300" s="249" t="s">
        <v>194</v>
      </c>
    </row>
    <row r="301" s="13" customFormat="1">
      <c r="A301" s="13"/>
      <c r="B301" s="239"/>
      <c r="C301" s="240"/>
      <c r="D301" s="241" t="s">
        <v>206</v>
      </c>
      <c r="E301" s="242" t="s">
        <v>20</v>
      </c>
      <c r="F301" s="243" t="s">
        <v>461</v>
      </c>
      <c r="G301" s="240"/>
      <c r="H301" s="242" t="s">
        <v>20</v>
      </c>
      <c r="I301" s="244"/>
      <c r="J301" s="244"/>
      <c r="K301" s="240"/>
      <c r="L301" s="240"/>
      <c r="M301" s="245"/>
      <c r="N301" s="246"/>
      <c r="O301" s="247"/>
      <c r="P301" s="247"/>
      <c r="Q301" s="247"/>
      <c r="R301" s="247"/>
      <c r="S301" s="247"/>
      <c r="T301" s="247"/>
      <c r="U301" s="247"/>
      <c r="V301" s="247"/>
      <c r="W301" s="247"/>
      <c r="X301" s="248"/>
      <c r="Y301" s="13"/>
      <c r="Z301" s="13"/>
      <c r="AA301" s="13"/>
      <c r="AB301" s="13"/>
      <c r="AC301" s="13"/>
      <c r="AD301" s="13"/>
      <c r="AE301" s="13"/>
      <c r="AT301" s="249" t="s">
        <v>206</v>
      </c>
      <c r="AU301" s="249" t="s">
        <v>84</v>
      </c>
      <c r="AV301" s="13" t="s">
        <v>82</v>
      </c>
      <c r="AW301" s="13" t="s">
        <v>5</v>
      </c>
      <c r="AX301" s="13" t="s">
        <v>74</v>
      </c>
      <c r="AY301" s="249" t="s">
        <v>194</v>
      </c>
    </row>
    <row r="302" s="14" customFormat="1">
      <c r="A302" s="14"/>
      <c r="B302" s="250"/>
      <c r="C302" s="251"/>
      <c r="D302" s="241" t="s">
        <v>206</v>
      </c>
      <c r="E302" s="252" t="s">
        <v>20</v>
      </c>
      <c r="F302" s="253" t="s">
        <v>635</v>
      </c>
      <c r="G302" s="251"/>
      <c r="H302" s="254">
        <v>0.049000000000000002</v>
      </c>
      <c r="I302" s="255"/>
      <c r="J302" s="255"/>
      <c r="K302" s="251"/>
      <c r="L302" s="251"/>
      <c r="M302" s="256"/>
      <c r="N302" s="257"/>
      <c r="O302" s="258"/>
      <c r="P302" s="258"/>
      <c r="Q302" s="258"/>
      <c r="R302" s="258"/>
      <c r="S302" s="258"/>
      <c r="T302" s="258"/>
      <c r="U302" s="258"/>
      <c r="V302" s="258"/>
      <c r="W302" s="258"/>
      <c r="X302" s="259"/>
      <c r="Y302" s="14"/>
      <c r="Z302" s="14"/>
      <c r="AA302" s="14"/>
      <c r="AB302" s="14"/>
      <c r="AC302" s="14"/>
      <c r="AD302" s="14"/>
      <c r="AE302" s="14"/>
      <c r="AT302" s="260" t="s">
        <v>206</v>
      </c>
      <c r="AU302" s="260" t="s">
        <v>84</v>
      </c>
      <c r="AV302" s="14" t="s">
        <v>84</v>
      </c>
      <c r="AW302" s="14" t="s">
        <v>5</v>
      </c>
      <c r="AX302" s="14" t="s">
        <v>74</v>
      </c>
      <c r="AY302" s="260" t="s">
        <v>194</v>
      </c>
    </row>
    <row r="303" s="15" customFormat="1">
      <c r="A303" s="15"/>
      <c r="B303" s="261"/>
      <c r="C303" s="262"/>
      <c r="D303" s="241" t="s">
        <v>206</v>
      </c>
      <c r="E303" s="263" t="s">
        <v>20</v>
      </c>
      <c r="F303" s="264" t="s">
        <v>210</v>
      </c>
      <c r="G303" s="262"/>
      <c r="H303" s="265">
        <v>0.14799999999999999</v>
      </c>
      <c r="I303" s="266"/>
      <c r="J303" s="266"/>
      <c r="K303" s="262"/>
      <c r="L303" s="262"/>
      <c r="M303" s="267"/>
      <c r="N303" s="268"/>
      <c r="O303" s="269"/>
      <c r="P303" s="269"/>
      <c r="Q303" s="269"/>
      <c r="R303" s="269"/>
      <c r="S303" s="269"/>
      <c r="T303" s="269"/>
      <c r="U303" s="269"/>
      <c r="V303" s="269"/>
      <c r="W303" s="269"/>
      <c r="X303" s="270"/>
      <c r="Y303" s="15"/>
      <c r="Z303" s="15"/>
      <c r="AA303" s="15"/>
      <c r="AB303" s="15"/>
      <c r="AC303" s="15"/>
      <c r="AD303" s="15"/>
      <c r="AE303" s="15"/>
      <c r="AT303" s="271" t="s">
        <v>206</v>
      </c>
      <c r="AU303" s="271" t="s">
        <v>84</v>
      </c>
      <c r="AV303" s="15" t="s">
        <v>202</v>
      </c>
      <c r="AW303" s="15" t="s">
        <v>5</v>
      </c>
      <c r="AX303" s="15" t="s">
        <v>82</v>
      </c>
      <c r="AY303" s="271" t="s">
        <v>194</v>
      </c>
    </row>
    <row r="304" s="2" customFormat="1">
      <c r="A304" s="41"/>
      <c r="B304" s="42"/>
      <c r="C304" s="220" t="s">
        <v>304</v>
      </c>
      <c r="D304" s="220" t="s">
        <v>197</v>
      </c>
      <c r="E304" s="221" t="s">
        <v>636</v>
      </c>
      <c r="F304" s="222" t="s">
        <v>637</v>
      </c>
      <c r="G304" s="223" t="s">
        <v>218</v>
      </c>
      <c r="H304" s="224">
        <v>2.3999999999999999</v>
      </c>
      <c r="I304" s="225"/>
      <c r="J304" s="225"/>
      <c r="K304" s="226">
        <f>ROUND(P304*H304,2)</f>
        <v>0</v>
      </c>
      <c r="L304" s="222" t="s">
        <v>201</v>
      </c>
      <c r="M304" s="47"/>
      <c r="N304" s="227" t="s">
        <v>20</v>
      </c>
      <c r="O304" s="228" t="s">
        <v>43</v>
      </c>
      <c r="P304" s="229">
        <f>I304+J304</f>
        <v>0</v>
      </c>
      <c r="Q304" s="229">
        <f>ROUND(I304*H304,2)</f>
        <v>0</v>
      </c>
      <c r="R304" s="229">
        <f>ROUND(J304*H304,2)</f>
        <v>0</v>
      </c>
      <c r="S304" s="87"/>
      <c r="T304" s="230">
        <f>S304*H304</f>
        <v>0</v>
      </c>
      <c r="U304" s="230">
        <v>2.5018722040000001</v>
      </c>
      <c r="V304" s="230">
        <f>U304*H304</f>
        <v>6.0044932896000001</v>
      </c>
      <c r="W304" s="230">
        <v>0</v>
      </c>
      <c r="X304" s="231">
        <f>W304*H304</f>
        <v>0</v>
      </c>
      <c r="Y304" s="41"/>
      <c r="Z304" s="41"/>
      <c r="AA304" s="41"/>
      <c r="AB304" s="41"/>
      <c r="AC304" s="41"/>
      <c r="AD304" s="41"/>
      <c r="AE304" s="41"/>
      <c r="AR304" s="232" t="s">
        <v>202</v>
      </c>
      <c r="AT304" s="232" t="s">
        <v>197</v>
      </c>
      <c r="AU304" s="232" t="s">
        <v>84</v>
      </c>
      <c r="AY304" s="20" t="s">
        <v>194</v>
      </c>
      <c r="BE304" s="233">
        <f>IF(O304="základní",K304,0)</f>
        <v>0</v>
      </c>
      <c r="BF304" s="233">
        <f>IF(O304="snížená",K304,0)</f>
        <v>0</v>
      </c>
      <c r="BG304" s="233">
        <f>IF(O304="zákl. přenesená",K304,0)</f>
        <v>0</v>
      </c>
      <c r="BH304" s="233">
        <f>IF(O304="sníž. přenesená",K304,0)</f>
        <v>0</v>
      </c>
      <c r="BI304" s="233">
        <f>IF(O304="nulová",K304,0)</f>
        <v>0</v>
      </c>
      <c r="BJ304" s="20" t="s">
        <v>82</v>
      </c>
      <c r="BK304" s="233">
        <f>ROUND(P304*H304,2)</f>
        <v>0</v>
      </c>
      <c r="BL304" s="20" t="s">
        <v>202</v>
      </c>
      <c r="BM304" s="232" t="s">
        <v>638</v>
      </c>
    </row>
    <row r="305" s="2" customFormat="1">
      <c r="A305" s="41"/>
      <c r="B305" s="42"/>
      <c r="C305" s="43"/>
      <c r="D305" s="234" t="s">
        <v>204</v>
      </c>
      <c r="E305" s="43"/>
      <c r="F305" s="235" t="s">
        <v>639</v>
      </c>
      <c r="G305" s="43"/>
      <c r="H305" s="43"/>
      <c r="I305" s="236"/>
      <c r="J305" s="236"/>
      <c r="K305" s="43"/>
      <c r="L305" s="43"/>
      <c r="M305" s="47"/>
      <c r="N305" s="237"/>
      <c r="O305" s="238"/>
      <c r="P305" s="87"/>
      <c r="Q305" s="87"/>
      <c r="R305" s="87"/>
      <c r="S305" s="87"/>
      <c r="T305" s="87"/>
      <c r="U305" s="87"/>
      <c r="V305" s="87"/>
      <c r="W305" s="87"/>
      <c r="X305" s="88"/>
      <c r="Y305" s="41"/>
      <c r="Z305" s="41"/>
      <c r="AA305" s="41"/>
      <c r="AB305" s="41"/>
      <c r="AC305" s="41"/>
      <c r="AD305" s="41"/>
      <c r="AE305" s="41"/>
      <c r="AT305" s="20" t="s">
        <v>204</v>
      </c>
      <c r="AU305" s="20" t="s">
        <v>84</v>
      </c>
    </row>
    <row r="306" s="13" customFormat="1">
      <c r="A306" s="13"/>
      <c r="B306" s="239"/>
      <c r="C306" s="240"/>
      <c r="D306" s="241" t="s">
        <v>206</v>
      </c>
      <c r="E306" s="242" t="s">
        <v>20</v>
      </c>
      <c r="F306" s="243" t="s">
        <v>535</v>
      </c>
      <c r="G306" s="240"/>
      <c r="H306" s="242" t="s">
        <v>20</v>
      </c>
      <c r="I306" s="244"/>
      <c r="J306" s="244"/>
      <c r="K306" s="240"/>
      <c r="L306" s="240"/>
      <c r="M306" s="245"/>
      <c r="N306" s="246"/>
      <c r="O306" s="247"/>
      <c r="P306" s="247"/>
      <c r="Q306" s="247"/>
      <c r="R306" s="247"/>
      <c r="S306" s="247"/>
      <c r="T306" s="247"/>
      <c r="U306" s="247"/>
      <c r="V306" s="247"/>
      <c r="W306" s="247"/>
      <c r="X306" s="248"/>
      <c r="Y306" s="13"/>
      <c r="Z306" s="13"/>
      <c r="AA306" s="13"/>
      <c r="AB306" s="13"/>
      <c r="AC306" s="13"/>
      <c r="AD306" s="13"/>
      <c r="AE306" s="13"/>
      <c r="AT306" s="249" t="s">
        <v>206</v>
      </c>
      <c r="AU306" s="249" t="s">
        <v>84</v>
      </c>
      <c r="AV306" s="13" t="s">
        <v>82</v>
      </c>
      <c r="AW306" s="13" t="s">
        <v>5</v>
      </c>
      <c r="AX306" s="13" t="s">
        <v>74</v>
      </c>
      <c r="AY306" s="249" t="s">
        <v>194</v>
      </c>
    </row>
    <row r="307" s="13" customFormat="1">
      <c r="A307" s="13"/>
      <c r="B307" s="239"/>
      <c r="C307" s="240"/>
      <c r="D307" s="241" t="s">
        <v>206</v>
      </c>
      <c r="E307" s="242" t="s">
        <v>20</v>
      </c>
      <c r="F307" s="243" t="s">
        <v>640</v>
      </c>
      <c r="G307" s="240"/>
      <c r="H307" s="242" t="s">
        <v>20</v>
      </c>
      <c r="I307" s="244"/>
      <c r="J307" s="244"/>
      <c r="K307" s="240"/>
      <c r="L307" s="240"/>
      <c r="M307" s="245"/>
      <c r="N307" s="246"/>
      <c r="O307" s="247"/>
      <c r="P307" s="247"/>
      <c r="Q307" s="247"/>
      <c r="R307" s="247"/>
      <c r="S307" s="247"/>
      <c r="T307" s="247"/>
      <c r="U307" s="247"/>
      <c r="V307" s="247"/>
      <c r="W307" s="247"/>
      <c r="X307" s="248"/>
      <c r="Y307" s="13"/>
      <c r="Z307" s="13"/>
      <c r="AA307" s="13"/>
      <c r="AB307" s="13"/>
      <c r="AC307" s="13"/>
      <c r="AD307" s="13"/>
      <c r="AE307" s="13"/>
      <c r="AT307" s="249" t="s">
        <v>206</v>
      </c>
      <c r="AU307" s="249" t="s">
        <v>84</v>
      </c>
      <c r="AV307" s="13" t="s">
        <v>82</v>
      </c>
      <c r="AW307" s="13" t="s">
        <v>5</v>
      </c>
      <c r="AX307" s="13" t="s">
        <v>74</v>
      </c>
      <c r="AY307" s="249" t="s">
        <v>194</v>
      </c>
    </row>
    <row r="308" s="13" customFormat="1">
      <c r="A308" s="13"/>
      <c r="B308" s="239"/>
      <c r="C308" s="240"/>
      <c r="D308" s="241" t="s">
        <v>206</v>
      </c>
      <c r="E308" s="242" t="s">
        <v>20</v>
      </c>
      <c r="F308" s="243" t="s">
        <v>355</v>
      </c>
      <c r="G308" s="240"/>
      <c r="H308" s="242" t="s">
        <v>20</v>
      </c>
      <c r="I308" s="244"/>
      <c r="J308" s="244"/>
      <c r="K308" s="240"/>
      <c r="L308" s="240"/>
      <c r="M308" s="245"/>
      <c r="N308" s="246"/>
      <c r="O308" s="247"/>
      <c r="P308" s="247"/>
      <c r="Q308" s="247"/>
      <c r="R308" s="247"/>
      <c r="S308" s="247"/>
      <c r="T308" s="247"/>
      <c r="U308" s="247"/>
      <c r="V308" s="247"/>
      <c r="W308" s="247"/>
      <c r="X308" s="248"/>
      <c r="Y308" s="13"/>
      <c r="Z308" s="13"/>
      <c r="AA308" s="13"/>
      <c r="AB308" s="13"/>
      <c r="AC308" s="13"/>
      <c r="AD308" s="13"/>
      <c r="AE308" s="13"/>
      <c r="AT308" s="249" t="s">
        <v>206</v>
      </c>
      <c r="AU308" s="249" t="s">
        <v>84</v>
      </c>
      <c r="AV308" s="13" t="s">
        <v>82</v>
      </c>
      <c r="AW308" s="13" t="s">
        <v>5</v>
      </c>
      <c r="AX308" s="13" t="s">
        <v>74</v>
      </c>
      <c r="AY308" s="249" t="s">
        <v>194</v>
      </c>
    </row>
    <row r="309" s="14" customFormat="1">
      <c r="A309" s="14"/>
      <c r="B309" s="250"/>
      <c r="C309" s="251"/>
      <c r="D309" s="241" t="s">
        <v>206</v>
      </c>
      <c r="E309" s="252" t="s">
        <v>20</v>
      </c>
      <c r="F309" s="253" t="s">
        <v>641</v>
      </c>
      <c r="G309" s="251"/>
      <c r="H309" s="254">
        <v>2.3999999999999999</v>
      </c>
      <c r="I309" s="255"/>
      <c r="J309" s="255"/>
      <c r="K309" s="251"/>
      <c r="L309" s="251"/>
      <c r="M309" s="256"/>
      <c r="N309" s="257"/>
      <c r="O309" s="258"/>
      <c r="P309" s="258"/>
      <c r="Q309" s="258"/>
      <c r="R309" s="258"/>
      <c r="S309" s="258"/>
      <c r="T309" s="258"/>
      <c r="U309" s="258"/>
      <c r="V309" s="258"/>
      <c r="W309" s="258"/>
      <c r="X309" s="259"/>
      <c r="Y309" s="14"/>
      <c r="Z309" s="14"/>
      <c r="AA309" s="14"/>
      <c r="AB309" s="14"/>
      <c r="AC309" s="14"/>
      <c r="AD309" s="14"/>
      <c r="AE309" s="14"/>
      <c r="AT309" s="260" t="s">
        <v>206</v>
      </c>
      <c r="AU309" s="260" t="s">
        <v>84</v>
      </c>
      <c r="AV309" s="14" t="s">
        <v>84</v>
      </c>
      <c r="AW309" s="14" t="s">
        <v>5</v>
      </c>
      <c r="AX309" s="14" t="s">
        <v>74</v>
      </c>
      <c r="AY309" s="260" t="s">
        <v>194</v>
      </c>
    </row>
    <row r="310" s="15" customFormat="1">
      <c r="A310" s="15"/>
      <c r="B310" s="261"/>
      <c r="C310" s="262"/>
      <c r="D310" s="241" t="s">
        <v>206</v>
      </c>
      <c r="E310" s="263" t="s">
        <v>20</v>
      </c>
      <c r="F310" s="264" t="s">
        <v>210</v>
      </c>
      <c r="G310" s="262"/>
      <c r="H310" s="265">
        <v>2.3999999999999999</v>
      </c>
      <c r="I310" s="266"/>
      <c r="J310" s="266"/>
      <c r="K310" s="262"/>
      <c r="L310" s="262"/>
      <c r="M310" s="267"/>
      <c r="N310" s="268"/>
      <c r="O310" s="269"/>
      <c r="P310" s="269"/>
      <c r="Q310" s="269"/>
      <c r="R310" s="269"/>
      <c r="S310" s="269"/>
      <c r="T310" s="269"/>
      <c r="U310" s="269"/>
      <c r="V310" s="269"/>
      <c r="W310" s="269"/>
      <c r="X310" s="270"/>
      <c r="Y310" s="15"/>
      <c r="Z310" s="15"/>
      <c r="AA310" s="15"/>
      <c r="AB310" s="15"/>
      <c r="AC310" s="15"/>
      <c r="AD310" s="15"/>
      <c r="AE310" s="15"/>
      <c r="AT310" s="271" t="s">
        <v>206</v>
      </c>
      <c r="AU310" s="271" t="s">
        <v>84</v>
      </c>
      <c r="AV310" s="15" t="s">
        <v>202</v>
      </c>
      <c r="AW310" s="15" t="s">
        <v>5</v>
      </c>
      <c r="AX310" s="15" t="s">
        <v>82</v>
      </c>
      <c r="AY310" s="271" t="s">
        <v>194</v>
      </c>
    </row>
    <row r="311" s="2" customFormat="1" ht="24.15" customHeight="1">
      <c r="A311" s="41"/>
      <c r="B311" s="42"/>
      <c r="C311" s="220" t="s">
        <v>301</v>
      </c>
      <c r="D311" s="220" t="s">
        <v>197</v>
      </c>
      <c r="E311" s="221" t="s">
        <v>642</v>
      </c>
      <c r="F311" s="222" t="s">
        <v>643</v>
      </c>
      <c r="G311" s="223" t="s">
        <v>200</v>
      </c>
      <c r="H311" s="224">
        <v>18.420000000000002</v>
      </c>
      <c r="I311" s="225"/>
      <c r="J311" s="225"/>
      <c r="K311" s="226">
        <f>ROUND(P311*H311,2)</f>
        <v>0</v>
      </c>
      <c r="L311" s="222" t="s">
        <v>201</v>
      </c>
      <c r="M311" s="47"/>
      <c r="N311" s="227" t="s">
        <v>20</v>
      </c>
      <c r="O311" s="228" t="s">
        <v>43</v>
      </c>
      <c r="P311" s="229">
        <f>I311+J311</f>
        <v>0</v>
      </c>
      <c r="Q311" s="229">
        <f>ROUND(I311*H311,2)</f>
        <v>0</v>
      </c>
      <c r="R311" s="229">
        <f>ROUND(J311*H311,2)</f>
        <v>0</v>
      </c>
      <c r="S311" s="87"/>
      <c r="T311" s="230">
        <f>S311*H311</f>
        <v>0</v>
      </c>
      <c r="U311" s="230">
        <v>0.0026369000000000002</v>
      </c>
      <c r="V311" s="230">
        <f>U311*H311</f>
        <v>0.04857169800000001</v>
      </c>
      <c r="W311" s="230">
        <v>0</v>
      </c>
      <c r="X311" s="231">
        <f>W311*H311</f>
        <v>0</v>
      </c>
      <c r="Y311" s="41"/>
      <c r="Z311" s="41"/>
      <c r="AA311" s="41"/>
      <c r="AB311" s="41"/>
      <c r="AC311" s="41"/>
      <c r="AD311" s="41"/>
      <c r="AE311" s="41"/>
      <c r="AR311" s="232" t="s">
        <v>202</v>
      </c>
      <c r="AT311" s="232" t="s">
        <v>197</v>
      </c>
      <c r="AU311" s="232" t="s">
        <v>84</v>
      </c>
      <c r="AY311" s="20" t="s">
        <v>194</v>
      </c>
      <c r="BE311" s="233">
        <f>IF(O311="základní",K311,0)</f>
        <v>0</v>
      </c>
      <c r="BF311" s="233">
        <f>IF(O311="snížená",K311,0)</f>
        <v>0</v>
      </c>
      <c r="BG311" s="233">
        <f>IF(O311="zákl. přenesená",K311,0)</f>
        <v>0</v>
      </c>
      <c r="BH311" s="233">
        <f>IF(O311="sníž. přenesená",K311,0)</f>
        <v>0</v>
      </c>
      <c r="BI311" s="233">
        <f>IF(O311="nulová",K311,0)</f>
        <v>0</v>
      </c>
      <c r="BJ311" s="20" t="s">
        <v>82</v>
      </c>
      <c r="BK311" s="233">
        <f>ROUND(P311*H311,2)</f>
        <v>0</v>
      </c>
      <c r="BL311" s="20" t="s">
        <v>202</v>
      </c>
      <c r="BM311" s="232" t="s">
        <v>644</v>
      </c>
    </row>
    <row r="312" s="2" customFormat="1">
      <c r="A312" s="41"/>
      <c r="B312" s="42"/>
      <c r="C312" s="43"/>
      <c r="D312" s="234" t="s">
        <v>204</v>
      </c>
      <c r="E312" s="43"/>
      <c r="F312" s="235" t="s">
        <v>645</v>
      </c>
      <c r="G312" s="43"/>
      <c r="H312" s="43"/>
      <c r="I312" s="236"/>
      <c r="J312" s="236"/>
      <c r="K312" s="43"/>
      <c r="L312" s="43"/>
      <c r="M312" s="47"/>
      <c r="N312" s="237"/>
      <c r="O312" s="238"/>
      <c r="P312" s="87"/>
      <c r="Q312" s="87"/>
      <c r="R312" s="87"/>
      <c r="S312" s="87"/>
      <c r="T312" s="87"/>
      <c r="U312" s="87"/>
      <c r="V312" s="87"/>
      <c r="W312" s="87"/>
      <c r="X312" s="88"/>
      <c r="Y312" s="41"/>
      <c r="Z312" s="41"/>
      <c r="AA312" s="41"/>
      <c r="AB312" s="41"/>
      <c r="AC312" s="41"/>
      <c r="AD312" s="41"/>
      <c r="AE312" s="41"/>
      <c r="AT312" s="20" t="s">
        <v>204</v>
      </c>
      <c r="AU312" s="20" t="s">
        <v>84</v>
      </c>
    </row>
    <row r="313" s="13" customFormat="1">
      <c r="A313" s="13"/>
      <c r="B313" s="239"/>
      <c r="C313" s="240"/>
      <c r="D313" s="241" t="s">
        <v>206</v>
      </c>
      <c r="E313" s="242" t="s">
        <v>20</v>
      </c>
      <c r="F313" s="243" t="s">
        <v>535</v>
      </c>
      <c r="G313" s="240"/>
      <c r="H313" s="242" t="s">
        <v>20</v>
      </c>
      <c r="I313" s="244"/>
      <c r="J313" s="244"/>
      <c r="K313" s="240"/>
      <c r="L313" s="240"/>
      <c r="M313" s="245"/>
      <c r="N313" s="246"/>
      <c r="O313" s="247"/>
      <c r="P313" s="247"/>
      <c r="Q313" s="247"/>
      <c r="R313" s="247"/>
      <c r="S313" s="247"/>
      <c r="T313" s="247"/>
      <c r="U313" s="247"/>
      <c r="V313" s="247"/>
      <c r="W313" s="247"/>
      <c r="X313" s="248"/>
      <c r="Y313" s="13"/>
      <c r="Z313" s="13"/>
      <c r="AA313" s="13"/>
      <c r="AB313" s="13"/>
      <c r="AC313" s="13"/>
      <c r="AD313" s="13"/>
      <c r="AE313" s="13"/>
      <c r="AT313" s="249" t="s">
        <v>206</v>
      </c>
      <c r="AU313" s="249" t="s">
        <v>84</v>
      </c>
      <c r="AV313" s="13" t="s">
        <v>82</v>
      </c>
      <c r="AW313" s="13" t="s">
        <v>5</v>
      </c>
      <c r="AX313" s="13" t="s">
        <v>74</v>
      </c>
      <c r="AY313" s="249" t="s">
        <v>194</v>
      </c>
    </row>
    <row r="314" s="13" customFormat="1">
      <c r="A314" s="13"/>
      <c r="B314" s="239"/>
      <c r="C314" s="240"/>
      <c r="D314" s="241" t="s">
        <v>206</v>
      </c>
      <c r="E314" s="242" t="s">
        <v>20</v>
      </c>
      <c r="F314" s="243" t="s">
        <v>646</v>
      </c>
      <c r="G314" s="240"/>
      <c r="H314" s="242" t="s">
        <v>20</v>
      </c>
      <c r="I314" s="244"/>
      <c r="J314" s="244"/>
      <c r="K314" s="240"/>
      <c r="L314" s="240"/>
      <c r="M314" s="245"/>
      <c r="N314" s="246"/>
      <c r="O314" s="247"/>
      <c r="P314" s="247"/>
      <c r="Q314" s="247"/>
      <c r="R314" s="247"/>
      <c r="S314" s="247"/>
      <c r="T314" s="247"/>
      <c r="U314" s="247"/>
      <c r="V314" s="247"/>
      <c r="W314" s="247"/>
      <c r="X314" s="248"/>
      <c r="Y314" s="13"/>
      <c r="Z314" s="13"/>
      <c r="AA314" s="13"/>
      <c r="AB314" s="13"/>
      <c r="AC314" s="13"/>
      <c r="AD314" s="13"/>
      <c r="AE314" s="13"/>
      <c r="AT314" s="249" t="s">
        <v>206</v>
      </c>
      <c r="AU314" s="249" t="s">
        <v>84</v>
      </c>
      <c r="AV314" s="13" t="s">
        <v>82</v>
      </c>
      <c r="AW314" s="13" t="s">
        <v>5</v>
      </c>
      <c r="AX314" s="13" t="s">
        <v>74</v>
      </c>
      <c r="AY314" s="249" t="s">
        <v>194</v>
      </c>
    </row>
    <row r="315" s="13" customFormat="1">
      <c r="A315" s="13"/>
      <c r="B315" s="239"/>
      <c r="C315" s="240"/>
      <c r="D315" s="241" t="s">
        <v>206</v>
      </c>
      <c r="E315" s="242" t="s">
        <v>20</v>
      </c>
      <c r="F315" s="243" t="s">
        <v>456</v>
      </c>
      <c r="G315" s="240"/>
      <c r="H315" s="242" t="s">
        <v>20</v>
      </c>
      <c r="I315" s="244"/>
      <c r="J315" s="244"/>
      <c r="K315" s="240"/>
      <c r="L315" s="240"/>
      <c r="M315" s="245"/>
      <c r="N315" s="246"/>
      <c r="O315" s="247"/>
      <c r="P315" s="247"/>
      <c r="Q315" s="247"/>
      <c r="R315" s="247"/>
      <c r="S315" s="247"/>
      <c r="T315" s="247"/>
      <c r="U315" s="247"/>
      <c r="V315" s="247"/>
      <c r="W315" s="247"/>
      <c r="X315" s="248"/>
      <c r="Y315" s="13"/>
      <c r="Z315" s="13"/>
      <c r="AA315" s="13"/>
      <c r="AB315" s="13"/>
      <c r="AC315" s="13"/>
      <c r="AD315" s="13"/>
      <c r="AE315" s="13"/>
      <c r="AT315" s="249" t="s">
        <v>206</v>
      </c>
      <c r="AU315" s="249" t="s">
        <v>84</v>
      </c>
      <c r="AV315" s="13" t="s">
        <v>82</v>
      </c>
      <c r="AW315" s="13" t="s">
        <v>5</v>
      </c>
      <c r="AX315" s="13" t="s">
        <v>74</v>
      </c>
      <c r="AY315" s="249" t="s">
        <v>194</v>
      </c>
    </row>
    <row r="316" s="14" customFormat="1">
      <c r="A316" s="14"/>
      <c r="B316" s="250"/>
      <c r="C316" s="251"/>
      <c r="D316" s="241" t="s">
        <v>206</v>
      </c>
      <c r="E316" s="252" t="s">
        <v>20</v>
      </c>
      <c r="F316" s="253" t="s">
        <v>647</v>
      </c>
      <c r="G316" s="251"/>
      <c r="H316" s="254">
        <v>18.420000000000002</v>
      </c>
      <c r="I316" s="255"/>
      <c r="J316" s="255"/>
      <c r="K316" s="251"/>
      <c r="L316" s="251"/>
      <c r="M316" s="256"/>
      <c r="N316" s="257"/>
      <c r="O316" s="258"/>
      <c r="P316" s="258"/>
      <c r="Q316" s="258"/>
      <c r="R316" s="258"/>
      <c r="S316" s="258"/>
      <c r="T316" s="258"/>
      <c r="U316" s="258"/>
      <c r="V316" s="258"/>
      <c r="W316" s="258"/>
      <c r="X316" s="259"/>
      <c r="Y316" s="14"/>
      <c r="Z316" s="14"/>
      <c r="AA316" s="14"/>
      <c r="AB316" s="14"/>
      <c r="AC316" s="14"/>
      <c r="AD316" s="14"/>
      <c r="AE316" s="14"/>
      <c r="AT316" s="260" t="s">
        <v>206</v>
      </c>
      <c r="AU316" s="260" t="s">
        <v>84</v>
      </c>
      <c r="AV316" s="14" t="s">
        <v>84</v>
      </c>
      <c r="AW316" s="14" t="s">
        <v>5</v>
      </c>
      <c r="AX316" s="14" t="s">
        <v>74</v>
      </c>
      <c r="AY316" s="260" t="s">
        <v>194</v>
      </c>
    </row>
    <row r="317" s="15" customFormat="1">
      <c r="A317" s="15"/>
      <c r="B317" s="261"/>
      <c r="C317" s="262"/>
      <c r="D317" s="241" t="s">
        <v>206</v>
      </c>
      <c r="E317" s="263" t="s">
        <v>20</v>
      </c>
      <c r="F317" s="264" t="s">
        <v>210</v>
      </c>
      <c r="G317" s="262"/>
      <c r="H317" s="265">
        <v>18.420000000000002</v>
      </c>
      <c r="I317" s="266"/>
      <c r="J317" s="266"/>
      <c r="K317" s="262"/>
      <c r="L317" s="262"/>
      <c r="M317" s="267"/>
      <c r="N317" s="268"/>
      <c r="O317" s="269"/>
      <c r="P317" s="269"/>
      <c r="Q317" s="269"/>
      <c r="R317" s="269"/>
      <c r="S317" s="269"/>
      <c r="T317" s="269"/>
      <c r="U317" s="269"/>
      <c r="V317" s="269"/>
      <c r="W317" s="269"/>
      <c r="X317" s="270"/>
      <c r="Y317" s="15"/>
      <c r="Z317" s="15"/>
      <c r="AA317" s="15"/>
      <c r="AB317" s="15"/>
      <c r="AC317" s="15"/>
      <c r="AD317" s="15"/>
      <c r="AE317" s="15"/>
      <c r="AT317" s="271" t="s">
        <v>206</v>
      </c>
      <c r="AU317" s="271" t="s">
        <v>84</v>
      </c>
      <c r="AV317" s="15" t="s">
        <v>202</v>
      </c>
      <c r="AW317" s="15" t="s">
        <v>5</v>
      </c>
      <c r="AX317" s="15" t="s">
        <v>82</v>
      </c>
      <c r="AY317" s="271" t="s">
        <v>194</v>
      </c>
    </row>
    <row r="318" s="2" customFormat="1" ht="24.15" customHeight="1">
      <c r="A318" s="41"/>
      <c r="B318" s="42"/>
      <c r="C318" s="220" t="s">
        <v>299</v>
      </c>
      <c r="D318" s="220" t="s">
        <v>197</v>
      </c>
      <c r="E318" s="221" t="s">
        <v>648</v>
      </c>
      <c r="F318" s="222" t="s">
        <v>649</v>
      </c>
      <c r="G318" s="223" t="s">
        <v>200</v>
      </c>
      <c r="H318" s="224">
        <v>18.420000000000002</v>
      </c>
      <c r="I318" s="225"/>
      <c r="J318" s="225"/>
      <c r="K318" s="226">
        <f>ROUND(P318*H318,2)</f>
        <v>0</v>
      </c>
      <c r="L318" s="222" t="s">
        <v>201</v>
      </c>
      <c r="M318" s="47"/>
      <c r="N318" s="227" t="s">
        <v>20</v>
      </c>
      <c r="O318" s="228" t="s">
        <v>43</v>
      </c>
      <c r="P318" s="229">
        <f>I318+J318</f>
        <v>0</v>
      </c>
      <c r="Q318" s="229">
        <f>ROUND(I318*H318,2)</f>
        <v>0</v>
      </c>
      <c r="R318" s="229">
        <f>ROUND(J318*H318,2)</f>
        <v>0</v>
      </c>
      <c r="S318" s="87"/>
      <c r="T318" s="230">
        <f>S318*H318</f>
        <v>0</v>
      </c>
      <c r="U318" s="230">
        <v>0</v>
      </c>
      <c r="V318" s="230">
        <f>U318*H318</f>
        <v>0</v>
      </c>
      <c r="W318" s="230">
        <v>0</v>
      </c>
      <c r="X318" s="231">
        <f>W318*H318</f>
        <v>0</v>
      </c>
      <c r="Y318" s="41"/>
      <c r="Z318" s="41"/>
      <c r="AA318" s="41"/>
      <c r="AB318" s="41"/>
      <c r="AC318" s="41"/>
      <c r="AD318" s="41"/>
      <c r="AE318" s="41"/>
      <c r="AR318" s="232" t="s">
        <v>202</v>
      </c>
      <c r="AT318" s="232" t="s">
        <v>197</v>
      </c>
      <c r="AU318" s="232" t="s">
        <v>84</v>
      </c>
      <c r="AY318" s="20" t="s">
        <v>194</v>
      </c>
      <c r="BE318" s="233">
        <f>IF(O318="základní",K318,0)</f>
        <v>0</v>
      </c>
      <c r="BF318" s="233">
        <f>IF(O318="snížená",K318,0)</f>
        <v>0</v>
      </c>
      <c r="BG318" s="233">
        <f>IF(O318="zákl. přenesená",K318,0)</f>
        <v>0</v>
      </c>
      <c r="BH318" s="233">
        <f>IF(O318="sníž. přenesená",K318,0)</f>
        <v>0</v>
      </c>
      <c r="BI318" s="233">
        <f>IF(O318="nulová",K318,0)</f>
        <v>0</v>
      </c>
      <c r="BJ318" s="20" t="s">
        <v>82</v>
      </c>
      <c r="BK318" s="233">
        <f>ROUND(P318*H318,2)</f>
        <v>0</v>
      </c>
      <c r="BL318" s="20" t="s">
        <v>202</v>
      </c>
      <c r="BM318" s="232" t="s">
        <v>650</v>
      </c>
    </row>
    <row r="319" s="2" customFormat="1">
      <c r="A319" s="41"/>
      <c r="B319" s="42"/>
      <c r="C319" s="43"/>
      <c r="D319" s="234" t="s">
        <v>204</v>
      </c>
      <c r="E319" s="43"/>
      <c r="F319" s="235" t="s">
        <v>651</v>
      </c>
      <c r="G319" s="43"/>
      <c r="H319" s="43"/>
      <c r="I319" s="236"/>
      <c r="J319" s="236"/>
      <c r="K319" s="43"/>
      <c r="L319" s="43"/>
      <c r="M319" s="47"/>
      <c r="N319" s="237"/>
      <c r="O319" s="238"/>
      <c r="P319" s="87"/>
      <c r="Q319" s="87"/>
      <c r="R319" s="87"/>
      <c r="S319" s="87"/>
      <c r="T319" s="87"/>
      <c r="U319" s="87"/>
      <c r="V319" s="87"/>
      <c r="W319" s="87"/>
      <c r="X319" s="88"/>
      <c r="Y319" s="41"/>
      <c r="Z319" s="41"/>
      <c r="AA319" s="41"/>
      <c r="AB319" s="41"/>
      <c r="AC319" s="41"/>
      <c r="AD319" s="41"/>
      <c r="AE319" s="41"/>
      <c r="AT319" s="20" t="s">
        <v>204</v>
      </c>
      <c r="AU319" s="20" t="s">
        <v>84</v>
      </c>
    </row>
    <row r="320" s="13" customFormat="1">
      <c r="A320" s="13"/>
      <c r="B320" s="239"/>
      <c r="C320" s="240"/>
      <c r="D320" s="241" t="s">
        <v>206</v>
      </c>
      <c r="E320" s="242" t="s">
        <v>20</v>
      </c>
      <c r="F320" s="243" t="s">
        <v>535</v>
      </c>
      <c r="G320" s="240"/>
      <c r="H320" s="242" t="s">
        <v>20</v>
      </c>
      <c r="I320" s="244"/>
      <c r="J320" s="244"/>
      <c r="K320" s="240"/>
      <c r="L320" s="240"/>
      <c r="M320" s="245"/>
      <c r="N320" s="246"/>
      <c r="O320" s="247"/>
      <c r="P320" s="247"/>
      <c r="Q320" s="247"/>
      <c r="R320" s="247"/>
      <c r="S320" s="247"/>
      <c r="T320" s="247"/>
      <c r="U320" s="247"/>
      <c r="V320" s="247"/>
      <c r="W320" s="247"/>
      <c r="X320" s="248"/>
      <c r="Y320" s="13"/>
      <c r="Z320" s="13"/>
      <c r="AA320" s="13"/>
      <c r="AB320" s="13"/>
      <c r="AC320" s="13"/>
      <c r="AD320" s="13"/>
      <c r="AE320" s="13"/>
      <c r="AT320" s="249" t="s">
        <v>206</v>
      </c>
      <c r="AU320" s="249" t="s">
        <v>84</v>
      </c>
      <c r="AV320" s="13" t="s">
        <v>82</v>
      </c>
      <c r="AW320" s="13" t="s">
        <v>5</v>
      </c>
      <c r="AX320" s="13" t="s">
        <v>74</v>
      </c>
      <c r="AY320" s="249" t="s">
        <v>194</v>
      </c>
    </row>
    <row r="321" s="13" customFormat="1">
      <c r="A321" s="13"/>
      <c r="B321" s="239"/>
      <c r="C321" s="240"/>
      <c r="D321" s="241" t="s">
        <v>206</v>
      </c>
      <c r="E321" s="242" t="s">
        <v>20</v>
      </c>
      <c r="F321" s="243" t="s">
        <v>646</v>
      </c>
      <c r="G321" s="240"/>
      <c r="H321" s="242" t="s">
        <v>20</v>
      </c>
      <c r="I321" s="244"/>
      <c r="J321" s="244"/>
      <c r="K321" s="240"/>
      <c r="L321" s="240"/>
      <c r="M321" s="245"/>
      <c r="N321" s="246"/>
      <c r="O321" s="247"/>
      <c r="P321" s="247"/>
      <c r="Q321" s="247"/>
      <c r="R321" s="247"/>
      <c r="S321" s="247"/>
      <c r="T321" s="247"/>
      <c r="U321" s="247"/>
      <c r="V321" s="247"/>
      <c r="W321" s="247"/>
      <c r="X321" s="248"/>
      <c r="Y321" s="13"/>
      <c r="Z321" s="13"/>
      <c r="AA321" s="13"/>
      <c r="AB321" s="13"/>
      <c r="AC321" s="13"/>
      <c r="AD321" s="13"/>
      <c r="AE321" s="13"/>
      <c r="AT321" s="249" t="s">
        <v>206</v>
      </c>
      <c r="AU321" s="249" t="s">
        <v>84</v>
      </c>
      <c r="AV321" s="13" t="s">
        <v>82</v>
      </c>
      <c r="AW321" s="13" t="s">
        <v>5</v>
      </c>
      <c r="AX321" s="13" t="s">
        <v>74</v>
      </c>
      <c r="AY321" s="249" t="s">
        <v>194</v>
      </c>
    </row>
    <row r="322" s="13" customFormat="1">
      <c r="A322" s="13"/>
      <c r="B322" s="239"/>
      <c r="C322" s="240"/>
      <c r="D322" s="241" t="s">
        <v>206</v>
      </c>
      <c r="E322" s="242" t="s">
        <v>20</v>
      </c>
      <c r="F322" s="243" t="s">
        <v>456</v>
      </c>
      <c r="G322" s="240"/>
      <c r="H322" s="242" t="s">
        <v>20</v>
      </c>
      <c r="I322" s="244"/>
      <c r="J322" s="244"/>
      <c r="K322" s="240"/>
      <c r="L322" s="240"/>
      <c r="M322" s="245"/>
      <c r="N322" s="246"/>
      <c r="O322" s="247"/>
      <c r="P322" s="247"/>
      <c r="Q322" s="247"/>
      <c r="R322" s="247"/>
      <c r="S322" s="247"/>
      <c r="T322" s="247"/>
      <c r="U322" s="247"/>
      <c r="V322" s="247"/>
      <c r="W322" s="247"/>
      <c r="X322" s="248"/>
      <c r="Y322" s="13"/>
      <c r="Z322" s="13"/>
      <c r="AA322" s="13"/>
      <c r="AB322" s="13"/>
      <c r="AC322" s="13"/>
      <c r="AD322" s="13"/>
      <c r="AE322" s="13"/>
      <c r="AT322" s="249" t="s">
        <v>206</v>
      </c>
      <c r="AU322" s="249" t="s">
        <v>84</v>
      </c>
      <c r="AV322" s="13" t="s">
        <v>82</v>
      </c>
      <c r="AW322" s="13" t="s">
        <v>5</v>
      </c>
      <c r="AX322" s="13" t="s">
        <v>74</v>
      </c>
      <c r="AY322" s="249" t="s">
        <v>194</v>
      </c>
    </row>
    <row r="323" s="14" customFormat="1">
      <c r="A323" s="14"/>
      <c r="B323" s="250"/>
      <c r="C323" s="251"/>
      <c r="D323" s="241" t="s">
        <v>206</v>
      </c>
      <c r="E323" s="252" t="s">
        <v>20</v>
      </c>
      <c r="F323" s="253" t="s">
        <v>647</v>
      </c>
      <c r="G323" s="251"/>
      <c r="H323" s="254">
        <v>18.420000000000002</v>
      </c>
      <c r="I323" s="255"/>
      <c r="J323" s="255"/>
      <c r="K323" s="251"/>
      <c r="L323" s="251"/>
      <c r="M323" s="256"/>
      <c r="N323" s="257"/>
      <c r="O323" s="258"/>
      <c r="P323" s="258"/>
      <c r="Q323" s="258"/>
      <c r="R323" s="258"/>
      <c r="S323" s="258"/>
      <c r="T323" s="258"/>
      <c r="U323" s="258"/>
      <c r="V323" s="258"/>
      <c r="W323" s="258"/>
      <c r="X323" s="259"/>
      <c r="Y323" s="14"/>
      <c r="Z323" s="14"/>
      <c r="AA323" s="14"/>
      <c r="AB323" s="14"/>
      <c r="AC323" s="14"/>
      <c r="AD323" s="14"/>
      <c r="AE323" s="14"/>
      <c r="AT323" s="260" t="s">
        <v>206</v>
      </c>
      <c r="AU323" s="260" t="s">
        <v>84</v>
      </c>
      <c r="AV323" s="14" t="s">
        <v>84</v>
      </c>
      <c r="AW323" s="14" t="s">
        <v>5</v>
      </c>
      <c r="AX323" s="14" t="s">
        <v>74</v>
      </c>
      <c r="AY323" s="260" t="s">
        <v>194</v>
      </c>
    </row>
    <row r="324" s="15" customFormat="1">
      <c r="A324" s="15"/>
      <c r="B324" s="261"/>
      <c r="C324" s="262"/>
      <c r="D324" s="241" t="s">
        <v>206</v>
      </c>
      <c r="E324" s="263" t="s">
        <v>20</v>
      </c>
      <c r="F324" s="264" t="s">
        <v>210</v>
      </c>
      <c r="G324" s="262"/>
      <c r="H324" s="265">
        <v>18.420000000000002</v>
      </c>
      <c r="I324" s="266"/>
      <c r="J324" s="266"/>
      <c r="K324" s="262"/>
      <c r="L324" s="262"/>
      <c r="M324" s="267"/>
      <c r="N324" s="268"/>
      <c r="O324" s="269"/>
      <c r="P324" s="269"/>
      <c r="Q324" s="269"/>
      <c r="R324" s="269"/>
      <c r="S324" s="269"/>
      <c r="T324" s="269"/>
      <c r="U324" s="269"/>
      <c r="V324" s="269"/>
      <c r="W324" s="269"/>
      <c r="X324" s="270"/>
      <c r="Y324" s="15"/>
      <c r="Z324" s="15"/>
      <c r="AA324" s="15"/>
      <c r="AB324" s="15"/>
      <c r="AC324" s="15"/>
      <c r="AD324" s="15"/>
      <c r="AE324" s="15"/>
      <c r="AT324" s="271" t="s">
        <v>206</v>
      </c>
      <c r="AU324" s="271" t="s">
        <v>84</v>
      </c>
      <c r="AV324" s="15" t="s">
        <v>202</v>
      </c>
      <c r="AW324" s="15" t="s">
        <v>5</v>
      </c>
      <c r="AX324" s="15" t="s">
        <v>82</v>
      </c>
      <c r="AY324" s="271" t="s">
        <v>194</v>
      </c>
    </row>
    <row r="325" s="12" customFormat="1" ht="22.8" customHeight="1">
      <c r="A325" s="12"/>
      <c r="B325" s="203"/>
      <c r="C325" s="204"/>
      <c r="D325" s="205" t="s">
        <v>73</v>
      </c>
      <c r="E325" s="218" t="s">
        <v>215</v>
      </c>
      <c r="F325" s="218" t="s">
        <v>652</v>
      </c>
      <c r="G325" s="204"/>
      <c r="H325" s="204"/>
      <c r="I325" s="207"/>
      <c r="J325" s="207"/>
      <c r="K325" s="219">
        <f>BK325</f>
        <v>0</v>
      </c>
      <c r="L325" s="204"/>
      <c r="M325" s="209"/>
      <c r="N325" s="210"/>
      <c r="O325" s="211"/>
      <c r="P325" s="211"/>
      <c r="Q325" s="212">
        <f>SUM(Q326:Q365)</f>
        <v>0</v>
      </c>
      <c r="R325" s="212">
        <f>SUM(R326:R365)</f>
        <v>0</v>
      </c>
      <c r="S325" s="211"/>
      <c r="T325" s="213">
        <f>SUM(T326:T365)</f>
        <v>0</v>
      </c>
      <c r="U325" s="211"/>
      <c r="V325" s="213">
        <f>SUM(V326:V365)</f>
        <v>56.85775184005</v>
      </c>
      <c r="W325" s="211"/>
      <c r="X325" s="214">
        <f>SUM(X326:X365)</f>
        <v>0</v>
      </c>
      <c r="Y325" s="12"/>
      <c r="Z325" s="12"/>
      <c r="AA325" s="12"/>
      <c r="AB325" s="12"/>
      <c r="AC325" s="12"/>
      <c r="AD325" s="12"/>
      <c r="AE325" s="12"/>
      <c r="AR325" s="215" t="s">
        <v>82</v>
      </c>
      <c r="AT325" s="216" t="s">
        <v>73</v>
      </c>
      <c r="AU325" s="216" t="s">
        <v>82</v>
      </c>
      <c r="AY325" s="215" t="s">
        <v>194</v>
      </c>
      <c r="BK325" s="217">
        <f>SUM(BK326:BK365)</f>
        <v>0</v>
      </c>
    </row>
    <row r="326" s="2" customFormat="1" ht="24.15" customHeight="1">
      <c r="A326" s="41"/>
      <c r="B326" s="42"/>
      <c r="C326" s="220" t="s">
        <v>308</v>
      </c>
      <c r="D326" s="220" t="s">
        <v>197</v>
      </c>
      <c r="E326" s="221" t="s">
        <v>653</v>
      </c>
      <c r="F326" s="222" t="s">
        <v>654</v>
      </c>
      <c r="G326" s="223" t="s">
        <v>200</v>
      </c>
      <c r="H326" s="224">
        <v>4.7599999999999998</v>
      </c>
      <c r="I326" s="225"/>
      <c r="J326" s="225"/>
      <c r="K326" s="226">
        <f>ROUND(P326*H326,2)</f>
        <v>0</v>
      </c>
      <c r="L326" s="222" t="s">
        <v>201</v>
      </c>
      <c r="M326" s="47"/>
      <c r="N326" s="227" t="s">
        <v>20</v>
      </c>
      <c r="O326" s="228" t="s">
        <v>43</v>
      </c>
      <c r="P326" s="229">
        <f>I326+J326</f>
        <v>0</v>
      </c>
      <c r="Q326" s="229">
        <f>ROUND(I326*H326,2)</f>
        <v>0</v>
      </c>
      <c r="R326" s="229">
        <f>ROUND(J326*H326,2)</f>
        <v>0</v>
      </c>
      <c r="S326" s="87"/>
      <c r="T326" s="230">
        <f>S326*H326</f>
        <v>0</v>
      </c>
      <c r="U326" s="230">
        <v>0.73558274000000001</v>
      </c>
      <c r="V326" s="230">
        <f>U326*H326</f>
        <v>3.5013738424</v>
      </c>
      <c r="W326" s="230">
        <v>0</v>
      </c>
      <c r="X326" s="231">
        <f>W326*H326</f>
        <v>0</v>
      </c>
      <c r="Y326" s="41"/>
      <c r="Z326" s="41"/>
      <c r="AA326" s="41"/>
      <c r="AB326" s="41"/>
      <c r="AC326" s="41"/>
      <c r="AD326" s="41"/>
      <c r="AE326" s="41"/>
      <c r="AR326" s="232" t="s">
        <v>202</v>
      </c>
      <c r="AT326" s="232" t="s">
        <v>197</v>
      </c>
      <c r="AU326" s="232" t="s">
        <v>84</v>
      </c>
      <c r="AY326" s="20" t="s">
        <v>194</v>
      </c>
      <c r="BE326" s="233">
        <f>IF(O326="základní",K326,0)</f>
        <v>0</v>
      </c>
      <c r="BF326" s="233">
        <f>IF(O326="snížená",K326,0)</f>
        <v>0</v>
      </c>
      <c r="BG326" s="233">
        <f>IF(O326="zákl. přenesená",K326,0)</f>
        <v>0</v>
      </c>
      <c r="BH326" s="233">
        <f>IF(O326="sníž. přenesená",K326,0)</f>
        <v>0</v>
      </c>
      <c r="BI326" s="233">
        <f>IF(O326="nulová",K326,0)</f>
        <v>0</v>
      </c>
      <c r="BJ326" s="20" t="s">
        <v>82</v>
      </c>
      <c r="BK326" s="233">
        <f>ROUND(P326*H326,2)</f>
        <v>0</v>
      </c>
      <c r="BL326" s="20" t="s">
        <v>202</v>
      </c>
      <c r="BM326" s="232" t="s">
        <v>655</v>
      </c>
    </row>
    <row r="327" s="2" customFormat="1">
      <c r="A327" s="41"/>
      <c r="B327" s="42"/>
      <c r="C327" s="43"/>
      <c r="D327" s="234" t="s">
        <v>204</v>
      </c>
      <c r="E327" s="43"/>
      <c r="F327" s="235" t="s">
        <v>656</v>
      </c>
      <c r="G327" s="43"/>
      <c r="H327" s="43"/>
      <c r="I327" s="236"/>
      <c r="J327" s="236"/>
      <c r="K327" s="43"/>
      <c r="L327" s="43"/>
      <c r="M327" s="47"/>
      <c r="N327" s="237"/>
      <c r="O327" s="238"/>
      <c r="P327" s="87"/>
      <c r="Q327" s="87"/>
      <c r="R327" s="87"/>
      <c r="S327" s="87"/>
      <c r="T327" s="87"/>
      <c r="U327" s="87"/>
      <c r="V327" s="87"/>
      <c r="W327" s="87"/>
      <c r="X327" s="88"/>
      <c r="Y327" s="41"/>
      <c r="Z327" s="41"/>
      <c r="AA327" s="41"/>
      <c r="AB327" s="41"/>
      <c r="AC327" s="41"/>
      <c r="AD327" s="41"/>
      <c r="AE327" s="41"/>
      <c r="AT327" s="20" t="s">
        <v>204</v>
      </c>
      <c r="AU327" s="20" t="s">
        <v>84</v>
      </c>
    </row>
    <row r="328" s="13" customFormat="1">
      <c r="A328" s="13"/>
      <c r="B328" s="239"/>
      <c r="C328" s="240"/>
      <c r="D328" s="241" t="s">
        <v>206</v>
      </c>
      <c r="E328" s="242" t="s">
        <v>20</v>
      </c>
      <c r="F328" s="243" t="s">
        <v>535</v>
      </c>
      <c r="G328" s="240"/>
      <c r="H328" s="242" t="s">
        <v>20</v>
      </c>
      <c r="I328" s="244"/>
      <c r="J328" s="244"/>
      <c r="K328" s="240"/>
      <c r="L328" s="240"/>
      <c r="M328" s="245"/>
      <c r="N328" s="246"/>
      <c r="O328" s="247"/>
      <c r="P328" s="247"/>
      <c r="Q328" s="247"/>
      <c r="R328" s="247"/>
      <c r="S328" s="247"/>
      <c r="T328" s="247"/>
      <c r="U328" s="247"/>
      <c r="V328" s="247"/>
      <c r="W328" s="247"/>
      <c r="X328" s="248"/>
      <c r="Y328" s="13"/>
      <c r="Z328" s="13"/>
      <c r="AA328" s="13"/>
      <c r="AB328" s="13"/>
      <c r="AC328" s="13"/>
      <c r="AD328" s="13"/>
      <c r="AE328" s="13"/>
      <c r="AT328" s="249" t="s">
        <v>206</v>
      </c>
      <c r="AU328" s="249" t="s">
        <v>84</v>
      </c>
      <c r="AV328" s="13" t="s">
        <v>82</v>
      </c>
      <c r="AW328" s="13" t="s">
        <v>5</v>
      </c>
      <c r="AX328" s="13" t="s">
        <v>74</v>
      </c>
      <c r="AY328" s="249" t="s">
        <v>194</v>
      </c>
    </row>
    <row r="329" s="13" customFormat="1">
      <c r="A329" s="13"/>
      <c r="B329" s="239"/>
      <c r="C329" s="240"/>
      <c r="D329" s="241" t="s">
        <v>206</v>
      </c>
      <c r="E329" s="242" t="s">
        <v>20</v>
      </c>
      <c r="F329" s="243" t="s">
        <v>657</v>
      </c>
      <c r="G329" s="240"/>
      <c r="H329" s="242" t="s">
        <v>20</v>
      </c>
      <c r="I329" s="244"/>
      <c r="J329" s="244"/>
      <c r="K329" s="240"/>
      <c r="L329" s="240"/>
      <c r="M329" s="245"/>
      <c r="N329" s="246"/>
      <c r="O329" s="247"/>
      <c r="P329" s="247"/>
      <c r="Q329" s="247"/>
      <c r="R329" s="247"/>
      <c r="S329" s="247"/>
      <c r="T329" s="247"/>
      <c r="U329" s="247"/>
      <c r="V329" s="247"/>
      <c r="W329" s="247"/>
      <c r="X329" s="248"/>
      <c r="Y329" s="13"/>
      <c r="Z329" s="13"/>
      <c r="AA329" s="13"/>
      <c r="AB329" s="13"/>
      <c r="AC329" s="13"/>
      <c r="AD329" s="13"/>
      <c r="AE329" s="13"/>
      <c r="AT329" s="249" t="s">
        <v>206</v>
      </c>
      <c r="AU329" s="249" t="s">
        <v>84</v>
      </c>
      <c r="AV329" s="13" t="s">
        <v>82</v>
      </c>
      <c r="AW329" s="13" t="s">
        <v>5</v>
      </c>
      <c r="AX329" s="13" t="s">
        <v>74</v>
      </c>
      <c r="AY329" s="249" t="s">
        <v>194</v>
      </c>
    </row>
    <row r="330" s="14" customFormat="1">
      <c r="A330" s="14"/>
      <c r="B330" s="250"/>
      <c r="C330" s="251"/>
      <c r="D330" s="241" t="s">
        <v>206</v>
      </c>
      <c r="E330" s="252" t="s">
        <v>20</v>
      </c>
      <c r="F330" s="253" t="s">
        <v>658</v>
      </c>
      <c r="G330" s="251"/>
      <c r="H330" s="254">
        <v>4.7599999999999998</v>
      </c>
      <c r="I330" s="255"/>
      <c r="J330" s="255"/>
      <c r="K330" s="251"/>
      <c r="L330" s="251"/>
      <c r="M330" s="256"/>
      <c r="N330" s="257"/>
      <c r="O330" s="258"/>
      <c r="P330" s="258"/>
      <c r="Q330" s="258"/>
      <c r="R330" s="258"/>
      <c r="S330" s="258"/>
      <c r="T330" s="258"/>
      <c r="U330" s="258"/>
      <c r="V330" s="258"/>
      <c r="W330" s="258"/>
      <c r="X330" s="259"/>
      <c r="Y330" s="14"/>
      <c r="Z330" s="14"/>
      <c r="AA330" s="14"/>
      <c r="AB330" s="14"/>
      <c r="AC330" s="14"/>
      <c r="AD330" s="14"/>
      <c r="AE330" s="14"/>
      <c r="AT330" s="260" t="s">
        <v>206</v>
      </c>
      <c r="AU330" s="260" t="s">
        <v>84</v>
      </c>
      <c r="AV330" s="14" t="s">
        <v>84</v>
      </c>
      <c r="AW330" s="14" t="s">
        <v>5</v>
      </c>
      <c r="AX330" s="14" t="s">
        <v>74</v>
      </c>
      <c r="AY330" s="260" t="s">
        <v>194</v>
      </c>
    </row>
    <row r="331" s="15" customFormat="1">
      <c r="A331" s="15"/>
      <c r="B331" s="261"/>
      <c r="C331" s="262"/>
      <c r="D331" s="241" t="s">
        <v>206</v>
      </c>
      <c r="E331" s="263" t="s">
        <v>20</v>
      </c>
      <c r="F331" s="264" t="s">
        <v>210</v>
      </c>
      <c r="G331" s="262"/>
      <c r="H331" s="265">
        <v>4.7599999999999998</v>
      </c>
      <c r="I331" s="266"/>
      <c r="J331" s="266"/>
      <c r="K331" s="262"/>
      <c r="L331" s="262"/>
      <c r="M331" s="267"/>
      <c r="N331" s="268"/>
      <c r="O331" s="269"/>
      <c r="P331" s="269"/>
      <c r="Q331" s="269"/>
      <c r="R331" s="269"/>
      <c r="S331" s="269"/>
      <c r="T331" s="269"/>
      <c r="U331" s="269"/>
      <c r="V331" s="269"/>
      <c r="W331" s="269"/>
      <c r="X331" s="270"/>
      <c r="Y331" s="15"/>
      <c r="Z331" s="15"/>
      <c r="AA331" s="15"/>
      <c r="AB331" s="15"/>
      <c r="AC331" s="15"/>
      <c r="AD331" s="15"/>
      <c r="AE331" s="15"/>
      <c r="AT331" s="271" t="s">
        <v>206</v>
      </c>
      <c r="AU331" s="271" t="s">
        <v>84</v>
      </c>
      <c r="AV331" s="15" t="s">
        <v>202</v>
      </c>
      <c r="AW331" s="15" t="s">
        <v>5</v>
      </c>
      <c r="AX331" s="15" t="s">
        <v>82</v>
      </c>
      <c r="AY331" s="271" t="s">
        <v>194</v>
      </c>
    </row>
    <row r="332" s="2" customFormat="1" ht="24.15" customHeight="1">
      <c r="A332" s="41"/>
      <c r="B332" s="42"/>
      <c r="C332" s="220" t="s">
        <v>315</v>
      </c>
      <c r="D332" s="220" t="s">
        <v>197</v>
      </c>
      <c r="E332" s="221" t="s">
        <v>659</v>
      </c>
      <c r="F332" s="222" t="s">
        <v>660</v>
      </c>
      <c r="G332" s="223" t="s">
        <v>200</v>
      </c>
      <c r="H332" s="224">
        <v>13.696999999999999</v>
      </c>
      <c r="I332" s="225"/>
      <c r="J332" s="225"/>
      <c r="K332" s="226">
        <f>ROUND(P332*H332,2)</f>
        <v>0</v>
      </c>
      <c r="L332" s="222" t="s">
        <v>201</v>
      </c>
      <c r="M332" s="47"/>
      <c r="N332" s="227" t="s">
        <v>20</v>
      </c>
      <c r="O332" s="228" t="s">
        <v>43</v>
      </c>
      <c r="P332" s="229">
        <f>I332+J332</f>
        <v>0</v>
      </c>
      <c r="Q332" s="229">
        <f>ROUND(I332*H332,2)</f>
        <v>0</v>
      </c>
      <c r="R332" s="229">
        <f>ROUND(J332*H332,2)</f>
        <v>0</v>
      </c>
      <c r="S332" s="87"/>
      <c r="T332" s="230">
        <f>S332*H332</f>
        <v>0</v>
      </c>
      <c r="U332" s="230">
        <v>1.23815085</v>
      </c>
      <c r="V332" s="230">
        <f>U332*H332</f>
        <v>16.958952192449999</v>
      </c>
      <c r="W332" s="230">
        <v>0</v>
      </c>
      <c r="X332" s="231">
        <f>W332*H332</f>
        <v>0</v>
      </c>
      <c r="Y332" s="41"/>
      <c r="Z332" s="41"/>
      <c r="AA332" s="41"/>
      <c r="AB332" s="41"/>
      <c r="AC332" s="41"/>
      <c r="AD332" s="41"/>
      <c r="AE332" s="41"/>
      <c r="AR332" s="232" t="s">
        <v>202</v>
      </c>
      <c r="AT332" s="232" t="s">
        <v>197</v>
      </c>
      <c r="AU332" s="232" t="s">
        <v>84</v>
      </c>
      <c r="AY332" s="20" t="s">
        <v>194</v>
      </c>
      <c r="BE332" s="233">
        <f>IF(O332="základní",K332,0)</f>
        <v>0</v>
      </c>
      <c r="BF332" s="233">
        <f>IF(O332="snížená",K332,0)</f>
        <v>0</v>
      </c>
      <c r="BG332" s="233">
        <f>IF(O332="zákl. přenesená",K332,0)</f>
        <v>0</v>
      </c>
      <c r="BH332" s="233">
        <f>IF(O332="sníž. přenesená",K332,0)</f>
        <v>0</v>
      </c>
      <c r="BI332" s="233">
        <f>IF(O332="nulová",K332,0)</f>
        <v>0</v>
      </c>
      <c r="BJ332" s="20" t="s">
        <v>82</v>
      </c>
      <c r="BK332" s="233">
        <f>ROUND(P332*H332,2)</f>
        <v>0</v>
      </c>
      <c r="BL332" s="20" t="s">
        <v>202</v>
      </c>
      <c r="BM332" s="232" t="s">
        <v>661</v>
      </c>
    </row>
    <row r="333" s="2" customFormat="1">
      <c r="A333" s="41"/>
      <c r="B333" s="42"/>
      <c r="C333" s="43"/>
      <c r="D333" s="234" t="s">
        <v>204</v>
      </c>
      <c r="E333" s="43"/>
      <c r="F333" s="235" t="s">
        <v>662</v>
      </c>
      <c r="G333" s="43"/>
      <c r="H333" s="43"/>
      <c r="I333" s="236"/>
      <c r="J333" s="236"/>
      <c r="K333" s="43"/>
      <c r="L333" s="43"/>
      <c r="M333" s="47"/>
      <c r="N333" s="237"/>
      <c r="O333" s="238"/>
      <c r="P333" s="87"/>
      <c r="Q333" s="87"/>
      <c r="R333" s="87"/>
      <c r="S333" s="87"/>
      <c r="T333" s="87"/>
      <c r="U333" s="87"/>
      <c r="V333" s="87"/>
      <c r="W333" s="87"/>
      <c r="X333" s="88"/>
      <c r="Y333" s="41"/>
      <c r="Z333" s="41"/>
      <c r="AA333" s="41"/>
      <c r="AB333" s="41"/>
      <c r="AC333" s="41"/>
      <c r="AD333" s="41"/>
      <c r="AE333" s="41"/>
      <c r="AT333" s="20" t="s">
        <v>204</v>
      </c>
      <c r="AU333" s="20" t="s">
        <v>84</v>
      </c>
    </row>
    <row r="334" s="13" customFormat="1">
      <c r="A334" s="13"/>
      <c r="B334" s="239"/>
      <c r="C334" s="240"/>
      <c r="D334" s="241" t="s">
        <v>206</v>
      </c>
      <c r="E334" s="242" t="s">
        <v>20</v>
      </c>
      <c r="F334" s="243" t="s">
        <v>535</v>
      </c>
      <c r="G334" s="240"/>
      <c r="H334" s="242" t="s">
        <v>20</v>
      </c>
      <c r="I334" s="244"/>
      <c r="J334" s="244"/>
      <c r="K334" s="240"/>
      <c r="L334" s="240"/>
      <c r="M334" s="245"/>
      <c r="N334" s="246"/>
      <c r="O334" s="247"/>
      <c r="P334" s="247"/>
      <c r="Q334" s="247"/>
      <c r="R334" s="247"/>
      <c r="S334" s="247"/>
      <c r="T334" s="247"/>
      <c r="U334" s="247"/>
      <c r="V334" s="247"/>
      <c r="W334" s="247"/>
      <c r="X334" s="248"/>
      <c r="Y334" s="13"/>
      <c r="Z334" s="13"/>
      <c r="AA334" s="13"/>
      <c r="AB334" s="13"/>
      <c r="AC334" s="13"/>
      <c r="AD334" s="13"/>
      <c r="AE334" s="13"/>
      <c r="AT334" s="249" t="s">
        <v>206</v>
      </c>
      <c r="AU334" s="249" t="s">
        <v>84</v>
      </c>
      <c r="AV334" s="13" t="s">
        <v>82</v>
      </c>
      <c r="AW334" s="13" t="s">
        <v>5</v>
      </c>
      <c r="AX334" s="13" t="s">
        <v>74</v>
      </c>
      <c r="AY334" s="249" t="s">
        <v>194</v>
      </c>
    </row>
    <row r="335" s="13" customFormat="1">
      <c r="A335" s="13"/>
      <c r="B335" s="239"/>
      <c r="C335" s="240"/>
      <c r="D335" s="241" t="s">
        <v>206</v>
      </c>
      <c r="E335" s="242" t="s">
        <v>20</v>
      </c>
      <c r="F335" s="243" t="s">
        <v>663</v>
      </c>
      <c r="G335" s="240"/>
      <c r="H335" s="242" t="s">
        <v>20</v>
      </c>
      <c r="I335" s="244"/>
      <c r="J335" s="244"/>
      <c r="K335" s="240"/>
      <c r="L335" s="240"/>
      <c r="M335" s="245"/>
      <c r="N335" s="246"/>
      <c r="O335" s="247"/>
      <c r="P335" s="247"/>
      <c r="Q335" s="247"/>
      <c r="R335" s="247"/>
      <c r="S335" s="247"/>
      <c r="T335" s="247"/>
      <c r="U335" s="247"/>
      <c r="V335" s="247"/>
      <c r="W335" s="247"/>
      <c r="X335" s="248"/>
      <c r="Y335" s="13"/>
      <c r="Z335" s="13"/>
      <c r="AA335" s="13"/>
      <c r="AB335" s="13"/>
      <c r="AC335" s="13"/>
      <c r="AD335" s="13"/>
      <c r="AE335" s="13"/>
      <c r="AT335" s="249" t="s">
        <v>206</v>
      </c>
      <c r="AU335" s="249" t="s">
        <v>84</v>
      </c>
      <c r="AV335" s="13" t="s">
        <v>82</v>
      </c>
      <c r="AW335" s="13" t="s">
        <v>5</v>
      </c>
      <c r="AX335" s="13" t="s">
        <v>74</v>
      </c>
      <c r="AY335" s="249" t="s">
        <v>194</v>
      </c>
    </row>
    <row r="336" s="13" customFormat="1">
      <c r="A336" s="13"/>
      <c r="B336" s="239"/>
      <c r="C336" s="240"/>
      <c r="D336" s="241" t="s">
        <v>206</v>
      </c>
      <c r="E336" s="242" t="s">
        <v>20</v>
      </c>
      <c r="F336" s="243" t="s">
        <v>200</v>
      </c>
      <c r="G336" s="240"/>
      <c r="H336" s="242" t="s">
        <v>20</v>
      </c>
      <c r="I336" s="244"/>
      <c r="J336" s="244"/>
      <c r="K336" s="240"/>
      <c r="L336" s="240"/>
      <c r="M336" s="245"/>
      <c r="N336" s="246"/>
      <c r="O336" s="247"/>
      <c r="P336" s="247"/>
      <c r="Q336" s="247"/>
      <c r="R336" s="247"/>
      <c r="S336" s="247"/>
      <c r="T336" s="247"/>
      <c r="U336" s="247"/>
      <c r="V336" s="247"/>
      <c r="W336" s="247"/>
      <c r="X336" s="248"/>
      <c r="Y336" s="13"/>
      <c r="Z336" s="13"/>
      <c r="AA336" s="13"/>
      <c r="AB336" s="13"/>
      <c r="AC336" s="13"/>
      <c r="AD336" s="13"/>
      <c r="AE336" s="13"/>
      <c r="AT336" s="249" t="s">
        <v>206</v>
      </c>
      <c r="AU336" s="249" t="s">
        <v>84</v>
      </c>
      <c r="AV336" s="13" t="s">
        <v>82</v>
      </c>
      <c r="AW336" s="13" t="s">
        <v>5</v>
      </c>
      <c r="AX336" s="13" t="s">
        <v>74</v>
      </c>
      <c r="AY336" s="249" t="s">
        <v>194</v>
      </c>
    </row>
    <row r="337" s="14" customFormat="1">
      <c r="A337" s="14"/>
      <c r="B337" s="250"/>
      <c r="C337" s="251"/>
      <c r="D337" s="241" t="s">
        <v>206</v>
      </c>
      <c r="E337" s="252" t="s">
        <v>20</v>
      </c>
      <c r="F337" s="253" t="s">
        <v>664</v>
      </c>
      <c r="G337" s="251"/>
      <c r="H337" s="254">
        <v>13.696999999999999</v>
      </c>
      <c r="I337" s="255"/>
      <c r="J337" s="255"/>
      <c r="K337" s="251"/>
      <c r="L337" s="251"/>
      <c r="M337" s="256"/>
      <c r="N337" s="257"/>
      <c r="O337" s="258"/>
      <c r="P337" s="258"/>
      <c r="Q337" s="258"/>
      <c r="R337" s="258"/>
      <c r="S337" s="258"/>
      <c r="T337" s="258"/>
      <c r="U337" s="258"/>
      <c r="V337" s="258"/>
      <c r="W337" s="258"/>
      <c r="X337" s="259"/>
      <c r="Y337" s="14"/>
      <c r="Z337" s="14"/>
      <c r="AA337" s="14"/>
      <c r="AB337" s="14"/>
      <c r="AC337" s="14"/>
      <c r="AD337" s="14"/>
      <c r="AE337" s="14"/>
      <c r="AT337" s="260" t="s">
        <v>206</v>
      </c>
      <c r="AU337" s="260" t="s">
        <v>84</v>
      </c>
      <c r="AV337" s="14" t="s">
        <v>84</v>
      </c>
      <c r="AW337" s="14" t="s">
        <v>5</v>
      </c>
      <c r="AX337" s="14" t="s">
        <v>74</v>
      </c>
      <c r="AY337" s="260" t="s">
        <v>194</v>
      </c>
    </row>
    <row r="338" s="15" customFormat="1">
      <c r="A338" s="15"/>
      <c r="B338" s="261"/>
      <c r="C338" s="262"/>
      <c r="D338" s="241" t="s">
        <v>206</v>
      </c>
      <c r="E338" s="263" t="s">
        <v>20</v>
      </c>
      <c r="F338" s="264" t="s">
        <v>210</v>
      </c>
      <c r="G338" s="262"/>
      <c r="H338" s="265">
        <v>13.696999999999999</v>
      </c>
      <c r="I338" s="266"/>
      <c r="J338" s="266"/>
      <c r="K338" s="262"/>
      <c r="L338" s="262"/>
      <c r="M338" s="267"/>
      <c r="N338" s="268"/>
      <c r="O338" s="269"/>
      <c r="P338" s="269"/>
      <c r="Q338" s="269"/>
      <c r="R338" s="269"/>
      <c r="S338" s="269"/>
      <c r="T338" s="269"/>
      <c r="U338" s="269"/>
      <c r="V338" s="269"/>
      <c r="W338" s="269"/>
      <c r="X338" s="270"/>
      <c r="Y338" s="15"/>
      <c r="Z338" s="15"/>
      <c r="AA338" s="15"/>
      <c r="AB338" s="15"/>
      <c r="AC338" s="15"/>
      <c r="AD338" s="15"/>
      <c r="AE338" s="15"/>
      <c r="AT338" s="271" t="s">
        <v>206</v>
      </c>
      <c r="AU338" s="271" t="s">
        <v>84</v>
      </c>
      <c r="AV338" s="15" t="s">
        <v>202</v>
      </c>
      <c r="AW338" s="15" t="s">
        <v>5</v>
      </c>
      <c r="AX338" s="15" t="s">
        <v>82</v>
      </c>
      <c r="AY338" s="271" t="s">
        <v>194</v>
      </c>
    </row>
    <row r="339" s="2" customFormat="1" ht="24.15" customHeight="1">
      <c r="A339" s="41"/>
      <c r="B339" s="42"/>
      <c r="C339" s="220" t="s">
        <v>317</v>
      </c>
      <c r="D339" s="220" t="s">
        <v>197</v>
      </c>
      <c r="E339" s="221" t="s">
        <v>665</v>
      </c>
      <c r="F339" s="222" t="s">
        <v>666</v>
      </c>
      <c r="G339" s="223" t="s">
        <v>262</v>
      </c>
      <c r="H339" s="224">
        <v>0.51400000000000001</v>
      </c>
      <c r="I339" s="225"/>
      <c r="J339" s="225"/>
      <c r="K339" s="226">
        <f>ROUND(P339*H339,2)</f>
        <v>0</v>
      </c>
      <c r="L339" s="222" t="s">
        <v>201</v>
      </c>
      <c r="M339" s="47"/>
      <c r="N339" s="227" t="s">
        <v>20</v>
      </c>
      <c r="O339" s="228" t="s">
        <v>43</v>
      </c>
      <c r="P339" s="229">
        <f>I339+J339</f>
        <v>0</v>
      </c>
      <c r="Q339" s="229">
        <f>ROUND(I339*H339,2)</f>
        <v>0</v>
      </c>
      <c r="R339" s="229">
        <f>ROUND(J339*H339,2)</f>
        <v>0</v>
      </c>
      <c r="S339" s="87"/>
      <c r="T339" s="230">
        <f>S339*H339</f>
        <v>0</v>
      </c>
      <c r="U339" s="230">
        <v>1.0492218</v>
      </c>
      <c r="V339" s="230">
        <f>U339*H339</f>
        <v>0.53930000519999999</v>
      </c>
      <c r="W339" s="230">
        <v>0</v>
      </c>
      <c r="X339" s="231">
        <f>W339*H339</f>
        <v>0</v>
      </c>
      <c r="Y339" s="41"/>
      <c r="Z339" s="41"/>
      <c r="AA339" s="41"/>
      <c r="AB339" s="41"/>
      <c r="AC339" s="41"/>
      <c r="AD339" s="41"/>
      <c r="AE339" s="41"/>
      <c r="AR339" s="232" t="s">
        <v>202</v>
      </c>
      <c r="AT339" s="232" t="s">
        <v>197</v>
      </c>
      <c r="AU339" s="232" t="s">
        <v>84</v>
      </c>
      <c r="AY339" s="20" t="s">
        <v>194</v>
      </c>
      <c r="BE339" s="233">
        <f>IF(O339="základní",K339,0)</f>
        <v>0</v>
      </c>
      <c r="BF339" s="233">
        <f>IF(O339="snížená",K339,0)</f>
        <v>0</v>
      </c>
      <c r="BG339" s="233">
        <f>IF(O339="zákl. přenesená",K339,0)</f>
        <v>0</v>
      </c>
      <c r="BH339" s="233">
        <f>IF(O339="sníž. přenesená",K339,0)</f>
        <v>0</v>
      </c>
      <c r="BI339" s="233">
        <f>IF(O339="nulová",K339,0)</f>
        <v>0</v>
      </c>
      <c r="BJ339" s="20" t="s">
        <v>82</v>
      </c>
      <c r="BK339" s="233">
        <f>ROUND(P339*H339,2)</f>
        <v>0</v>
      </c>
      <c r="BL339" s="20" t="s">
        <v>202</v>
      </c>
      <c r="BM339" s="232" t="s">
        <v>667</v>
      </c>
    </row>
    <row r="340" s="2" customFormat="1">
      <c r="A340" s="41"/>
      <c r="B340" s="42"/>
      <c r="C340" s="43"/>
      <c r="D340" s="234" t="s">
        <v>204</v>
      </c>
      <c r="E340" s="43"/>
      <c r="F340" s="235" t="s">
        <v>668</v>
      </c>
      <c r="G340" s="43"/>
      <c r="H340" s="43"/>
      <c r="I340" s="236"/>
      <c r="J340" s="236"/>
      <c r="K340" s="43"/>
      <c r="L340" s="43"/>
      <c r="M340" s="47"/>
      <c r="N340" s="237"/>
      <c r="O340" s="238"/>
      <c r="P340" s="87"/>
      <c r="Q340" s="87"/>
      <c r="R340" s="87"/>
      <c r="S340" s="87"/>
      <c r="T340" s="87"/>
      <c r="U340" s="87"/>
      <c r="V340" s="87"/>
      <c r="W340" s="87"/>
      <c r="X340" s="88"/>
      <c r="Y340" s="41"/>
      <c r="Z340" s="41"/>
      <c r="AA340" s="41"/>
      <c r="AB340" s="41"/>
      <c r="AC340" s="41"/>
      <c r="AD340" s="41"/>
      <c r="AE340" s="41"/>
      <c r="AT340" s="20" t="s">
        <v>204</v>
      </c>
      <c r="AU340" s="20" t="s">
        <v>84</v>
      </c>
    </row>
    <row r="341" s="13" customFormat="1">
      <c r="A341" s="13"/>
      <c r="B341" s="239"/>
      <c r="C341" s="240"/>
      <c r="D341" s="241" t="s">
        <v>206</v>
      </c>
      <c r="E341" s="242" t="s">
        <v>20</v>
      </c>
      <c r="F341" s="243" t="s">
        <v>535</v>
      </c>
      <c r="G341" s="240"/>
      <c r="H341" s="242" t="s">
        <v>20</v>
      </c>
      <c r="I341" s="244"/>
      <c r="J341" s="244"/>
      <c r="K341" s="240"/>
      <c r="L341" s="240"/>
      <c r="M341" s="245"/>
      <c r="N341" s="246"/>
      <c r="O341" s="247"/>
      <c r="P341" s="247"/>
      <c r="Q341" s="247"/>
      <c r="R341" s="247"/>
      <c r="S341" s="247"/>
      <c r="T341" s="247"/>
      <c r="U341" s="247"/>
      <c r="V341" s="247"/>
      <c r="W341" s="247"/>
      <c r="X341" s="248"/>
      <c r="Y341" s="13"/>
      <c r="Z341" s="13"/>
      <c r="AA341" s="13"/>
      <c r="AB341" s="13"/>
      <c r="AC341" s="13"/>
      <c r="AD341" s="13"/>
      <c r="AE341" s="13"/>
      <c r="AT341" s="249" t="s">
        <v>206</v>
      </c>
      <c r="AU341" s="249" t="s">
        <v>84</v>
      </c>
      <c r="AV341" s="13" t="s">
        <v>82</v>
      </c>
      <c r="AW341" s="13" t="s">
        <v>5</v>
      </c>
      <c r="AX341" s="13" t="s">
        <v>74</v>
      </c>
      <c r="AY341" s="249" t="s">
        <v>194</v>
      </c>
    </row>
    <row r="342" s="13" customFormat="1">
      <c r="A342" s="13"/>
      <c r="B342" s="239"/>
      <c r="C342" s="240"/>
      <c r="D342" s="241" t="s">
        <v>206</v>
      </c>
      <c r="E342" s="242" t="s">
        <v>20</v>
      </c>
      <c r="F342" s="243" t="s">
        <v>669</v>
      </c>
      <c r="G342" s="240"/>
      <c r="H342" s="242" t="s">
        <v>20</v>
      </c>
      <c r="I342" s="244"/>
      <c r="J342" s="244"/>
      <c r="K342" s="240"/>
      <c r="L342" s="240"/>
      <c r="M342" s="245"/>
      <c r="N342" s="246"/>
      <c r="O342" s="247"/>
      <c r="P342" s="247"/>
      <c r="Q342" s="247"/>
      <c r="R342" s="247"/>
      <c r="S342" s="247"/>
      <c r="T342" s="247"/>
      <c r="U342" s="247"/>
      <c r="V342" s="247"/>
      <c r="W342" s="247"/>
      <c r="X342" s="248"/>
      <c r="Y342" s="13"/>
      <c r="Z342" s="13"/>
      <c r="AA342" s="13"/>
      <c r="AB342" s="13"/>
      <c r="AC342" s="13"/>
      <c r="AD342" s="13"/>
      <c r="AE342" s="13"/>
      <c r="AT342" s="249" t="s">
        <v>206</v>
      </c>
      <c r="AU342" s="249" t="s">
        <v>84</v>
      </c>
      <c r="AV342" s="13" t="s">
        <v>82</v>
      </c>
      <c r="AW342" s="13" t="s">
        <v>5</v>
      </c>
      <c r="AX342" s="13" t="s">
        <v>74</v>
      </c>
      <c r="AY342" s="249" t="s">
        <v>194</v>
      </c>
    </row>
    <row r="343" s="13" customFormat="1">
      <c r="A343" s="13"/>
      <c r="B343" s="239"/>
      <c r="C343" s="240"/>
      <c r="D343" s="241" t="s">
        <v>206</v>
      </c>
      <c r="E343" s="242" t="s">
        <v>20</v>
      </c>
      <c r="F343" s="243" t="s">
        <v>461</v>
      </c>
      <c r="G343" s="240"/>
      <c r="H343" s="242" t="s">
        <v>20</v>
      </c>
      <c r="I343" s="244"/>
      <c r="J343" s="244"/>
      <c r="K343" s="240"/>
      <c r="L343" s="240"/>
      <c r="M343" s="245"/>
      <c r="N343" s="246"/>
      <c r="O343" s="247"/>
      <c r="P343" s="247"/>
      <c r="Q343" s="247"/>
      <c r="R343" s="247"/>
      <c r="S343" s="247"/>
      <c r="T343" s="247"/>
      <c r="U343" s="247"/>
      <c r="V343" s="247"/>
      <c r="W343" s="247"/>
      <c r="X343" s="248"/>
      <c r="Y343" s="13"/>
      <c r="Z343" s="13"/>
      <c r="AA343" s="13"/>
      <c r="AB343" s="13"/>
      <c r="AC343" s="13"/>
      <c r="AD343" s="13"/>
      <c r="AE343" s="13"/>
      <c r="AT343" s="249" t="s">
        <v>206</v>
      </c>
      <c r="AU343" s="249" t="s">
        <v>84</v>
      </c>
      <c r="AV343" s="13" t="s">
        <v>82</v>
      </c>
      <c r="AW343" s="13" t="s">
        <v>5</v>
      </c>
      <c r="AX343" s="13" t="s">
        <v>74</v>
      </c>
      <c r="AY343" s="249" t="s">
        <v>194</v>
      </c>
    </row>
    <row r="344" s="14" customFormat="1">
      <c r="A344" s="14"/>
      <c r="B344" s="250"/>
      <c r="C344" s="251"/>
      <c r="D344" s="241" t="s">
        <v>206</v>
      </c>
      <c r="E344" s="252" t="s">
        <v>20</v>
      </c>
      <c r="F344" s="253" t="s">
        <v>670</v>
      </c>
      <c r="G344" s="251"/>
      <c r="H344" s="254">
        <v>0.255</v>
      </c>
      <c r="I344" s="255"/>
      <c r="J344" s="255"/>
      <c r="K344" s="251"/>
      <c r="L344" s="251"/>
      <c r="M344" s="256"/>
      <c r="N344" s="257"/>
      <c r="O344" s="258"/>
      <c r="P344" s="258"/>
      <c r="Q344" s="258"/>
      <c r="R344" s="258"/>
      <c r="S344" s="258"/>
      <c r="T344" s="258"/>
      <c r="U344" s="258"/>
      <c r="V344" s="258"/>
      <c r="W344" s="258"/>
      <c r="X344" s="259"/>
      <c r="Y344" s="14"/>
      <c r="Z344" s="14"/>
      <c r="AA344" s="14"/>
      <c r="AB344" s="14"/>
      <c r="AC344" s="14"/>
      <c r="AD344" s="14"/>
      <c r="AE344" s="14"/>
      <c r="AT344" s="260" t="s">
        <v>206</v>
      </c>
      <c r="AU344" s="260" t="s">
        <v>84</v>
      </c>
      <c r="AV344" s="14" t="s">
        <v>84</v>
      </c>
      <c r="AW344" s="14" t="s">
        <v>5</v>
      </c>
      <c r="AX344" s="14" t="s">
        <v>74</v>
      </c>
      <c r="AY344" s="260" t="s">
        <v>194</v>
      </c>
    </row>
    <row r="345" s="13" customFormat="1">
      <c r="A345" s="13"/>
      <c r="B345" s="239"/>
      <c r="C345" s="240"/>
      <c r="D345" s="241" t="s">
        <v>206</v>
      </c>
      <c r="E345" s="242" t="s">
        <v>20</v>
      </c>
      <c r="F345" s="243" t="s">
        <v>535</v>
      </c>
      <c r="G345" s="240"/>
      <c r="H345" s="242" t="s">
        <v>20</v>
      </c>
      <c r="I345" s="244"/>
      <c r="J345" s="244"/>
      <c r="K345" s="240"/>
      <c r="L345" s="240"/>
      <c r="M345" s="245"/>
      <c r="N345" s="246"/>
      <c r="O345" s="247"/>
      <c r="P345" s="247"/>
      <c r="Q345" s="247"/>
      <c r="R345" s="247"/>
      <c r="S345" s="247"/>
      <c r="T345" s="247"/>
      <c r="U345" s="247"/>
      <c r="V345" s="247"/>
      <c r="W345" s="247"/>
      <c r="X345" s="248"/>
      <c r="Y345" s="13"/>
      <c r="Z345" s="13"/>
      <c r="AA345" s="13"/>
      <c r="AB345" s="13"/>
      <c r="AC345" s="13"/>
      <c r="AD345" s="13"/>
      <c r="AE345" s="13"/>
      <c r="AT345" s="249" t="s">
        <v>206</v>
      </c>
      <c r="AU345" s="249" t="s">
        <v>84</v>
      </c>
      <c r="AV345" s="13" t="s">
        <v>82</v>
      </c>
      <c r="AW345" s="13" t="s">
        <v>5</v>
      </c>
      <c r="AX345" s="13" t="s">
        <v>74</v>
      </c>
      <c r="AY345" s="249" t="s">
        <v>194</v>
      </c>
    </row>
    <row r="346" s="13" customFormat="1">
      <c r="A346" s="13"/>
      <c r="B346" s="239"/>
      <c r="C346" s="240"/>
      <c r="D346" s="241" t="s">
        <v>206</v>
      </c>
      <c r="E346" s="242" t="s">
        <v>20</v>
      </c>
      <c r="F346" s="243" t="s">
        <v>671</v>
      </c>
      <c r="G346" s="240"/>
      <c r="H346" s="242" t="s">
        <v>20</v>
      </c>
      <c r="I346" s="244"/>
      <c r="J346" s="244"/>
      <c r="K346" s="240"/>
      <c r="L346" s="240"/>
      <c r="M346" s="245"/>
      <c r="N346" s="246"/>
      <c r="O346" s="247"/>
      <c r="P346" s="247"/>
      <c r="Q346" s="247"/>
      <c r="R346" s="247"/>
      <c r="S346" s="247"/>
      <c r="T346" s="247"/>
      <c r="U346" s="247"/>
      <c r="V346" s="247"/>
      <c r="W346" s="247"/>
      <c r="X346" s="248"/>
      <c r="Y346" s="13"/>
      <c r="Z346" s="13"/>
      <c r="AA346" s="13"/>
      <c r="AB346" s="13"/>
      <c r="AC346" s="13"/>
      <c r="AD346" s="13"/>
      <c r="AE346" s="13"/>
      <c r="AT346" s="249" t="s">
        <v>206</v>
      </c>
      <c r="AU346" s="249" t="s">
        <v>84</v>
      </c>
      <c r="AV346" s="13" t="s">
        <v>82</v>
      </c>
      <c r="AW346" s="13" t="s">
        <v>5</v>
      </c>
      <c r="AX346" s="13" t="s">
        <v>74</v>
      </c>
      <c r="AY346" s="249" t="s">
        <v>194</v>
      </c>
    </row>
    <row r="347" s="13" customFormat="1">
      <c r="A347" s="13"/>
      <c r="B347" s="239"/>
      <c r="C347" s="240"/>
      <c r="D347" s="241" t="s">
        <v>206</v>
      </c>
      <c r="E347" s="242" t="s">
        <v>20</v>
      </c>
      <c r="F347" s="243" t="s">
        <v>461</v>
      </c>
      <c r="G347" s="240"/>
      <c r="H347" s="242" t="s">
        <v>20</v>
      </c>
      <c r="I347" s="244"/>
      <c r="J347" s="244"/>
      <c r="K347" s="240"/>
      <c r="L347" s="240"/>
      <c r="M347" s="245"/>
      <c r="N347" s="246"/>
      <c r="O347" s="247"/>
      <c r="P347" s="247"/>
      <c r="Q347" s="247"/>
      <c r="R347" s="247"/>
      <c r="S347" s="247"/>
      <c r="T347" s="247"/>
      <c r="U347" s="247"/>
      <c r="V347" s="247"/>
      <c r="W347" s="247"/>
      <c r="X347" s="248"/>
      <c r="Y347" s="13"/>
      <c r="Z347" s="13"/>
      <c r="AA347" s="13"/>
      <c r="AB347" s="13"/>
      <c r="AC347" s="13"/>
      <c r="AD347" s="13"/>
      <c r="AE347" s="13"/>
      <c r="AT347" s="249" t="s">
        <v>206</v>
      </c>
      <c r="AU347" s="249" t="s">
        <v>84</v>
      </c>
      <c r="AV347" s="13" t="s">
        <v>82</v>
      </c>
      <c r="AW347" s="13" t="s">
        <v>5</v>
      </c>
      <c r="AX347" s="13" t="s">
        <v>74</v>
      </c>
      <c r="AY347" s="249" t="s">
        <v>194</v>
      </c>
    </row>
    <row r="348" s="14" customFormat="1">
      <c r="A348" s="14"/>
      <c r="B348" s="250"/>
      <c r="C348" s="251"/>
      <c r="D348" s="241" t="s">
        <v>206</v>
      </c>
      <c r="E348" s="252" t="s">
        <v>20</v>
      </c>
      <c r="F348" s="253" t="s">
        <v>672</v>
      </c>
      <c r="G348" s="251"/>
      <c r="H348" s="254">
        <v>0.25900000000000001</v>
      </c>
      <c r="I348" s="255"/>
      <c r="J348" s="255"/>
      <c r="K348" s="251"/>
      <c r="L348" s="251"/>
      <c r="M348" s="256"/>
      <c r="N348" s="257"/>
      <c r="O348" s="258"/>
      <c r="P348" s="258"/>
      <c r="Q348" s="258"/>
      <c r="R348" s="258"/>
      <c r="S348" s="258"/>
      <c r="T348" s="258"/>
      <c r="U348" s="258"/>
      <c r="V348" s="258"/>
      <c r="W348" s="258"/>
      <c r="X348" s="259"/>
      <c r="Y348" s="14"/>
      <c r="Z348" s="14"/>
      <c r="AA348" s="14"/>
      <c r="AB348" s="14"/>
      <c r="AC348" s="14"/>
      <c r="AD348" s="14"/>
      <c r="AE348" s="14"/>
      <c r="AT348" s="260" t="s">
        <v>206</v>
      </c>
      <c r="AU348" s="260" t="s">
        <v>84</v>
      </c>
      <c r="AV348" s="14" t="s">
        <v>84</v>
      </c>
      <c r="AW348" s="14" t="s">
        <v>5</v>
      </c>
      <c r="AX348" s="14" t="s">
        <v>74</v>
      </c>
      <c r="AY348" s="260" t="s">
        <v>194</v>
      </c>
    </row>
    <row r="349" s="15" customFormat="1">
      <c r="A349" s="15"/>
      <c r="B349" s="261"/>
      <c r="C349" s="262"/>
      <c r="D349" s="241" t="s">
        <v>206</v>
      </c>
      <c r="E349" s="263" t="s">
        <v>20</v>
      </c>
      <c r="F349" s="264" t="s">
        <v>210</v>
      </c>
      <c r="G349" s="262"/>
      <c r="H349" s="265">
        <v>0.51400000000000001</v>
      </c>
      <c r="I349" s="266"/>
      <c r="J349" s="266"/>
      <c r="K349" s="262"/>
      <c r="L349" s="262"/>
      <c r="M349" s="267"/>
      <c r="N349" s="268"/>
      <c r="O349" s="269"/>
      <c r="P349" s="269"/>
      <c r="Q349" s="269"/>
      <c r="R349" s="269"/>
      <c r="S349" s="269"/>
      <c r="T349" s="269"/>
      <c r="U349" s="269"/>
      <c r="V349" s="269"/>
      <c r="W349" s="269"/>
      <c r="X349" s="270"/>
      <c r="Y349" s="15"/>
      <c r="Z349" s="15"/>
      <c r="AA349" s="15"/>
      <c r="AB349" s="15"/>
      <c r="AC349" s="15"/>
      <c r="AD349" s="15"/>
      <c r="AE349" s="15"/>
      <c r="AT349" s="271" t="s">
        <v>206</v>
      </c>
      <c r="AU349" s="271" t="s">
        <v>84</v>
      </c>
      <c r="AV349" s="15" t="s">
        <v>202</v>
      </c>
      <c r="AW349" s="15" t="s">
        <v>5</v>
      </c>
      <c r="AX349" s="15" t="s">
        <v>82</v>
      </c>
      <c r="AY349" s="271" t="s">
        <v>194</v>
      </c>
    </row>
    <row r="350" s="2" customFormat="1" ht="24.15" customHeight="1">
      <c r="A350" s="41"/>
      <c r="B350" s="42"/>
      <c r="C350" s="220" t="s">
        <v>326</v>
      </c>
      <c r="D350" s="220" t="s">
        <v>197</v>
      </c>
      <c r="E350" s="221" t="s">
        <v>673</v>
      </c>
      <c r="F350" s="222" t="s">
        <v>674</v>
      </c>
      <c r="G350" s="223" t="s">
        <v>218</v>
      </c>
      <c r="H350" s="224">
        <v>0.253</v>
      </c>
      <c r="I350" s="225"/>
      <c r="J350" s="225"/>
      <c r="K350" s="226">
        <f>ROUND(P350*H350,2)</f>
        <v>0</v>
      </c>
      <c r="L350" s="222" t="s">
        <v>201</v>
      </c>
      <c r="M350" s="47"/>
      <c r="N350" s="227" t="s">
        <v>20</v>
      </c>
      <c r="O350" s="228" t="s">
        <v>43</v>
      </c>
      <c r="P350" s="229">
        <f>I350+J350</f>
        <v>0</v>
      </c>
      <c r="Q350" s="229">
        <f>ROUND(I350*H350,2)</f>
        <v>0</v>
      </c>
      <c r="R350" s="229">
        <f>ROUND(J350*H350,2)</f>
        <v>0</v>
      </c>
      <c r="S350" s="87"/>
      <c r="T350" s="230">
        <f>S350*H350</f>
        <v>0</v>
      </c>
      <c r="U350" s="230">
        <v>2.1240000000000001</v>
      </c>
      <c r="V350" s="230">
        <f>U350*H350</f>
        <v>0.53737200000000007</v>
      </c>
      <c r="W350" s="230">
        <v>0</v>
      </c>
      <c r="X350" s="231">
        <f>W350*H350</f>
        <v>0</v>
      </c>
      <c r="Y350" s="41"/>
      <c r="Z350" s="41"/>
      <c r="AA350" s="41"/>
      <c r="AB350" s="41"/>
      <c r="AC350" s="41"/>
      <c r="AD350" s="41"/>
      <c r="AE350" s="41"/>
      <c r="AR350" s="232" t="s">
        <v>202</v>
      </c>
      <c r="AT350" s="232" t="s">
        <v>197</v>
      </c>
      <c r="AU350" s="232" t="s">
        <v>84</v>
      </c>
      <c r="AY350" s="20" t="s">
        <v>194</v>
      </c>
      <c r="BE350" s="233">
        <f>IF(O350="základní",K350,0)</f>
        <v>0</v>
      </c>
      <c r="BF350" s="233">
        <f>IF(O350="snížená",K350,0)</f>
        <v>0</v>
      </c>
      <c r="BG350" s="233">
        <f>IF(O350="zákl. přenesená",K350,0)</f>
        <v>0</v>
      </c>
      <c r="BH350" s="233">
        <f>IF(O350="sníž. přenesená",K350,0)</f>
        <v>0</v>
      </c>
      <c r="BI350" s="233">
        <f>IF(O350="nulová",K350,0)</f>
        <v>0</v>
      </c>
      <c r="BJ350" s="20" t="s">
        <v>82</v>
      </c>
      <c r="BK350" s="233">
        <f>ROUND(P350*H350,2)</f>
        <v>0</v>
      </c>
      <c r="BL350" s="20" t="s">
        <v>202</v>
      </c>
      <c r="BM350" s="232" t="s">
        <v>675</v>
      </c>
    </row>
    <row r="351" s="2" customFormat="1">
      <c r="A351" s="41"/>
      <c r="B351" s="42"/>
      <c r="C351" s="43"/>
      <c r="D351" s="234" t="s">
        <v>204</v>
      </c>
      <c r="E351" s="43"/>
      <c r="F351" s="235" t="s">
        <v>676</v>
      </c>
      <c r="G351" s="43"/>
      <c r="H351" s="43"/>
      <c r="I351" s="236"/>
      <c r="J351" s="236"/>
      <c r="K351" s="43"/>
      <c r="L351" s="43"/>
      <c r="M351" s="47"/>
      <c r="N351" s="237"/>
      <c r="O351" s="238"/>
      <c r="P351" s="87"/>
      <c r="Q351" s="87"/>
      <c r="R351" s="87"/>
      <c r="S351" s="87"/>
      <c r="T351" s="87"/>
      <c r="U351" s="87"/>
      <c r="V351" s="87"/>
      <c r="W351" s="87"/>
      <c r="X351" s="88"/>
      <c r="Y351" s="41"/>
      <c r="Z351" s="41"/>
      <c r="AA351" s="41"/>
      <c r="AB351" s="41"/>
      <c r="AC351" s="41"/>
      <c r="AD351" s="41"/>
      <c r="AE351" s="41"/>
      <c r="AT351" s="20" t="s">
        <v>204</v>
      </c>
      <c r="AU351" s="20" t="s">
        <v>84</v>
      </c>
    </row>
    <row r="352" s="13" customFormat="1">
      <c r="A352" s="13"/>
      <c r="B352" s="239"/>
      <c r="C352" s="240"/>
      <c r="D352" s="241" t="s">
        <v>206</v>
      </c>
      <c r="E352" s="242" t="s">
        <v>20</v>
      </c>
      <c r="F352" s="243" t="s">
        <v>677</v>
      </c>
      <c r="G352" s="240"/>
      <c r="H352" s="242" t="s">
        <v>20</v>
      </c>
      <c r="I352" s="244"/>
      <c r="J352" s="244"/>
      <c r="K352" s="240"/>
      <c r="L352" s="240"/>
      <c r="M352" s="245"/>
      <c r="N352" s="246"/>
      <c r="O352" s="247"/>
      <c r="P352" s="247"/>
      <c r="Q352" s="247"/>
      <c r="R352" s="247"/>
      <c r="S352" s="247"/>
      <c r="T352" s="247"/>
      <c r="U352" s="247"/>
      <c r="V352" s="247"/>
      <c r="W352" s="247"/>
      <c r="X352" s="248"/>
      <c r="Y352" s="13"/>
      <c r="Z352" s="13"/>
      <c r="AA352" s="13"/>
      <c r="AB352" s="13"/>
      <c r="AC352" s="13"/>
      <c r="AD352" s="13"/>
      <c r="AE352" s="13"/>
      <c r="AT352" s="249" t="s">
        <v>206</v>
      </c>
      <c r="AU352" s="249" t="s">
        <v>84</v>
      </c>
      <c r="AV352" s="13" t="s">
        <v>82</v>
      </c>
      <c r="AW352" s="13" t="s">
        <v>5</v>
      </c>
      <c r="AX352" s="13" t="s">
        <v>74</v>
      </c>
      <c r="AY352" s="249" t="s">
        <v>194</v>
      </c>
    </row>
    <row r="353" s="13" customFormat="1">
      <c r="A353" s="13"/>
      <c r="B353" s="239"/>
      <c r="C353" s="240"/>
      <c r="D353" s="241" t="s">
        <v>206</v>
      </c>
      <c r="E353" s="242" t="s">
        <v>20</v>
      </c>
      <c r="F353" s="243" t="s">
        <v>678</v>
      </c>
      <c r="G353" s="240"/>
      <c r="H353" s="242" t="s">
        <v>20</v>
      </c>
      <c r="I353" s="244"/>
      <c r="J353" s="244"/>
      <c r="K353" s="240"/>
      <c r="L353" s="240"/>
      <c r="M353" s="245"/>
      <c r="N353" s="246"/>
      <c r="O353" s="247"/>
      <c r="P353" s="247"/>
      <c r="Q353" s="247"/>
      <c r="R353" s="247"/>
      <c r="S353" s="247"/>
      <c r="T353" s="247"/>
      <c r="U353" s="247"/>
      <c r="V353" s="247"/>
      <c r="W353" s="247"/>
      <c r="X353" s="248"/>
      <c r="Y353" s="13"/>
      <c r="Z353" s="13"/>
      <c r="AA353" s="13"/>
      <c r="AB353" s="13"/>
      <c r="AC353" s="13"/>
      <c r="AD353" s="13"/>
      <c r="AE353" s="13"/>
      <c r="AT353" s="249" t="s">
        <v>206</v>
      </c>
      <c r="AU353" s="249" t="s">
        <v>84</v>
      </c>
      <c r="AV353" s="13" t="s">
        <v>82</v>
      </c>
      <c r="AW353" s="13" t="s">
        <v>5</v>
      </c>
      <c r="AX353" s="13" t="s">
        <v>74</v>
      </c>
      <c r="AY353" s="249" t="s">
        <v>194</v>
      </c>
    </row>
    <row r="354" s="13" customFormat="1">
      <c r="A354" s="13"/>
      <c r="B354" s="239"/>
      <c r="C354" s="240"/>
      <c r="D354" s="241" t="s">
        <v>206</v>
      </c>
      <c r="E354" s="242" t="s">
        <v>20</v>
      </c>
      <c r="F354" s="243" t="s">
        <v>679</v>
      </c>
      <c r="G354" s="240"/>
      <c r="H354" s="242" t="s">
        <v>20</v>
      </c>
      <c r="I354" s="244"/>
      <c r="J354" s="244"/>
      <c r="K354" s="240"/>
      <c r="L354" s="240"/>
      <c r="M354" s="245"/>
      <c r="N354" s="246"/>
      <c r="O354" s="247"/>
      <c r="P354" s="247"/>
      <c r="Q354" s="247"/>
      <c r="R354" s="247"/>
      <c r="S354" s="247"/>
      <c r="T354" s="247"/>
      <c r="U354" s="247"/>
      <c r="V354" s="247"/>
      <c r="W354" s="247"/>
      <c r="X354" s="248"/>
      <c r="Y354" s="13"/>
      <c r="Z354" s="13"/>
      <c r="AA354" s="13"/>
      <c r="AB354" s="13"/>
      <c r="AC354" s="13"/>
      <c r="AD354" s="13"/>
      <c r="AE354" s="13"/>
      <c r="AT354" s="249" t="s">
        <v>206</v>
      </c>
      <c r="AU354" s="249" t="s">
        <v>84</v>
      </c>
      <c r="AV354" s="13" t="s">
        <v>82</v>
      </c>
      <c r="AW354" s="13" t="s">
        <v>5</v>
      </c>
      <c r="AX354" s="13" t="s">
        <v>74</v>
      </c>
      <c r="AY354" s="249" t="s">
        <v>194</v>
      </c>
    </row>
    <row r="355" s="13" customFormat="1">
      <c r="A355" s="13"/>
      <c r="B355" s="239"/>
      <c r="C355" s="240"/>
      <c r="D355" s="241" t="s">
        <v>206</v>
      </c>
      <c r="E355" s="242" t="s">
        <v>20</v>
      </c>
      <c r="F355" s="243" t="s">
        <v>680</v>
      </c>
      <c r="G355" s="240"/>
      <c r="H355" s="242" t="s">
        <v>20</v>
      </c>
      <c r="I355" s="244"/>
      <c r="J355" s="244"/>
      <c r="K355" s="240"/>
      <c r="L355" s="240"/>
      <c r="M355" s="245"/>
      <c r="N355" s="246"/>
      <c r="O355" s="247"/>
      <c r="P355" s="247"/>
      <c r="Q355" s="247"/>
      <c r="R355" s="247"/>
      <c r="S355" s="247"/>
      <c r="T355" s="247"/>
      <c r="U355" s="247"/>
      <c r="V355" s="247"/>
      <c r="W355" s="247"/>
      <c r="X355" s="248"/>
      <c r="Y355" s="13"/>
      <c r="Z355" s="13"/>
      <c r="AA355" s="13"/>
      <c r="AB355" s="13"/>
      <c r="AC355" s="13"/>
      <c r="AD355" s="13"/>
      <c r="AE355" s="13"/>
      <c r="AT355" s="249" t="s">
        <v>206</v>
      </c>
      <c r="AU355" s="249" t="s">
        <v>84</v>
      </c>
      <c r="AV355" s="13" t="s">
        <v>82</v>
      </c>
      <c r="AW355" s="13" t="s">
        <v>5</v>
      </c>
      <c r="AX355" s="13" t="s">
        <v>74</v>
      </c>
      <c r="AY355" s="249" t="s">
        <v>194</v>
      </c>
    </row>
    <row r="356" s="13" customFormat="1">
      <c r="A356" s="13"/>
      <c r="B356" s="239"/>
      <c r="C356" s="240"/>
      <c r="D356" s="241" t="s">
        <v>206</v>
      </c>
      <c r="E356" s="242" t="s">
        <v>20</v>
      </c>
      <c r="F356" s="243" t="s">
        <v>681</v>
      </c>
      <c r="G356" s="240"/>
      <c r="H356" s="242" t="s">
        <v>20</v>
      </c>
      <c r="I356" s="244"/>
      <c r="J356" s="244"/>
      <c r="K356" s="240"/>
      <c r="L356" s="240"/>
      <c r="M356" s="245"/>
      <c r="N356" s="246"/>
      <c r="O356" s="247"/>
      <c r="P356" s="247"/>
      <c r="Q356" s="247"/>
      <c r="R356" s="247"/>
      <c r="S356" s="247"/>
      <c r="T356" s="247"/>
      <c r="U356" s="247"/>
      <c r="V356" s="247"/>
      <c r="W356" s="247"/>
      <c r="X356" s="248"/>
      <c r="Y356" s="13"/>
      <c r="Z356" s="13"/>
      <c r="AA356" s="13"/>
      <c r="AB356" s="13"/>
      <c r="AC356" s="13"/>
      <c r="AD356" s="13"/>
      <c r="AE356" s="13"/>
      <c r="AT356" s="249" t="s">
        <v>206</v>
      </c>
      <c r="AU356" s="249" t="s">
        <v>84</v>
      </c>
      <c r="AV356" s="13" t="s">
        <v>82</v>
      </c>
      <c r="AW356" s="13" t="s">
        <v>5</v>
      </c>
      <c r="AX356" s="13" t="s">
        <v>74</v>
      </c>
      <c r="AY356" s="249" t="s">
        <v>194</v>
      </c>
    </row>
    <row r="357" s="14" customFormat="1">
      <c r="A357" s="14"/>
      <c r="B357" s="250"/>
      <c r="C357" s="251"/>
      <c r="D357" s="241" t="s">
        <v>206</v>
      </c>
      <c r="E357" s="252" t="s">
        <v>20</v>
      </c>
      <c r="F357" s="253" t="s">
        <v>682</v>
      </c>
      <c r="G357" s="251"/>
      <c r="H357" s="254">
        <v>0.253</v>
      </c>
      <c r="I357" s="255"/>
      <c r="J357" s="255"/>
      <c r="K357" s="251"/>
      <c r="L357" s="251"/>
      <c r="M357" s="256"/>
      <c r="N357" s="257"/>
      <c r="O357" s="258"/>
      <c r="P357" s="258"/>
      <c r="Q357" s="258"/>
      <c r="R357" s="258"/>
      <c r="S357" s="258"/>
      <c r="T357" s="258"/>
      <c r="U357" s="258"/>
      <c r="V357" s="258"/>
      <c r="W357" s="258"/>
      <c r="X357" s="259"/>
      <c r="Y357" s="14"/>
      <c r="Z357" s="14"/>
      <c r="AA357" s="14"/>
      <c r="AB357" s="14"/>
      <c r="AC357" s="14"/>
      <c r="AD357" s="14"/>
      <c r="AE357" s="14"/>
      <c r="AT357" s="260" t="s">
        <v>206</v>
      </c>
      <c r="AU357" s="260" t="s">
        <v>84</v>
      </c>
      <c r="AV357" s="14" t="s">
        <v>84</v>
      </c>
      <c r="AW357" s="14" t="s">
        <v>5</v>
      </c>
      <c r="AX357" s="14" t="s">
        <v>74</v>
      </c>
      <c r="AY357" s="260" t="s">
        <v>194</v>
      </c>
    </row>
    <row r="358" s="15" customFormat="1">
      <c r="A358" s="15"/>
      <c r="B358" s="261"/>
      <c r="C358" s="262"/>
      <c r="D358" s="241" t="s">
        <v>206</v>
      </c>
      <c r="E358" s="263" t="s">
        <v>20</v>
      </c>
      <c r="F358" s="264" t="s">
        <v>210</v>
      </c>
      <c r="G358" s="262"/>
      <c r="H358" s="265">
        <v>0.253</v>
      </c>
      <c r="I358" s="266"/>
      <c r="J358" s="266"/>
      <c r="K358" s="262"/>
      <c r="L358" s="262"/>
      <c r="M358" s="267"/>
      <c r="N358" s="268"/>
      <c r="O358" s="269"/>
      <c r="P358" s="269"/>
      <c r="Q358" s="269"/>
      <c r="R358" s="269"/>
      <c r="S358" s="269"/>
      <c r="T358" s="269"/>
      <c r="U358" s="269"/>
      <c r="V358" s="269"/>
      <c r="W358" s="269"/>
      <c r="X358" s="270"/>
      <c r="Y358" s="15"/>
      <c r="Z358" s="15"/>
      <c r="AA358" s="15"/>
      <c r="AB358" s="15"/>
      <c r="AC358" s="15"/>
      <c r="AD358" s="15"/>
      <c r="AE358" s="15"/>
      <c r="AT358" s="271" t="s">
        <v>206</v>
      </c>
      <c r="AU358" s="271" t="s">
        <v>84</v>
      </c>
      <c r="AV358" s="15" t="s">
        <v>202</v>
      </c>
      <c r="AW358" s="15" t="s">
        <v>5</v>
      </c>
      <c r="AX358" s="15" t="s">
        <v>82</v>
      </c>
      <c r="AY358" s="271" t="s">
        <v>194</v>
      </c>
    </row>
    <row r="359" s="2" customFormat="1" ht="24.15" customHeight="1">
      <c r="A359" s="41"/>
      <c r="B359" s="42"/>
      <c r="C359" s="220" t="s">
        <v>328</v>
      </c>
      <c r="D359" s="220" t="s">
        <v>197</v>
      </c>
      <c r="E359" s="221" t="s">
        <v>683</v>
      </c>
      <c r="F359" s="222" t="s">
        <v>684</v>
      </c>
      <c r="G359" s="223" t="s">
        <v>218</v>
      </c>
      <c r="H359" s="224">
        <v>18.449999999999999</v>
      </c>
      <c r="I359" s="225"/>
      <c r="J359" s="225"/>
      <c r="K359" s="226">
        <f>ROUND(P359*H359,2)</f>
        <v>0</v>
      </c>
      <c r="L359" s="222" t="s">
        <v>201</v>
      </c>
      <c r="M359" s="47"/>
      <c r="N359" s="227" t="s">
        <v>20</v>
      </c>
      <c r="O359" s="228" t="s">
        <v>43</v>
      </c>
      <c r="P359" s="229">
        <f>I359+J359</f>
        <v>0</v>
      </c>
      <c r="Q359" s="229">
        <f>ROUND(I359*H359,2)</f>
        <v>0</v>
      </c>
      <c r="R359" s="229">
        <f>ROUND(J359*H359,2)</f>
        <v>0</v>
      </c>
      <c r="S359" s="87"/>
      <c r="T359" s="230">
        <f>S359*H359</f>
        <v>0</v>
      </c>
      <c r="U359" s="230">
        <v>1.914404</v>
      </c>
      <c r="V359" s="230">
        <f>U359*H359</f>
        <v>35.320753799999999</v>
      </c>
      <c r="W359" s="230">
        <v>0</v>
      </c>
      <c r="X359" s="231">
        <f>W359*H359</f>
        <v>0</v>
      </c>
      <c r="Y359" s="41"/>
      <c r="Z359" s="41"/>
      <c r="AA359" s="41"/>
      <c r="AB359" s="41"/>
      <c r="AC359" s="41"/>
      <c r="AD359" s="41"/>
      <c r="AE359" s="41"/>
      <c r="AR359" s="232" t="s">
        <v>202</v>
      </c>
      <c r="AT359" s="232" t="s">
        <v>197</v>
      </c>
      <c r="AU359" s="232" t="s">
        <v>84</v>
      </c>
      <c r="AY359" s="20" t="s">
        <v>194</v>
      </c>
      <c r="BE359" s="233">
        <f>IF(O359="základní",K359,0)</f>
        <v>0</v>
      </c>
      <c r="BF359" s="233">
        <f>IF(O359="snížená",K359,0)</f>
        <v>0</v>
      </c>
      <c r="BG359" s="233">
        <f>IF(O359="zákl. přenesená",K359,0)</f>
        <v>0</v>
      </c>
      <c r="BH359" s="233">
        <f>IF(O359="sníž. přenesená",K359,0)</f>
        <v>0</v>
      </c>
      <c r="BI359" s="233">
        <f>IF(O359="nulová",K359,0)</f>
        <v>0</v>
      </c>
      <c r="BJ359" s="20" t="s">
        <v>82</v>
      </c>
      <c r="BK359" s="233">
        <f>ROUND(P359*H359,2)</f>
        <v>0</v>
      </c>
      <c r="BL359" s="20" t="s">
        <v>202</v>
      </c>
      <c r="BM359" s="232" t="s">
        <v>685</v>
      </c>
    </row>
    <row r="360" s="2" customFormat="1">
      <c r="A360" s="41"/>
      <c r="B360" s="42"/>
      <c r="C360" s="43"/>
      <c r="D360" s="234" t="s">
        <v>204</v>
      </c>
      <c r="E360" s="43"/>
      <c r="F360" s="235" t="s">
        <v>686</v>
      </c>
      <c r="G360" s="43"/>
      <c r="H360" s="43"/>
      <c r="I360" s="236"/>
      <c r="J360" s="236"/>
      <c r="K360" s="43"/>
      <c r="L360" s="43"/>
      <c r="M360" s="47"/>
      <c r="N360" s="237"/>
      <c r="O360" s="238"/>
      <c r="P360" s="87"/>
      <c r="Q360" s="87"/>
      <c r="R360" s="87"/>
      <c r="S360" s="87"/>
      <c r="T360" s="87"/>
      <c r="U360" s="87"/>
      <c r="V360" s="87"/>
      <c r="W360" s="87"/>
      <c r="X360" s="88"/>
      <c r="Y360" s="41"/>
      <c r="Z360" s="41"/>
      <c r="AA360" s="41"/>
      <c r="AB360" s="41"/>
      <c r="AC360" s="41"/>
      <c r="AD360" s="41"/>
      <c r="AE360" s="41"/>
      <c r="AT360" s="20" t="s">
        <v>204</v>
      </c>
      <c r="AU360" s="20" t="s">
        <v>84</v>
      </c>
    </row>
    <row r="361" s="13" customFormat="1">
      <c r="A361" s="13"/>
      <c r="B361" s="239"/>
      <c r="C361" s="240"/>
      <c r="D361" s="241" t="s">
        <v>206</v>
      </c>
      <c r="E361" s="242" t="s">
        <v>20</v>
      </c>
      <c r="F361" s="243" t="s">
        <v>535</v>
      </c>
      <c r="G361" s="240"/>
      <c r="H361" s="242" t="s">
        <v>20</v>
      </c>
      <c r="I361" s="244"/>
      <c r="J361" s="244"/>
      <c r="K361" s="240"/>
      <c r="L361" s="240"/>
      <c r="M361" s="245"/>
      <c r="N361" s="246"/>
      <c r="O361" s="247"/>
      <c r="P361" s="247"/>
      <c r="Q361" s="247"/>
      <c r="R361" s="247"/>
      <c r="S361" s="247"/>
      <c r="T361" s="247"/>
      <c r="U361" s="247"/>
      <c r="V361" s="247"/>
      <c r="W361" s="247"/>
      <c r="X361" s="248"/>
      <c r="Y361" s="13"/>
      <c r="Z361" s="13"/>
      <c r="AA361" s="13"/>
      <c r="AB361" s="13"/>
      <c r="AC361" s="13"/>
      <c r="AD361" s="13"/>
      <c r="AE361" s="13"/>
      <c r="AT361" s="249" t="s">
        <v>206</v>
      </c>
      <c r="AU361" s="249" t="s">
        <v>84</v>
      </c>
      <c r="AV361" s="13" t="s">
        <v>82</v>
      </c>
      <c r="AW361" s="13" t="s">
        <v>5</v>
      </c>
      <c r="AX361" s="13" t="s">
        <v>74</v>
      </c>
      <c r="AY361" s="249" t="s">
        <v>194</v>
      </c>
    </row>
    <row r="362" s="13" customFormat="1">
      <c r="A362" s="13"/>
      <c r="B362" s="239"/>
      <c r="C362" s="240"/>
      <c r="D362" s="241" t="s">
        <v>206</v>
      </c>
      <c r="E362" s="242" t="s">
        <v>20</v>
      </c>
      <c r="F362" s="243" t="s">
        <v>687</v>
      </c>
      <c r="G362" s="240"/>
      <c r="H362" s="242" t="s">
        <v>20</v>
      </c>
      <c r="I362" s="244"/>
      <c r="J362" s="244"/>
      <c r="K362" s="240"/>
      <c r="L362" s="240"/>
      <c r="M362" s="245"/>
      <c r="N362" s="246"/>
      <c r="O362" s="247"/>
      <c r="P362" s="247"/>
      <c r="Q362" s="247"/>
      <c r="R362" s="247"/>
      <c r="S362" s="247"/>
      <c r="T362" s="247"/>
      <c r="U362" s="247"/>
      <c r="V362" s="247"/>
      <c r="W362" s="247"/>
      <c r="X362" s="248"/>
      <c r="Y362" s="13"/>
      <c r="Z362" s="13"/>
      <c r="AA362" s="13"/>
      <c r="AB362" s="13"/>
      <c r="AC362" s="13"/>
      <c r="AD362" s="13"/>
      <c r="AE362" s="13"/>
      <c r="AT362" s="249" t="s">
        <v>206</v>
      </c>
      <c r="AU362" s="249" t="s">
        <v>84</v>
      </c>
      <c r="AV362" s="13" t="s">
        <v>82</v>
      </c>
      <c r="AW362" s="13" t="s">
        <v>5</v>
      </c>
      <c r="AX362" s="13" t="s">
        <v>74</v>
      </c>
      <c r="AY362" s="249" t="s">
        <v>194</v>
      </c>
    </row>
    <row r="363" s="13" customFormat="1">
      <c r="A363" s="13"/>
      <c r="B363" s="239"/>
      <c r="C363" s="240"/>
      <c r="D363" s="241" t="s">
        <v>206</v>
      </c>
      <c r="E363" s="242" t="s">
        <v>20</v>
      </c>
      <c r="F363" s="243" t="s">
        <v>208</v>
      </c>
      <c r="G363" s="240"/>
      <c r="H363" s="242" t="s">
        <v>20</v>
      </c>
      <c r="I363" s="244"/>
      <c r="J363" s="244"/>
      <c r="K363" s="240"/>
      <c r="L363" s="240"/>
      <c r="M363" s="245"/>
      <c r="N363" s="246"/>
      <c r="O363" s="247"/>
      <c r="P363" s="247"/>
      <c r="Q363" s="247"/>
      <c r="R363" s="247"/>
      <c r="S363" s="247"/>
      <c r="T363" s="247"/>
      <c r="U363" s="247"/>
      <c r="V363" s="247"/>
      <c r="W363" s="247"/>
      <c r="X363" s="248"/>
      <c r="Y363" s="13"/>
      <c r="Z363" s="13"/>
      <c r="AA363" s="13"/>
      <c r="AB363" s="13"/>
      <c r="AC363" s="13"/>
      <c r="AD363" s="13"/>
      <c r="AE363" s="13"/>
      <c r="AT363" s="249" t="s">
        <v>206</v>
      </c>
      <c r="AU363" s="249" t="s">
        <v>84</v>
      </c>
      <c r="AV363" s="13" t="s">
        <v>82</v>
      </c>
      <c r="AW363" s="13" t="s">
        <v>5</v>
      </c>
      <c r="AX363" s="13" t="s">
        <v>74</v>
      </c>
      <c r="AY363" s="249" t="s">
        <v>194</v>
      </c>
    </row>
    <row r="364" s="14" customFormat="1">
      <c r="A364" s="14"/>
      <c r="B364" s="250"/>
      <c r="C364" s="251"/>
      <c r="D364" s="241" t="s">
        <v>206</v>
      </c>
      <c r="E364" s="252" t="s">
        <v>20</v>
      </c>
      <c r="F364" s="253" t="s">
        <v>688</v>
      </c>
      <c r="G364" s="251"/>
      <c r="H364" s="254">
        <v>18.449999999999999</v>
      </c>
      <c r="I364" s="255"/>
      <c r="J364" s="255"/>
      <c r="K364" s="251"/>
      <c r="L364" s="251"/>
      <c r="M364" s="256"/>
      <c r="N364" s="257"/>
      <c r="O364" s="258"/>
      <c r="P364" s="258"/>
      <c r="Q364" s="258"/>
      <c r="R364" s="258"/>
      <c r="S364" s="258"/>
      <c r="T364" s="258"/>
      <c r="U364" s="258"/>
      <c r="V364" s="258"/>
      <c r="W364" s="258"/>
      <c r="X364" s="259"/>
      <c r="Y364" s="14"/>
      <c r="Z364" s="14"/>
      <c r="AA364" s="14"/>
      <c r="AB364" s="14"/>
      <c r="AC364" s="14"/>
      <c r="AD364" s="14"/>
      <c r="AE364" s="14"/>
      <c r="AT364" s="260" t="s">
        <v>206</v>
      </c>
      <c r="AU364" s="260" t="s">
        <v>84</v>
      </c>
      <c r="AV364" s="14" t="s">
        <v>84</v>
      </c>
      <c r="AW364" s="14" t="s">
        <v>5</v>
      </c>
      <c r="AX364" s="14" t="s">
        <v>74</v>
      </c>
      <c r="AY364" s="260" t="s">
        <v>194</v>
      </c>
    </row>
    <row r="365" s="15" customFormat="1">
      <c r="A365" s="15"/>
      <c r="B365" s="261"/>
      <c r="C365" s="262"/>
      <c r="D365" s="241" t="s">
        <v>206</v>
      </c>
      <c r="E365" s="263" t="s">
        <v>20</v>
      </c>
      <c r="F365" s="264" t="s">
        <v>210</v>
      </c>
      <c r="G365" s="262"/>
      <c r="H365" s="265">
        <v>18.449999999999999</v>
      </c>
      <c r="I365" s="266"/>
      <c r="J365" s="266"/>
      <c r="K365" s="262"/>
      <c r="L365" s="262"/>
      <c r="M365" s="267"/>
      <c r="N365" s="268"/>
      <c r="O365" s="269"/>
      <c r="P365" s="269"/>
      <c r="Q365" s="269"/>
      <c r="R365" s="269"/>
      <c r="S365" s="269"/>
      <c r="T365" s="269"/>
      <c r="U365" s="269"/>
      <c r="V365" s="269"/>
      <c r="W365" s="269"/>
      <c r="X365" s="270"/>
      <c r="Y365" s="15"/>
      <c r="Z365" s="15"/>
      <c r="AA365" s="15"/>
      <c r="AB365" s="15"/>
      <c r="AC365" s="15"/>
      <c r="AD365" s="15"/>
      <c r="AE365" s="15"/>
      <c r="AT365" s="271" t="s">
        <v>206</v>
      </c>
      <c r="AU365" s="271" t="s">
        <v>84</v>
      </c>
      <c r="AV365" s="15" t="s">
        <v>202</v>
      </c>
      <c r="AW365" s="15" t="s">
        <v>5</v>
      </c>
      <c r="AX365" s="15" t="s">
        <v>82</v>
      </c>
      <c r="AY365" s="271" t="s">
        <v>194</v>
      </c>
    </row>
    <row r="366" s="12" customFormat="1" ht="22.8" customHeight="1">
      <c r="A366" s="12"/>
      <c r="B366" s="203"/>
      <c r="C366" s="204"/>
      <c r="D366" s="205" t="s">
        <v>73</v>
      </c>
      <c r="E366" s="218" t="s">
        <v>202</v>
      </c>
      <c r="F366" s="218" t="s">
        <v>689</v>
      </c>
      <c r="G366" s="204"/>
      <c r="H366" s="204"/>
      <c r="I366" s="207"/>
      <c r="J366" s="207"/>
      <c r="K366" s="219">
        <f>BK366</f>
        <v>0</v>
      </c>
      <c r="L366" s="204"/>
      <c r="M366" s="209"/>
      <c r="N366" s="210"/>
      <c r="O366" s="211"/>
      <c r="P366" s="211"/>
      <c r="Q366" s="212">
        <f>SUM(Q367:Q387)</f>
        <v>0</v>
      </c>
      <c r="R366" s="212">
        <f>SUM(R367:R387)</f>
        <v>0</v>
      </c>
      <c r="S366" s="211"/>
      <c r="T366" s="213">
        <f>SUM(T367:T387)</f>
        <v>0</v>
      </c>
      <c r="U366" s="211"/>
      <c r="V366" s="213">
        <f>SUM(V367:V387)</f>
        <v>0.76712208000000004</v>
      </c>
      <c r="W366" s="211"/>
      <c r="X366" s="214">
        <f>SUM(X367:X387)</f>
        <v>0</v>
      </c>
      <c r="Y366" s="12"/>
      <c r="Z366" s="12"/>
      <c r="AA366" s="12"/>
      <c r="AB366" s="12"/>
      <c r="AC366" s="12"/>
      <c r="AD366" s="12"/>
      <c r="AE366" s="12"/>
      <c r="AR366" s="215" t="s">
        <v>82</v>
      </c>
      <c r="AT366" s="216" t="s">
        <v>73</v>
      </c>
      <c r="AU366" s="216" t="s">
        <v>82</v>
      </c>
      <c r="AY366" s="215" t="s">
        <v>194</v>
      </c>
      <c r="BK366" s="217">
        <f>SUM(BK367:BK387)</f>
        <v>0</v>
      </c>
    </row>
    <row r="367" s="2" customFormat="1" ht="24.15" customHeight="1">
      <c r="A367" s="41"/>
      <c r="B367" s="42"/>
      <c r="C367" s="220" t="s">
        <v>324</v>
      </c>
      <c r="D367" s="220" t="s">
        <v>197</v>
      </c>
      <c r="E367" s="221" t="s">
        <v>690</v>
      </c>
      <c r="F367" s="222" t="s">
        <v>691</v>
      </c>
      <c r="G367" s="223" t="s">
        <v>218</v>
      </c>
      <c r="H367" s="224">
        <v>0.27500000000000002</v>
      </c>
      <c r="I367" s="225"/>
      <c r="J367" s="225"/>
      <c r="K367" s="226">
        <f>ROUND(P367*H367,2)</f>
        <v>0</v>
      </c>
      <c r="L367" s="222" t="s">
        <v>201</v>
      </c>
      <c r="M367" s="47"/>
      <c r="N367" s="227" t="s">
        <v>20</v>
      </c>
      <c r="O367" s="228" t="s">
        <v>43</v>
      </c>
      <c r="P367" s="229">
        <f>I367+J367</f>
        <v>0</v>
      </c>
      <c r="Q367" s="229">
        <f>ROUND(I367*H367,2)</f>
        <v>0</v>
      </c>
      <c r="R367" s="229">
        <f>ROUND(J367*H367,2)</f>
        <v>0</v>
      </c>
      <c r="S367" s="87"/>
      <c r="T367" s="230">
        <f>S367*H367</f>
        <v>0</v>
      </c>
      <c r="U367" s="230">
        <v>2.5019749999999998</v>
      </c>
      <c r="V367" s="230">
        <f>U367*H367</f>
        <v>0.68804312499999998</v>
      </c>
      <c r="W367" s="230">
        <v>0</v>
      </c>
      <c r="X367" s="231">
        <f>W367*H367</f>
        <v>0</v>
      </c>
      <c r="Y367" s="41"/>
      <c r="Z367" s="41"/>
      <c r="AA367" s="41"/>
      <c r="AB367" s="41"/>
      <c r="AC367" s="41"/>
      <c r="AD367" s="41"/>
      <c r="AE367" s="41"/>
      <c r="AR367" s="232" t="s">
        <v>202</v>
      </c>
      <c r="AT367" s="232" t="s">
        <v>197</v>
      </c>
      <c r="AU367" s="232" t="s">
        <v>84</v>
      </c>
      <c r="AY367" s="20" t="s">
        <v>194</v>
      </c>
      <c r="BE367" s="233">
        <f>IF(O367="základní",K367,0)</f>
        <v>0</v>
      </c>
      <c r="BF367" s="233">
        <f>IF(O367="snížená",K367,0)</f>
        <v>0</v>
      </c>
      <c r="BG367" s="233">
        <f>IF(O367="zákl. přenesená",K367,0)</f>
        <v>0</v>
      </c>
      <c r="BH367" s="233">
        <f>IF(O367="sníž. přenesená",K367,0)</f>
        <v>0</v>
      </c>
      <c r="BI367" s="233">
        <f>IF(O367="nulová",K367,0)</f>
        <v>0</v>
      </c>
      <c r="BJ367" s="20" t="s">
        <v>82</v>
      </c>
      <c r="BK367" s="233">
        <f>ROUND(P367*H367,2)</f>
        <v>0</v>
      </c>
      <c r="BL367" s="20" t="s">
        <v>202</v>
      </c>
      <c r="BM367" s="232" t="s">
        <v>692</v>
      </c>
    </row>
    <row r="368" s="2" customFormat="1">
      <c r="A368" s="41"/>
      <c r="B368" s="42"/>
      <c r="C368" s="43"/>
      <c r="D368" s="234" t="s">
        <v>204</v>
      </c>
      <c r="E368" s="43"/>
      <c r="F368" s="235" t="s">
        <v>693</v>
      </c>
      <c r="G368" s="43"/>
      <c r="H368" s="43"/>
      <c r="I368" s="236"/>
      <c r="J368" s="236"/>
      <c r="K368" s="43"/>
      <c r="L368" s="43"/>
      <c r="M368" s="47"/>
      <c r="N368" s="237"/>
      <c r="O368" s="238"/>
      <c r="P368" s="87"/>
      <c r="Q368" s="87"/>
      <c r="R368" s="87"/>
      <c r="S368" s="87"/>
      <c r="T368" s="87"/>
      <c r="U368" s="87"/>
      <c r="V368" s="87"/>
      <c r="W368" s="87"/>
      <c r="X368" s="88"/>
      <c r="Y368" s="41"/>
      <c r="Z368" s="41"/>
      <c r="AA368" s="41"/>
      <c r="AB368" s="41"/>
      <c r="AC368" s="41"/>
      <c r="AD368" s="41"/>
      <c r="AE368" s="41"/>
      <c r="AT368" s="20" t="s">
        <v>204</v>
      </c>
      <c r="AU368" s="20" t="s">
        <v>84</v>
      </c>
    </row>
    <row r="369" s="13" customFormat="1">
      <c r="A369" s="13"/>
      <c r="B369" s="239"/>
      <c r="C369" s="240"/>
      <c r="D369" s="241" t="s">
        <v>206</v>
      </c>
      <c r="E369" s="242" t="s">
        <v>20</v>
      </c>
      <c r="F369" s="243" t="s">
        <v>535</v>
      </c>
      <c r="G369" s="240"/>
      <c r="H369" s="242" t="s">
        <v>20</v>
      </c>
      <c r="I369" s="244"/>
      <c r="J369" s="244"/>
      <c r="K369" s="240"/>
      <c r="L369" s="240"/>
      <c r="M369" s="245"/>
      <c r="N369" s="246"/>
      <c r="O369" s="247"/>
      <c r="P369" s="247"/>
      <c r="Q369" s="247"/>
      <c r="R369" s="247"/>
      <c r="S369" s="247"/>
      <c r="T369" s="247"/>
      <c r="U369" s="247"/>
      <c r="V369" s="247"/>
      <c r="W369" s="247"/>
      <c r="X369" s="248"/>
      <c r="Y369" s="13"/>
      <c r="Z369" s="13"/>
      <c r="AA369" s="13"/>
      <c r="AB369" s="13"/>
      <c r="AC369" s="13"/>
      <c r="AD369" s="13"/>
      <c r="AE369" s="13"/>
      <c r="AT369" s="249" t="s">
        <v>206</v>
      </c>
      <c r="AU369" s="249" t="s">
        <v>84</v>
      </c>
      <c r="AV369" s="13" t="s">
        <v>82</v>
      </c>
      <c r="AW369" s="13" t="s">
        <v>5</v>
      </c>
      <c r="AX369" s="13" t="s">
        <v>74</v>
      </c>
      <c r="AY369" s="249" t="s">
        <v>194</v>
      </c>
    </row>
    <row r="370" s="13" customFormat="1">
      <c r="A370" s="13"/>
      <c r="B370" s="239"/>
      <c r="C370" s="240"/>
      <c r="D370" s="241" t="s">
        <v>206</v>
      </c>
      <c r="E370" s="242" t="s">
        <v>20</v>
      </c>
      <c r="F370" s="243" t="s">
        <v>694</v>
      </c>
      <c r="G370" s="240"/>
      <c r="H370" s="242" t="s">
        <v>20</v>
      </c>
      <c r="I370" s="244"/>
      <c r="J370" s="244"/>
      <c r="K370" s="240"/>
      <c r="L370" s="240"/>
      <c r="M370" s="245"/>
      <c r="N370" s="246"/>
      <c r="O370" s="247"/>
      <c r="P370" s="247"/>
      <c r="Q370" s="247"/>
      <c r="R370" s="247"/>
      <c r="S370" s="247"/>
      <c r="T370" s="247"/>
      <c r="U370" s="247"/>
      <c r="V370" s="247"/>
      <c r="W370" s="247"/>
      <c r="X370" s="248"/>
      <c r="Y370" s="13"/>
      <c r="Z370" s="13"/>
      <c r="AA370" s="13"/>
      <c r="AB370" s="13"/>
      <c r="AC370" s="13"/>
      <c r="AD370" s="13"/>
      <c r="AE370" s="13"/>
      <c r="AT370" s="249" t="s">
        <v>206</v>
      </c>
      <c r="AU370" s="249" t="s">
        <v>84</v>
      </c>
      <c r="AV370" s="13" t="s">
        <v>82</v>
      </c>
      <c r="AW370" s="13" t="s">
        <v>5</v>
      </c>
      <c r="AX370" s="13" t="s">
        <v>74</v>
      </c>
      <c r="AY370" s="249" t="s">
        <v>194</v>
      </c>
    </row>
    <row r="371" s="13" customFormat="1">
      <c r="A371" s="13"/>
      <c r="B371" s="239"/>
      <c r="C371" s="240"/>
      <c r="D371" s="241" t="s">
        <v>206</v>
      </c>
      <c r="E371" s="242" t="s">
        <v>20</v>
      </c>
      <c r="F371" s="243" t="s">
        <v>355</v>
      </c>
      <c r="G371" s="240"/>
      <c r="H371" s="242" t="s">
        <v>20</v>
      </c>
      <c r="I371" s="244"/>
      <c r="J371" s="244"/>
      <c r="K371" s="240"/>
      <c r="L371" s="240"/>
      <c r="M371" s="245"/>
      <c r="N371" s="246"/>
      <c r="O371" s="247"/>
      <c r="P371" s="247"/>
      <c r="Q371" s="247"/>
      <c r="R371" s="247"/>
      <c r="S371" s="247"/>
      <c r="T371" s="247"/>
      <c r="U371" s="247"/>
      <c r="V371" s="247"/>
      <c r="W371" s="247"/>
      <c r="X371" s="248"/>
      <c r="Y371" s="13"/>
      <c r="Z371" s="13"/>
      <c r="AA371" s="13"/>
      <c r="AB371" s="13"/>
      <c r="AC371" s="13"/>
      <c r="AD371" s="13"/>
      <c r="AE371" s="13"/>
      <c r="AT371" s="249" t="s">
        <v>206</v>
      </c>
      <c r="AU371" s="249" t="s">
        <v>84</v>
      </c>
      <c r="AV371" s="13" t="s">
        <v>82</v>
      </c>
      <c r="AW371" s="13" t="s">
        <v>5</v>
      </c>
      <c r="AX371" s="13" t="s">
        <v>74</v>
      </c>
      <c r="AY371" s="249" t="s">
        <v>194</v>
      </c>
    </row>
    <row r="372" s="14" customFormat="1">
      <c r="A372" s="14"/>
      <c r="B372" s="250"/>
      <c r="C372" s="251"/>
      <c r="D372" s="241" t="s">
        <v>206</v>
      </c>
      <c r="E372" s="252" t="s">
        <v>20</v>
      </c>
      <c r="F372" s="253" t="s">
        <v>695</v>
      </c>
      <c r="G372" s="251"/>
      <c r="H372" s="254">
        <v>0.27500000000000002</v>
      </c>
      <c r="I372" s="255"/>
      <c r="J372" s="255"/>
      <c r="K372" s="251"/>
      <c r="L372" s="251"/>
      <c r="M372" s="256"/>
      <c r="N372" s="257"/>
      <c r="O372" s="258"/>
      <c r="P372" s="258"/>
      <c r="Q372" s="258"/>
      <c r="R372" s="258"/>
      <c r="S372" s="258"/>
      <c r="T372" s="258"/>
      <c r="U372" s="258"/>
      <c r="V372" s="258"/>
      <c r="W372" s="258"/>
      <c r="X372" s="259"/>
      <c r="Y372" s="14"/>
      <c r="Z372" s="14"/>
      <c r="AA372" s="14"/>
      <c r="AB372" s="14"/>
      <c r="AC372" s="14"/>
      <c r="AD372" s="14"/>
      <c r="AE372" s="14"/>
      <c r="AT372" s="260" t="s">
        <v>206</v>
      </c>
      <c r="AU372" s="260" t="s">
        <v>84</v>
      </c>
      <c r="AV372" s="14" t="s">
        <v>84</v>
      </c>
      <c r="AW372" s="14" t="s">
        <v>5</v>
      </c>
      <c r="AX372" s="14" t="s">
        <v>74</v>
      </c>
      <c r="AY372" s="260" t="s">
        <v>194</v>
      </c>
    </row>
    <row r="373" s="15" customFormat="1">
      <c r="A373" s="15"/>
      <c r="B373" s="261"/>
      <c r="C373" s="262"/>
      <c r="D373" s="241" t="s">
        <v>206</v>
      </c>
      <c r="E373" s="263" t="s">
        <v>20</v>
      </c>
      <c r="F373" s="264" t="s">
        <v>210</v>
      </c>
      <c r="G373" s="262"/>
      <c r="H373" s="265">
        <v>0.27500000000000002</v>
      </c>
      <c r="I373" s="266"/>
      <c r="J373" s="266"/>
      <c r="K373" s="262"/>
      <c r="L373" s="262"/>
      <c r="M373" s="267"/>
      <c r="N373" s="268"/>
      <c r="O373" s="269"/>
      <c r="P373" s="269"/>
      <c r="Q373" s="269"/>
      <c r="R373" s="269"/>
      <c r="S373" s="269"/>
      <c r="T373" s="269"/>
      <c r="U373" s="269"/>
      <c r="V373" s="269"/>
      <c r="W373" s="269"/>
      <c r="X373" s="270"/>
      <c r="Y373" s="15"/>
      <c r="Z373" s="15"/>
      <c r="AA373" s="15"/>
      <c r="AB373" s="15"/>
      <c r="AC373" s="15"/>
      <c r="AD373" s="15"/>
      <c r="AE373" s="15"/>
      <c r="AT373" s="271" t="s">
        <v>206</v>
      </c>
      <c r="AU373" s="271" t="s">
        <v>84</v>
      </c>
      <c r="AV373" s="15" t="s">
        <v>202</v>
      </c>
      <c r="AW373" s="15" t="s">
        <v>5</v>
      </c>
      <c r="AX373" s="15" t="s">
        <v>82</v>
      </c>
      <c r="AY373" s="271" t="s">
        <v>194</v>
      </c>
    </row>
    <row r="374" s="2" customFormat="1" ht="24.15" customHeight="1">
      <c r="A374" s="41"/>
      <c r="B374" s="42"/>
      <c r="C374" s="220" t="s">
        <v>331</v>
      </c>
      <c r="D374" s="220" t="s">
        <v>197</v>
      </c>
      <c r="E374" s="221" t="s">
        <v>696</v>
      </c>
      <c r="F374" s="222" t="s">
        <v>697</v>
      </c>
      <c r="G374" s="223" t="s">
        <v>200</v>
      </c>
      <c r="H374" s="224">
        <v>7.0780000000000003</v>
      </c>
      <c r="I374" s="225"/>
      <c r="J374" s="225"/>
      <c r="K374" s="226">
        <f>ROUND(P374*H374,2)</f>
        <v>0</v>
      </c>
      <c r="L374" s="222" t="s">
        <v>201</v>
      </c>
      <c r="M374" s="47"/>
      <c r="N374" s="227" t="s">
        <v>20</v>
      </c>
      <c r="O374" s="228" t="s">
        <v>43</v>
      </c>
      <c r="P374" s="229">
        <f>I374+J374</f>
        <v>0</v>
      </c>
      <c r="Q374" s="229">
        <f>ROUND(I374*H374,2)</f>
        <v>0</v>
      </c>
      <c r="R374" s="229">
        <f>ROUND(J374*H374,2)</f>
        <v>0</v>
      </c>
      <c r="S374" s="87"/>
      <c r="T374" s="230">
        <f>S374*H374</f>
        <v>0</v>
      </c>
      <c r="U374" s="230">
        <v>0.0111725</v>
      </c>
      <c r="V374" s="230">
        <f>U374*H374</f>
        <v>0.079078955000000006</v>
      </c>
      <c r="W374" s="230">
        <v>0</v>
      </c>
      <c r="X374" s="231">
        <f>W374*H374</f>
        <v>0</v>
      </c>
      <c r="Y374" s="41"/>
      <c r="Z374" s="41"/>
      <c r="AA374" s="41"/>
      <c r="AB374" s="41"/>
      <c r="AC374" s="41"/>
      <c r="AD374" s="41"/>
      <c r="AE374" s="41"/>
      <c r="AR374" s="232" t="s">
        <v>202</v>
      </c>
      <c r="AT374" s="232" t="s">
        <v>197</v>
      </c>
      <c r="AU374" s="232" t="s">
        <v>84</v>
      </c>
      <c r="AY374" s="20" t="s">
        <v>194</v>
      </c>
      <c r="BE374" s="233">
        <f>IF(O374="základní",K374,0)</f>
        <v>0</v>
      </c>
      <c r="BF374" s="233">
        <f>IF(O374="snížená",K374,0)</f>
        <v>0</v>
      </c>
      <c r="BG374" s="233">
        <f>IF(O374="zákl. přenesená",K374,0)</f>
        <v>0</v>
      </c>
      <c r="BH374" s="233">
        <f>IF(O374="sníž. přenesená",K374,0)</f>
        <v>0</v>
      </c>
      <c r="BI374" s="233">
        <f>IF(O374="nulová",K374,0)</f>
        <v>0</v>
      </c>
      <c r="BJ374" s="20" t="s">
        <v>82</v>
      </c>
      <c r="BK374" s="233">
        <f>ROUND(P374*H374,2)</f>
        <v>0</v>
      </c>
      <c r="BL374" s="20" t="s">
        <v>202</v>
      </c>
      <c r="BM374" s="232" t="s">
        <v>698</v>
      </c>
    </row>
    <row r="375" s="2" customFormat="1">
      <c r="A375" s="41"/>
      <c r="B375" s="42"/>
      <c r="C375" s="43"/>
      <c r="D375" s="234" t="s">
        <v>204</v>
      </c>
      <c r="E375" s="43"/>
      <c r="F375" s="235" t="s">
        <v>699</v>
      </c>
      <c r="G375" s="43"/>
      <c r="H375" s="43"/>
      <c r="I375" s="236"/>
      <c r="J375" s="236"/>
      <c r="K375" s="43"/>
      <c r="L375" s="43"/>
      <c r="M375" s="47"/>
      <c r="N375" s="237"/>
      <c r="O375" s="238"/>
      <c r="P375" s="87"/>
      <c r="Q375" s="87"/>
      <c r="R375" s="87"/>
      <c r="S375" s="87"/>
      <c r="T375" s="87"/>
      <c r="U375" s="87"/>
      <c r="V375" s="87"/>
      <c r="W375" s="87"/>
      <c r="X375" s="88"/>
      <c r="Y375" s="41"/>
      <c r="Z375" s="41"/>
      <c r="AA375" s="41"/>
      <c r="AB375" s="41"/>
      <c r="AC375" s="41"/>
      <c r="AD375" s="41"/>
      <c r="AE375" s="41"/>
      <c r="AT375" s="20" t="s">
        <v>204</v>
      </c>
      <c r="AU375" s="20" t="s">
        <v>84</v>
      </c>
    </row>
    <row r="376" s="13" customFormat="1">
      <c r="A376" s="13"/>
      <c r="B376" s="239"/>
      <c r="C376" s="240"/>
      <c r="D376" s="241" t="s">
        <v>206</v>
      </c>
      <c r="E376" s="242" t="s">
        <v>20</v>
      </c>
      <c r="F376" s="243" t="s">
        <v>535</v>
      </c>
      <c r="G376" s="240"/>
      <c r="H376" s="242" t="s">
        <v>20</v>
      </c>
      <c r="I376" s="244"/>
      <c r="J376" s="244"/>
      <c r="K376" s="240"/>
      <c r="L376" s="240"/>
      <c r="M376" s="245"/>
      <c r="N376" s="246"/>
      <c r="O376" s="247"/>
      <c r="P376" s="247"/>
      <c r="Q376" s="247"/>
      <c r="R376" s="247"/>
      <c r="S376" s="247"/>
      <c r="T376" s="247"/>
      <c r="U376" s="247"/>
      <c r="V376" s="247"/>
      <c r="W376" s="247"/>
      <c r="X376" s="248"/>
      <c r="Y376" s="13"/>
      <c r="Z376" s="13"/>
      <c r="AA376" s="13"/>
      <c r="AB376" s="13"/>
      <c r="AC376" s="13"/>
      <c r="AD376" s="13"/>
      <c r="AE376" s="13"/>
      <c r="AT376" s="249" t="s">
        <v>206</v>
      </c>
      <c r="AU376" s="249" t="s">
        <v>84</v>
      </c>
      <c r="AV376" s="13" t="s">
        <v>82</v>
      </c>
      <c r="AW376" s="13" t="s">
        <v>5</v>
      </c>
      <c r="AX376" s="13" t="s">
        <v>74</v>
      </c>
      <c r="AY376" s="249" t="s">
        <v>194</v>
      </c>
    </row>
    <row r="377" s="13" customFormat="1">
      <c r="A377" s="13"/>
      <c r="B377" s="239"/>
      <c r="C377" s="240"/>
      <c r="D377" s="241" t="s">
        <v>206</v>
      </c>
      <c r="E377" s="242" t="s">
        <v>20</v>
      </c>
      <c r="F377" s="243" t="s">
        <v>700</v>
      </c>
      <c r="G377" s="240"/>
      <c r="H377" s="242" t="s">
        <v>20</v>
      </c>
      <c r="I377" s="244"/>
      <c r="J377" s="244"/>
      <c r="K377" s="240"/>
      <c r="L377" s="240"/>
      <c r="M377" s="245"/>
      <c r="N377" s="246"/>
      <c r="O377" s="247"/>
      <c r="P377" s="247"/>
      <c r="Q377" s="247"/>
      <c r="R377" s="247"/>
      <c r="S377" s="247"/>
      <c r="T377" s="247"/>
      <c r="U377" s="247"/>
      <c r="V377" s="247"/>
      <c r="W377" s="247"/>
      <c r="X377" s="248"/>
      <c r="Y377" s="13"/>
      <c r="Z377" s="13"/>
      <c r="AA377" s="13"/>
      <c r="AB377" s="13"/>
      <c r="AC377" s="13"/>
      <c r="AD377" s="13"/>
      <c r="AE377" s="13"/>
      <c r="AT377" s="249" t="s">
        <v>206</v>
      </c>
      <c r="AU377" s="249" t="s">
        <v>84</v>
      </c>
      <c r="AV377" s="13" t="s">
        <v>82</v>
      </c>
      <c r="AW377" s="13" t="s">
        <v>5</v>
      </c>
      <c r="AX377" s="13" t="s">
        <v>74</v>
      </c>
      <c r="AY377" s="249" t="s">
        <v>194</v>
      </c>
    </row>
    <row r="378" s="13" customFormat="1">
      <c r="A378" s="13"/>
      <c r="B378" s="239"/>
      <c r="C378" s="240"/>
      <c r="D378" s="241" t="s">
        <v>206</v>
      </c>
      <c r="E378" s="242" t="s">
        <v>20</v>
      </c>
      <c r="F378" s="243" t="s">
        <v>349</v>
      </c>
      <c r="G378" s="240"/>
      <c r="H378" s="242" t="s">
        <v>20</v>
      </c>
      <c r="I378" s="244"/>
      <c r="J378" s="244"/>
      <c r="K378" s="240"/>
      <c r="L378" s="240"/>
      <c r="M378" s="245"/>
      <c r="N378" s="246"/>
      <c r="O378" s="247"/>
      <c r="P378" s="247"/>
      <c r="Q378" s="247"/>
      <c r="R378" s="247"/>
      <c r="S378" s="247"/>
      <c r="T378" s="247"/>
      <c r="U378" s="247"/>
      <c r="V378" s="247"/>
      <c r="W378" s="247"/>
      <c r="X378" s="248"/>
      <c r="Y378" s="13"/>
      <c r="Z378" s="13"/>
      <c r="AA378" s="13"/>
      <c r="AB378" s="13"/>
      <c r="AC378" s="13"/>
      <c r="AD378" s="13"/>
      <c r="AE378" s="13"/>
      <c r="AT378" s="249" t="s">
        <v>206</v>
      </c>
      <c r="AU378" s="249" t="s">
        <v>84</v>
      </c>
      <c r="AV378" s="13" t="s">
        <v>82</v>
      </c>
      <c r="AW378" s="13" t="s">
        <v>5</v>
      </c>
      <c r="AX378" s="13" t="s">
        <v>74</v>
      </c>
      <c r="AY378" s="249" t="s">
        <v>194</v>
      </c>
    </row>
    <row r="379" s="14" customFormat="1">
      <c r="A379" s="14"/>
      <c r="B379" s="250"/>
      <c r="C379" s="251"/>
      <c r="D379" s="241" t="s">
        <v>206</v>
      </c>
      <c r="E379" s="252" t="s">
        <v>20</v>
      </c>
      <c r="F379" s="253" t="s">
        <v>701</v>
      </c>
      <c r="G379" s="251"/>
      <c r="H379" s="254">
        <v>7.0780000000000003</v>
      </c>
      <c r="I379" s="255"/>
      <c r="J379" s="255"/>
      <c r="K379" s="251"/>
      <c r="L379" s="251"/>
      <c r="M379" s="256"/>
      <c r="N379" s="257"/>
      <c r="O379" s="258"/>
      <c r="P379" s="258"/>
      <c r="Q379" s="258"/>
      <c r="R379" s="258"/>
      <c r="S379" s="258"/>
      <c r="T379" s="258"/>
      <c r="U379" s="258"/>
      <c r="V379" s="258"/>
      <c r="W379" s="258"/>
      <c r="X379" s="259"/>
      <c r="Y379" s="14"/>
      <c r="Z379" s="14"/>
      <c r="AA379" s="14"/>
      <c r="AB379" s="14"/>
      <c r="AC379" s="14"/>
      <c r="AD379" s="14"/>
      <c r="AE379" s="14"/>
      <c r="AT379" s="260" t="s">
        <v>206</v>
      </c>
      <c r="AU379" s="260" t="s">
        <v>84</v>
      </c>
      <c r="AV379" s="14" t="s">
        <v>84</v>
      </c>
      <c r="AW379" s="14" t="s">
        <v>5</v>
      </c>
      <c r="AX379" s="14" t="s">
        <v>74</v>
      </c>
      <c r="AY379" s="260" t="s">
        <v>194</v>
      </c>
    </row>
    <row r="380" s="15" customFormat="1">
      <c r="A380" s="15"/>
      <c r="B380" s="261"/>
      <c r="C380" s="262"/>
      <c r="D380" s="241" t="s">
        <v>206</v>
      </c>
      <c r="E380" s="263" t="s">
        <v>20</v>
      </c>
      <c r="F380" s="264" t="s">
        <v>210</v>
      </c>
      <c r="G380" s="262"/>
      <c r="H380" s="265">
        <v>7.0780000000000003</v>
      </c>
      <c r="I380" s="266"/>
      <c r="J380" s="266"/>
      <c r="K380" s="262"/>
      <c r="L380" s="262"/>
      <c r="M380" s="267"/>
      <c r="N380" s="268"/>
      <c r="O380" s="269"/>
      <c r="P380" s="269"/>
      <c r="Q380" s="269"/>
      <c r="R380" s="269"/>
      <c r="S380" s="269"/>
      <c r="T380" s="269"/>
      <c r="U380" s="269"/>
      <c r="V380" s="269"/>
      <c r="W380" s="269"/>
      <c r="X380" s="270"/>
      <c r="Y380" s="15"/>
      <c r="Z380" s="15"/>
      <c r="AA380" s="15"/>
      <c r="AB380" s="15"/>
      <c r="AC380" s="15"/>
      <c r="AD380" s="15"/>
      <c r="AE380" s="15"/>
      <c r="AT380" s="271" t="s">
        <v>206</v>
      </c>
      <c r="AU380" s="271" t="s">
        <v>84</v>
      </c>
      <c r="AV380" s="15" t="s">
        <v>202</v>
      </c>
      <c r="AW380" s="15" t="s">
        <v>5</v>
      </c>
      <c r="AX380" s="15" t="s">
        <v>82</v>
      </c>
      <c r="AY380" s="271" t="s">
        <v>194</v>
      </c>
    </row>
    <row r="381" s="2" customFormat="1" ht="24.15" customHeight="1">
      <c r="A381" s="41"/>
      <c r="B381" s="42"/>
      <c r="C381" s="220" t="s">
        <v>333</v>
      </c>
      <c r="D381" s="220" t="s">
        <v>197</v>
      </c>
      <c r="E381" s="221" t="s">
        <v>702</v>
      </c>
      <c r="F381" s="222" t="s">
        <v>703</v>
      </c>
      <c r="G381" s="223" t="s">
        <v>200</v>
      </c>
      <c r="H381" s="224">
        <v>7.0780000000000003</v>
      </c>
      <c r="I381" s="225"/>
      <c r="J381" s="225"/>
      <c r="K381" s="226">
        <f>ROUND(P381*H381,2)</f>
        <v>0</v>
      </c>
      <c r="L381" s="222" t="s">
        <v>201</v>
      </c>
      <c r="M381" s="47"/>
      <c r="N381" s="227" t="s">
        <v>20</v>
      </c>
      <c r="O381" s="228" t="s">
        <v>43</v>
      </c>
      <c r="P381" s="229">
        <f>I381+J381</f>
        <v>0</v>
      </c>
      <c r="Q381" s="229">
        <f>ROUND(I381*H381,2)</f>
        <v>0</v>
      </c>
      <c r="R381" s="229">
        <f>ROUND(J381*H381,2)</f>
        <v>0</v>
      </c>
      <c r="S381" s="87"/>
      <c r="T381" s="230">
        <f>S381*H381</f>
        <v>0</v>
      </c>
      <c r="U381" s="230">
        <v>0</v>
      </c>
      <c r="V381" s="230">
        <f>U381*H381</f>
        <v>0</v>
      </c>
      <c r="W381" s="230">
        <v>0</v>
      </c>
      <c r="X381" s="231">
        <f>W381*H381</f>
        <v>0</v>
      </c>
      <c r="Y381" s="41"/>
      <c r="Z381" s="41"/>
      <c r="AA381" s="41"/>
      <c r="AB381" s="41"/>
      <c r="AC381" s="41"/>
      <c r="AD381" s="41"/>
      <c r="AE381" s="41"/>
      <c r="AR381" s="232" t="s">
        <v>202</v>
      </c>
      <c r="AT381" s="232" t="s">
        <v>197</v>
      </c>
      <c r="AU381" s="232" t="s">
        <v>84</v>
      </c>
      <c r="AY381" s="20" t="s">
        <v>194</v>
      </c>
      <c r="BE381" s="233">
        <f>IF(O381="základní",K381,0)</f>
        <v>0</v>
      </c>
      <c r="BF381" s="233">
        <f>IF(O381="snížená",K381,0)</f>
        <v>0</v>
      </c>
      <c r="BG381" s="233">
        <f>IF(O381="zákl. přenesená",K381,0)</f>
        <v>0</v>
      </c>
      <c r="BH381" s="233">
        <f>IF(O381="sníž. přenesená",K381,0)</f>
        <v>0</v>
      </c>
      <c r="BI381" s="233">
        <f>IF(O381="nulová",K381,0)</f>
        <v>0</v>
      </c>
      <c r="BJ381" s="20" t="s">
        <v>82</v>
      </c>
      <c r="BK381" s="233">
        <f>ROUND(P381*H381,2)</f>
        <v>0</v>
      </c>
      <c r="BL381" s="20" t="s">
        <v>202</v>
      </c>
      <c r="BM381" s="232" t="s">
        <v>704</v>
      </c>
    </row>
    <row r="382" s="2" customFormat="1">
      <c r="A382" s="41"/>
      <c r="B382" s="42"/>
      <c r="C382" s="43"/>
      <c r="D382" s="234" t="s">
        <v>204</v>
      </c>
      <c r="E382" s="43"/>
      <c r="F382" s="235" t="s">
        <v>705</v>
      </c>
      <c r="G382" s="43"/>
      <c r="H382" s="43"/>
      <c r="I382" s="236"/>
      <c r="J382" s="236"/>
      <c r="K382" s="43"/>
      <c r="L382" s="43"/>
      <c r="M382" s="47"/>
      <c r="N382" s="237"/>
      <c r="O382" s="238"/>
      <c r="P382" s="87"/>
      <c r="Q382" s="87"/>
      <c r="R382" s="87"/>
      <c r="S382" s="87"/>
      <c r="T382" s="87"/>
      <c r="U382" s="87"/>
      <c r="V382" s="87"/>
      <c r="W382" s="87"/>
      <c r="X382" s="88"/>
      <c r="Y382" s="41"/>
      <c r="Z382" s="41"/>
      <c r="AA382" s="41"/>
      <c r="AB382" s="41"/>
      <c r="AC382" s="41"/>
      <c r="AD382" s="41"/>
      <c r="AE382" s="41"/>
      <c r="AT382" s="20" t="s">
        <v>204</v>
      </c>
      <c r="AU382" s="20" t="s">
        <v>84</v>
      </c>
    </row>
    <row r="383" s="13" customFormat="1">
      <c r="A383" s="13"/>
      <c r="B383" s="239"/>
      <c r="C383" s="240"/>
      <c r="D383" s="241" t="s">
        <v>206</v>
      </c>
      <c r="E383" s="242" t="s">
        <v>20</v>
      </c>
      <c r="F383" s="243" t="s">
        <v>535</v>
      </c>
      <c r="G383" s="240"/>
      <c r="H383" s="242" t="s">
        <v>20</v>
      </c>
      <c r="I383" s="244"/>
      <c r="J383" s="244"/>
      <c r="K383" s="240"/>
      <c r="L383" s="240"/>
      <c r="M383" s="245"/>
      <c r="N383" s="246"/>
      <c r="O383" s="247"/>
      <c r="P383" s="247"/>
      <c r="Q383" s="247"/>
      <c r="R383" s="247"/>
      <c r="S383" s="247"/>
      <c r="T383" s="247"/>
      <c r="U383" s="247"/>
      <c r="V383" s="247"/>
      <c r="W383" s="247"/>
      <c r="X383" s="248"/>
      <c r="Y383" s="13"/>
      <c r="Z383" s="13"/>
      <c r="AA383" s="13"/>
      <c r="AB383" s="13"/>
      <c r="AC383" s="13"/>
      <c r="AD383" s="13"/>
      <c r="AE383" s="13"/>
      <c r="AT383" s="249" t="s">
        <v>206</v>
      </c>
      <c r="AU383" s="249" t="s">
        <v>84</v>
      </c>
      <c r="AV383" s="13" t="s">
        <v>82</v>
      </c>
      <c r="AW383" s="13" t="s">
        <v>5</v>
      </c>
      <c r="AX383" s="13" t="s">
        <v>74</v>
      </c>
      <c r="AY383" s="249" t="s">
        <v>194</v>
      </c>
    </row>
    <row r="384" s="13" customFormat="1">
      <c r="A384" s="13"/>
      <c r="B384" s="239"/>
      <c r="C384" s="240"/>
      <c r="D384" s="241" t="s">
        <v>206</v>
      </c>
      <c r="E384" s="242" t="s">
        <v>20</v>
      </c>
      <c r="F384" s="243" t="s">
        <v>700</v>
      </c>
      <c r="G384" s="240"/>
      <c r="H384" s="242" t="s">
        <v>20</v>
      </c>
      <c r="I384" s="244"/>
      <c r="J384" s="244"/>
      <c r="K384" s="240"/>
      <c r="L384" s="240"/>
      <c r="M384" s="245"/>
      <c r="N384" s="246"/>
      <c r="O384" s="247"/>
      <c r="P384" s="247"/>
      <c r="Q384" s="247"/>
      <c r="R384" s="247"/>
      <c r="S384" s="247"/>
      <c r="T384" s="247"/>
      <c r="U384" s="247"/>
      <c r="V384" s="247"/>
      <c r="W384" s="247"/>
      <c r="X384" s="248"/>
      <c r="Y384" s="13"/>
      <c r="Z384" s="13"/>
      <c r="AA384" s="13"/>
      <c r="AB384" s="13"/>
      <c r="AC384" s="13"/>
      <c r="AD384" s="13"/>
      <c r="AE384" s="13"/>
      <c r="AT384" s="249" t="s">
        <v>206</v>
      </c>
      <c r="AU384" s="249" t="s">
        <v>84</v>
      </c>
      <c r="AV384" s="13" t="s">
        <v>82</v>
      </c>
      <c r="AW384" s="13" t="s">
        <v>5</v>
      </c>
      <c r="AX384" s="13" t="s">
        <v>74</v>
      </c>
      <c r="AY384" s="249" t="s">
        <v>194</v>
      </c>
    </row>
    <row r="385" s="13" customFormat="1">
      <c r="A385" s="13"/>
      <c r="B385" s="239"/>
      <c r="C385" s="240"/>
      <c r="D385" s="241" t="s">
        <v>206</v>
      </c>
      <c r="E385" s="242" t="s">
        <v>20</v>
      </c>
      <c r="F385" s="243" t="s">
        <v>349</v>
      </c>
      <c r="G385" s="240"/>
      <c r="H385" s="242" t="s">
        <v>20</v>
      </c>
      <c r="I385" s="244"/>
      <c r="J385" s="244"/>
      <c r="K385" s="240"/>
      <c r="L385" s="240"/>
      <c r="M385" s="245"/>
      <c r="N385" s="246"/>
      <c r="O385" s="247"/>
      <c r="P385" s="247"/>
      <c r="Q385" s="247"/>
      <c r="R385" s="247"/>
      <c r="S385" s="247"/>
      <c r="T385" s="247"/>
      <c r="U385" s="247"/>
      <c r="V385" s="247"/>
      <c r="W385" s="247"/>
      <c r="X385" s="248"/>
      <c r="Y385" s="13"/>
      <c r="Z385" s="13"/>
      <c r="AA385" s="13"/>
      <c r="AB385" s="13"/>
      <c r="AC385" s="13"/>
      <c r="AD385" s="13"/>
      <c r="AE385" s="13"/>
      <c r="AT385" s="249" t="s">
        <v>206</v>
      </c>
      <c r="AU385" s="249" t="s">
        <v>84</v>
      </c>
      <c r="AV385" s="13" t="s">
        <v>82</v>
      </c>
      <c r="AW385" s="13" t="s">
        <v>5</v>
      </c>
      <c r="AX385" s="13" t="s">
        <v>74</v>
      </c>
      <c r="AY385" s="249" t="s">
        <v>194</v>
      </c>
    </row>
    <row r="386" s="14" customFormat="1">
      <c r="A386" s="14"/>
      <c r="B386" s="250"/>
      <c r="C386" s="251"/>
      <c r="D386" s="241" t="s">
        <v>206</v>
      </c>
      <c r="E386" s="252" t="s">
        <v>20</v>
      </c>
      <c r="F386" s="253" t="s">
        <v>701</v>
      </c>
      <c r="G386" s="251"/>
      <c r="H386" s="254">
        <v>7.0780000000000003</v>
      </c>
      <c r="I386" s="255"/>
      <c r="J386" s="255"/>
      <c r="K386" s="251"/>
      <c r="L386" s="251"/>
      <c r="M386" s="256"/>
      <c r="N386" s="257"/>
      <c r="O386" s="258"/>
      <c r="P386" s="258"/>
      <c r="Q386" s="258"/>
      <c r="R386" s="258"/>
      <c r="S386" s="258"/>
      <c r="T386" s="258"/>
      <c r="U386" s="258"/>
      <c r="V386" s="258"/>
      <c r="W386" s="258"/>
      <c r="X386" s="259"/>
      <c r="Y386" s="14"/>
      <c r="Z386" s="14"/>
      <c r="AA386" s="14"/>
      <c r="AB386" s="14"/>
      <c r="AC386" s="14"/>
      <c r="AD386" s="14"/>
      <c r="AE386" s="14"/>
      <c r="AT386" s="260" t="s">
        <v>206</v>
      </c>
      <c r="AU386" s="260" t="s">
        <v>84</v>
      </c>
      <c r="AV386" s="14" t="s">
        <v>84</v>
      </c>
      <c r="AW386" s="14" t="s">
        <v>5</v>
      </c>
      <c r="AX386" s="14" t="s">
        <v>74</v>
      </c>
      <c r="AY386" s="260" t="s">
        <v>194</v>
      </c>
    </row>
    <row r="387" s="15" customFormat="1">
      <c r="A387" s="15"/>
      <c r="B387" s="261"/>
      <c r="C387" s="262"/>
      <c r="D387" s="241" t="s">
        <v>206</v>
      </c>
      <c r="E387" s="263" t="s">
        <v>20</v>
      </c>
      <c r="F387" s="264" t="s">
        <v>210</v>
      </c>
      <c r="G387" s="262"/>
      <c r="H387" s="265">
        <v>7.0780000000000003</v>
      </c>
      <c r="I387" s="266"/>
      <c r="J387" s="266"/>
      <c r="K387" s="262"/>
      <c r="L387" s="262"/>
      <c r="M387" s="267"/>
      <c r="N387" s="268"/>
      <c r="O387" s="269"/>
      <c r="P387" s="269"/>
      <c r="Q387" s="269"/>
      <c r="R387" s="269"/>
      <c r="S387" s="269"/>
      <c r="T387" s="269"/>
      <c r="U387" s="269"/>
      <c r="V387" s="269"/>
      <c r="W387" s="269"/>
      <c r="X387" s="270"/>
      <c r="Y387" s="15"/>
      <c r="Z387" s="15"/>
      <c r="AA387" s="15"/>
      <c r="AB387" s="15"/>
      <c r="AC387" s="15"/>
      <c r="AD387" s="15"/>
      <c r="AE387" s="15"/>
      <c r="AT387" s="271" t="s">
        <v>206</v>
      </c>
      <c r="AU387" s="271" t="s">
        <v>84</v>
      </c>
      <c r="AV387" s="15" t="s">
        <v>202</v>
      </c>
      <c r="AW387" s="15" t="s">
        <v>5</v>
      </c>
      <c r="AX387" s="15" t="s">
        <v>82</v>
      </c>
      <c r="AY387" s="271" t="s">
        <v>194</v>
      </c>
    </row>
    <row r="388" s="12" customFormat="1" ht="22.8" customHeight="1">
      <c r="A388" s="12"/>
      <c r="B388" s="203"/>
      <c r="C388" s="204"/>
      <c r="D388" s="205" t="s">
        <v>73</v>
      </c>
      <c r="E388" s="218" t="s">
        <v>223</v>
      </c>
      <c r="F388" s="218" t="s">
        <v>706</v>
      </c>
      <c r="G388" s="204"/>
      <c r="H388" s="204"/>
      <c r="I388" s="207"/>
      <c r="J388" s="207"/>
      <c r="K388" s="219">
        <f>BK388</f>
        <v>0</v>
      </c>
      <c r="L388" s="204"/>
      <c r="M388" s="209"/>
      <c r="N388" s="210"/>
      <c r="O388" s="211"/>
      <c r="P388" s="211"/>
      <c r="Q388" s="212">
        <f>SUM(Q389:Q401)</f>
        <v>0</v>
      </c>
      <c r="R388" s="212">
        <f>SUM(R389:R401)</f>
        <v>0</v>
      </c>
      <c r="S388" s="211"/>
      <c r="T388" s="213">
        <f>SUM(T389:T401)</f>
        <v>0</v>
      </c>
      <c r="U388" s="211"/>
      <c r="V388" s="213">
        <f>SUM(V389:V401)</f>
        <v>0.46610235</v>
      </c>
      <c r="W388" s="211"/>
      <c r="X388" s="214">
        <f>SUM(X389:X401)</f>
        <v>0</v>
      </c>
      <c r="Y388" s="12"/>
      <c r="Z388" s="12"/>
      <c r="AA388" s="12"/>
      <c r="AB388" s="12"/>
      <c r="AC388" s="12"/>
      <c r="AD388" s="12"/>
      <c r="AE388" s="12"/>
      <c r="AR388" s="215" t="s">
        <v>82</v>
      </c>
      <c r="AT388" s="216" t="s">
        <v>73</v>
      </c>
      <c r="AU388" s="216" t="s">
        <v>82</v>
      </c>
      <c r="AY388" s="215" t="s">
        <v>194</v>
      </c>
      <c r="BK388" s="217">
        <f>SUM(BK389:BK401)</f>
        <v>0</v>
      </c>
    </row>
    <row r="389" s="2" customFormat="1" ht="24.15" customHeight="1">
      <c r="A389" s="41"/>
      <c r="B389" s="42"/>
      <c r="C389" s="220" t="s">
        <v>335</v>
      </c>
      <c r="D389" s="220" t="s">
        <v>197</v>
      </c>
      <c r="E389" s="221" t="s">
        <v>707</v>
      </c>
      <c r="F389" s="222" t="s">
        <v>708</v>
      </c>
      <c r="G389" s="223" t="s">
        <v>200</v>
      </c>
      <c r="H389" s="224">
        <v>18.449999999999999</v>
      </c>
      <c r="I389" s="225"/>
      <c r="J389" s="225"/>
      <c r="K389" s="226">
        <f>ROUND(P389*H389,2)</f>
        <v>0</v>
      </c>
      <c r="L389" s="222" t="s">
        <v>201</v>
      </c>
      <c r="M389" s="47"/>
      <c r="N389" s="227" t="s">
        <v>20</v>
      </c>
      <c r="O389" s="228" t="s">
        <v>43</v>
      </c>
      <c r="P389" s="229">
        <f>I389+J389</f>
        <v>0</v>
      </c>
      <c r="Q389" s="229">
        <f>ROUND(I389*H389,2)</f>
        <v>0</v>
      </c>
      <c r="R389" s="229">
        <f>ROUND(J389*H389,2)</f>
        <v>0</v>
      </c>
      <c r="S389" s="87"/>
      <c r="T389" s="230">
        <f>S389*H389</f>
        <v>0</v>
      </c>
      <c r="U389" s="230">
        <v>0.000263</v>
      </c>
      <c r="V389" s="230">
        <f>U389*H389</f>
        <v>0.0048523500000000001</v>
      </c>
      <c r="W389" s="230">
        <v>0</v>
      </c>
      <c r="X389" s="231">
        <f>W389*H389</f>
        <v>0</v>
      </c>
      <c r="Y389" s="41"/>
      <c r="Z389" s="41"/>
      <c r="AA389" s="41"/>
      <c r="AB389" s="41"/>
      <c r="AC389" s="41"/>
      <c r="AD389" s="41"/>
      <c r="AE389" s="41"/>
      <c r="AR389" s="232" t="s">
        <v>202</v>
      </c>
      <c r="AT389" s="232" t="s">
        <v>197</v>
      </c>
      <c r="AU389" s="232" t="s">
        <v>84</v>
      </c>
      <c r="AY389" s="20" t="s">
        <v>194</v>
      </c>
      <c r="BE389" s="233">
        <f>IF(O389="základní",K389,0)</f>
        <v>0</v>
      </c>
      <c r="BF389" s="233">
        <f>IF(O389="snížená",K389,0)</f>
        <v>0</v>
      </c>
      <c r="BG389" s="233">
        <f>IF(O389="zákl. přenesená",K389,0)</f>
        <v>0</v>
      </c>
      <c r="BH389" s="233">
        <f>IF(O389="sníž. přenesená",K389,0)</f>
        <v>0</v>
      </c>
      <c r="BI389" s="233">
        <f>IF(O389="nulová",K389,0)</f>
        <v>0</v>
      </c>
      <c r="BJ389" s="20" t="s">
        <v>82</v>
      </c>
      <c r="BK389" s="233">
        <f>ROUND(P389*H389,2)</f>
        <v>0</v>
      </c>
      <c r="BL389" s="20" t="s">
        <v>202</v>
      </c>
      <c r="BM389" s="232" t="s">
        <v>709</v>
      </c>
    </row>
    <row r="390" s="2" customFormat="1">
      <c r="A390" s="41"/>
      <c r="B390" s="42"/>
      <c r="C390" s="43"/>
      <c r="D390" s="234" t="s">
        <v>204</v>
      </c>
      <c r="E390" s="43"/>
      <c r="F390" s="235" t="s">
        <v>710</v>
      </c>
      <c r="G390" s="43"/>
      <c r="H390" s="43"/>
      <c r="I390" s="236"/>
      <c r="J390" s="236"/>
      <c r="K390" s="43"/>
      <c r="L390" s="43"/>
      <c r="M390" s="47"/>
      <c r="N390" s="237"/>
      <c r="O390" s="238"/>
      <c r="P390" s="87"/>
      <c r="Q390" s="87"/>
      <c r="R390" s="87"/>
      <c r="S390" s="87"/>
      <c r="T390" s="87"/>
      <c r="U390" s="87"/>
      <c r="V390" s="87"/>
      <c r="W390" s="87"/>
      <c r="X390" s="88"/>
      <c r="Y390" s="41"/>
      <c r="Z390" s="41"/>
      <c r="AA390" s="41"/>
      <c r="AB390" s="41"/>
      <c r="AC390" s="41"/>
      <c r="AD390" s="41"/>
      <c r="AE390" s="41"/>
      <c r="AT390" s="20" t="s">
        <v>204</v>
      </c>
      <c r="AU390" s="20" t="s">
        <v>84</v>
      </c>
    </row>
    <row r="391" s="13" customFormat="1">
      <c r="A391" s="13"/>
      <c r="B391" s="239"/>
      <c r="C391" s="240"/>
      <c r="D391" s="241" t="s">
        <v>206</v>
      </c>
      <c r="E391" s="242" t="s">
        <v>20</v>
      </c>
      <c r="F391" s="243" t="s">
        <v>535</v>
      </c>
      <c r="G391" s="240"/>
      <c r="H391" s="242" t="s">
        <v>20</v>
      </c>
      <c r="I391" s="244"/>
      <c r="J391" s="244"/>
      <c r="K391" s="240"/>
      <c r="L391" s="240"/>
      <c r="M391" s="245"/>
      <c r="N391" s="246"/>
      <c r="O391" s="247"/>
      <c r="P391" s="247"/>
      <c r="Q391" s="247"/>
      <c r="R391" s="247"/>
      <c r="S391" s="247"/>
      <c r="T391" s="247"/>
      <c r="U391" s="247"/>
      <c r="V391" s="247"/>
      <c r="W391" s="247"/>
      <c r="X391" s="248"/>
      <c r="Y391" s="13"/>
      <c r="Z391" s="13"/>
      <c r="AA391" s="13"/>
      <c r="AB391" s="13"/>
      <c r="AC391" s="13"/>
      <c r="AD391" s="13"/>
      <c r="AE391" s="13"/>
      <c r="AT391" s="249" t="s">
        <v>206</v>
      </c>
      <c r="AU391" s="249" t="s">
        <v>84</v>
      </c>
      <c r="AV391" s="13" t="s">
        <v>82</v>
      </c>
      <c r="AW391" s="13" t="s">
        <v>5</v>
      </c>
      <c r="AX391" s="13" t="s">
        <v>74</v>
      </c>
      <c r="AY391" s="249" t="s">
        <v>194</v>
      </c>
    </row>
    <row r="392" s="13" customFormat="1">
      <c r="A392" s="13"/>
      <c r="B392" s="239"/>
      <c r="C392" s="240"/>
      <c r="D392" s="241" t="s">
        <v>206</v>
      </c>
      <c r="E392" s="242" t="s">
        <v>20</v>
      </c>
      <c r="F392" s="243" t="s">
        <v>711</v>
      </c>
      <c r="G392" s="240"/>
      <c r="H392" s="242" t="s">
        <v>20</v>
      </c>
      <c r="I392" s="244"/>
      <c r="J392" s="244"/>
      <c r="K392" s="240"/>
      <c r="L392" s="240"/>
      <c r="M392" s="245"/>
      <c r="N392" s="246"/>
      <c r="O392" s="247"/>
      <c r="P392" s="247"/>
      <c r="Q392" s="247"/>
      <c r="R392" s="247"/>
      <c r="S392" s="247"/>
      <c r="T392" s="247"/>
      <c r="U392" s="247"/>
      <c r="V392" s="247"/>
      <c r="W392" s="247"/>
      <c r="X392" s="248"/>
      <c r="Y392" s="13"/>
      <c r="Z392" s="13"/>
      <c r="AA392" s="13"/>
      <c r="AB392" s="13"/>
      <c r="AC392" s="13"/>
      <c r="AD392" s="13"/>
      <c r="AE392" s="13"/>
      <c r="AT392" s="249" t="s">
        <v>206</v>
      </c>
      <c r="AU392" s="249" t="s">
        <v>84</v>
      </c>
      <c r="AV392" s="13" t="s">
        <v>82</v>
      </c>
      <c r="AW392" s="13" t="s">
        <v>5</v>
      </c>
      <c r="AX392" s="13" t="s">
        <v>74</v>
      </c>
      <c r="AY392" s="249" t="s">
        <v>194</v>
      </c>
    </row>
    <row r="393" s="13" customFormat="1">
      <c r="A393" s="13"/>
      <c r="B393" s="239"/>
      <c r="C393" s="240"/>
      <c r="D393" s="241" t="s">
        <v>206</v>
      </c>
      <c r="E393" s="242" t="s">
        <v>20</v>
      </c>
      <c r="F393" s="243" t="s">
        <v>208</v>
      </c>
      <c r="G393" s="240"/>
      <c r="H393" s="242" t="s">
        <v>20</v>
      </c>
      <c r="I393" s="244"/>
      <c r="J393" s="244"/>
      <c r="K393" s="240"/>
      <c r="L393" s="240"/>
      <c r="M393" s="245"/>
      <c r="N393" s="246"/>
      <c r="O393" s="247"/>
      <c r="P393" s="247"/>
      <c r="Q393" s="247"/>
      <c r="R393" s="247"/>
      <c r="S393" s="247"/>
      <c r="T393" s="247"/>
      <c r="U393" s="247"/>
      <c r="V393" s="247"/>
      <c r="W393" s="247"/>
      <c r="X393" s="248"/>
      <c r="Y393" s="13"/>
      <c r="Z393" s="13"/>
      <c r="AA393" s="13"/>
      <c r="AB393" s="13"/>
      <c r="AC393" s="13"/>
      <c r="AD393" s="13"/>
      <c r="AE393" s="13"/>
      <c r="AT393" s="249" t="s">
        <v>206</v>
      </c>
      <c r="AU393" s="249" t="s">
        <v>84</v>
      </c>
      <c r="AV393" s="13" t="s">
        <v>82</v>
      </c>
      <c r="AW393" s="13" t="s">
        <v>5</v>
      </c>
      <c r="AX393" s="13" t="s">
        <v>74</v>
      </c>
      <c r="AY393" s="249" t="s">
        <v>194</v>
      </c>
    </row>
    <row r="394" s="14" customFormat="1">
      <c r="A394" s="14"/>
      <c r="B394" s="250"/>
      <c r="C394" s="251"/>
      <c r="D394" s="241" t="s">
        <v>206</v>
      </c>
      <c r="E394" s="252" t="s">
        <v>20</v>
      </c>
      <c r="F394" s="253" t="s">
        <v>688</v>
      </c>
      <c r="G394" s="251"/>
      <c r="H394" s="254">
        <v>18.449999999999999</v>
      </c>
      <c r="I394" s="255"/>
      <c r="J394" s="255"/>
      <c r="K394" s="251"/>
      <c r="L394" s="251"/>
      <c r="M394" s="256"/>
      <c r="N394" s="257"/>
      <c r="O394" s="258"/>
      <c r="P394" s="258"/>
      <c r="Q394" s="258"/>
      <c r="R394" s="258"/>
      <c r="S394" s="258"/>
      <c r="T394" s="258"/>
      <c r="U394" s="258"/>
      <c r="V394" s="258"/>
      <c r="W394" s="258"/>
      <c r="X394" s="259"/>
      <c r="Y394" s="14"/>
      <c r="Z394" s="14"/>
      <c r="AA394" s="14"/>
      <c r="AB394" s="14"/>
      <c r="AC394" s="14"/>
      <c r="AD394" s="14"/>
      <c r="AE394" s="14"/>
      <c r="AT394" s="260" t="s">
        <v>206</v>
      </c>
      <c r="AU394" s="260" t="s">
        <v>84</v>
      </c>
      <c r="AV394" s="14" t="s">
        <v>84</v>
      </c>
      <c r="AW394" s="14" t="s">
        <v>5</v>
      </c>
      <c r="AX394" s="14" t="s">
        <v>82</v>
      </c>
      <c r="AY394" s="260" t="s">
        <v>194</v>
      </c>
    </row>
    <row r="395" s="2" customFormat="1" ht="24.15" customHeight="1">
      <c r="A395" s="41"/>
      <c r="B395" s="42"/>
      <c r="C395" s="220" t="s">
        <v>342</v>
      </c>
      <c r="D395" s="220" t="s">
        <v>197</v>
      </c>
      <c r="E395" s="221" t="s">
        <v>712</v>
      </c>
      <c r="F395" s="222" t="s">
        <v>713</v>
      </c>
      <c r="G395" s="223" t="s">
        <v>200</v>
      </c>
      <c r="H395" s="224">
        <v>18.449999999999999</v>
      </c>
      <c r="I395" s="225"/>
      <c r="J395" s="225"/>
      <c r="K395" s="226">
        <f>ROUND(P395*H395,2)</f>
        <v>0</v>
      </c>
      <c r="L395" s="222" t="s">
        <v>201</v>
      </c>
      <c r="M395" s="47"/>
      <c r="N395" s="227" t="s">
        <v>20</v>
      </c>
      <c r="O395" s="228" t="s">
        <v>43</v>
      </c>
      <c r="P395" s="229">
        <f>I395+J395</f>
        <v>0</v>
      </c>
      <c r="Q395" s="229">
        <f>ROUND(I395*H395,2)</f>
        <v>0</v>
      </c>
      <c r="R395" s="229">
        <f>ROUND(J395*H395,2)</f>
        <v>0</v>
      </c>
      <c r="S395" s="87"/>
      <c r="T395" s="230">
        <f>S395*H395</f>
        <v>0</v>
      </c>
      <c r="U395" s="230">
        <v>0.025000000000000001</v>
      </c>
      <c r="V395" s="230">
        <f>U395*H395</f>
        <v>0.46124999999999999</v>
      </c>
      <c r="W395" s="230">
        <v>0</v>
      </c>
      <c r="X395" s="231">
        <f>W395*H395</f>
        <v>0</v>
      </c>
      <c r="Y395" s="41"/>
      <c r="Z395" s="41"/>
      <c r="AA395" s="41"/>
      <c r="AB395" s="41"/>
      <c r="AC395" s="41"/>
      <c r="AD395" s="41"/>
      <c r="AE395" s="41"/>
      <c r="AR395" s="232" t="s">
        <v>202</v>
      </c>
      <c r="AT395" s="232" t="s">
        <v>197</v>
      </c>
      <c r="AU395" s="232" t="s">
        <v>84</v>
      </c>
      <c r="AY395" s="20" t="s">
        <v>194</v>
      </c>
      <c r="BE395" s="233">
        <f>IF(O395="základní",K395,0)</f>
        <v>0</v>
      </c>
      <c r="BF395" s="233">
        <f>IF(O395="snížená",K395,0)</f>
        <v>0</v>
      </c>
      <c r="BG395" s="233">
        <f>IF(O395="zákl. přenesená",K395,0)</f>
        <v>0</v>
      </c>
      <c r="BH395" s="233">
        <f>IF(O395="sníž. přenesená",K395,0)</f>
        <v>0</v>
      </c>
      <c r="BI395" s="233">
        <f>IF(O395="nulová",K395,0)</f>
        <v>0</v>
      </c>
      <c r="BJ395" s="20" t="s">
        <v>82</v>
      </c>
      <c r="BK395" s="233">
        <f>ROUND(P395*H395,2)</f>
        <v>0</v>
      </c>
      <c r="BL395" s="20" t="s">
        <v>202</v>
      </c>
      <c r="BM395" s="232" t="s">
        <v>714</v>
      </c>
    </row>
    <row r="396" s="2" customFormat="1">
      <c r="A396" s="41"/>
      <c r="B396" s="42"/>
      <c r="C396" s="43"/>
      <c r="D396" s="234" t="s">
        <v>204</v>
      </c>
      <c r="E396" s="43"/>
      <c r="F396" s="235" t="s">
        <v>715</v>
      </c>
      <c r="G396" s="43"/>
      <c r="H396" s="43"/>
      <c r="I396" s="236"/>
      <c r="J396" s="236"/>
      <c r="K396" s="43"/>
      <c r="L396" s="43"/>
      <c r="M396" s="47"/>
      <c r="N396" s="237"/>
      <c r="O396" s="238"/>
      <c r="P396" s="87"/>
      <c r="Q396" s="87"/>
      <c r="R396" s="87"/>
      <c r="S396" s="87"/>
      <c r="T396" s="87"/>
      <c r="U396" s="87"/>
      <c r="V396" s="87"/>
      <c r="W396" s="87"/>
      <c r="X396" s="88"/>
      <c r="Y396" s="41"/>
      <c r="Z396" s="41"/>
      <c r="AA396" s="41"/>
      <c r="AB396" s="41"/>
      <c r="AC396" s="41"/>
      <c r="AD396" s="41"/>
      <c r="AE396" s="41"/>
      <c r="AT396" s="20" t="s">
        <v>204</v>
      </c>
      <c r="AU396" s="20" t="s">
        <v>84</v>
      </c>
    </row>
    <row r="397" s="13" customFormat="1">
      <c r="A397" s="13"/>
      <c r="B397" s="239"/>
      <c r="C397" s="240"/>
      <c r="D397" s="241" t="s">
        <v>206</v>
      </c>
      <c r="E397" s="242" t="s">
        <v>20</v>
      </c>
      <c r="F397" s="243" t="s">
        <v>535</v>
      </c>
      <c r="G397" s="240"/>
      <c r="H397" s="242" t="s">
        <v>20</v>
      </c>
      <c r="I397" s="244"/>
      <c r="J397" s="244"/>
      <c r="K397" s="240"/>
      <c r="L397" s="240"/>
      <c r="M397" s="245"/>
      <c r="N397" s="246"/>
      <c r="O397" s="247"/>
      <c r="P397" s="247"/>
      <c r="Q397" s="247"/>
      <c r="R397" s="247"/>
      <c r="S397" s="247"/>
      <c r="T397" s="247"/>
      <c r="U397" s="247"/>
      <c r="V397" s="247"/>
      <c r="W397" s="247"/>
      <c r="X397" s="248"/>
      <c r="Y397" s="13"/>
      <c r="Z397" s="13"/>
      <c r="AA397" s="13"/>
      <c r="AB397" s="13"/>
      <c r="AC397" s="13"/>
      <c r="AD397" s="13"/>
      <c r="AE397" s="13"/>
      <c r="AT397" s="249" t="s">
        <v>206</v>
      </c>
      <c r="AU397" s="249" t="s">
        <v>84</v>
      </c>
      <c r="AV397" s="13" t="s">
        <v>82</v>
      </c>
      <c r="AW397" s="13" t="s">
        <v>5</v>
      </c>
      <c r="AX397" s="13" t="s">
        <v>74</v>
      </c>
      <c r="AY397" s="249" t="s">
        <v>194</v>
      </c>
    </row>
    <row r="398" s="13" customFormat="1">
      <c r="A398" s="13"/>
      <c r="B398" s="239"/>
      <c r="C398" s="240"/>
      <c r="D398" s="241" t="s">
        <v>206</v>
      </c>
      <c r="E398" s="242" t="s">
        <v>20</v>
      </c>
      <c r="F398" s="243" t="s">
        <v>711</v>
      </c>
      <c r="G398" s="240"/>
      <c r="H398" s="242" t="s">
        <v>20</v>
      </c>
      <c r="I398" s="244"/>
      <c r="J398" s="244"/>
      <c r="K398" s="240"/>
      <c r="L398" s="240"/>
      <c r="M398" s="245"/>
      <c r="N398" s="246"/>
      <c r="O398" s="247"/>
      <c r="P398" s="247"/>
      <c r="Q398" s="247"/>
      <c r="R398" s="247"/>
      <c r="S398" s="247"/>
      <c r="T398" s="247"/>
      <c r="U398" s="247"/>
      <c r="V398" s="247"/>
      <c r="W398" s="247"/>
      <c r="X398" s="248"/>
      <c r="Y398" s="13"/>
      <c r="Z398" s="13"/>
      <c r="AA398" s="13"/>
      <c r="AB398" s="13"/>
      <c r="AC398" s="13"/>
      <c r="AD398" s="13"/>
      <c r="AE398" s="13"/>
      <c r="AT398" s="249" t="s">
        <v>206</v>
      </c>
      <c r="AU398" s="249" t="s">
        <v>84</v>
      </c>
      <c r="AV398" s="13" t="s">
        <v>82</v>
      </c>
      <c r="AW398" s="13" t="s">
        <v>5</v>
      </c>
      <c r="AX398" s="13" t="s">
        <v>74</v>
      </c>
      <c r="AY398" s="249" t="s">
        <v>194</v>
      </c>
    </row>
    <row r="399" s="13" customFormat="1">
      <c r="A399" s="13"/>
      <c r="B399" s="239"/>
      <c r="C399" s="240"/>
      <c r="D399" s="241" t="s">
        <v>206</v>
      </c>
      <c r="E399" s="242" t="s">
        <v>20</v>
      </c>
      <c r="F399" s="243" t="s">
        <v>208</v>
      </c>
      <c r="G399" s="240"/>
      <c r="H399" s="242" t="s">
        <v>20</v>
      </c>
      <c r="I399" s="244"/>
      <c r="J399" s="244"/>
      <c r="K399" s="240"/>
      <c r="L399" s="240"/>
      <c r="M399" s="245"/>
      <c r="N399" s="246"/>
      <c r="O399" s="247"/>
      <c r="P399" s="247"/>
      <c r="Q399" s="247"/>
      <c r="R399" s="247"/>
      <c r="S399" s="247"/>
      <c r="T399" s="247"/>
      <c r="U399" s="247"/>
      <c r="V399" s="247"/>
      <c r="W399" s="247"/>
      <c r="X399" s="248"/>
      <c r="Y399" s="13"/>
      <c r="Z399" s="13"/>
      <c r="AA399" s="13"/>
      <c r="AB399" s="13"/>
      <c r="AC399" s="13"/>
      <c r="AD399" s="13"/>
      <c r="AE399" s="13"/>
      <c r="AT399" s="249" t="s">
        <v>206</v>
      </c>
      <c r="AU399" s="249" t="s">
        <v>84</v>
      </c>
      <c r="AV399" s="13" t="s">
        <v>82</v>
      </c>
      <c r="AW399" s="13" t="s">
        <v>5</v>
      </c>
      <c r="AX399" s="13" t="s">
        <v>74</v>
      </c>
      <c r="AY399" s="249" t="s">
        <v>194</v>
      </c>
    </row>
    <row r="400" s="14" customFormat="1">
      <c r="A400" s="14"/>
      <c r="B400" s="250"/>
      <c r="C400" s="251"/>
      <c r="D400" s="241" t="s">
        <v>206</v>
      </c>
      <c r="E400" s="252" t="s">
        <v>20</v>
      </c>
      <c r="F400" s="253" t="s">
        <v>688</v>
      </c>
      <c r="G400" s="251"/>
      <c r="H400" s="254">
        <v>18.449999999999999</v>
      </c>
      <c r="I400" s="255"/>
      <c r="J400" s="255"/>
      <c r="K400" s="251"/>
      <c r="L400" s="251"/>
      <c r="M400" s="256"/>
      <c r="N400" s="257"/>
      <c r="O400" s="258"/>
      <c r="P400" s="258"/>
      <c r="Q400" s="258"/>
      <c r="R400" s="258"/>
      <c r="S400" s="258"/>
      <c r="T400" s="258"/>
      <c r="U400" s="258"/>
      <c r="V400" s="258"/>
      <c r="W400" s="258"/>
      <c r="X400" s="259"/>
      <c r="Y400" s="14"/>
      <c r="Z400" s="14"/>
      <c r="AA400" s="14"/>
      <c r="AB400" s="14"/>
      <c r="AC400" s="14"/>
      <c r="AD400" s="14"/>
      <c r="AE400" s="14"/>
      <c r="AT400" s="260" t="s">
        <v>206</v>
      </c>
      <c r="AU400" s="260" t="s">
        <v>84</v>
      </c>
      <c r="AV400" s="14" t="s">
        <v>84</v>
      </c>
      <c r="AW400" s="14" t="s">
        <v>5</v>
      </c>
      <c r="AX400" s="14" t="s">
        <v>74</v>
      </c>
      <c r="AY400" s="260" t="s">
        <v>194</v>
      </c>
    </row>
    <row r="401" s="15" customFormat="1">
      <c r="A401" s="15"/>
      <c r="B401" s="261"/>
      <c r="C401" s="262"/>
      <c r="D401" s="241" t="s">
        <v>206</v>
      </c>
      <c r="E401" s="263" t="s">
        <v>20</v>
      </c>
      <c r="F401" s="264" t="s">
        <v>210</v>
      </c>
      <c r="G401" s="262"/>
      <c r="H401" s="265">
        <v>18.449999999999999</v>
      </c>
      <c r="I401" s="266"/>
      <c r="J401" s="266"/>
      <c r="K401" s="262"/>
      <c r="L401" s="262"/>
      <c r="M401" s="267"/>
      <c r="N401" s="268"/>
      <c r="O401" s="269"/>
      <c r="P401" s="269"/>
      <c r="Q401" s="269"/>
      <c r="R401" s="269"/>
      <c r="S401" s="269"/>
      <c r="T401" s="269"/>
      <c r="U401" s="269"/>
      <c r="V401" s="269"/>
      <c r="W401" s="269"/>
      <c r="X401" s="270"/>
      <c r="Y401" s="15"/>
      <c r="Z401" s="15"/>
      <c r="AA401" s="15"/>
      <c r="AB401" s="15"/>
      <c r="AC401" s="15"/>
      <c r="AD401" s="15"/>
      <c r="AE401" s="15"/>
      <c r="AT401" s="271" t="s">
        <v>206</v>
      </c>
      <c r="AU401" s="271" t="s">
        <v>84</v>
      </c>
      <c r="AV401" s="15" t="s">
        <v>202</v>
      </c>
      <c r="AW401" s="15" t="s">
        <v>5</v>
      </c>
      <c r="AX401" s="15" t="s">
        <v>82</v>
      </c>
      <c r="AY401" s="271" t="s">
        <v>194</v>
      </c>
    </row>
    <row r="402" s="12" customFormat="1" ht="22.8" customHeight="1">
      <c r="A402" s="12"/>
      <c r="B402" s="203"/>
      <c r="C402" s="204"/>
      <c r="D402" s="205" t="s">
        <v>73</v>
      </c>
      <c r="E402" s="218" t="s">
        <v>510</v>
      </c>
      <c r="F402" s="218" t="s">
        <v>511</v>
      </c>
      <c r="G402" s="204"/>
      <c r="H402" s="204"/>
      <c r="I402" s="207"/>
      <c r="J402" s="207"/>
      <c r="K402" s="219">
        <f>BK402</f>
        <v>0</v>
      </c>
      <c r="L402" s="204"/>
      <c r="M402" s="209"/>
      <c r="N402" s="210"/>
      <c r="O402" s="211"/>
      <c r="P402" s="211"/>
      <c r="Q402" s="212">
        <f>SUM(Q403:Q404)</f>
        <v>0</v>
      </c>
      <c r="R402" s="212">
        <f>SUM(R403:R404)</f>
        <v>0</v>
      </c>
      <c r="S402" s="211"/>
      <c r="T402" s="213">
        <f>SUM(T403:T404)</f>
        <v>0</v>
      </c>
      <c r="U402" s="211"/>
      <c r="V402" s="213">
        <f>SUM(V403:V404)</f>
        <v>0</v>
      </c>
      <c r="W402" s="211"/>
      <c r="X402" s="214">
        <f>SUM(X403:X404)</f>
        <v>0</v>
      </c>
      <c r="Y402" s="12"/>
      <c r="Z402" s="12"/>
      <c r="AA402" s="12"/>
      <c r="AB402" s="12"/>
      <c r="AC402" s="12"/>
      <c r="AD402" s="12"/>
      <c r="AE402" s="12"/>
      <c r="AR402" s="215" t="s">
        <v>82</v>
      </c>
      <c r="AT402" s="216" t="s">
        <v>73</v>
      </c>
      <c r="AU402" s="216" t="s">
        <v>82</v>
      </c>
      <c r="AY402" s="215" t="s">
        <v>194</v>
      </c>
      <c r="BK402" s="217">
        <f>SUM(BK403:BK404)</f>
        <v>0</v>
      </c>
    </row>
    <row r="403" s="2" customFormat="1" ht="24.15" customHeight="1">
      <c r="A403" s="41"/>
      <c r="B403" s="42"/>
      <c r="C403" s="220" t="s">
        <v>339</v>
      </c>
      <c r="D403" s="220" t="s">
        <v>197</v>
      </c>
      <c r="E403" s="221" t="s">
        <v>716</v>
      </c>
      <c r="F403" s="222" t="s">
        <v>717</v>
      </c>
      <c r="G403" s="223" t="s">
        <v>262</v>
      </c>
      <c r="H403" s="224">
        <v>95.686000000000007</v>
      </c>
      <c r="I403" s="225"/>
      <c r="J403" s="225"/>
      <c r="K403" s="226">
        <f>ROUND(P403*H403,2)</f>
        <v>0</v>
      </c>
      <c r="L403" s="222" t="s">
        <v>201</v>
      </c>
      <c r="M403" s="47"/>
      <c r="N403" s="227" t="s">
        <v>20</v>
      </c>
      <c r="O403" s="228" t="s">
        <v>43</v>
      </c>
      <c r="P403" s="229">
        <f>I403+J403</f>
        <v>0</v>
      </c>
      <c r="Q403" s="229">
        <f>ROUND(I403*H403,2)</f>
        <v>0</v>
      </c>
      <c r="R403" s="229">
        <f>ROUND(J403*H403,2)</f>
        <v>0</v>
      </c>
      <c r="S403" s="87"/>
      <c r="T403" s="230">
        <f>S403*H403</f>
        <v>0</v>
      </c>
      <c r="U403" s="230">
        <v>0</v>
      </c>
      <c r="V403" s="230">
        <f>U403*H403</f>
        <v>0</v>
      </c>
      <c r="W403" s="230">
        <v>0</v>
      </c>
      <c r="X403" s="231">
        <f>W403*H403</f>
        <v>0</v>
      </c>
      <c r="Y403" s="41"/>
      <c r="Z403" s="41"/>
      <c r="AA403" s="41"/>
      <c r="AB403" s="41"/>
      <c r="AC403" s="41"/>
      <c r="AD403" s="41"/>
      <c r="AE403" s="41"/>
      <c r="AR403" s="232" t="s">
        <v>202</v>
      </c>
      <c r="AT403" s="232" t="s">
        <v>197</v>
      </c>
      <c r="AU403" s="232" t="s">
        <v>84</v>
      </c>
      <c r="AY403" s="20" t="s">
        <v>194</v>
      </c>
      <c r="BE403" s="233">
        <f>IF(O403="základní",K403,0)</f>
        <v>0</v>
      </c>
      <c r="BF403" s="233">
        <f>IF(O403="snížená",K403,0)</f>
        <v>0</v>
      </c>
      <c r="BG403" s="233">
        <f>IF(O403="zákl. přenesená",K403,0)</f>
        <v>0</v>
      </c>
      <c r="BH403" s="233">
        <f>IF(O403="sníž. přenesená",K403,0)</f>
        <v>0</v>
      </c>
      <c r="BI403" s="233">
        <f>IF(O403="nulová",K403,0)</f>
        <v>0</v>
      </c>
      <c r="BJ403" s="20" t="s">
        <v>82</v>
      </c>
      <c r="BK403" s="233">
        <f>ROUND(P403*H403,2)</f>
        <v>0</v>
      </c>
      <c r="BL403" s="20" t="s">
        <v>202</v>
      </c>
      <c r="BM403" s="232" t="s">
        <v>718</v>
      </c>
    </row>
    <row r="404" s="2" customFormat="1">
      <c r="A404" s="41"/>
      <c r="B404" s="42"/>
      <c r="C404" s="43"/>
      <c r="D404" s="234" t="s">
        <v>204</v>
      </c>
      <c r="E404" s="43"/>
      <c r="F404" s="235" t="s">
        <v>719</v>
      </c>
      <c r="G404" s="43"/>
      <c r="H404" s="43"/>
      <c r="I404" s="236"/>
      <c r="J404" s="236"/>
      <c r="K404" s="43"/>
      <c r="L404" s="43"/>
      <c r="M404" s="47"/>
      <c r="N404" s="237"/>
      <c r="O404" s="238"/>
      <c r="P404" s="87"/>
      <c r="Q404" s="87"/>
      <c r="R404" s="87"/>
      <c r="S404" s="87"/>
      <c r="T404" s="87"/>
      <c r="U404" s="87"/>
      <c r="V404" s="87"/>
      <c r="W404" s="87"/>
      <c r="X404" s="88"/>
      <c r="Y404" s="41"/>
      <c r="Z404" s="41"/>
      <c r="AA404" s="41"/>
      <c r="AB404" s="41"/>
      <c r="AC404" s="41"/>
      <c r="AD404" s="41"/>
      <c r="AE404" s="41"/>
      <c r="AT404" s="20" t="s">
        <v>204</v>
      </c>
      <c r="AU404" s="20" t="s">
        <v>84</v>
      </c>
    </row>
    <row r="405" s="12" customFormat="1" ht="22.8" customHeight="1">
      <c r="A405" s="12"/>
      <c r="B405" s="203"/>
      <c r="C405" s="204"/>
      <c r="D405" s="205" t="s">
        <v>73</v>
      </c>
      <c r="E405" s="218" t="s">
        <v>720</v>
      </c>
      <c r="F405" s="218" t="s">
        <v>721</v>
      </c>
      <c r="G405" s="204"/>
      <c r="H405" s="204"/>
      <c r="I405" s="207"/>
      <c r="J405" s="207"/>
      <c r="K405" s="219">
        <f>BK405</f>
        <v>0</v>
      </c>
      <c r="L405" s="204"/>
      <c r="M405" s="209"/>
      <c r="N405" s="210"/>
      <c r="O405" s="211"/>
      <c r="P405" s="211"/>
      <c r="Q405" s="212">
        <f>SUM(Q406:Q483)</f>
        <v>0</v>
      </c>
      <c r="R405" s="212">
        <f>SUM(R406:R483)</f>
        <v>0</v>
      </c>
      <c r="S405" s="211"/>
      <c r="T405" s="213">
        <f>SUM(T406:T483)</f>
        <v>0</v>
      </c>
      <c r="U405" s="211"/>
      <c r="V405" s="213">
        <f>SUM(V406:V483)</f>
        <v>0.196981461</v>
      </c>
      <c r="W405" s="211"/>
      <c r="X405" s="214">
        <f>SUM(X406:X483)</f>
        <v>0</v>
      </c>
      <c r="Y405" s="12"/>
      <c r="Z405" s="12"/>
      <c r="AA405" s="12"/>
      <c r="AB405" s="12"/>
      <c r="AC405" s="12"/>
      <c r="AD405" s="12"/>
      <c r="AE405" s="12"/>
      <c r="AR405" s="215" t="s">
        <v>84</v>
      </c>
      <c r="AT405" s="216" t="s">
        <v>73</v>
      </c>
      <c r="AU405" s="216" t="s">
        <v>82</v>
      </c>
      <c r="AY405" s="215" t="s">
        <v>194</v>
      </c>
      <c r="BK405" s="217">
        <f>SUM(BK406:BK483)</f>
        <v>0</v>
      </c>
    </row>
    <row r="406" s="2" customFormat="1">
      <c r="A406" s="41"/>
      <c r="B406" s="42"/>
      <c r="C406" s="220" t="s">
        <v>337</v>
      </c>
      <c r="D406" s="220" t="s">
        <v>197</v>
      </c>
      <c r="E406" s="221" t="s">
        <v>722</v>
      </c>
      <c r="F406" s="222" t="s">
        <v>723</v>
      </c>
      <c r="G406" s="223" t="s">
        <v>200</v>
      </c>
      <c r="H406" s="224">
        <v>5.508</v>
      </c>
      <c r="I406" s="225"/>
      <c r="J406" s="225"/>
      <c r="K406" s="226">
        <f>ROUND(P406*H406,2)</f>
        <v>0</v>
      </c>
      <c r="L406" s="222" t="s">
        <v>201</v>
      </c>
      <c r="M406" s="47"/>
      <c r="N406" s="227" t="s">
        <v>20</v>
      </c>
      <c r="O406" s="228" t="s">
        <v>43</v>
      </c>
      <c r="P406" s="229">
        <f>I406+J406</f>
        <v>0</v>
      </c>
      <c r="Q406" s="229">
        <f>ROUND(I406*H406,2)</f>
        <v>0</v>
      </c>
      <c r="R406" s="229">
        <f>ROUND(J406*H406,2)</f>
        <v>0</v>
      </c>
      <c r="S406" s="87"/>
      <c r="T406" s="230">
        <f>S406*H406</f>
        <v>0</v>
      </c>
      <c r="U406" s="230">
        <v>0</v>
      </c>
      <c r="V406" s="230">
        <f>U406*H406</f>
        <v>0</v>
      </c>
      <c r="W406" s="230">
        <v>0</v>
      </c>
      <c r="X406" s="231">
        <f>W406*H406</f>
        <v>0</v>
      </c>
      <c r="Y406" s="41"/>
      <c r="Z406" s="41"/>
      <c r="AA406" s="41"/>
      <c r="AB406" s="41"/>
      <c r="AC406" s="41"/>
      <c r="AD406" s="41"/>
      <c r="AE406" s="41"/>
      <c r="AR406" s="232" t="s">
        <v>289</v>
      </c>
      <c r="AT406" s="232" t="s">
        <v>197</v>
      </c>
      <c r="AU406" s="232" t="s">
        <v>84</v>
      </c>
      <c r="AY406" s="20" t="s">
        <v>194</v>
      </c>
      <c r="BE406" s="233">
        <f>IF(O406="základní",K406,0)</f>
        <v>0</v>
      </c>
      <c r="BF406" s="233">
        <f>IF(O406="snížená",K406,0)</f>
        <v>0</v>
      </c>
      <c r="BG406" s="233">
        <f>IF(O406="zákl. přenesená",K406,0)</f>
        <v>0</v>
      </c>
      <c r="BH406" s="233">
        <f>IF(O406="sníž. přenesená",K406,0)</f>
        <v>0</v>
      </c>
      <c r="BI406" s="233">
        <f>IF(O406="nulová",K406,0)</f>
        <v>0</v>
      </c>
      <c r="BJ406" s="20" t="s">
        <v>82</v>
      </c>
      <c r="BK406" s="233">
        <f>ROUND(P406*H406,2)</f>
        <v>0</v>
      </c>
      <c r="BL406" s="20" t="s">
        <v>289</v>
      </c>
      <c r="BM406" s="232" t="s">
        <v>724</v>
      </c>
    </row>
    <row r="407" s="2" customFormat="1">
      <c r="A407" s="41"/>
      <c r="B407" s="42"/>
      <c r="C407" s="43"/>
      <c r="D407" s="234" t="s">
        <v>204</v>
      </c>
      <c r="E407" s="43"/>
      <c r="F407" s="235" t="s">
        <v>725</v>
      </c>
      <c r="G407" s="43"/>
      <c r="H407" s="43"/>
      <c r="I407" s="236"/>
      <c r="J407" s="236"/>
      <c r="K407" s="43"/>
      <c r="L407" s="43"/>
      <c r="M407" s="47"/>
      <c r="N407" s="237"/>
      <c r="O407" s="238"/>
      <c r="P407" s="87"/>
      <c r="Q407" s="87"/>
      <c r="R407" s="87"/>
      <c r="S407" s="87"/>
      <c r="T407" s="87"/>
      <c r="U407" s="87"/>
      <c r="V407" s="87"/>
      <c r="W407" s="87"/>
      <c r="X407" s="88"/>
      <c r="Y407" s="41"/>
      <c r="Z407" s="41"/>
      <c r="AA407" s="41"/>
      <c r="AB407" s="41"/>
      <c r="AC407" s="41"/>
      <c r="AD407" s="41"/>
      <c r="AE407" s="41"/>
      <c r="AT407" s="20" t="s">
        <v>204</v>
      </c>
      <c r="AU407" s="20" t="s">
        <v>84</v>
      </c>
    </row>
    <row r="408" s="13" customFormat="1">
      <c r="A408" s="13"/>
      <c r="B408" s="239"/>
      <c r="C408" s="240"/>
      <c r="D408" s="241" t="s">
        <v>206</v>
      </c>
      <c r="E408" s="242" t="s">
        <v>20</v>
      </c>
      <c r="F408" s="243" t="s">
        <v>535</v>
      </c>
      <c r="G408" s="240"/>
      <c r="H408" s="242" t="s">
        <v>20</v>
      </c>
      <c r="I408" s="244"/>
      <c r="J408" s="244"/>
      <c r="K408" s="240"/>
      <c r="L408" s="240"/>
      <c r="M408" s="245"/>
      <c r="N408" s="246"/>
      <c r="O408" s="247"/>
      <c r="P408" s="247"/>
      <c r="Q408" s="247"/>
      <c r="R408" s="247"/>
      <c r="S408" s="247"/>
      <c r="T408" s="247"/>
      <c r="U408" s="247"/>
      <c r="V408" s="247"/>
      <c r="W408" s="247"/>
      <c r="X408" s="248"/>
      <c r="Y408" s="13"/>
      <c r="Z408" s="13"/>
      <c r="AA408" s="13"/>
      <c r="AB408" s="13"/>
      <c r="AC408" s="13"/>
      <c r="AD408" s="13"/>
      <c r="AE408" s="13"/>
      <c r="AT408" s="249" t="s">
        <v>206</v>
      </c>
      <c r="AU408" s="249" t="s">
        <v>84</v>
      </c>
      <c r="AV408" s="13" t="s">
        <v>82</v>
      </c>
      <c r="AW408" s="13" t="s">
        <v>5</v>
      </c>
      <c r="AX408" s="13" t="s">
        <v>74</v>
      </c>
      <c r="AY408" s="249" t="s">
        <v>194</v>
      </c>
    </row>
    <row r="409" s="13" customFormat="1">
      <c r="A409" s="13"/>
      <c r="B409" s="239"/>
      <c r="C409" s="240"/>
      <c r="D409" s="241" t="s">
        <v>206</v>
      </c>
      <c r="E409" s="242" t="s">
        <v>20</v>
      </c>
      <c r="F409" s="243" t="s">
        <v>726</v>
      </c>
      <c r="G409" s="240"/>
      <c r="H409" s="242" t="s">
        <v>20</v>
      </c>
      <c r="I409" s="244"/>
      <c r="J409" s="244"/>
      <c r="K409" s="240"/>
      <c r="L409" s="240"/>
      <c r="M409" s="245"/>
      <c r="N409" s="246"/>
      <c r="O409" s="247"/>
      <c r="P409" s="247"/>
      <c r="Q409" s="247"/>
      <c r="R409" s="247"/>
      <c r="S409" s="247"/>
      <c r="T409" s="247"/>
      <c r="U409" s="247"/>
      <c r="V409" s="247"/>
      <c r="W409" s="247"/>
      <c r="X409" s="248"/>
      <c r="Y409" s="13"/>
      <c r="Z409" s="13"/>
      <c r="AA409" s="13"/>
      <c r="AB409" s="13"/>
      <c r="AC409" s="13"/>
      <c r="AD409" s="13"/>
      <c r="AE409" s="13"/>
      <c r="AT409" s="249" t="s">
        <v>206</v>
      </c>
      <c r="AU409" s="249" t="s">
        <v>84</v>
      </c>
      <c r="AV409" s="13" t="s">
        <v>82</v>
      </c>
      <c r="AW409" s="13" t="s">
        <v>5</v>
      </c>
      <c r="AX409" s="13" t="s">
        <v>74</v>
      </c>
      <c r="AY409" s="249" t="s">
        <v>194</v>
      </c>
    </row>
    <row r="410" s="13" customFormat="1">
      <c r="A410" s="13"/>
      <c r="B410" s="239"/>
      <c r="C410" s="240"/>
      <c r="D410" s="241" t="s">
        <v>206</v>
      </c>
      <c r="E410" s="242" t="s">
        <v>20</v>
      </c>
      <c r="F410" s="243" t="s">
        <v>208</v>
      </c>
      <c r="G410" s="240"/>
      <c r="H410" s="242" t="s">
        <v>20</v>
      </c>
      <c r="I410" s="244"/>
      <c r="J410" s="244"/>
      <c r="K410" s="240"/>
      <c r="L410" s="240"/>
      <c r="M410" s="245"/>
      <c r="N410" s="246"/>
      <c r="O410" s="247"/>
      <c r="P410" s="247"/>
      <c r="Q410" s="247"/>
      <c r="R410" s="247"/>
      <c r="S410" s="247"/>
      <c r="T410" s="247"/>
      <c r="U410" s="247"/>
      <c r="V410" s="247"/>
      <c r="W410" s="247"/>
      <c r="X410" s="248"/>
      <c r="Y410" s="13"/>
      <c r="Z410" s="13"/>
      <c r="AA410" s="13"/>
      <c r="AB410" s="13"/>
      <c r="AC410" s="13"/>
      <c r="AD410" s="13"/>
      <c r="AE410" s="13"/>
      <c r="AT410" s="249" t="s">
        <v>206</v>
      </c>
      <c r="AU410" s="249" t="s">
        <v>84</v>
      </c>
      <c r="AV410" s="13" t="s">
        <v>82</v>
      </c>
      <c r="AW410" s="13" t="s">
        <v>5</v>
      </c>
      <c r="AX410" s="13" t="s">
        <v>74</v>
      </c>
      <c r="AY410" s="249" t="s">
        <v>194</v>
      </c>
    </row>
    <row r="411" s="14" customFormat="1">
      <c r="A411" s="14"/>
      <c r="B411" s="250"/>
      <c r="C411" s="251"/>
      <c r="D411" s="241" t="s">
        <v>206</v>
      </c>
      <c r="E411" s="252" t="s">
        <v>20</v>
      </c>
      <c r="F411" s="253" t="s">
        <v>727</v>
      </c>
      <c r="G411" s="251"/>
      <c r="H411" s="254">
        <v>1.7549999999999999</v>
      </c>
      <c r="I411" s="255"/>
      <c r="J411" s="255"/>
      <c r="K411" s="251"/>
      <c r="L411" s="251"/>
      <c r="M411" s="256"/>
      <c r="N411" s="257"/>
      <c r="O411" s="258"/>
      <c r="P411" s="258"/>
      <c r="Q411" s="258"/>
      <c r="R411" s="258"/>
      <c r="S411" s="258"/>
      <c r="T411" s="258"/>
      <c r="U411" s="258"/>
      <c r="V411" s="258"/>
      <c r="W411" s="258"/>
      <c r="X411" s="259"/>
      <c r="Y411" s="14"/>
      <c r="Z411" s="14"/>
      <c r="AA411" s="14"/>
      <c r="AB411" s="14"/>
      <c r="AC411" s="14"/>
      <c r="AD411" s="14"/>
      <c r="AE411" s="14"/>
      <c r="AT411" s="260" t="s">
        <v>206</v>
      </c>
      <c r="AU411" s="260" t="s">
        <v>84</v>
      </c>
      <c r="AV411" s="14" t="s">
        <v>84</v>
      </c>
      <c r="AW411" s="14" t="s">
        <v>5</v>
      </c>
      <c r="AX411" s="14" t="s">
        <v>74</v>
      </c>
      <c r="AY411" s="260" t="s">
        <v>194</v>
      </c>
    </row>
    <row r="412" s="14" customFormat="1">
      <c r="A412" s="14"/>
      <c r="B412" s="250"/>
      <c r="C412" s="251"/>
      <c r="D412" s="241" t="s">
        <v>206</v>
      </c>
      <c r="E412" s="252" t="s">
        <v>20</v>
      </c>
      <c r="F412" s="253" t="s">
        <v>728</v>
      </c>
      <c r="G412" s="251"/>
      <c r="H412" s="254">
        <v>3.7530000000000001</v>
      </c>
      <c r="I412" s="255"/>
      <c r="J412" s="255"/>
      <c r="K412" s="251"/>
      <c r="L412" s="251"/>
      <c r="M412" s="256"/>
      <c r="N412" s="257"/>
      <c r="O412" s="258"/>
      <c r="P412" s="258"/>
      <c r="Q412" s="258"/>
      <c r="R412" s="258"/>
      <c r="S412" s="258"/>
      <c r="T412" s="258"/>
      <c r="U412" s="258"/>
      <c r="V412" s="258"/>
      <c r="W412" s="258"/>
      <c r="X412" s="259"/>
      <c r="Y412" s="14"/>
      <c r="Z412" s="14"/>
      <c r="AA412" s="14"/>
      <c r="AB412" s="14"/>
      <c r="AC412" s="14"/>
      <c r="AD412" s="14"/>
      <c r="AE412" s="14"/>
      <c r="AT412" s="260" t="s">
        <v>206</v>
      </c>
      <c r="AU412" s="260" t="s">
        <v>84</v>
      </c>
      <c r="AV412" s="14" t="s">
        <v>84</v>
      </c>
      <c r="AW412" s="14" t="s">
        <v>5</v>
      </c>
      <c r="AX412" s="14" t="s">
        <v>74</v>
      </c>
      <c r="AY412" s="260" t="s">
        <v>194</v>
      </c>
    </row>
    <row r="413" s="15" customFormat="1">
      <c r="A413" s="15"/>
      <c r="B413" s="261"/>
      <c r="C413" s="262"/>
      <c r="D413" s="241" t="s">
        <v>206</v>
      </c>
      <c r="E413" s="263" t="s">
        <v>20</v>
      </c>
      <c r="F413" s="264" t="s">
        <v>210</v>
      </c>
      <c r="G413" s="262"/>
      <c r="H413" s="265">
        <v>5.508</v>
      </c>
      <c r="I413" s="266"/>
      <c r="J413" s="266"/>
      <c r="K413" s="262"/>
      <c r="L413" s="262"/>
      <c r="M413" s="267"/>
      <c r="N413" s="268"/>
      <c r="O413" s="269"/>
      <c r="P413" s="269"/>
      <c r="Q413" s="269"/>
      <c r="R413" s="269"/>
      <c r="S413" s="269"/>
      <c r="T413" s="269"/>
      <c r="U413" s="269"/>
      <c r="V413" s="269"/>
      <c r="W413" s="269"/>
      <c r="X413" s="270"/>
      <c r="Y413" s="15"/>
      <c r="Z413" s="15"/>
      <c r="AA413" s="15"/>
      <c r="AB413" s="15"/>
      <c r="AC413" s="15"/>
      <c r="AD413" s="15"/>
      <c r="AE413" s="15"/>
      <c r="AT413" s="271" t="s">
        <v>206</v>
      </c>
      <c r="AU413" s="271" t="s">
        <v>84</v>
      </c>
      <c r="AV413" s="15" t="s">
        <v>202</v>
      </c>
      <c r="AW413" s="15" t="s">
        <v>5</v>
      </c>
      <c r="AX413" s="15" t="s">
        <v>82</v>
      </c>
      <c r="AY413" s="271" t="s">
        <v>194</v>
      </c>
    </row>
    <row r="414" s="2" customFormat="1" ht="24.15" customHeight="1">
      <c r="A414" s="41"/>
      <c r="B414" s="42"/>
      <c r="C414" s="283" t="s">
        <v>346</v>
      </c>
      <c r="D414" s="283" t="s">
        <v>418</v>
      </c>
      <c r="E414" s="284" t="s">
        <v>729</v>
      </c>
      <c r="F414" s="285" t="s">
        <v>730</v>
      </c>
      <c r="G414" s="286" t="s">
        <v>262</v>
      </c>
      <c r="H414" s="287">
        <v>0.002</v>
      </c>
      <c r="I414" s="288"/>
      <c r="J414" s="289"/>
      <c r="K414" s="290">
        <f>ROUND(P414*H414,2)</f>
        <v>0</v>
      </c>
      <c r="L414" s="285" t="s">
        <v>201</v>
      </c>
      <c r="M414" s="291"/>
      <c r="N414" s="292" t="s">
        <v>20</v>
      </c>
      <c r="O414" s="228" t="s">
        <v>43</v>
      </c>
      <c r="P414" s="229">
        <f>I414+J414</f>
        <v>0</v>
      </c>
      <c r="Q414" s="229">
        <f>ROUND(I414*H414,2)</f>
        <v>0</v>
      </c>
      <c r="R414" s="229">
        <f>ROUND(J414*H414,2)</f>
        <v>0</v>
      </c>
      <c r="S414" s="87"/>
      <c r="T414" s="230">
        <f>S414*H414</f>
        <v>0</v>
      </c>
      <c r="U414" s="230">
        <v>1</v>
      </c>
      <c r="V414" s="230">
        <f>U414*H414</f>
        <v>0.002</v>
      </c>
      <c r="W414" s="230">
        <v>0</v>
      </c>
      <c r="X414" s="231">
        <f>W414*H414</f>
        <v>0</v>
      </c>
      <c r="Y414" s="41"/>
      <c r="Z414" s="41"/>
      <c r="AA414" s="41"/>
      <c r="AB414" s="41"/>
      <c r="AC414" s="41"/>
      <c r="AD414" s="41"/>
      <c r="AE414" s="41"/>
      <c r="AR414" s="232" t="s">
        <v>333</v>
      </c>
      <c r="AT414" s="232" t="s">
        <v>418</v>
      </c>
      <c r="AU414" s="232" t="s">
        <v>84</v>
      </c>
      <c r="AY414" s="20" t="s">
        <v>194</v>
      </c>
      <c r="BE414" s="233">
        <f>IF(O414="základní",K414,0)</f>
        <v>0</v>
      </c>
      <c r="BF414" s="233">
        <f>IF(O414="snížená",K414,0)</f>
        <v>0</v>
      </c>
      <c r="BG414" s="233">
        <f>IF(O414="zákl. přenesená",K414,0)</f>
        <v>0</v>
      </c>
      <c r="BH414" s="233">
        <f>IF(O414="sníž. přenesená",K414,0)</f>
        <v>0</v>
      </c>
      <c r="BI414" s="233">
        <f>IF(O414="nulová",K414,0)</f>
        <v>0</v>
      </c>
      <c r="BJ414" s="20" t="s">
        <v>82</v>
      </c>
      <c r="BK414" s="233">
        <f>ROUND(P414*H414,2)</f>
        <v>0</v>
      </c>
      <c r="BL414" s="20" t="s">
        <v>289</v>
      </c>
      <c r="BM414" s="232" t="s">
        <v>731</v>
      </c>
    </row>
    <row r="415" s="13" customFormat="1">
      <c r="A415" s="13"/>
      <c r="B415" s="239"/>
      <c r="C415" s="240"/>
      <c r="D415" s="241" t="s">
        <v>206</v>
      </c>
      <c r="E415" s="242" t="s">
        <v>20</v>
      </c>
      <c r="F415" s="243" t="s">
        <v>535</v>
      </c>
      <c r="G415" s="240"/>
      <c r="H415" s="242" t="s">
        <v>20</v>
      </c>
      <c r="I415" s="244"/>
      <c r="J415" s="244"/>
      <c r="K415" s="240"/>
      <c r="L415" s="240"/>
      <c r="M415" s="245"/>
      <c r="N415" s="246"/>
      <c r="O415" s="247"/>
      <c r="P415" s="247"/>
      <c r="Q415" s="247"/>
      <c r="R415" s="247"/>
      <c r="S415" s="247"/>
      <c r="T415" s="247"/>
      <c r="U415" s="247"/>
      <c r="V415" s="247"/>
      <c r="W415" s="247"/>
      <c r="X415" s="248"/>
      <c r="Y415" s="13"/>
      <c r="Z415" s="13"/>
      <c r="AA415" s="13"/>
      <c r="AB415" s="13"/>
      <c r="AC415" s="13"/>
      <c r="AD415" s="13"/>
      <c r="AE415" s="13"/>
      <c r="AT415" s="249" t="s">
        <v>206</v>
      </c>
      <c r="AU415" s="249" t="s">
        <v>84</v>
      </c>
      <c r="AV415" s="13" t="s">
        <v>82</v>
      </c>
      <c r="AW415" s="13" t="s">
        <v>5</v>
      </c>
      <c r="AX415" s="13" t="s">
        <v>74</v>
      </c>
      <c r="AY415" s="249" t="s">
        <v>194</v>
      </c>
    </row>
    <row r="416" s="13" customFormat="1">
      <c r="A416" s="13"/>
      <c r="B416" s="239"/>
      <c r="C416" s="240"/>
      <c r="D416" s="241" t="s">
        <v>206</v>
      </c>
      <c r="E416" s="242" t="s">
        <v>20</v>
      </c>
      <c r="F416" s="243" t="s">
        <v>726</v>
      </c>
      <c r="G416" s="240"/>
      <c r="H416" s="242" t="s">
        <v>20</v>
      </c>
      <c r="I416" s="244"/>
      <c r="J416" s="244"/>
      <c r="K416" s="240"/>
      <c r="L416" s="240"/>
      <c r="M416" s="245"/>
      <c r="N416" s="246"/>
      <c r="O416" s="247"/>
      <c r="P416" s="247"/>
      <c r="Q416" s="247"/>
      <c r="R416" s="247"/>
      <c r="S416" s="247"/>
      <c r="T416" s="247"/>
      <c r="U416" s="247"/>
      <c r="V416" s="247"/>
      <c r="W416" s="247"/>
      <c r="X416" s="248"/>
      <c r="Y416" s="13"/>
      <c r="Z416" s="13"/>
      <c r="AA416" s="13"/>
      <c r="AB416" s="13"/>
      <c r="AC416" s="13"/>
      <c r="AD416" s="13"/>
      <c r="AE416" s="13"/>
      <c r="AT416" s="249" t="s">
        <v>206</v>
      </c>
      <c r="AU416" s="249" t="s">
        <v>84</v>
      </c>
      <c r="AV416" s="13" t="s">
        <v>82</v>
      </c>
      <c r="AW416" s="13" t="s">
        <v>5</v>
      </c>
      <c r="AX416" s="13" t="s">
        <v>74</v>
      </c>
      <c r="AY416" s="249" t="s">
        <v>194</v>
      </c>
    </row>
    <row r="417" s="13" customFormat="1">
      <c r="A417" s="13"/>
      <c r="B417" s="239"/>
      <c r="C417" s="240"/>
      <c r="D417" s="241" t="s">
        <v>206</v>
      </c>
      <c r="E417" s="242" t="s">
        <v>20</v>
      </c>
      <c r="F417" s="243" t="s">
        <v>208</v>
      </c>
      <c r="G417" s="240"/>
      <c r="H417" s="242" t="s">
        <v>20</v>
      </c>
      <c r="I417" s="244"/>
      <c r="J417" s="244"/>
      <c r="K417" s="240"/>
      <c r="L417" s="240"/>
      <c r="M417" s="245"/>
      <c r="N417" s="246"/>
      <c r="O417" s="247"/>
      <c r="P417" s="247"/>
      <c r="Q417" s="247"/>
      <c r="R417" s="247"/>
      <c r="S417" s="247"/>
      <c r="T417" s="247"/>
      <c r="U417" s="247"/>
      <c r="V417" s="247"/>
      <c r="W417" s="247"/>
      <c r="X417" s="248"/>
      <c r="Y417" s="13"/>
      <c r="Z417" s="13"/>
      <c r="AA417" s="13"/>
      <c r="AB417" s="13"/>
      <c r="AC417" s="13"/>
      <c r="AD417" s="13"/>
      <c r="AE417" s="13"/>
      <c r="AT417" s="249" t="s">
        <v>206</v>
      </c>
      <c r="AU417" s="249" t="s">
        <v>84</v>
      </c>
      <c r="AV417" s="13" t="s">
        <v>82</v>
      </c>
      <c r="AW417" s="13" t="s">
        <v>5</v>
      </c>
      <c r="AX417" s="13" t="s">
        <v>74</v>
      </c>
      <c r="AY417" s="249" t="s">
        <v>194</v>
      </c>
    </row>
    <row r="418" s="14" customFormat="1">
      <c r="A418" s="14"/>
      <c r="B418" s="250"/>
      <c r="C418" s="251"/>
      <c r="D418" s="241" t="s">
        <v>206</v>
      </c>
      <c r="E418" s="252" t="s">
        <v>20</v>
      </c>
      <c r="F418" s="253" t="s">
        <v>727</v>
      </c>
      <c r="G418" s="251"/>
      <c r="H418" s="254">
        <v>1.7549999999999999</v>
      </c>
      <c r="I418" s="255"/>
      <c r="J418" s="255"/>
      <c r="K418" s="251"/>
      <c r="L418" s="251"/>
      <c r="M418" s="256"/>
      <c r="N418" s="257"/>
      <c r="O418" s="258"/>
      <c r="P418" s="258"/>
      <c r="Q418" s="258"/>
      <c r="R418" s="258"/>
      <c r="S418" s="258"/>
      <c r="T418" s="258"/>
      <c r="U418" s="258"/>
      <c r="V418" s="258"/>
      <c r="W418" s="258"/>
      <c r="X418" s="259"/>
      <c r="Y418" s="14"/>
      <c r="Z418" s="14"/>
      <c r="AA418" s="14"/>
      <c r="AB418" s="14"/>
      <c r="AC418" s="14"/>
      <c r="AD418" s="14"/>
      <c r="AE418" s="14"/>
      <c r="AT418" s="260" t="s">
        <v>206</v>
      </c>
      <c r="AU418" s="260" t="s">
        <v>84</v>
      </c>
      <c r="AV418" s="14" t="s">
        <v>84</v>
      </c>
      <c r="AW418" s="14" t="s">
        <v>5</v>
      </c>
      <c r="AX418" s="14" t="s">
        <v>74</v>
      </c>
      <c r="AY418" s="260" t="s">
        <v>194</v>
      </c>
    </row>
    <row r="419" s="14" customFormat="1">
      <c r="A419" s="14"/>
      <c r="B419" s="250"/>
      <c r="C419" s="251"/>
      <c r="D419" s="241" t="s">
        <v>206</v>
      </c>
      <c r="E419" s="252" t="s">
        <v>20</v>
      </c>
      <c r="F419" s="253" t="s">
        <v>728</v>
      </c>
      <c r="G419" s="251"/>
      <c r="H419" s="254">
        <v>3.7530000000000001</v>
      </c>
      <c r="I419" s="255"/>
      <c r="J419" s="255"/>
      <c r="K419" s="251"/>
      <c r="L419" s="251"/>
      <c r="M419" s="256"/>
      <c r="N419" s="257"/>
      <c r="O419" s="258"/>
      <c r="P419" s="258"/>
      <c r="Q419" s="258"/>
      <c r="R419" s="258"/>
      <c r="S419" s="258"/>
      <c r="T419" s="258"/>
      <c r="U419" s="258"/>
      <c r="V419" s="258"/>
      <c r="W419" s="258"/>
      <c r="X419" s="259"/>
      <c r="Y419" s="14"/>
      <c r="Z419" s="14"/>
      <c r="AA419" s="14"/>
      <c r="AB419" s="14"/>
      <c r="AC419" s="14"/>
      <c r="AD419" s="14"/>
      <c r="AE419" s="14"/>
      <c r="AT419" s="260" t="s">
        <v>206</v>
      </c>
      <c r="AU419" s="260" t="s">
        <v>84</v>
      </c>
      <c r="AV419" s="14" t="s">
        <v>84</v>
      </c>
      <c r="AW419" s="14" t="s">
        <v>5</v>
      </c>
      <c r="AX419" s="14" t="s">
        <v>74</v>
      </c>
      <c r="AY419" s="260" t="s">
        <v>194</v>
      </c>
    </row>
    <row r="420" s="15" customFormat="1">
      <c r="A420" s="15"/>
      <c r="B420" s="261"/>
      <c r="C420" s="262"/>
      <c r="D420" s="241" t="s">
        <v>206</v>
      </c>
      <c r="E420" s="263" t="s">
        <v>20</v>
      </c>
      <c r="F420" s="264" t="s">
        <v>210</v>
      </c>
      <c r="G420" s="262"/>
      <c r="H420" s="265">
        <v>5.508</v>
      </c>
      <c r="I420" s="266"/>
      <c r="J420" s="266"/>
      <c r="K420" s="262"/>
      <c r="L420" s="262"/>
      <c r="M420" s="267"/>
      <c r="N420" s="268"/>
      <c r="O420" s="269"/>
      <c r="P420" s="269"/>
      <c r="Q420" s="269"/>
      <c r="R420" s="269"/>
      <c r="S420" s="269"/>
      <c r="T420" s="269"/>
      <c r="U420" s="269"/>
      <c r="V420" s="269"/>
      <c r="W420" s="269"/>
      <c r="X420" s="270"/>
      <c r="Y420" s="15"/>
      <c r="Z420" s="15"/>
      <c r="AA420" s="15"/>
      <c r="AB420" s="15"/>
      <c r="AC420" s="15"/>
      <c r="AD420" s="15"/>
      <c r="AE420" s="15"/>
      <c r="AT420" s="271" t="s">
        <v>206</v>
      </c>
      <c r="AU420" s="271" t="s">
        <v>84</v>
      </c>
      <c r="AV420" s="15" t="s">
        <v>202</v>
      </c>
      <c r="AW420" s="15" t="s">
        <v>5</v>
      </c>
      <c r="AX420" s="15" t="s">
        <v>82</v>
      </c>
      <c r="AY420" s="271" t="s">
        <v>194</v>
      </c>
    </row>
    <row r="421" s="14" customFormat="1">
      <c r="A421" s="14"/>
      <c r="B421" s="250"/>
      <c r="C421" s="251"/>
      <c r="D421" s="241" t="s">
        <v>206</v>
      </c>
      <c r="E421" s="251"/>
      <c r="F421" s="253" t="s">
        <v>732</v>
      </c>
      <c r="G421" s="251"/>
      <c r="H421" s="254">
        <v>0.002</v>
      </c>
      <c r="I421" s="255"/>
      <c r="J421" s="255"/>
      <c r="K421" s="251"/>
      <c r="L421" s="251"/>
      <c r="M421" s="256"/>
      <c r="N421" s="257"/>
      <c r="O421" s="258"/>
      <c r="P421" s="258"/>
      <c r="Q421" s="258"/>
      <c r="R421" s="258"/>
      <c r="S421" s="258"/>
      <c r="T421" s="258"/>
      <c r="U421" s="258"/>
      <c r="V421" s="258"/>
      <c r="W421" s="258"/>
      <c r="X421" s="259"/>
      <c r="Y421" s="14"/>
      <c r="Z421" s="14"/>
      <c r="AA421" s="14"/>
      <c r="AB421" s="14"/>
      <c r="AC421" s="14"/>
      <c r="AD421" s="14"/>
      <c r="AE421" s="14"/>
      <c r="AT421" s="260" t="s">
        <v>206</v>
      </c>
      <c r="AU421" s="260" t="s">
        <v>84</v>
      </c>
      <c r="AV421" s="14" t="s">
        <v>84</v>
      </c>
      <c r="AW421" s="14" t="s">
        <v>4</v>
      </c>
      <c r="AX421" s="14" t="s">
        <v>82</v>
      </c>
      <c r="AY421" s="260" t="s">
        <v>194</v>
      </c>
    </row>
    <row r="422" s="2" customFormat="1">
      <c r="A422" s="41"/>
      <c r="B422" s="42"/>
      <c r="C422" s="220" t="s">
        <v>351</v>
      </c>
      <c r="D422" s="220" t="s">
        <v>197</v>
      </c>
      <c r="E422" s="221" t="s">
        <v>733</v>
      </c>
      <c r="F422" s="222" t="s">
        <v>734</v>
      </c>
      <c r="G422" s="223" t="s">
        <v>200</v>
      </c>
      <c r="H422" s="224">
        <v>20.399999999999999</v>
      </c>
      <c r="I422" s="225"/>
      <c r="J422" s="225"/>
      <c r="K422" s="226">
        <f>ROUND(P422*H422,2)</f>
        <v>0</v>
      </c>
      <c r="L422" s="222" t="s">
        <v>201</v>
      </c>
      <c r="M422" s="47"/>
      <c r="N422" s="227" t="s">
        <v>20</v>
      </c>
      <c r="O422" s="228" t="s">
        <v>43</v>
      </c>
      <c r="P422" s="229">
        <f>I422+J422</f>
        <v>0</v>
      </c>
      <c r="Q422" s="229">
        <f>ROUND(I422*H422,2)</f>
        <v>0</v>
      </c>
      <c r="R422" s="229">
        <f>ROUND(J422*H422,2)</f>
        <v>0</v>
      </c>
      <c r="S422" s="87"/>
      <c r="T422" s="230">
        <f>S422*H422</f>
        <v>0</v>
      </c>
      <c r="U422" s="230">
        <v>0</v>
      </c>
      <c r="V422" s="230">
        <f>U422*H422</f>
        <v>0</v>
      </c>
      <c r="W422" s="230">
        <v>0</v>
      </c>
      <c r="X422" s="231">
        <f>W422*H422</f>
        <v>0</v>
      </c>
      <c r="Y422" s="41"/>
      <c r="Z422" s="41"/>
      <c r="AA422" s="41"/>
      <c r="AB422" s="41"/>
      <c r="AC422" s="41"/>
      <c r="AD422" s="41"/>
      <c r="AE422" s="41"/>
      <c r="AR422" s="232" t="s">
        <v>289</v>
      </c>
      <c r="AT422" s="232" t="s">
        <v>197</v>
      </c>
      <c r="AU422" s="232" t="s">
        <v>84</v>
      </c>
      <c r="AY422" s="20" t="s">
        <v>194</v>
      </c>
      <c r="BE422" s="233">
        <f>IF(O422="základní",K422,0)</f>
        <v>0</v>
      </c>
      <c r="BF422" s="233">
        <f>IF(O422="snížená",K422,0)</f>
        <v>0</v>
      </c>
      <c r="BG422" s="233">
        <f>IF(O422="zákl. přenesená",K422,0)</f>
        <v>0</v>
      </c>
      <c r="BH422" s="233">
        <f>IF(O422="sníž. přenesená",K422,0)</f>
        <v>0</v>
      </c>
      <c r="BI422" s="233">
        <f>IF(O422="nulová",K422,0)</f>
        <v>0</v>
      </c>
      <c r="BJ422" s="20" t="s">
        <v>82</v>
      </c>
      <c r="BK422" s="233">
        <f>ROUND(P422*H422,2)</f>
        <v>0</v>
      </c>
      <c r="BL422" s="20" t="s">
        <v>289</v>
      </c>
      <c r="BM422" s="232" t="s">
        <v>735</v>
      </c>
    </row>
    <row r="423" s="2" customFormat="1">
      <c r="A423" s="41"/>
      <c r="B423" s="42"/>
      <c r="C423" s="43"/>
      <c r="D423" s="234" t="s">
        <v>204</v>
      </c>
      <c r="E423" s="43"/>
      <c r="F423" s="235" t="s">
        <v>736</v>
      </c>
      <c r="G423" s="43"/>
      <c r="H423" s="43"/>
      <c r="I423" s="236"/>
      <c r="J423" s="236"/>
      <c r="K423" s="43"/>
      <c r="L423" s="43"/>
      <c r="M423" s="47"/>
      <c r="N423" s="237"/>
      <c r="O423" s="238"/>
      <c r="P423" s="87"/>
      <c r="Q423" s="87"/>
      <c r="R423" s="87"/>
      <c r="S423" s="87"/>
      <c r="T423" s="87"/>
      <c r="U423" s="87"/>
      <c r="V423" s="87"/>
      <c r="W423" s="87"/>
      <c r="X423" s="88"/>
      <c r="Y423" s="41"/>
      <c r="Z423" s="41"/>
      <c r="AA423" s="41"/>
      <c r="AB423" s="41"/>
      <c r="AC423" s="41"/>
      <c r="AD423" s="41"/>
      <c r="AE423" s="41"/>
      <c r="AT423" s="20" t="s">
        <v>204</v>
      </c>
      <c r="AU423" s="20" t="s">
        <v>84</v>
      </c>
    </row>
    <row r="424" s="13" customFormat="1">
      <c r="A424" s="13"/>
      <c r="B424" s="239"/>
      <c r="C424" s="240"/>
      <c r="D424" s="241" t="s">
        <v>206</v>
      </c>
      <c r="E424" s="242" t="s">
        <v>20</v>
      </c>
      <c r="F424" s="243" t="s">
        <v>535</v>
      </c>
      <c r="G424" s="240"/>
      <c r="H424" s="242" t="s">
        <v>20</v>
      </c>
      <c r="I424" s="244"/>
      <c r="J424" s="244"/>
      <c r="K424" s="240"/>
      <c r="L424" s="240"/>
      <c r="M424" s="245"/>
      <c r="N424" s="246"/>
      <c r="O424" s="247"/>
      <c r="P424" s="247"/>
      <c r="Q424" s="247"/>
      <c r="R424" s="247"/>
      <c r="S424" s="247"/>
      <c r="T424" s="247"/>
      <c r="U424" s="247"/>
      <c r="V424" s="247"/>
      <c r="W424" s="247"/>
      <c r="X424" s="248"/>
      <c r="Y424" s="13"/>
      <c r="Z424" s="13"/>
      <c r="AA424" s="13"/>
      <c r="AB424" s="13"/>
      <c r="AC424" s="13"/>
      <c r="AD424" s="13"/>
      <c r="AE424" s="13"/>
      <c r="AT424" s="249" t="s">
        <v>206</v>
      </c>
      <c r="AU424" s="249" t="s">
        <v>84</v>
      </c>
      <c r="AV424" s="13" t="s">
        <v>82</v>
      </c>
      <c r="AW424" s="13" t="s">
        <v>5</v>
      </c>
      <c r="AX424" s="13" t="s">
        <v>74</v>
      </c>
      <c r="AY424" s="249" t="s">
        <v>194</v>
      </c>
    </row>
    <row r="425" s="13" customFormat="1">
      <c r="A425" s="13"/>
      <c r="B425" s="239"/>
      <c r="C425" s="240"/>
      <c r="D425" s="241" t="s">
        <v>206</v>
      </c>
      <c r="E425" s="242" t="s">
        <v>20</v>
      </c>
      <c r="F425" s="243" t="s">
        <v>737</v>
      </c>
      <c r="G425" s="240"/>
      <c r="H425" s="242" t="s">
        <v>20</v>
      </c>
      <c r="I425" s="244"/>
      <c r="J425" s="244"/>
      <c r="K425" s="240"/>
      <c r="L425" s="240"/>
      <c r="M425" s="245"/>
      <c r="N425" s="246"/>
      <c r="O425" s="247"/>
      <c r="P425" s="247"/>
      <c r="Q425" s="247"/>
      <c r="R425" s="247"/>
      <c r="S425" s="247"/>
      <c r="T425" s="247"/>
      <c r="U425" s="247"/>
      <c r="V425" s="247"/>
      <c r="W425" s="247"/>
      <c r="X425" s="248"/>
      <c r="Y425" s="13"/>
      <c r="Z425" s="13"/>
      <c r="AA425" s="13"/>
      <c r="AB425" s="13"/>
      <c r="AC425" s="13"/>
      <c r="AD425" s="13"/>
      <c r="AE425" s="13"/>
      <c r="AT425" s="249" t="s">
        <v>206</v>
      </c>
      <c r="AU425" s="249" t="s">
        <v>84</v>
      </c>
      <c r="AV425" s="13" t="s">
        <v>82</v>
      </c>
      <c r="AW425" s="13" t="s">
        <v>5</v>
      </c>
      <c r="AX425" s="13" t="s">
        <v>74</v>
      </c>
      <c r="AY425" s="249" t="s">
        <v>194</v>
      </c>
    </row>
    <row r="426" s="13" customFormat="1">
      <c r="A426" s="13"/>
      <c r="B426" s="239"/>
      <c r="C426" s="240"/>
      <c r="D426" s="241" t="s">
        <v>206</v>
      </c>
      <c r="E426" s="242" t="s">
        <v>20</v>
      </c>
      <c r="F426" s="243" t="s">
        <v>208</v>
      </c>
      <c r="G426" s="240"/>
      <c r="H426" s="242" t="s">
        <v>20</v>
      </c>
      <c r="I426" s="244"/>
      <c r="J426" s="244"/>
      <c r="K426" s="240"/>
      <c r="L426" s="240"/>
      <c r="M426" s="245"/>
      <c r="N426" s="246"/>
      <c r="O426" s="247"/>
      <c r="P426" s="247"/>
      <c r="Q426" s="247"/>
      <c r="R426" s="247"/>
      <c r="S426" s="247"/>
      <c r="T426" s="247"/>
      <c r="U426" s="247"/>
      <c r="V426" s="247"/>
      <c r="W426" s="247"/>
      <c r="X426" s="248"/>
      <c r="Y426" s="13"/>
      <c r="Z426" s="13"/>
      <c r="AA426" s="13"/>
      <c r="AB426" s="13"/>
      <c r="AC426" s="13"/>
      <c r="AD426" s="13"/>
      <c r="AE426" s="13"/>
      <c r="AT426" s="249" t="s">
        <v>206</v>
      </c>
      <c r="AU426" s="249" t="s">
        <v>84</v>
      </c>
      <c r="AV426" s="13" t="s">
        <v>82</v>
      </c>
      <c r="AW426" s="13" t="s">
        <v>5</v>
      </c>
      <c r="AX426" s="13" t="s">
        <v>74</v>
      </c>
      <c r="AY426" s="249" t="s">
        <v>194</v>
      </c>
    </row>
    <row r="427" s="14" customFormat="1">
      <c r="A427" s="14"/>
      <c r="B427" s="250"/>
      <c r="C427" s="251"/>
      <c r="D427" s="241" t="s">
        <v>206</v>
      </c>
      <c r="E427" s="252" t="s">
        <v>20</v>
      </c>
      <c r="F427" s="253" t="s">
        <v>738</v>
      </c>
      <c r="G427" s="251"/>
      <c r="H427" s="254">
        <v>20.399999999999999</v>
      </c>
      <c r="I427" s="255"/>
      <c r="J427" s="255"/>
      <c r="K427" s="251"/>
      <c r="L427" s="251"/>
      <c r="M427" s="256"/>
      <c r="N427" s="257"/>
      <c r="O427" s="258"/>
      <c r="P427" s="258"/>
      <c r="Q427" s="258"/>
      <c r="R427" s="258"/>
      <c r="S427" s="258"/>
      <c r="T427" s="258"/>
      <c r="U427" s="258"/>
      <c r="V427" s="258"/>
      <c r="W427" s="258"/>
      <c r="X427" s="259"/>
      <c r="Y427" s="14"/>
      <c r="Z427" s="14"/>
      <c r="AA427" s="14"/>
      <c r="AB427" s="14"/>
      <c r="AC427" s="14"/>
      <c r="AD427" s="14"/>
      <c r="AE427" s="14"/>
      <c r="AT427" s="260" t="s">
        <v>206</v>
      </c>
      <c r="AU427" s="260" t="s">
        <v>84</v>
      </c>
      <c r="AV427" s="14" t="s">
        <v>84</v>
      </c>
      <c r="AW427" s="14" t="s">
        <v>5</v>
      </c>
      <c r="AX427" s="14" t="s">
        <v>74</v>
      </c>
      <c r="AY427" s="260" t="s">
        <v>194</v>
      </c>
    </row>
    <row r="428" s="15" customFormat="1">
      <c r="A428" s="15"/>
      <c r="B428" s="261"/>
      <c r="C428" s="262"/>
      <c r="D428" s="241" t="s">
        <v>206</v>
      </c>
      <c r="E428" s="263" t="s">
        <v>20</v>
      </c>
      <c r="F428" s="264" t="s">
        <v>210</v>
      </c>
      <c r="G428" s="262"/>
      <c r="H428" s="265">
        <v>20.399999999999999</v>
      </c>
      <c r="I428" s="266"/>
      <c r="J428" s="266"/>
      <c r="K428" s="262"/>
      <c r="L428" s="262"/>
      <c r="M428" s="267"/>
      <c r="N428" s="268"/>
      <c r="O428" s="269"/>
      <c r="P428" s="269"/>
      <c r="Q428" s="269"/>
      <c r="R428" s="269"/>
      <c r="S428" s="269"/>
      <c r="T428" s="269"/>
      <c r="U428" s="269"/>
      <c r="V428" s="269"/>
      <c r="W428" s="269"/>
      <c r="X428" s="270"/>
      <c r="Y428" s="15"/>
      <c r="Z428" s="15"/>
      <c r="AA428" s="15"/>
      <c r="AB428" s="15"/>
      <c r="AC428" s="15"/>
      <c r="AD428" s="15"/>
      <c r="AE428" s="15"/>
      <c r="AT428" s="271" t="s">
        <v>206</v>
      </c>
      <c r="AU428" s="271" t="s">
        <v>84</v>
      </c>
      <c r="AV428" s="15" t="s">
        <v>202</v>
      </c>
      <c r="AW428" s="15" t="s">
        <v>5</v>
      </c>
      <c r="AX428" s="15" t="s">
        <v>82</v>
      </c>
      <c r="AY428" s="271" t="s">
        <v>194</v>
      </c>
    </row>
    <row r="429" s="2" customFormat="1" ht="24.15" customHeight="1">
      <c r="A429" s="41"/>
      <c r="B429" s="42"/>
      <c r="C429" s="283" t="s">
        <v>353</v>
      </c>
      <c r="D429" s="283" t="s">
        <v>418</v>
      </c>
      <c r="E429" s="284" t="s">
        <v>729</v>
      </c>
      <c r="F429" s="285" t="s">
        <v>730</v>
      </c>
      <c r="G429" s="286" t="s">
        <v>262</v>
      </c>
      <c r="H429" s="287">
        <v>0.0070000000000000001</v>
      </c>
      <c r="I429" s="288"/>
      <c r="J429" s="289"/>
      <c r="K429" s="290">
        <f>ROUND(P429*H429,2)</f>
        <v>0</v>
      </c>
      <c r="L429" s="285" t="s">
        <v>201</v>
      </c>
      <c r="M429" s="291"/>
      <c r="N429" s="292" t="s">
        <v>20</v>
      </c>
      <c r="O429" s="228" t="s">
        <v>43</v>
      </c>
      <c r="P429" s="229">
        <f>I429+J429</f>
        <v>0</v>
      </c>
      <c r="Q429" s="229">
        <f>ROUND(I429*H429,2)</f>
        <v>0</v>
      </c>
      <c r="R429" s="229">
        <f>ROUND(J429*H429,2)</f>
        <v>0</v>
      </c>
      <c r="S429" s="87"/>
      <c r="T429" s="230">
        <f>S429*H429</f>
        <v>0</v>
      </c>
      <c r="U429" s="230">
        <v>1</v>
      </c>
      <c r="V429" s="230">
        <f>U429*H429</f>
        <v>0.0070000000000000001</v>
      </c>
      <c r="W429" s="230">
        <v>0</v>
      </c>
      <c r="X429" s="231">
        <f>W429*H429</f>
        <v>0</v>
      </c>
      <c r="Y429" s="41"/>
      <c r="Z429" s="41"/>
      <c r="AA429" s="41"/>
      <c r="AB429" s="41"/>
      <c r="AC429" s="41"/>
      <c r="AD429" s="41"/>
      <c r="AE429" s="41"/>
      <c r="AR429" s="232" t="s">
        <v>333</v>
      </c>
      <c r="AT429" s="232" t="s">
        <v>418</v>
      </c>
      <c r="AU429" s="232" t="s">
        <v>84</v>
      </c>
      <c r="AY429" s="20" t="s">
        <v>194</v>
      </c>
      <c r="BE429" s="233">
        <f>IF(O429="základní",K429,0)</f>
        <v>0</v>
      </c>
      <c r="BF429" s="233">
        <f>IF(O429="snížená",K429,0)</f>
        <v>0</v>
      </c>
      <c r="BG429" s="233">
        <f>IF(O429="zákl. přenesená",K429,0)</f>
        <v>0</v>
      </c>
      <c r="BH429" s="233">
        <f>IF(O429="sníž. přenesená",K429,0)</f>
        <v>0</v>
      </c>
      <c r="BI429" s="233">
        <f>IF(O429="nulová",K429,0)</f>
        <v>0</v>
      </c>
      <c r="BJ429" s="20" t="s">
        <v>82</v>
      </c>
      <c r="BK429" s="233">
        <f>ROUND(P429*H429,2)</f>
        <v>0</v>
      </c>
      <c r="BL429" s="20" t="s">
        <v>289</v>
      </c>
      <c r="BM429" s="232" t="s">
        <v>739</v>
      </c>
    </row>
    <row r="430" s="13" customFormat="1">
      <c r="A430" s="13"/>
      <c r="B430" s="239"/>
      <c r="C430" s="240"/>
      <c r="D430" s="241" t="s">
        <v>206</v>
      </c>
      <c r="E430" s="242" t="s">
        <v>20</v>
      </c>
      <c r="F430" s="243" t="s">
        <v>535</v>
      </c>
      <c r="G430" s="240"/>
      <c r="H430" s="242" t="s">
        <v>20</v>
      </c>
      <c r="I430" s="244"/>
      <c r="J430" s="244"/>
      <c r="K430" s="240"/>
      <c r="L430" s="240"/>
      <c r="M430" s="245"/>
      <c r="N430" s="246"/>
      <c r="O430" s="247"/>
      <c r="P430" s="247"/>
      <c r="Q430" s="247"/>
      <c r="R430" s="247"/>
      <c r="S430" s="247"/>
      <c r="T430" s="247"/>
      <c r="U430" s="247"/>
      <c r="V430" s="247"/>
      <c r="W430" s="247"/>
      <c r="X430" s="248"/>
      <c r="Y430" s="13"/>
      <c r="Z430" s="13"/>
      <c r="AA430" s="13"/>
      <c r="AB430" s="13"/>
      <c r="AC430" s="13"/>
      <c r="AD430" s="13"/>
      <c r="AE430" s="13"/>
      <c r="AT430" s="249" t="s">
        <v>206</v>
      </c>
      <c r="AU430" s="249" t="s">
        <v>84</v>
      </c>
      <c r="AV430" s="13" t="s">
        <v>82</v>
      </c>
      <c r="AW430" s="13" t="s">
        <v>5</v>
      </c>
      <c r="AX430" s="13" t="s">
        <v>74</v>
      </c>
      <c r="AY430" s="249" t="s">
        <v>194</v>
      </c>
    </row>
    <row r="431" s="13" customFormat="1">
      <c r="A431" s="13"/>
      <c r="B431" s="239"/>
      <c r="C431" s="240"/>
      <c r="D431" s="241" t="s">
        <v>206</v>
      </c>
      <c r="E431" s="242" t="s">
        <v>20</v>
      </c>
      <c r="F431" s="243" t="s">
        <v>737</v>
      </c>
      <c r="G431" s="240"/>
      <c r="H431" s="242" t="s">
        <v>20</v>
      </c>
      <c r="I431" s="244"/>
      <c r="J431" s="244"/>
      <c r="K431" s="240"/>
      <c r="L431" s="240"/>
      <c r="M431" s="245"/>
      <c r="N431" s="246"/>
      <c r="O431" s="247"/>
      <c r="P431" s="247"/>
      <c r="Q431" s="247"/>
      <c r="R431" s="247"/>
      <c r="S431" s="247"/>
      <c r="T431" s="247"/>
      <c r="U431" s="247"/>
      <c r="V431" s="247"/>
      <c r="W431" s="247"/>
      <c r="X431" s="248"/>
      <c r="Y431" s="13"/>
      <c r="Z431" s="13"/>
      <c r="AA431" s="13"/>
      <c r="AB431" s="13"/>
      <c r="AC431" s="13"/>
      <c r="AD431" s="13"/>
      <c r="AE431" s="13"/>
      <c r="AT431" s="249" t="s">
        <v>206</v>
      </c>
      <c r="AU431" s="249" t="s">
        <v>84</v>
      </c>
      <c r="AV431" s="13" t="s">
        <v>82</v>
      </c>
      <c r="AW431" s="13" t="s">
        <v>5</v>
      </c>
      <c r="AX431" s="13" t="s">
        <v>74</v>
      </c>
      <c r="AY431" s="249" t="s">
        <v>194</v>
      </c>
    </row>
    <row r="432" s="13" customFormat="1">
      <c r="A432" s="13"/>
      <c r="B432" s="239"/>
      <c r="C432" s="240"/>
      <c r="D432" s="241" t="s">
        <v>206</v>
      </c>
      <c r="E432" s="242" t="s">
        <v>20</v>
      </c>
      <c r="F432" s="243" t="s">
        <v>208</v>
      </c>
      <c r="G432" s="240"/>
      <c r="H432" s="242" t="s">
        <v>20</v>
      </c>
      <c r="I432" s="244"/>
      <c r="J432" s="244"/>
      <c r="K432" s="240"/>
      <c r="L432" s="240"/>
      <c r="M432" s="245"/>
      <c r="N432" s="246"/>
      <c r="O432" s="247"/>
      <c r="P432" s="247"/>
      <c r="Q432" s="247"/>
      <c r="R432" s="247"/>
      <c r="S432" s="247"/>
      <c r="T432" s="247"/>
      <c r="U432" s="247"/>
      <c r="V432" s="247"/>
      <c r="W432" s="247"/>
      <c r="X432" s="248"/>
      <c r="Y432" s="13"/>
      <c r="Z432" s="13"/>
      <c r="AA432" s="13"/>
      <c r="AB432" s="13"/>
      <c r="AC432" s="13"/>
      <c r="AD432" s="13"/>
      <c r="AE432" s="13"/>
      <c r="AT432" s="249" t="s">
        <v>206</v>
      </c>
      <c r="AU432" s="249" t="s">
        <v>84</v>
      </c>
      <c r="AV432" s="13" t="s">
        <v>82</v>
      </c>
      <c r="AW432" s="13" t="s">
        <v>5</v>
      </c>
      <c r="AX432" s="13" t="s">
        <v>74</v>
      </c>
      <c r="AY432" s="249" t="s">
        <v>194</v>
      </c>
    </row>
    <row r="433" s="14" customFormat="1">
      <c r="A433" s="14"/>
      <c r="B433" s="250"/>
      <c r="C433" s="251"/>
      <c r="D433" s="241" t="s">
        <v>206</v>
      </c>
      <c r="E433" s="252" t="s">
        <v>20</v>
      </c>
      <c r="F433" s="253" t="s">
        <v>738</v>
      </c>
      <c r="G433" s="251"/>
      <c r="H433" s="254">
        <v>20.399999999999999</v>
      </c>
      <c r="I433" s="255"/>
      <c r="J433" s="255"/>
      <c r="K433" s="251"/>
      <c r="L433" s="251"/>
      <c r="M433" s="256"/>
      <c r="N433" s="257"/>
      <c r="O433" s="258"/>
      <c r="P433" s="258"/>
      <c r="Q433" s="258"/>
      <c r="R433" s="258"/>
      <c r="S433" s="258"/>
      <c r="T433" s="258"/>
      <c r="U433" s="258"/>
      <c r="V433" s="258"/>
      <c r="W433" s="258"/>
      <c r="X433" s="259"/>
      <c r="Y433" s="14"/>
      <c r="Z433" s="14"/>
      <c r="AA433" s="14"/>
      <c r="AB433" s="14"/>
      <c r="AC433" s="14"/>
      <c r="AD433" s="14"/>
      <c r="AE433" s="14"/>
      <c r="AT433" s="260" t="s">
        <v>206</v>
      </c>
      <c r="AU433" s="260" t="s">
        <v>84</v>
      </c>
      <c r="AV433" s="14" t="s">
        <v>84</v>
      </c>
      <c r="AW433" s="14" t="s">
        <v>5</v>
      </c>
      <c r="AX433" s="14" t="s">
        <v>74</v>
      </c>
      <c r="AY433" s="260" t="s">
        <v>194</v>
      </c>
    </row>
    <row r="434" s="15" customFormat="1">
      <c r="A434" s="15"/>
      <c r="B434" s="261"/>
      <c r="C434" s="262"/>
      <c r="D434" s="241" t="s">
        <v>206</v>
      </c>
      <c r="E434" s="263" t="s">
        <v>20</v>
      </c>
      <c r="F434" s="264" t="s">
        <v>210</v>
      </c>
      <c r="G434" s="262"/>
      <c r="H434" s="265">
        <v>20.399999999999999</v>
      </c>
      <c r="I434" s="266"/>
      <c r="J434" s="266"/>
      <c r="K434" s="262"/>
      <c r="L434" s="262"/>
      <c r="M434" s="267"/>
      <c r="N434" s="268"/>
      <c r="O434" s="269"/>
      <c r="P434" s="269"/>
      <c r="Q434" s="269"/>
      <c r="R434" s="269"/>
      <c r="S434" s="269"/>
      <c r="T434" s="269"/>
      <c r="U434" s="269"/>
      <c r="V434" s="269"/>
      <c r="W434" s="269"/>
      <c r="X434" s="270"/>
      <c r="Y434" s="15"/>
      <c r="Z434" s="15"/>
      <c r="AA434" s="15"/>
      <c r="AB434" s="15"/>
      <c r="AC434" s="15"/>
      <c r="AD434" s="15"/>
      <c r="AE434" s="15"/>
      <c r="AT434" s="271" t="s">
        <v>206</v>
      </c>
      <c r="AU434" s="271" t="s">
        <v>84</v>
      </c>
      <c r="AV434" s="15" t="s">
        <v>202</v>
      </c>
      <c r="AW434" s="15" t="s">
        <v>5</v>
      </c>
      <c r="AX434" s="15" t="s">
        <v>82</v>
      </c>
      <c r="AY434" s="271" t="s">
        <v>194</v>
      </c>
    </row>
    <row r="435" s="14" customFormat="1">
      <c r="A435" s="14"/>
      <c r="B435" s="250"/>
      <c r="C435" s="251"/>
      <c r="D435" s="241" t="s">
        <v>206</v>
      </c>
      <c r="E435" s="251"/>
      <c r="F435" s="253" t="s">
        <v>740</v>
      </c>
      <c r="G435" s="251"/>
      <c r="H435" s="254">
        <v>0.0070000000000000001</v>
      </c>
      <c r="I435" s="255"/>
      <c r="J435" s="255"/>
      <c r="K435" s="251"/>
      <c r="L435" s="251"/>
      <c r="M435" s="256"/>
      <c r="N435" s="257"/>
      <c r="O435" s="258"/>
      <c r="P435" s="258"/>
      <c r="Q435" s="258"/>
      <c r="R435" s="258"/>
      <c r="S435" s="258"/>
      <c r="T435" s="258"/>
      <c r="U435" s="258"/>
      <c r="V435" s="258"/>
      <c r="W435" s="258"/>
      <c r="X435" s="259"/>
      <c r="Y435" s="14"/>
      <c r="Z435" s="14"/>
      <c r="AA435" s="14"/>
      <c r="AB435" s="14"/>
      <c r="AC435" s="14"/>
      <c r="AD435" s="14"/>
      <c r="AE435" s="14"/>
      <c r="AT435" s="260" t="s">
        <v>206</v>
      </c>
      <c r="AU435" s="260" t="s">
        <v>84</v>
      </c>
      <c r="AV435" s="14" t="s">
        <v>84</v>
      </c>
      <c r="AW435" s="14" t="s">
        <v>4</v>
      </c>
      <c r="AX435" s="14" t="s">
        <v>82</v>
      </c>
      <c r="AY435" s="260" t="s">
        <v>194</v>
      </c>
    </row>
    <row r="436" s="2" customFormat="1" ht="24.15" customHeight="1">
      <c r="A436" s="41"/>
      <c r="B436" s="42"/>
      <c r="C436" s="220" t="s">
        <v>361</v>
      </c>
      <c r="D436" s="220" t="s">
        <v>197</v>
      </c>
      <c r="E436" s="221" t="s">
        <v>741</v>
      </c>
      <c r="F436" s="222" t="s">
        <v>742</v>
      </c>
      <c r="G436" s="223" t="s">
        <v>200</v>
      </c>
      <c r="H436" s="224">
        <v>5.508</v>
      </c>
      <c r="I436" s="225"/>
      <c r="J436" s="225"/>
      <c r="K436" s="226">
        <f>ROUND(P436*H436,2)</f>
        <v>0</v>
      </c>
      <c r="L436" s="222" t="s">
        <v>201</v>
      </c>
      <c r="M436" s="47"/>
      <c r="N436" s="227" t="s">
        <v>20</v>
      </c>
      <c r="O436" s="228" t="s">
        <v>43</v>
      </c>
      <c r="P436" s="229">
        <f>I436+J436</f>
        <v>0</v>
      </c>
      <c r="Q436" s="229">
        <f>ROUND(I436*H436,2)</f>
        <v>0</v>
      </c>
      <c r="R436" s="229">
        <f>ROUND(J436*H436,2)</f>
        <v>0</v>
      </c>
      <c r="S436" s="87"/>
      <c r="T436" s="230">
        <f>S436*H436</f>
        <v>0</v>
      </c>
      <c r="U436" s="230">
        <v>0.00039825</v>
      </c>
      <c r="V436" s="230">
        <f>U436*H436</f>
        <v>0.0021935610000000001</v>
      </c>
      <c r="W436" s="230">
        <v>0</v>
      </c>
      <c r="X436" s="231">
        <f>W436*H436</f>
        <v>0</v>
      </c>
      <c r="Y436" s="41"/>
      <c r="Z436" s="41"/>
      <c r="AA436" s="41"/>
      <c r="AB436" s="41"/>
      <c r="AC436" s="41"/>
      <c r="AD436" s="41"/>
      <c r="AE436" s="41"/>
      <c r="AR436" s="232" t="s">
        <v>289</v>
      </c>
      <c r="AT436" s="232" t="s">
        <v>197</v>
      </c>
      <c r="AU436" s="232" t="s">
        <v>84</v>
      </c>
      <c r="AY436" s="20" t="s">
        <v>194</v>
      </c>
      <c r="BE436" s="233">
        <f>IF(O436="základní",K436,0)</f>
        <v>0</v>
      </c>
      <c r="BF436" s="233">
        <f>IF(O436="snížená",K436,0)</f>
        <v>0</v>
      </c>
      <c r="BG436" s="233">
        <f>IF(O436="zákl. přenesená",K436,0)</f>
        <v>0</v>
      </c>
      <c r="BH436" s="233">
        <f>IF(O436="sníž. přenesená",K436,0)</f>
        <v>0</v>
      </c>
      <c r="BI436" s="233">
        <f>IF(O436="nulová",K436,0)</f>
        <v>0</v>
      </c>
      <c r="BJ436" s="20" t="s">
        <v>82</v>
      </c>
      <c r="BK436" s="233">
        <f>ROUND(P436*H436,2)</f>
        <v>0</v>
      </c>
      <c r="BL436" s="20" t="s">
        <v>289</v>
      </c>
      <c r="BM436" s="232" t="s">
        <v>743</v>
      </c>
    </row>
    <row r="437" s="2" customFormat="1">
      <c r="A437" s="41"/>
      <c r="B437" s="42"/>
      <c r="C437" s="43"/>
      <c r="D437" s="234" t="s">
        <v>204</v>
      </c>
      <c r="E437" s="43"/>
      <c r="F437" s="235" t="s">
        <v>744</v>
      </c>
      <c r="G437" s="43"/>
      <c r="H437" s="43"/>
      <c r="I437" s="236"/>
      <c r="J437" s="236"/>
      <c r="K437" s="43"/>
      <c r="L437" s="43"/>
      <c r="M437" s="47"/>
      <c r="N437" s="237"/>
      <c r="O437" s="238"/>
      <c r="P437" s="87"/>
      <c r="Q437" s="87"/>
      <c r="R437" s="87"/>
      <c r="S437" s="87"/>
      <c r="T437" s="87"/>
      <c r="U437" s="87"/>
      <c r="V437" s="87"/>
      <c r="W437" s="87"/>
      <c r="X437" s="88"/>
      <c r="Y437" s="41"/>
      <c r="Z437" s="41"/>
      <c r="AA437" s="41"/>
      <c r="AB437" s="41"/>
      <c r="AC437" s="41"/>
      <c r="AD437" s="41"/>
      <c r="AE437" s="41"/>
      <c r="AT437" s="20" t="s">
        <v>204</v>
      </c>
      <c r="AU437" s="20" t="s">
        <v>84</v>
      </c>
    </row>
    <row r="438" s="13" customFormat="1">
      <c r="A438" s="13"/>
      <c r="B438" s="239"/>
      <c r="C438" s="240"/>
      <c r="D438" s="241" t="s">
        <v>206</v>
      </c>
      <c r="E438" s="242" t="s">
        <v>20</v>
      </c>
      <c r="F438" s="243" t="s">
        <v>535</v>
      </c>
      <c r="G438" s="240"/>
      <c r="H438" s="242" t="s">
        <v>20</v>
      </c>
      <c r="I438" s="244"/>
      <c r="J438" s="244"/>
      <c r="K438" s="240"/>
      <c r="L438" s="240"/>
      <c r="M438" s="245"/>
      <c r="N438" s="246"/>
      <c r="O438" s="247"/>
      <c r="P438" s="247"/>
      <c r="Q438" s="247"/>
      <c r="R438" s="247"/>
      <c r="S438" s="247"/>
      <c r="T438" s="247"/>
      <c r="U438" s="247"/>
      <c r="V438" s="247"/>
      <c r="W438" s="247"/>
      <c r="X438" s="248"/>
      <c r="Y438" s="13"/>
      <c r="Z438" s="13"/>
      <c r="AA438" s="13"/>
      <c r="AB438" s="13"/>
      <c r="AC438" s="13"/>
      <c r="AD438" s="13"/>
      <c r="AE438" s="13"/>
      <c r="AT438" s="249" t="s">
        <v>206</v>
      </c>
      <c r="AU438" s="249" t="s">
        <v>84</v>
      </c>
      <c r="AV438" s="13" t="s">
        <v>82</v>
      </c>
      <c r="AW438" s="13" t="s">
        <v>5</v>
      </c>
      <c r="AX438" s="13" t="s">
        <v>74</v>
      </c>
      <c r="AY438" s="249" t="s">
        <v>194</v>
      </c>
    </row>
    <row r="439" s="13" customFormat="1">
      <c r="A439" s="13"/>
      <c r="B439" s="239"/>
      <c r="C439" s="240"/>
      <c r="D439" s="241" t="s">
        <v>206</v>
      </c>
      <c r="E439" s="242" t="s">
        <v>20</v>
      </c>
      <c r="F439" s="243" t="s">
        <v>726</v>
      </c>
      <c r="G439" s="240"/>
      <c r="H439" s="242" t="s">
        <v>20</v>
      </c>
      <c r="I439" s="244"/>
      <c r="J439" s="244"/>
      <c r="K439" s="240"/>
      <c r="L439" s="240"/>
      <c r="M439" s="245"/>
      <c r="N439" s="246"/>
      <c r="O439" s="247"/>
      <c r="P439" s="247"/>
      <c r="Q439" s="247"/>
      <c r="R439" s="247"/>
      <c r="S439" s="247"/>
      <c r="T439" s="247"/>
      <c r="U439" s="247"/>
      <c r="V439" s="247"/>
      <c r="W439" s="247"/>
      <c r="X439" s="248"/>
      <c r="Y439" s="13"/>
      <c r="Z439" s="13"/>
      <c r="AA439" s="13"/>
      <c r="AB439" s="13"/>
      <c r="AC439" s="13"/>
      <c r="AD439" s="13"/>
      <c r="AE439" s="13"/>
      <c r="AT439" s="249" t="s">
        <v>206</v>
      </c>
      <c r="AU439" s="249" t="s">
        <v>84</v>
      </c>
      <c r="AV439" s="13" t="s">
        <v>82</v>
      </c>
      <c r="AW439" s="13" t="s">
        <v>5</v>
      </c>
      <c r="AX439" s="13" t="s">
        <v>74</v>
      </c>
      <c r="AY439" s="249" t="s">
        <v>194</v>
      </c>
    </row>
    <row r="440" s="13" customFormat="1">
      <c r="A440" s="13"/>
      <c r="B440" s="239"/>
      <c r="C440" s="240"/>
      <c r="D440" s="241" t="s">
        <v>206</v>
      </c>
      <c r="E440" s="242" t="s">
        <v>20</v>
      </c>
      <c r="F440" s="243" t="s">
        <v>208</v>
      </c>
      <c r="G440" s="240"/>
      <c r="H440" s="242" t="s">
        <v>20</v>
      </c>
      <c r="I440" s="244"/>
      <c r="J440" s="244"/>
      <c r="K440" s="240"/>
      <c r="L440" s="240"/>
      <c r="M440" s="245"/>
      <c r="N440" s="246"/>
      <c r="O440" s="247"/>
      <c r="P440" s="247"/>
      <c r="Q440" s="247"/>
      <c r="R440" s="247"/>
      <c r="S440" s="247"/>
      <c r="T440" s="247"/>
      <c r="U440" s="247"/>
      <c r="V440" s="247"/>
      <c r="W440" s="247"/>
      <c r="X440" s="248"/>
      <c r="Y440" s="13"/>
      <c r="Z440" s="13"/>
      <c r="AA440" s="13"/>
      <c r="AB440" s="13"/>
      <c r="AC440" s="13"/>
      <c r="AD440" s="13"/>
      <c r="AE440" s="13"/>
      <c r="AT440" s="249" t="s">
        <v>206</v>
      </c>
      <c r="AU440" s="249" t="s">
        <v>84</v>
      </c>
      <c r="AV440" s="13" t="s">
        <v>82</v>
      </c>
      <c r="AW440" s="13" t="s">
        <v>5</v>
      </c>
      <c r="AX440" s="13" t="s">
        <v>74</v>
      </c>
      <c r="AY440" s="249" t="s">
        <v>194</v>
      </c>
    </row>
    <row r="441" s="14" customFormat="1">
      <c r="A441" s="14"/>
      <c r="B441" s="250"/>
      <c r="C441" s="251"/>
      <c r="D441" s="241" t="s">
        <v>206</v>
      </c>
      <c r="E441" s="252" t="s">
        <v>20</v>
      </c>
      <c r="F441" s="253" t="s">
        <v>727</v>
      </c>
      <c r="G441" s="251"/>
      <c r="H441" s="254">
        <v>1.7549999999999999</v>
      </c>
      <c r="I441" s="255"/>
      <c r="J441" s="255"/>
      <c r="K441" s="251"/>
      <c r="L441" s="251"/>
      <c r="M441" s="256"/>
      <c r="N441" s="257"/>
      <c r="O441" s="258"/>
      <c r="P441" s="258"/>
      <c r="Q441" s="258"/>
      <c r="R441" s="258"/>
      <c r="S441" s="258"/>
      <c r="T441" s="258"/>
      <c r="U441" s="258"/>
      <c r="V441" s="258"/>
      <c r="W441" s="258"/>
      <c r="X441" s="259"/>
      <c r="Y441" s="14"/>
      <c r="Z441" s="14"/>
      <c r="AA441" s="14"/>
      <c r="AB441" s="14"/>
      <c r="AC441" s="14"/>
      <c r="AD441" s="14"/>
      <c r="AE441" s="14"/>
      <c r="AT441" s="260" t="s">
        <v>206</v>
      </c>
      <c r="AU441" s="260" t="s">
        <v>84</v>
      </c>
      <c r="AV441" s="14" t="s">
        <v>84</v>
      </c>
      <c r="AW441" s="14" t="s">
        <v>5</v>
      </c>
      <c r="AX441" s="14" t="s">
        <v>74</v>
      </c>
      <c r="AY441" s="260" t="s">
        <v>194</v>
      </c>
    </row>
    <row r="442" s="14" customFormat="1">
      <c r="A442" s="14"/>
      <c r="B442" s="250"/>
      <c r="C442" s="251"/>
      <c r="D442" s="241" t="s">
        <v>206</v>
      </c>
      <c r="E442" s="252" t="s">
        <v>20</v>
      </c>
      <c r="F442" s="253" t="s">
        <v>728</v>
      </c>
      <c r="G442" s="251"/>
      <c r="H442" s="254">
        <v>3.7530000000000001</v>
      </c>
      <c r="I442" s="255"/>
      <c r="J442" s="255"/>
      <c r="K442" s="251"/>
      <c r="L442" s="251"/>
      <c r="M442" s="256"/>
      <c r="N442" s="257"/>
      <c r="O442" s="258"/>
      <c r="P442" s="258"/>
      <c r="Q442" s="258"/>
      <c r="R442" s="258"/>
      <c r="S442" s="258"/>
      <c r="T442" s="258"/>
      <c r="U442" s="258"/>
      <c r="V442" s="258"/>
      <c r="W442" s="258"/>
      <c r="X442" s="259"/>
      <c r="Y442" s="14"/>
      <c r="Z442" s="14"/>
      <c r="AA442" s="14"/>
      <c r="AB442" s="14"/>
      <c r="AC442" s="14"/>
      <c r="AD442" s="14"/>
      <c r="AE442" s="14"/>
      <c r="AT442" s="260" t="s">
        <v>206</v>
      </c>
      <c r="AU442" s="260" t="s">
        <v>84</v>
      </c>
      <c r="AV442" s="14" t="s">
        <v>84</v>
      </c>
      <c r="AW442" s="14" t="s">
        <v>5</v>
      </c>
      <c r="AX442" s="14" t="s">
        <v>74</v>
      </c>
      <c r="AY442" s="260" t="s">
        <v>194</v>
      </c>
    </row>
    <row r="443" s="15" customFormat="1">
      <c r="A443" s="15"/>
      <c r="B443" s="261"/>
      <c r="C443" s="262"/>
      <c r="D443" s="241" t="s">
        <v>206</v>
      </c>
      <c r="E443" s="263" t="s">
        <v>20</v>
      </c>
      <c r="F443" s="264" t="s">
        <v>210</v>
      </c>
      <c r="G443" s="262"/>
      <c r="H443" s="265">
        <v>5.508</v>
      </c>
      <c r="I443" s="266"/>
      <c r="J443" s="266"/>
      <c r="K443" s="262"/>
      <c r="L443" s="262"/>
      <c r="M443" s="267"/>
      <c r="N443" s="268"/>
      <c r="O443" s="269"/>
      <c r="P443" s="269"/>
      <c r="Q443" s="269"/>
      <c r="R443" s="269"/>
      <c r="S443" s="269"/>
      <c r="T443" s="269"/>
      <c r="U443" s="269"/>
      <c r="V443" s="269"/>
      <c r="W443" s="269"/>
      <c r="X443" s="270"/>
      <c r="Y443" s="15"/>
      <c r="Z443" s="15"/>
      <c r="AA443" s="15"/>
      <c r="AB443" s="15"/>
      <c r="AC443" s="15"/>
      <c r="AD443" s="15"/>
      <c r="AE443" s="15"/>
      <c r="AT443" s="271" t="s">
        <v>206</v>
      </c>
      <c r="AU443" s="271" t="s">
        <v>84</v>
      </c>
      <c r="AV443" s="15" t="s">
        <v>202</v>
      </c>
      <c r="AW443" s="15" t="s">
        <v>5</v>
      </c>
      <c r="AX443" s="15" t="s">
        <v>82</v>
      </c>
      <c r="AY443" s="271" t="s">
        <v>194</v>
      </c>
    </row>
    <row r="444" s="2" customFormat="1" ht="24.15" customHeight="1">
      <c r="A444" s="41"/>
      <c r="B444" s="42"/>
      <c r="C444" s="283" t="s">
        <v>364</v>
      </c>
      <c r="D444" s="283" t="s">
        <v>418</v>
      </c>
      <c r="E444" s="284" t="s">
        <v>745</v>
      </c>
      <c r="F444" s="285" t="s">
        <v>746</v>
      </c>
      <c r="G444" s="286" t="s">
        <v>200</v>
      </c>
      <c r="H444" s="287">
        <v>6.4199999999999999</v>
      </c>
      <c r="I444" s="288"/>
      <c r="J444" s="289"/>
      <c r="K444" s="290">
        <f>ROUND(P444*H444,2)</f>
        <v>0</v>
      </c>
      <c r="L444" s="285" t="s">
        <v>201</v>
      </c>
      <c r="M444" s="291"/>
      <c r="N444" s="292" t="s">
        <v>20</v>
      </c>
      <c r="O444" s="228" t="s">
        <v>43</v>
      </c>
      <c r="P444" s="229">
        <f>I444+J444</f>
        <v>0</v>
      </c>
      <c r="Q444" s="229">
        <f>ROUND(I444*H444,2)</f>
        <v>0</v>
      </c>
      <c r="R444" s="229">
        <f>ROUND(J444*H444,2)</f>
        <v>0</v>
      </c>
      <c r="S444" s="87"/>
      <c r="T444" s="230">
        <f>S444*H444</f>
        <v>0</v>
      </c>
      <c r="U444" s="230">
        <v>0.0054000000000000003</v>
      </c>
      <c r="V444" s="230">
        <f>U444*H444</f>
        <v>0.034668000000000004</v>
      </c>
      <c r="W444" s="230">
        <v>0</v>
      </c>
      <c r="X444" s="231">
        <f>W444*H444</f>
        <v>0</v>
      </c>
      <c r="Y444" s="41"/>
      <c r="Z444" s="41"/>
      <c r="AA444" s="41"/>
      <c r="AB444" s="41"/>
      <c r="AC444" s="41"/>
      <c r="AD444" s="41"/>
      <c r="AE444" s="41"/>
      <c r="AR444" s="232" t="s">
        <v>333</v>
      </c>
      <c r="AT444" s="232" t="s">
        <v>418</v>
      </c>
      <c r="AU444" s="232" t="s">
        <v>84</v>
      </c>
      <c r="AY444" s="20" t="s">
        <v>194</v>
      </c>
      <c r="BE444" s="233">
        <f>IF(O444="základní",K444,0)</f>
        <v>0</v>
      </c>
      <c r="BF444" s="233">
        <f>IF(O444="snížená",K444,0)</f>
        <v>0</v>
      </c>
      <c r="BG444" s="233">
        <f>IF(O444="zákl. přenesená",K444,0)</f>
        <v>0</v>
      </c>
      <c r="BH444" s="233">
        <f>IF(O444="sníž. přenesená",K444,0)</f>
        <v>0</v>
      </c>
      <c r="BI444" s="233">
        <f>IF(O444="nulová",K444,0)</f>
        <v>0</v>
      </c>
      <c r="BJ444" s="20" t="s">
        <v>82</v>
      </c>
      <c r="BK444" s="233">
        <f>ROUND(P444*H444,2)</f>
        <v>0</v>
      </c>
      <c r="BL444" s="20" t="s">
        <v>289</v>
      </c>
      <c r="BM444" s="232" t="s">
        <v>747</v>
      </c>
    </row>
    <row r="445" s="13" customFormat="1">
      <c r="A445" s="13"/>
      <c r="B445" s="239"/>
      <c r="C445" s="240"/>
      <c r="D445" s="241" t="s">
        <v>206</v>
      </c>
      <c r="E445" s="242" t="s">
        <v>20</v>
      </c>
      <c r="F445" s="243" t="s">
        <v>535</v>
      </c>
      <c r="G445" s="240"/>
      <c r="H445" s="242" t="s">
        <v>20</v>
      </c>
      <c r="I445" s="244"/>
      <c r="J445" s="244"/>
      <c r="K445" s="240"/>
      <c r="L445" s="240"/>
      <c r="M445" s="245"/>
      <c r="N445" s="246"/>
      <c r="O445" s="247"/>
      <c r="P445" s="247"/>
      <c r="Q445" s="247"/>
      <c r="R445" s="247"/>
      <c r="S445" s="247"/>
      <c r="T445" s="247"/>
      <c r="U445" s="247"/>
      <c r="V445" s="247"/>
      <c r="W445" s="247"/>
      <c r="X445" s="248"/>
      <c r="Y445" s="13"/>
      <c r="Z445" s="13"/>
      <c r="AA445" s="13"/>
      <c r="AB445" s="13"/>
      <c r="AC445" s="13"/>
      <c r="AD445" s="13"/>
      <c r="AE445" s="13"/>
      <c r="AT445" s="249" t="s">
        <v>206</v>
      </c>
      <c r="AU445" s="249" t="s">
        <v>84</v>
      </c>
      <c r="AV445" s="13" t="s">
        <v>82</v>
      </c>
      <c r="AW445" s="13" t="s">
        <v>5</v>
      </c>
      <c r="AX445" s="13" t="s">
        <v>74</v>
      </c>
      <c r="AY445" s="249" t="s">
        <v>194</v>
      </c>
    </row>
    <row r="446" s="13" customFormat="1">
      <c r="A446" s="13"/>
      <c r="B446" s="239"/>
      <c r="C446" s="240"/>
      <c r="D446" s="241" t="s">
        <v>206</v>
      </c>
      <c r="E446" s="242" t="s">
        <v>20</v>
      </c>
      <c r="F446" s="243" t="s">
        <v>726</v>
      </c>
      <c r="G446" s="240"/>
      <c r="H446" s="242" t="s">
        <v>20</v>
      </c>
      <c r="I446" s="244"/>
      <c r="J446" s="244"/>
      <c r="K446" s="240"/>
      <c r="L446" s="240"/>
      <c r="M446" s="245"/>
      <c r="N446" s="246"/>
      <c r="O446" s="247"/>
      <c r="P446" s="247"/>
      <c r="Q446" s="247"/>
      <c r="R446" s="247"/>
      <c r="S446" s="247"/>
      <c r="T446" s="247"/>
      <c r="U446" s="247"/>
      <c r="V446" s="247"/>
      <c r="W446" s="247"/>
      <c r="X446" s="248"/>
      <c r="Y446" s="13"/>
      <c r="Z446" s="13"/>
      <c r="AA446" s="13"/>
      <c r="AB446" s="13"/>
      <c r="AC446" s="13"/>
      <c r="AD446" s="13"/>
      <c r="AE446" s="13"/>
      <c r="AT446" s="249" t="s">
        <v>206</v>
      </c>
      <c r="AU446" s="249" t="s">
        <v>84</v>
      </c>
      <c r="AV446" s="13" t="s">
        <v>82</v>
      </c>
      <c r="AW446" s="13" t="s">
        <v>5</v>
      </c>
      <c r="AX446" s="13" t="s">
        <v>74</v>
      </c>
      <c r="AY446" s="249" t="s">
        <v>194</v>
      </c>
    </row>
    <row r="447" s="13" customFormat="1">
      <c r="A447" s="13"/>
      <c r="B447" s="239"/>
      <c r="C447" s="240"/>
      <c r="D447" s="241" t="s">
        <v>206</v>
      </c>
      <c r="E447" s="242" t="s">
        <v>20</v>
      </c>
      <c r="F447" s="243" t="s">
        <v>208</v>
      </c>
      <c r="G447" s="240"/>
      <c r="H447" s="242" t="s">
        <v>20</v>
      </c>
      <c r="I447" s="244"/>
      <c r="J447" s="244"/>
      <c r="K447" s="240"/>
      <c r="L447" s="240"/>
      <c r="M447" s="245"/>
      <c r="N447" s="246"/>
      <c r="O447" s="247"/>
      <c r="P447" s="247"/>
      <c r="Q447" s="247"/>
      <c r="R447" s="247"/>
      <c r="S447" s="247"/>
      <c r="T447" s="247"/>
      <c r="U447" s="247"/>
      <c r="V447" s="247"/>
      <c r="W447" s="247"/>
      <c r="X447" s="248"/>
      <c r="Y447" s="13"/>
      <c r="Z447" s="13"/>
      <c r="AA447" s="13"/>
      <c r="AB447" s="13"/>
      <c r="AC447" s="13"/>
      <c r="AD447" s="13"/>
      <c r="AE447" s="13"/>
      <c r="AT447" s="249" t="s">
        <v>206</v>
      </c>
      <c r="AU447" s="249" t="s">
        <v>84</v>
      </c>
      <c r="AV447" s="13" t="s">
        <v>82</v>
      </c>
      <c r="AW447" s="13" t="s">
        <v>5</v>
      </c>
      <c r="AX447" s="13" t="s">
        <v>74</v>
      </c>
      <c r="AY447" s="249" t="s">
        <v>194</v>
      </c>
    </row>
    <row r="448" s="14" customFormat="1">
      <c r="A448" s="14"/>
      <c r="B448" s="250"/>
      <c r="C448" s="251"/>
      <c r="D448" s="241" t="s">
        <v>206</v>
      </c>
      <c r="E448" s="252" t="s">
        <v>20</v>
      </c>
      <c r="F448" s="253" t="s">
        <v>727</v>
      </c>
      <c r="G448" s="251"/>
      <c r="H448" s="254">
        <v>1.7549999999999999</v>
      </c>
      <c r="I448" s="255"/>
      <c r="J448" s="255"/>
      <c r="K448" s="251"/>
      <c r="L448" s="251"/>
      <c r="M448" s="256"/>
      <c r="N448" s="257"/>
      <c r="O448" s="258"/>
      <c r="P448" s="258"/>
      <c r="Q448" s="258"/>
      <c r="R448" s="258"/>
      <c r="S448" s="258"/>
      <c r="T448" s="258"/>
      <c r="U448" s="258"/>
      <c r="V448" s="258"/>
      <c r="W448" s="258"/>
      <c r="X448" s="259"/>
      <c r="Y448" s="14"/>
      <c r="Z448" s="14"/>
      <c r="AA448" s="14"/>
      <c r="AB448" s="14"/>
      <c r="AC448" s="14"/>
      <c r="AD448" s="14"/>
      <c r="AE448" s="14"/>
      <c r="AT448" s="260" t="s">
        <v>206</v>
      </c>
      <c r="AU448" s="260" t="s">
        <v>84</v>
      </c>
      <c r="AV448" s="14" t="s">
        <v>84</v>
      </c>
      <c r="AW448" s="14" t="s">
        <v>5</v>
      </c>
      <c r="AX448" s="14" t="s">
        <v>74</v>
      </c>
      <c r="AY448" s="260" t="s">
        <v>194</v>
      </c>
    </row>
    <row r="449" s="14" customFormat="1">
      <c r="A449" s="14"/>
      <c r="B449" s="250"/>
      <c r="C449" s="251"/>
      <c r="D449" s="241" t="s">
        <v>206</v>
      </c>
      <c r="E449" s="252" t="s">
        <v>20</v>
      </c>
      <c r="F449" s="253" t="s">
        <v>728</v>
      </c>
      <c r="G449" s="251"/>
      <c r="H449" s="254">
        <v>3.7530000000000001</v>
      </c>
      <c r="I449" s="255"/>
      <c r="J449" s="255"/>
      <c r="K449" s="251"/>
      <c r="L449" s="251"/>
      <c r="M449" s="256"/>
      <c r="N449" s="257"/>
      <c r="O449" s="258"/>
      <c r="P449" s="258"/>
      <c r="Q449" s="258"/>
      <c r="R449" s="258"/>
      <c r="S449" s="258"/>
      <c r="T449" s="258"/>
      <c r="U449" s="258"/>
      <c r="V449" s="258"/>
      <c r="W449" s="258"/>
      <c r="X449" s="259"/>
      <c r="Y449" s="14"/>
      <c r="Z449" s="14"/>
      <c r="AA449" s="14"/>
      <c r="AB449" s="14"/>
      <c r="AC449" s="14"/>
      <c r="AD449" s="14"/>
      <c r="AE449" s="14"/>
      <c r="AT449" s="260" t="s">
        <v>206</v>
      </c>
      <c r="AU449" s="260" t="s">
        <v>84</v>
      </c>
      <c r="AV449" s="14" t="s">
        <v>84</v>
      </c>
      <c r="AW449" s="14" t="s">
        <v>5</v>
      </c>
      <c r="AX449" s="14" t="s">
        <v>74</v>
      </c>
      <c r="AY449" s="260" t="s">
        <v>194</v>
      </c>
    </row>
    <row r="450" s="15" customFormat="1">
      <c r="A450" s="15"/>
      <c r="B450" s="261"/>
      <c r="C450" s="262"/>
      <c r="D450" s="241" t="s">
        <v>206</v>
      </c>
      <c r="E450" s="263" t="s">
        <v>20</v>
      </c>
      <c r="F450" s="264" t="s">
        <v>210</v>
      </c>
      <c r="G450" s="262"/>
      <c r="H450" s="265">
        <v>5.508</v>
      </c>
      <c r="I450" s="266"/>
      <c r="J450" s="266"/>
      <c r="K450" s="262"/>
      <c r="L450" s="262"/>
      <c r="M450" s="267"/>
      <c r="N450" s="268"/>
      <c r="O450" s="269"/>
      <c r="P450" s="269"/>
      <c r="Q450" s="269"/>
      <c r="R450" s="269"/>
      <c r="S450" s="269"/>
      <c r="T450" s="269"/>
      <c r="U450" s="269"/>
      <c r="V450" s="269"/>
      <c r="W450" s="269"/>
      <c r="X450" s="270"/>
      <c r="Y450" s="15"/>
      <c r="Z450" s="15"/>
      <c r="AA450" s="15"/>
      <c r="AB450" s="15"/>
      <c r="AC450" s="15"/>
      <c r="AD450" s="15"/>
      <c r="AE450" s="15"/>
      <c r="AT450" s="271" t="s">
        <v>206</v>
      </c>
      <c r="AU450" s="271" t="s">
        <v>84</v>
      </c>
      <c r="AV450" s="15" t="s">
        <v>202</v>
      </c>
      <c r="AW450" s="15" t="s">
        <v>5</v>
      </c>
      <c r="AX450" s="15" t="s">
        <v>82</v>
      </c>
      <c r="AY450" s="271" t="s">
        <v>194</v>
      </c>
    </row>
    <row r="451" s="14" customFormat="1">
      <c r="A451" s="14"/>
      <c r="B451" s="250"/>
      <c r="C451" s="251"/>
      <c r="D451" s="241" t="s">
        <v>206</v>
      </c>
      <c r="E451" s="251"/>
      <c r="F451" s="253" t="s">
        <v>748</v>
      </c>
      <c r="G451" s="251"/>
      <c r="H451" s="254">
        <v>6.4199999999999999</v>
      </c>
      <c r="I451" s="255"/>
      <c r="J451" s="255"/>
      <c r="K451" s="251"/>
      <c r="L451" s="251"/>
      <c r="M451" s="256"/>
      <c r="N451" s="257"/>
      <c r="O451" s="258"/>
      <c r="P451" s="258"/>
      <c r="Q451" s="258"/>
      <c r="R451" s="258"/>
      <c r="S451" s="258"/>
      <c r="T451" s="258"/>
      <c r="U451" s="258"/>
      <c r="V451" s="258"/>
      <c r="W451" s="258"/>
      <c r="X451" s="259"/>
      <c r="Y451" s="14"/>
      <c r="Z451" s="14"/>
      <c r="AA451" s="14"/>
      <c r="AB451" s="14"/>
      <c r="AC451" s="14"/>
      <c r="AD451" s="14"/>
      <c r="AE451" s="14"/>
      <c r="AT451" s="260" t="s">
        <v>206</v>
      </c>
      <c r="AU451" s="260" t="s">
        <v>84</v>
      </c>
      <c r="AV451" s="14" t="s">
        <v>84</v>
      </c>
      <c r="AW451" s="14" t="s">
        <v>4</v>
      </c>
      <c r="AX451" s="14" t="s">
        <v>82</v>
      </c>
      <c r="AY451" s="260" t="s">
        <v>194</v>
      </c>
    </row>
    <row r="452" s="2" customFormat="1" ht="24.15" customHeight="1">
      <c r="A452" s="41"/>
      <c r="B452" s="42"/>
      <c r="C452" s="220" t="s">
        <v>357</v>
      </c>
      <c r="D452" s="220" t="s">
        <v>197</v>
      </c>
      <c r="E452" s="221" t="s">
        <v>749</v>
      </c>
      <c r="F452" s="222" t="s">
        <v>750</v>
      </c>
      <c r="G452" s="223" t="s">
        <v>200</v>
      </c>
      <c r="H452" s="224">
        <v>20.399999999999999</v>
      </c>
      <c r="I452" s="225"/>
      <c r="J452" s="225"/>
      <c r="K452" s="226">
        <f>ROUND(P452*H452,2)</f>
        <v>0</v>
      </c>
      <c r="L452" s="222" t="s">
        <v>201</v>
      </c>
      <c r="M452" s="47"/>
      <c r="N452" s="227" t="s">
        <v>20</v>
      </c>
      <c r="O452" s="228" t="s">
        <v>43</v>
      </c>
      <c r="P452" s="229">
        <f>I452+J452</f>
        <v>0</v>
      </c>
      <c r="Q452" s="229">
        <f>ROUND(I452*H452,2)</f>
        <v>0</v>
      </c>
      <c r="R452" s="229">
        <f>ROUND(J452*H452,2)</f>
        <v>0</v>
      </c>
      <c r="S452" s="87"/>
      <c r="T452" s="230">
        <f>S452*H452</f>
        <v>0</v>
      </c>
      <c r="U452" s="230">
        <v>0.00039825</v>
      </c>
      <c r="V452" s="230">
        <f>U452*H452</f>
        <v>0.0081242999999999992</v>
      </c>
      <c r="W452" s="230">
        <v>0</v>
      </c>
      <c r="X452" s="231">
        <f>W452*H452</f>
        <v>0</v>
      </c>
      <c r="Y452" s="41"/>
      <c r="Z452" s="41"/>
      <c r="AA452" s="41"/>
      <c r="AB452" s="41"/>
      <c r="AC452" s="41"/>
      <c r="AD452" s="41"/>
      <c r="AE452" s="41"/>
      <c r="AR452" s="232" t="s">
        <v>289</v>
      </c>
      <c r="AT452" s="232" t="s">
        <v>197</v>
      </c>
      <c r="AU452" s="232" t="s">
        <v>84</v>
      </c>
      <c r="AY452" s="20" t="s">
        <v>194</v>
      </c>
      <c r="BE452" s="233">
        <f>IF(O452="základní",K452,0)</f>
        <v>0</v>
      </c>
      <c r="BF452" s="233">
        <f>IF(O452="snížená",K452,0)</f>
        <v>0</v>
      </c>
      <c r="BG452" s="233">
        <f>IF(O452="zákl. přenesená",K452,0)</f>
        <v>0</v>
      </c>
      <c r="BH452" s="233">
        <f>IF(O452="sníž. přenesená",K452,0)</f>
        <v>0</v>
      </c>
      <c r="BI452" s="233">
        <f>IF(O452="nulová",K452,0)</f>
        <v>0</v>
      </c>
      <c r="BJ452" s="20" t="s">
        <v>82</v>
      </c>
      <c r="BK452" s="233">
        <f>ROUND(P452*H452,2)</f>
        <v>0</v>
      </c>
      <c r="BL452" s="20" t="s">
        <v>289</v>
      </c>
      <c r="BM452" s="232" t="s">
        <v>751</v>
      </c>
    </row>
    <row r="453" s="2" customFormat="1">
      <c r="A453" s="41"/>
      <c r="B453" s="42"/>
      <c r="C453" s="43"/>
      <c r="D453" s="234" t="s">
        <v>204</v>
      </c>
      <c r="E453" s="43"/>
      <c r="F453" s="235" t="s">
        <v>752</v>
      </c>
      <c r="G453" s="43"/>
      <c r="H453" s="43"/>
      <c r="I453" s="236"/>
      <c r="J453" s="236"/>
      <c r="K453" s="43"/>
      <c r="L453" s="43"/>
      <c r="M453" s="47"/>
      <c r="N453" s="237"/>
      <c r="O453" s="238"/>
      <c r="P453" s="87"/>
      <c r="Q453" s="87"/>
      <c r="R453" s="87"/>
      <c r="S453" s="87"/>
      <c r="T453" s="87"/>
      <c r="U453" s="87"/>
      <c r="V453" s="87"/>
      <c r="W453" s="87"/>
      <c r="X453" s="88"/>
      <c r="Y453" s="41"/>
      <c r="Z453" s="41"/>
      <c r="AA453" s="41"/>
      <c r="AB453" s="41"/>
      <c r="AC453" s="41"/>
      <c r="AD453" s="41"/>
      <c r="AE453" s="41"/>
      <c r="AT453" s="20" t="s">
        <v>204</v>
      </c>
      <c r="AU453" s="20" t="s">
        <v>84</v>
      </c>
    </row>
    <row r="454" s="13" customFormat="1">
      <c r="A454" s="13"/>
      <c r="B454" s="239"/>
      <c r="C454" s="240"/>
      <c r="D454" s="241" t="s">
        <v>206</v>
      </c>
      <c r="E454" s="242" t="s">
        <v>20</v>
      </c>
      <c r="F454" s="243" t="s">
        <v>535</v>
      </c>
      <c r="G454" s="240"/>
      <c r="H454" s="242" t="s">
        <v>20</v>
      </c>
      <c r="I454" s="244"/>
      <c r="J454" s="244"/>
      <c r="K454" s="240"/>
      <c r="L454" s="240"/>
      <c r="M454" s="245"/>
      <c r="N454" s="246"/>
      <c r="O454" s="247"/>
      <c r="P454" s="247"/>
      <c r="Q454" s="247"/>
      <c r="R454" s="247"/>
      <c r="S454" s="247"/>
      <c r="T454" s="247"/>
      <c r="U454" s="247"/>
      <c r="V454" s="247"/>
      <c r="W454" s="247"/>
      <c r="X454" s="248"/>
      <c r="Y454" s="13"/>
      <c r="Z454" s="13"/>
      <c r="AA454" s="13"/>
      <c r="AB454" s="13"/>
      <c r="AC454" s="13"/>
      <c r="AD454" s="13"/>
      <c r="AE454" s="13"/>
      <c r="AT454" s="249" t="s">
        <v>206</v>
      </c>
      <c r="AU454" s="249" t="s">
        <v>84</v>
      </c>
      <c r="AV454" s="13" t="s">
        <v>82</v>
      </c>
      <c r="AW454" s="13" t="s">
        <v>5</v>
      </c>
      <c r="AX454" s="13" t="s">
        <v>74</v>
      </c>
      <c r="AY454" s="249" t="s">
        <v>194</v>
      </c>
    </row>
    <row r="455" s="13" customFormat="1">
      <c r="A455" s="13"/>
      <c r="B455" s="239"/>
      <c r="C455" s="240"/>
      <c r="D455" s="241" t="s">
        <v>206</v>
      </c>
      <c r="E455" s="242" t="s">
        <v>20</v>
      </c>
      <c r="F455" s="243" t="s">
        <v>753</v>
      </c>
      <c r="G455" s="240"/>
      <c r="H455" s="242" t="s">
        <v>20</v>
      </c>
      <c r="I455" s="244"/>
      <c r="J455" s="244"/>
      <c r="K455" s="240"/>
      <c r="L455" s="240"/>
      <c r="M455" s="245"/>
      <c r="N455" s="246"/>
      <c r="O455" s="247"/>
      <c r="P455" s="247"/>
      <c r="Q455" s="247"/>
      <c r="R455" s="247"/>
      <c r="S455" s="247"/>
      <c r="T455" s="247"/>
      <c r="U455" s="247"/>
      <c r="V455" s="247"/>
      <c r="W455" s="247"/>
      <c r="X455" s="248"/>
      <c r="Y455" s="13"/>
      <c r="Z455" s="13"/>
      <c r="AA455" s="13"/>
      <c r="AB455" s="13"/>
      <c r="AC455" s="13"/>
      <c r="AD455" s="13"/>
      <c r="AE455" s="13"/>
      <c r="AT455" s="249" t="s">
        <v>206</v>
      </c>
      <c r="AU455" s="249" t="s">
        <v>84</v>
      </c>
      <c r="AV455" s="13" t="s">
        <v>82</v>
      </c>
      <c r="AW455" s="13" t="s">
        <v>5</v>
      </c>
      <c r="AX455" s="13" t="s">
        <v>74</v>
      </c>
      <c r="AY455" s="249" t="s">
        <v>194</v>
      </c>
    </row>
    <row r="456" s="13" customFormat="1">
      <c r="A456" s="13"/>
      <c r="B456" s="239"/>
      <c r="C456" s="240"/>
      <c r="D456" s="241" t="s">
        <v>206</v>
      </c>
      <c r="E456" s="242" t="s">
        <v>20</v>
      </c>
      <c r="F456" s="243" t="s">
        <v>349</v>
      </c>
      <c r="G456" s="240"/>
      <c r="H456" s="242" t="s">
        <v>20</v>
      </c>
      <c r="I456" s="244"/>
      <c r="J456" s="244"/>
      <c r="K456" s="240"/>
      <c r="L456" s="240"/>
      <c r="M456" s="245"/>
      <c r="N456" s="246"/>
      <c r="O456" s="247"/>
      <c r="P456" s="247"/>
      <c r="Q456" s="247"/>
      <c r="R456" s="247"/>
      <c r="S456" s="247"/>
      <c r="T456" s="247"/>
      <c r="U456" s="247"/>
      <c r="V456" s="247"/>
      <c r="W456" s="247"/>
      <c r="X456" s="248"/>
      <c r="Y456" s="13"/>
      <c r="Z456" s="13"/>
      <c r="AA456" s="13"/>
      <c r="AB456" s="13"/>
      <c r="AC456" s="13"/>
      <c r="AD456" s="13"/>
      <c r="AE456" s="13"/>
      <c r="AT456" s="249" t="s">
        <v>206</v>
      </c>
      <c r="AU456" s="249" t="s">
        <v>84</v>
      </c>
      <c r="AV456" s="13" t="s">
        <v>82</v>
      </c>
      <c r="AW456" s="13" t="s">
        <v>5</v>
      </c>
      <c r="AX456" s="13" t="s">
        <v>74</v>
      </c>
      <c r="AY456" s="249" t="s">
        <v>194</v>
      </c>
    </row>
    <row r="457" s="14" customFormat="1">
      <c r="A457" s="14"/>
      <c r="B457" s="250"/>
      <c r="C457" s="251"/>
      <c r="D457" s="241" t="s">
        <v>206</v>
      </c>
      <c r="E457" s="252" t="s">
        <v>20</v>
      </c>
      <c r="F457" s="253" t="s">
        <v>738</v>
      </c>
      <c r="G457" s="251"/>
      <c r="H457" s="254">
        <v>20.399999999999999</v>
      </c>
      <c r="I457" s="255"/>
      <c r="J457" s="255"/>
      <c r="K457" s="251"/>
      <c r="L457" s="251"/>
      <c r="M457" s="256"/>
      <c r="N457" s="257"/>
      <c r="O457" s="258"/>
      <c r="P457" s="258"/>
      <c r="Q457" s="258"/>
      <c r="R457" s="258"/>
      <c r="S457" s="258"/>
      <c r="T457" s="258"/>
      <c r="U457" s="258"/>
      <c r="V457" s="258"/>
      <c r="W457" s="258"/>
      <c r="X457" s="259"/>
      <c r="Y457" s="14"/>
      <c r="Z457" s="14"/>
      <c r="AA457" s="14"/>
      <c r="AB457" s="14"/>
      <c r="AC457" s="14"/>
      <c r="AD457" s="14"/>
      <c r="AE457" s="14"/>
      <c r="AT457" s="260" t="s">
        <v>206</v>
      </c>
      <c r="AU457" s="260" t="s">
        <v>84</v>
      </c>
      <c r="AV457" s="14" t="s">
        <v>84</v>
      </c>
      <c r="AW457" s="14" t="s">
        <v>5</v>
      </c>
      <c r="AX457" s="14" t="s">
        <v>74</v>
      </c>
      <c r="AY457" s="260" t="s">
        <v>194</v>
      </c>
    </row>
    <row r="458" s="15" customFormat="1">
      <c r="A458" s="15"/>
      <c r="B458" s="261"/>
      <c r="C458" s="262"/>
      <c r="D458" s="241" t="s">
        <v>206</v>
      </c>
      <c r="E458" s="263" t="s">
        <v>20</v>
      </c>
      <c r="F458" s="264" t="s">
        <v>210</v>
      </c>
      <c r="G458" s="262"/>
      <c r="H458" s="265">
        <v>20.399999999999999</v>
      </c>
      <c r="I458" s="266"/>
      <c r="J458" s="266"/>
      <c r="K458" s="262"/>
      <c r="L458" s="262"/>
      <c r="M458" s="267"/>
      <c r="N458" s="268"/>
      <c r="O458" s="269"/>
      <c r="P458" s="269"/>
      <c r="Q458" s="269"/>
      <c r="R458" s="269"/>
      <c r="S458" s="269"/>
      <c r="T458" s="269"/>
      <c r="U458" s="269"/>
      <c r="V458" s="269"/>
      <c r="W458" s="269"/>
      <c r="X458" s="270"/>
      <c r="Y458" s="15"/>
      <c r="Z458" s="15"/>
      <c r="AA458" s="15"/>
      <c r="AB458" s="15"/>
      <c r="AC458" s="15"/>
      <c r="AD458" s="15"/>
      <c r="AE458" s="15"/>
      <c r="AT458" s="271" t="s">
        <v>206</v>
      </c>
      <c r="AU458" s="271" t="s">
        <v>84</v>
      </c>
      <c r="AV458" s="15" t="s">
        <v>202</v>
      </c>
      <c r="AW458" s="15" t="s">
        <v>5</v>
      </c>
      <c r="AX458" s="15" t="s">
        <v>82</v>
      </c>
      <c r="AY458" s="271" t="s">
        <v>194</v>
      </c>
    </row>
    <row r="459" s="2" customFormat="1" ht="24.15" customHeight="1">
      <c r="A459" s="41"/>
      <c r="B459" s="42"/>
      <c r="C459" s="283" t="s">
        <v>367</v>
      </c>
      <c r="D459" s="283" t="s">
        <v>418</v>
      </c>
      <c r="E459" s="284" t="s">
        <v>745</v>
      </c>
      <c r="F459" s="285" t="s">
        <v>746</v>
      </c>
      <c r="G459" s="286" t="s">
        <v>200</v>
      </c>
      <c r="H459" s="287">
        <v>24.908000000000001</v>
      </c>
      <c r="I459" s="288"/>
      <c r="J459" s="289"/>
      <c r="K459" s="290">
        <f>ROUND(P459*H459,2)</f>
        <v>0</v>
      </c>
      <c r="L459" s="285" t="s">
        <v>201</v>
      </c>
      <c r="M459" s="291"/>
      <c r="N459" s="292" t="s">
        <v>20</v>
      </c>
      <c r="O459" s="228" t="s">
        <v>43</v>
      </c>
      <c r="P459" s="229">
        <f>I459+J459</f>
        <v>0</v>
      </c>
      <c r="Q459" s="229">
        <f>ROUND(I459*H459,2)</f>
        <v>0</v>
      </c>
      <c r="R459" s="229">
        <f>ROUND(J459*H459,2)</f>
        <v>0</v>
      </c>
      <c r="S459" s="87"/>
      <c r="T459" s="230">
        <f>S459*H459</f>
        <v>0</v>
      </c>
      <c r="U459" s="230">
        <v>0.0054000000000000003</v>
      </c>
      <c r="V459" s="230">
        <f>U459*H459</f>
        <v>0.13450320000000002</v>
      </c>
      <c r="W459" s="230">
        <v>0</v>
      </c>
      <c r="X459" s="231">
        <f>W459*H459</f>
        <v>0</v>
      </c>
      <c r="Y459" s="41"/>
      <c r="Z459" s="41"/>
      <c r="AA459" s="41"/>
      <c r="AB459" s="41"/>
      <c r="AC459" s="41"/>
      <c r="AD459" s="41"/>
      <c r="AE459" s="41"/>
      <c r="AR459" s="232" t="s">
        <v>333</v>
      </c>
      <c r="AT459" s="232" t="s">
        <v>418</v>
      </c>
      <c r="AU459" s="232" t="s">
        <v>84</v>
      </c>
      <c r="AY459" s="20" t="s">
        <v>194</v>
      </c>
      <c r="BE459" s="233">
        <f>IF(O459="základní",K459,0)</f>
        <v>0</v>
      </c>
      <c r="BF459" s="233">
        <f>IF(O459="snížená",K459,0)</f>
        <v>0</v>
      </c>
      <c r="BG459" s="233">
        <f>IF(O459="zákl. přenesená",K459,0)</f>
        <v>0</v>
      </c>
      <c r="BH459" s="233">
        <f>IF(O459="sníž. přenesená",K459,0)</f>
        <v>0</v>
      </c>
      <c r="BI459" s="233">
        <f>IF(O459="nulová",K459,0)</f>
        <v>0</v>
      </c>
      <c r="BJ459" s="20" t="s">
        <v>82</v>
      </c>
      <c r="BK459" s="233">
        <f>ROUND(P459*H459,2)</f>
        <v>0</v>
      </c>
      <c r="BL459" s="20" t="s">
        <v>289</v>
      </c>
      <c r="BM459" s="232" t="s">
        <v>754</v>
      </c>
    </row>
    <row r="460" s="13" customFormat="1">
      <c r="A460" s="13"/>
      <c r="B460" s="239"/>
      <c r="C460" s="240"/>
      <c r="D460" s="241" t="s">
        <v>206</v>
      </c>
      <c r="E460" s="242" t="s">
        <v>20</v>
      </c>
      <c r="F460" s="243" t="s">
        <v>535</v>
      </c>
      <c r="G460" s="240"/>
      <c r="H460" s="242" t="s">
        <v>20</v>
      </c>
      <c r="I460" s="244"/>
      <c r="J460" s="244"/>
      <c r="K460" s="240"/>
      <c r="L460" s="240"/>
      <c r="M460" s="245"/>
      <c r="N460" s="246"/>
      <c r="O460" s="247"/>
      <c r="P460" s="247"/>
      <c r="Q460" s="247"/>
      <c r="R460" s="247"/>
      <c r="S460" s="247"/>
      <c r="T460" s="247"/>
      <c r="U460" s="247"/>
      <c r="V460" s="247"/>
      <c r="W460" s="247"/>
      <c r="X460" s="248"/>
      <c r="Y460" s="13"/>
      <c r="Z460" s="13"/>
      <c r="AA460" s="13"/>
      <c r="AB460" s="13"/>
      <c r="AC460" s="13"/>
      <c r="AD460" s="13"/>
      <c r="AE460" s="13"/>
      <c r="AT460" s="249" t="s">
        <v>206</v>
      </c>
      <c r="AU460" s="249" t="s">
        <v>84</v>
      </c>
      <c r="AV460" s="13" t="s">
        <v>82</v>
      </c>
      <c r="AW460" s="13" t="s">
        <v>5</v>
      </c>
      <c r="AX460" s="13" t="s">
        <v>74</v>
      </c>
      <c r="AY460" s="249" t="s">
        <v>194</v>
      </c>
    </row>
    <row r="461" s="13" customFormat="1">
      <c r="A461" s="13"/>
      <c r="B461" s="239"/>
      <c r="C461" s="240"/>
      <c r="D461" s="241" t="s">
        <v>206</v>
      </c>
      <c r="E461" s="242" t="s">
        <v>20</v>
      </c>
      <c r="F461" s="243" t="s">
        <v>753</v>
      </c>
      <c r="G461" s="240"/>
      <c r="H461" s="242" t="s">
        <v>20</v>
      </c>
      <c r="I461" s="244"/>
      <c r="J461" s="244"/>
      <c r="K461" s="240"/>
      <c r="L461" s="240"/>
      <c r="M461" s="245"/>
      <c r="N461" s="246"/>
      <c r="O461" s="247"/>
      <c r="P461" s="247"/>
      <c r="Q461" s="247"/>
      <c r="R461" s="247"/>
      <c r="S461" s="247"/>
      <c r="T461" s="247"/>
      <c r="U461" s="247"/>
      <c r="V461" s="247"/>
      <c r="W461" s="247"/>
      <c r="X461" s="248"/>
      <c r="Y461" s="13"/>
      <c r="Z461" s="13"/>
      <c r="AA461" s="13"/>
      <c r="AB461" s="13"/>
      <c r="AC461" s="13"/>
      <c r="AD461" s="13"/>
      <c r="AE461" s="13"/>
      <c r="AT461" s="249" t="s">
        <v>206</v>
      </c>
      <c r="AU461" s="249" t="s">
        <v>84</v>
      </c>
      <c r="AV461" s="13" t="s">
        <v>82</v>
      </c>
      <c r="AW461" s="13" t="s">
        <v>5</v>
      </c>
      <c r="AX461" s="13" t="s">
        <v>74</v>
      </c>
      <c r="AY461" s="249" t="s">
        <v>194</v>
      </c>
    </row>
    <row r="462" s="13" customFormat="1">
      <c r="A462" s="13"/>
      <c r="B462" s="239"/>
      <c r="C462" s="240"/>
      <c r="D462" s="241" t="s">
        <v>206</v>
      </c>
      <c r="E462" s="242" t="s">
        <v>20</v>
      </c>
      <c r="F462" s="243" t="s">
        <v>349</v>
      </c>
      <c r="G462" s="240"/>
      <c r="H462" s="242" t="s">
        <v>20</v>
      </c>
      <c r="I462" s="244"/>
      <c r="J462" s="244"/>
      <c r="K462" s="240"/>
      <c r="L462" s="240"/>
      <c r="M462" s="245"/>
      <c r="N462" s="246"/>
      <c r="O462" s="247"/>
      <c r="P462" s="247"/>
      <c r="Q462" s="247"/>
      <c r="R462" s="247"/>
      <c r="S462" s="247"/>
      <c r="T462" s="247"/>
      <c r="U462" s="247"/>
      <c r="V462" s="247"/>
      <c r="W462" s="247"/>
      <c r="X462" s="248"/>
      <c r="Y462" s="13"/>
      <c r="Z462" s="13"/>
      <c r="AA462" s="13"/>
      <c r="AB462" s="13"/>
      <c r="AC462" s="13"/>
      <c r="AD462" s="13"/>
      <c r="AE462" s="13"/>
      <c r="AT462" s="249" t="s">
        <v>206</v>
      </c>
      <c r="AU462" s="249" t="s">
        <v>84</v>
      </c>
      <c r="AV462" s="13" t="s">
        <v>82</v>
      </c>
      <c r="AW462" s="13" t="s">
        <v>5</v>
      </c>
      <c r="AX462" s="13" t="s">
        <v>74</v>
      </c>
      <c r="AY462" s="249" t="s">
        <v>194</v>
      </c>
    </row>
    <row r="463" s="14" customFormat="1">
      <c r="A463" s="14"/>
      <c r="B463" s="250"/>
      <c r="C463" s="251"/>
      <c r="D463" s="241" t="s">
        <v>206</v>
      </c>
      <c r="E463" s="252" t="s">
        <v>20</v>
      </c>
      <c r="F463" s="253" t="s">
        <v>738</v>
      </c>
      <c r="G463" s="251"/>
      <c r="H463" s="254">
        <v>20.399999999999999</v>
      </c>
      <c r="I463" s="255"/>
      <c r="J463" s="255"/>
      <c r="K463" s="251"/>
      <c r="L463" s="251"/>
      <c r="M463" s="256"/>
      <c r="N463" s="257"/>
      <c r="O463" s="258"/>
      <c r="P463" s="258"/>
      <c r="Q463" s="258"/>
      <c r="R463" s="258"/>
      <c r="S463" s="258"/>
      <c r="T463" s="258"/>
      <c r="U463" s="258"/>
      <c r="V463" s="258"/>
      <c r="W463" s="258"/>
      <c r="X463" s="259"/>
      <c r="Y463" s="14"/>
      <c r="Z463" s="14"/>
      <c r="AA463" s="14"/>
      <c r="AB463" s="14"/>
      <c r="AC463" s="14"/>
      <c r="AD463" s="14"/>
      <c r="AE463" s="14"/>
      <c r="AT463" s="260" t="s">
        <v>206</v>
      </c>
      <c r="AU463" s="260" t="s">
        <v>84</v>
      </c>
      <c r="AV463" s="14" t="s">
        <v>84</v>
      </c>
      <c r="AW463" s="14" t="s">
        <v>5</v>
      </c>
      <c r="AX463" s="14" t="s">
        <v>74</v>
      </c>
      <c r="AY463" s="260" t="s">
        <v>194</v>
      </c>
    </row>
    <row r="464" s="15" customFormat="1">
      <c r="A464" s="15"/>
      <c r="B464" s="261"/>
      <c r="C464" s="262"/>
      <c r="D464" s="241" t="s">
        <v>206</v>
      </c>
      <c r="E464" s="263" t="s">
        <v>20</v>
      </c>
      <c r="F464" s="264" t="s">
        <v>210</v>
      </c>
      <c r="G464" s="262"/>
      <c r="H464" s="265">
        <v>20.399999999999999</v>
      </c>
      <c r="I464" s="266"/>
      <c r="J464" s="266"/>
      <c r="K464" s="262"/>
      <c r="L464" s="262"/>
      <c r="M464" s="267"/>
      <c r="N464" s="268"/>
      <c r="O464" s="269"/>
      <c r="P464" s="269"/>
      <c r="Q464" s="269"/>
      <c r="R464" s="269"/>
      <c r="S464" s="269"/>
      <c r="T464" s="269"/>
      <c r="U464" s="269"/>
      <c r="V464" s="269"/>
      <c r="W464" s="269"/>
      <c r="X464" s="270"/>
      <c r="Y464" s="15"/>
      <c r="Z464" s="15"/>
      <c r="AA464" s="15"/>
      <c r="AB464" s="15"/>
      <c r="AC464" s="15"/>
      <c r="AD464" s="15"/>
      <c r="AE464" s="15"/>
      <c r="AT464" s="271" t="s">
        <v>206</v>
      </c>
      <c r="AU464" s="271" t="s">
        <v>84</v>
      </c>
      <c r="AV464" s="15" t="s">
        <v>202</v>
      </c>
      <c r="AW464" s="15" t="s">
        <v>5</v>
      </c>
      <c r="AX464" s="15" t="s">
        <v>82</v>
      </c>
      <c r="AY464" s="271" t="s">
        <v>194</v>
      </c>
    </row>
    <row r="465" s="14" customFormat="1">
      <c r="A465" s="14"/>
      <c r="B465" s="250"/>
      <c r="C465" s="251"/>
      <c r="D465" s="241" t="s">
        <v>206</v>
      </c>
      <c r="E465" s="251"/>
      <c r="F465" s="253" t="s">
        <v>755</v>
      </c>
      <c r="G465" s="251"/>
      <c r="H465" s="254">
        <v>24.908000000000001</v>
      </c>
      <c r="I465" s="255"/>
      <c r="J465" s="255"/>
      <c r="K465" s="251"/>
      <c r="L465" s="251"/>
      <c r="M465" s="256"/>
      <c r="N465" s="257"/>
      <c r="O465" s="258"/>
      <c r="P465" s="258"/>
      <c r="Q465" s="258"/>
      <c r="R465" s="258"/>
      <c r="S465" s="258"/>
      <c r="T465" s="258"/>
      <c r="U465" s="258"/>
      <c r="V465" s="258"/>
      <c r="W465" s="258"/>
      <c r="X465" s="259"/>
      <c r="Y465" s="14"/>
      <c r="Z465" s="14"/>
      <c r="AA465" s="14"/>
      <c r="AB465" s="14"/>
      <c r="AC465" s="14"/>
      <c r="AD465" s="14"/>
      <c r="AE465" s="14"/>
      <c r="AT465" s="260" t="s">
        <v>206</v>
      </c>
      <c r="AU465" s="260" t="s">
        <v>84</v>
      </c>
      <c r="AV465" s="14" t="s">
        <v>84</v>
      </c>
      <c r="AW465" s="14" t="s">
        <v>4</v>
      </c>
      <c r="AX465" s="14" t="s">
        <v>82</v>
      </c>
      <c r="AY465" s="260" t="s">
        <v>194</v>
      </c>
    </row>
    <row r="466" s="2" customFormat="1" ht="24.15" customHeight="1">
      <c r="A466" s="41"/>
      <c r="B466" s="42"/>
      <c r="C466" s="220" t="s">
        <v>371</v>
      </c>
      <c r="D466" s="220" t="s">
        <v>197</v>
      </c>
      <c r="E466" s="221" t="s">
        <v>756</v>
      </c>
      <c r="F466" s="222" t="s">
        <v>757</v>
      </c>
      <c r="G466" s="223" t="s">
        <v>200</v>
      </c>
      <c r="H466" s="224">
        <v>20.399999999999999</v>
      </c>
      <c r="I466" s="225"/>
      <c r="J466" s="225"/>
      <c r="K466" s="226">
        <f>ROUND(P466*H466,2)</f>
        <v>0</v>
      </c>
      <c r="L466" s="222" t="s">
        <v>201</v>
      </c>
      <c r="M466" s="47"/>
      <c r="N466" s="227" t="s">
        <v>20</v>
      </c>
      <c r="O466" s="228" t="s">
        <v>43</v>
      </c>
      <c r="P466" s="229">
        <f>I466+J466</f>
        <v>0</v>
      </c>
      <c r="Q466" s="229">
        <f>ROUND(I466*H466,2)</f>
        <v>0</v>
      </c>
      <c r="R466" s="229">
        <f>ROUND(J466*H466,2)</f>
        <v>0</v>
      </c>
      <c r="S466" s="87"/>
      <c r="T466" s="230">
        <f>S466*H466</f>
        <v>0</v>
      </c>
      <c r="U466" s="230">
        <v>5.0000000000000002E-05</v>
      </c>
      <c r="V466" s="230">
        <f>U466*H466</f>
        <v>0.0010200000000000001</v>
      </c>
      <c r="W466" s="230">
        <v>0</v>
      </c>
      <c r="X466" s="231">
        <f>W466*H466</f>
        <v>0</v>
      </c>
      <c r="Y466" s="41"/>
      <c r="Z466" s="41"/>
      <c r="AA466" s="41"/>
      <c r="AB466" s="41"/>
      <c r="AC466" s="41"/>
      <c r="AD466" s="41"/>
      <c r="AE466" s="41"/>
      <c r="AR466" s="232" t="s">
        <v>289</v>
      </c>
      <c r="AT466" s="232" t="s">
        <v>197</v>
      </c>
      <c r="AU466" s="232" t="s">
        <v>84</v>
      </c>
      <c r="AY466" s="20" t="s">
        <v>194</v>
      </c>
      <c r="BE466" s="233">
        <f>IF(O466="základní",K466,0)</f>
        <v>0</v>
      </c>
      <c r="BF466" s="233">
        <f>IF(O466="snížená",K466,0)</f>
        <v>0</v>
      </c>
      <c r="BG466" s="233">
        <f>IF(O466="zákl. přenesená",K466,0)</f>
        <v>0</v>
      </c>
      <c r="BH466" s="233">
        <f>IF(O466="sníž. přenesená",K466,0)</f>
        <v>0</v>
      </c>
      <c r="BI466" s="233">
        <f>IF(O466="nulová",K466,0)</f>
        <v>0</v>
      </c>
      <c r="BJ466" s="20" t="s">
        <v>82</v>
      </c>
      <c r="BK466" s="233">
        <f>ROUND(P466*H466,2)</f>
        <v>0</v>
      </c>
      <c r="BL466" s="20" t="s">
        <v>289</v>
      </c>
      <c r="BM466" s="232" t="s">
        <v>758</v>
      </c>
    </row>
    <row r="467" s="2" customFormat="1">
      <c r="A467" s="41"/>
      <c r="B467" s="42"/>
      <c r="C467" s="43"/>
      <c r="D467" s="234" t="s">
        <v>204</v>
      </c>
      <c r="E467" s="43"/>
      <c r="F467" s="235" t="s">
        <v>759</v>
      </c>
      <c r="G467" s="43"/>
      <c r="H467" s="43"/>
      <c r="I467" s="236"/>
      <c r="J467" s="236"/>
      <c r="K467" s="43"/>
      <c r="L467" s="43"/>
      <c r="M467" s="47"/>
      <c r="N467" s="237"/>
      <c r="O467" s="238"/>
      <c r="P467" s="87"/>
      <c r="Q467" s="87"/>
      <c r="R467" s="87"/>
      <c r="S467" s="87"/>
      <c r="T467" s="87"/>
      <c r="U467" s="87"/>
      <c r="V467" s="87"/>
      <c r="W467" s="87"/>
      <c r="X467" s="88"/>
      <c r="Y467" s="41"/>
      <c r="Z467" s="41"/>
      <c r="AA467" s="41"/>
      <c r="AB467" s="41"/>
      <c r="AC467" s="41"/>
      <c r="AD467" s="41"/>
      <c r="AE467" s="41"/>
      <c r="AT467" s="20" t="s">
        <v>204</v>
      </c>
      <c r="AU467" s="20" t="s">
        <v>84</v>
      </c>
    </row>
    <row r="468" s="13" customFormat="1">
      <c r="A468" s="13"/>
      <c r="B468" s="239"/>
      <c r="C468" s="240"/>
      <c r="D468" s="241" t="s">
        <v>206</v>
      </c>
      <c r="E468" s="242" t="s">
        <v>20</v>
      </c>
      <c r="F468" s="243" t="s">
        <v>535</v>
      </c>
      <c r="G468" s="240"/>
      <c r="H468" s="242" t="s">
        <v>20</v>
      </c>
      <c r="I468" s="244"/>
      <c r="J468" s="244"/>
      <c r="K468" s="240"/>
      <c r="L468" s="240"/>
      <c r="M468" s="245"/>
      <c r="N468" s="246"/>
      <c r="O468" s="247"/>
      <c r="P468" s="247"/>
      <c r="Q468" s="247"/>
      <c r="R468" s="247"/>
      <c r="S468" s="247"/>
      <c r="T468" s="247"/>
      <c r="U468" s="247"/>
      <c r="V468" s="247"/>
      <c r="W468" s="247"/>
      <c r="X468" s="248"/>
      <c r="Y468" s="13"/>
      <c r="Z468" s="13"/>
      <c r="AA468" s="13"/>
      <c r="AB468" s="13"/>
      <c r="AC468" s="13"/>
      <c r="AD468" s="13"/>
      <c r="AE468" s="13"/>
      <c r="AT468" s="249" t="s">
        <v>206</v>
      </c>
      <c r="AU468" s="249" t="s">
        <v>84</v>
      </c>
      <c r="AV468" s="13" t="s">
        <v>82</v>
      </c>
      <c r="AW468" s="13" t="s">
        <v>5</v>
      </c>
      <c r="AX468" s="13" t="s">
        <v>74</v>
      </c>
      <c r="AY468" s="249" t="s">
        <v>194</v>
      </c>
    </row>
    <row r="469" s="13" customFormat="1">
      <c r="A469" s="13"/>
      <c r="B469" s="239"/>
      <c r="C469" s="240"/>
      <c r="D469" s="241" t="s">
        <v>206</v>
      </c>
      <c r="E469" s="242" t="s">
        <v>20</v>
      </c>
      <c r="F469" s="243" t="s">
        <v>760</v>
      </c>
      <c r="G469" s="240"/>
      <c r="H469" s="242" t="s">
        <v>20</v>
      </c>
      <c r="I469" s="244"/>
      <c r="J469" s="244"/>
      <c r="K469" s="240"/>
      <c r="L469" s="240"/>
      <c r="M469" s="245"/>
      <c r="N469" s="246"/>
      <c r="O469" s="247"/>
      <c r="P469" s="247"/>
      <c r="Q469" s="247"/>
      <c r="R469" s="247"/>
      <c r="S469" s="247"/>
      <c r="T469" s="247"/>
      <c r="U469" s="247"/>
      <c r="V469" s="247"/>
      <c r="W469" s="247"/>
      <c r="X469" s="248"/>
      <c r="Y469" s="13"/>
      <c r="Z469" s="13"/>
      <c r="AA469" s="13"/>
      <c r="AB469" s="13"/>
      <c r="AC469" s="13"/>
      <c r="AD469" s="13"/>
      <c r="AE469" s="13"/>
      <c r="AT469" s="249" t="s">
        <v>206</v>
      </c>
      <c r="AU469" s="249" t="s">
        <v>84</v>
      </c>
      <c r="AV469" s="13" t="s">
        <v>82</v>
      </c>
      <c r="AW469" s="13" t="s">
        <v>5</v>
      </c>
      <c r="AX469" s="13" t="s">
        <v>74</v>
      </c>
      <c r="AY469" s="249" t="s">
        <v>194</v>
      </c>
    </row>
    <row r="470" s="13" customFormat="1">
      <c r="A470" s="13"/>
      <c r="B470" s="239"/>
      <c r="C470" s="240"/>
      <c r="D470" s="241" t="s">
        <v>206</v>
      </c>
      <c r="E470" s="242" t="s">
        <v>20</v>
      </c>
      <c r="F470" s="243" t="s">
        <v>456</v>
      </c>
      <c r="G470" s="240"/>
      <c r="H470" s="242" t="s">
        <v>20</v>
      </c>
      <c r="I470" s="244"/>
      <c r="J470" s="244"/>
      <c r="K470" s="240"/>
      <c r="L470" s="240"/>
      <c r="M470" s="245"/>
      <c r="N470" s="246"/>
      <c r="O470" s="247"/>
      <c r="P470" s="247"/>
      <c r="Q470" s="247"/>
      <c r="R470" s="247"/>
      <c r="S470" s="247"/>
      <c r="T470" s="247"/>
      <c r="U470" s="247"/>
      <c r="V470" s="247"/>
      <c r="W470" s="247"/>
      <c r="X470" s="248"/>
      <c r="Y470" s="13"/>
      <c r="Z470" s="13"/>
      <c r="AA470" s="13"/>
      <c r="AB470" s="13"/>
      <c r="AC470" s="13"/>
      <c r="AD470" s="13"/>
      <c r="AE470" s="13"/>
      <c r="AT470" s="249" t="s">
        <v>206</v>
      </c>
      <c r="AU470" s="249" t="s">
        <v>84</v>
      </c>
      <c r="AV470" s="13" t="s">
        <v>82</v>
      </c>
      <c r="AW470" s="13" t="s">
        <v>5</v>
      </c>
      <c r="AX470" s="13" t="s">
        <v>74</v>
      </c>
      <c r="AY470" s="249" t="s">
        <v>194</v>
      </c>
    </row>
    <row r="471" s="14" customFormat="1">
      <c r="A471" s="14"/>
      <c r="B471" s="250"/>
      <c r="C471" s="251"/>
      <c r="D471" s="241" t="s">
        <v>206</v>
      </c>
      <c r="E471" s="252" t="s">
        <v>20</v>
      </c>
      <c r="F471" s="253" t="s">
        <v>738</v>
      </c>
      <c r="G471" s="251"/>
      <c r="H471" s="254">
        <v>20.399999999999999</v>
      </c>
      <c r="I471" s="255"/>
      <c r="J471" s="255"/>
      <c r="K471" s="251"/>
      <c r="L471" s="251"/>
      <c r="M471" s="256"/>
      <c r="N471" s="257"/>
      <c r="O471" s="258"/>
      <c r="P471" s="258"/>
      <c r="Q471" s="258"/>
      <c r="R471" s="258"/>
      <c r="S471" s="258"/>
      <c r="T471" s="258"/>
      <c r="U471" s="258"/>
      <c r="V471" s="258"/>
      <c r="W471" s="258"/>
      <c r="X471" s="259"/>
      <c r="Y471" s="14"/>
      <c r="Z471" s="14"/>
      <c r="AA471" s="14"/>
      <c r="AB471" s="14"/>
      <c r="AC471" s="14"/>
      <c r="AD471" s="14"/>
      <c r="AE471" s="14"/>
      <c r="AT471" s="260" t="s">
        <v>206</v>
      </c>
      <c r="AU471" s="260" t="s">
        <v>84</v>
      </c>
      <c r="AV471" s="14" t="s">
        <v>84</v>
      </c>
      <c r="AW471" s="14" t="s">
        <v>5</v>
      </c>
      <c r="AX471" s="14" t="s">
        <v>74</v>
      </c>
      <c r="AY471" s="260" t="s">
        <v>194</v>
      </c>
    </row>
    <row r="472" s="15" customFormat="1">
      <c r="A472" s="15"/>
      <c r="B472" s="261"/>
      <c r="C472" s="262"/>
      <c r="D472" s="241" t="s">
        <v>206</v>
      </c>
      <c r="E472" s="263" t="s">
        <v>20</v>
      </c>
      <c r="F472" s="264" t="s">
        <v>210</v>
      </c>
      <c r="G472" s="262"/>
      <c r="H472" s="265">
        <v>20.399999999999999</v>
      </c>
      <c r="I472" s="266"/>
      <c r="J472" s="266"/>
      <c r="K472" s="262"/>
      <c r="L472" s="262"/>
      <c r="M472" s="267"/>
      <c r="N472" s="268"/>
      <c r="O472" s="269"/>
      <c r="P472" s="269"/>
      <c r="Q472" s="269"/>
      <c r="R472" s="269"/>
      <c r="S472" s="269"/>
      <c r="T472" s="269"/>
      <c r="U472" s="269"/>
      <c r="V472" s="269"/>
      <c r="W472" s="269"/>
      <c r="X472" s="270"/>
      <c r="Y472" s="15"/>
      <c r="Z472" s="15"/>
      <c r="AA472" s="15"/>
      <c r="AB472" s="15"/>
      <c r="AC472" s="15"/>
      <c r="AD472" s="15"/>
      <c r="AE472" s="15"/>
      <c r="AT472" s="271" t="s">
        <v>206</v>
      </c>
      <c r="AU472" s="271" t="s">
        <v>84</v>
      </c>
      <c r="AV472" s="15" t="s">
        <v>202</v>
      </c>
      <c r="AW472" s="15" t="s">
        <v>5</v>
      </c>
      <c r="AX472" s="15" t="s">
        <v>82</v>
      </c>
      <c r="AY472" s="271" t="s">
        <v>194</v>
      </c>
    </row>
    <row r="473" s="2" customFormat="1" ht="24.15" customHeight="1">
      <c r="A473" s="41"/>
      <c r="B473" s="42"/>
      <c r="C473" s="283" t="s">
        <v>373</v>
      </c>
      <c r="D473" s="283" t="s">
        <v>418</v>
      </c>
      <c r="E473" s="284" t="s">
        <v>761</v>
      </c>
      <c r="F473" s="285" t="s">
        <v>762</v>
      </c>
      <c r="G473" s="286" t="s">
        <v>200</v>
      </c>
      <c r="H473" s="287">
        <v>24.908000000000001</v>
      </c>
      <c r="I473" s="288"/>
      <c r="J473" s="289"/>
      <c r="K473" s="290">
        <f>ROUND(P473*H473,2)</f>
        <v>0</v>
      </c>
      <c r="L473" s="285" t="s">
        <v>201</v>
      </c>
      <c r="M473" s="291"/>
      <c r="N473" s="292" t="s">
        <v>20</v>
      </c>
      <c r="O473" s="228" t="s">
        <v>43</v>
      </c>
      <c r="P473" s="229">
        <f>I473+J473</f>
        <v>0</v>
      </c>
      <c r="Q473" s="229">
        <f>ROUND(I473*H473,2)</f>
        <v>0</v>
      </c>
      <c r="R473" s="229">
        <f>ROUND(J473*H473,2)</f>
        <v>0</v>
      </c>
      <c r="S473" s="87"/>
      <c r="T473" s="230">
        <f>S473*H473</f>
        <v>0</v>
      </c>
      <c r="U473" s="230">
        <v>0.00029999999999999997</v>
      </c>
      <c r="V473" s="230">
        <f>U473*H473</f>
        <v>0.0074723999999999997</v>
      </c>
      <c r="W473" s="230">
        <v>0</v>
      </c>
      <c r="X473" s="231">
        <f>W473*H473</f>
        <v>0</v>
      </c>
      <c r="Y473" s="41"/>
      <c r="Z473" s="41"/>
      <c r="AA473" s="41"/>
      <c r="AB473" s="41"/>
      <c r="AC473" s="41"/>
      <c r="AD473" s="41"/>
      <c r="AE473" s="41"/>
      <c r="AR473" s="232" t="s">
        <v>333</v>
      </c>
      <c r="AT473" s="232" t="s">
        <v>418</v>
      </c>
      <c r="AU473" s="232" t="s">
        <v>84</v>
      </c>
      <c r="AY473" s="20" t="s">
        <v>194</v>
      </c>
      <c r="BE473" s="233">
        <f>IF(O473="základní",K473,0)</f>
        <v>0</v>
      </c>
      <c r="BF473" s="233">
        <f>IF(O473="snížená",K473,0)</f>
        <v>0</v>
      </c>
      <c r="BG473" s="233">
        <f>IF(O473="zákl. přenesená",K473,0)</f>
        <v>0</v>
      </c>
      <c r="BH473" s="233">
        <f>IF(O473="sníž. přenesená",K473,0)</f>
        <v>0</v>
      </c>
      <c r="BI473" s="233">
        <f>IF(O473="nulová",K473,0)</f>
        <v>0</v>
      </c>
      <c r="BJ473" s="20" t="s">
        <v>82</v>
      </c>
      <c r="BK473" s="233">
        <f>ROUND(P473*H473,2)</f>
        <v>0</v>
      </c>
      <c r="BL473" s="20" t="s">
        <v>289</v>
      </c>
      <c r="BM473" s="232" t="s">
        <v>763</v>
      </c>
    </row>
    <row r="474" s="13" customFormat="1">
      <c r="A474" s="13"/>
      <c r="B474" s="239"/>
      <c r="C474" s="240"/>
      <c r="D474" s="241" t="s">
        <v>206</v>
      </c>
      <c r="E474" s="242" t="s">
        <v>20</v>
      </c>
      <c r="F474" s="243" t="s">
        <v>535</v>
      </c>
      <c r="G474" s="240"/>
      <c r="H474" s="242" t="s">
        <v>20</v>
      </c>
      <c r="I474" s="244"/>
      <c r="J474" s="244"/>
      <c r="K474" s="240"/>
      <c r="L474" s="240"/>
      <c r="M474" s="245"/>
      <c r="N474" s="246"/>
      <c r="O474" s="247"/>
      <c r="P474" s="247"/>
      <c r="Q474" s="247"/>
      <c r="R474" s="247"/>
      <c r="S474" s="247"/>
      <c r="T474" s="247"/>
      <c r="U474" s="247"/>
      <c r="V474" s="247"/>
      <c r="W474" s="247"/>
      <c r="X474" s="248"/>
      <c r="Y474" s="13"/>
      <c r="Z474" s="13"/>
      <c r="AA474" s="13"/>
      <c r="AB474" s="13"/>
      <c r="AC474" s="13"/>
      <c r="AD474" s="13"/>
      <c r="AE474" s="13"/>
      <c r="AT474" s="249" t="s">
        <v>206</v>
      </c>
      <c r="AU474" s="249" t="s">
        <v>84</v>
      </c>
      <c r="AV474" s="13" t="s">
        <v>82</v>
      </c>
      <c r="AW474" s="13" t="s">
        <v>5</v>
      </c>
      <c r="AX474" s="13" t="s">
        <v>74</v>
      </c>
      <c r="AY474" s="249" t="s">
        <v>194</v>
      </c>
    </row>
    <row r="475" s="13" customFormat="1">
      <c r="A475" s="13"/>
      <c r="B475" s="239"/>
      <c r="C475" s="240"/>
      <c r="D475" s="241" t="s">
        <v>206</v>
      </c>
      <c r="E475" s="242" t="s">
        <v>20</v>
      </c>
      <c r="F475" s="243" t="s">
        <v>760</v>
      </c>
      <c r="G475" s="240"/>
      <c r="H475" s="242" t="s">
        <v>20</v>
      </c>
      <c r="I475" s="244"/>
      <c r="J475" s="244"/>
      <c r="K475" s="240"/>
      <c r="L475" s="240"/>
      <c r="M475" s="245"/>
      <c r="N475" s="246"/>
      <c r="O475" s="247"/>
      <c r="P475" s="247"/>
      <c r="Q475" s="247"/>
      <c r="R475" s="247"/>
      <c r="S475" s="247"/>
      <c r="T475" s="247"/>
      <c r="U475" s="247"/>
      <c r="V475" s="247"/>
      <c r="W475" s="247"/>
      <c r="X475" s="248"/>
      <c r="Y475" s="13"/>
      <c r="Z475" s="13"/>
      <c r="AA475" s="13"/>
      <c r="AB475" s="13"/>
      <c r="AC475" s="13"/>
      <c r="AD475" s="13"/>
      <c r="AE475" s="13"/>
      <c r="AT475" s="249" t="s">
        <v>206</v>
      </c>
      <c r="AU475" s="249" t="s">
        <v>84</v>
      </c>
      <c r="AV475" s="13" t="s">
        <v>82</v>
      </c>
      <c r="AW475" s="13" t="s">
        <v>5</v>
      </c>
      <c r="AX475" s="13" t="s">
        <v>74</v>
      </c>
      <c r="AY475" s="249" t="s">
        <v>194</v>
      </c>
    </row>
    <row r="476" s="13" customFormat="1">
      <c r="A476" s="13"/>
      <c r="B476" s="239"/>
      <c r="C476" s="240"/>
      <c r="D476" s="241" t="s">
        <v>206</v>
      </c>
      <c r="E476" s="242" t="s">
        <v>20</v>
      </c>
      <c r="F476" s="243" t="s">
        <v>456</v>
      </c>
      <c r="G476" s="240"/>
      <c r="H476" s="242" t="s">
        <v>20</v>
      </c>
      <c r="I476" s="244"/>
      <c r="J476" s="244"/>
      <c r="K476" s="240"/>
      <c r="L476" s="240"/>
      <c r="M476" s="245"/>
      <c r="N476" s="246"/>
      <c r="O476" s="247"/>
      <c r="P476" s="247"/>
      <c r="Q476" s="247"/>
      <c r="R476" s="247"/>
      <c r="S476" s="247"/>
      <c r="T476" s="247"/>
      <c r="U476" s="247"/>
      <c r="V476" s="247"/>
      <c r="W476" s="247"/>
      <c r="X476" s="248"/>
      <c r="Y476" s="13"/>
      <c r="Z476" s="13"/>
      <c r="AA476" s="13"/>
      <c r="AB476" s="13"/>
      <c r="AC476" s="13"/>
      <c r="AD476" s="13"/>
      <c r="AE476" s="13"/>
      <c r="AT476" s="249" t="s">
        <v>206</v>
      </c>
      <c r="AU476" s="249" t="s">
        <v>84</v>
      </c>
      <c r="AV476" s="13" t="s">
        <v>82</v>
      </c>
      <c r="AW476" s="13" t="s">
        <v>5</v>
      </c>
      <c r="AX476" s="13" t="s">
        <v>74</v>
      </c>
      <c r="AY476" s="249" t="s">
        <v>194</v>
      </c>
    </row>
    <row r="477" s="14" customFormat="1">
      <c r="A477" s="14"/>
      <c r="B477" s="250"/>
      <c r="C477" s="251"/>
      <c r="D477" s="241" t="s">
        <v>206</v>
      </c>
      <c r="E477" s="252" t="s">
        <v>20</v>
      </c>
      <c r="F477" s="253" t="s">
        <v>738</v>
      </c>
      <c r="G477" s="251"/>
      <c r="H477" s="254">
        <v>20.399999999999999</v>
      </c>
      <c r="I477" s="255"/>
      <c r="J477" s="255"/>
      <c r="K477" s="251"/>
      <c r="L477" s="251"/>
      <c r="M477" s="256"/>
      <c r="N477" s="257"/>
      <c r="O477" s="258"/>
      <c r="P477" s="258"/>
      <c r="Q477" s="258"/>
      <c r="R477" s="258"/>
      <c r="S477" s="258"/>
      <c r="T477" s="258"/>
      <c r="U477" s="258"/>
      <c r="V477" s="258"/>
      <c r="W477" s="258"/>
      <c r="X477" s="259"/>
      <c r="Y477" s="14"/>
      <c r="Z477" s="14"/>
      <c r="AA477" s="14"/>
      <c r="AB477" s="14"/>
      <c r="AC477" s="14"/>
      <c r="AD477" s="14"/>
      <c r="AE477" s="14"/>
      <c r="AT477" s="260" t="s">
        <v>206</v>
      </c>
      <c r="AU477" s="260" t="s">
        <v>84</v>
      </c>
      <c r="AV477" s="14" t="s">
        <v>84</v>
      </c>
      <c r="AW477" s="14" t="s">
        <v>5</v>
      </c>
      <c r="AX477" s="14" t="s">
        <v>74</v>
      </c>
      <c r="AY477" s="260" t="s">
        <v>194</v>
      </c>
    </row>
    <row r="478" s="15" customFormat="1">
      <c r="A478" s="15"/>
      <c r="B478" s="261"/>
      <c r="C478" s="262"/>
      <c r="D478" s="241" t="s">
        <v>206</v>
      </c>
      <c r="E478" s="263" t="s">
        <v>20</v>
      </c>
      <c r="F478" s="264" t="s">
        <v>210</v>
      </c>
      <c r="G478" s="262"/>
      <c r="H478" s="265">
        <v>20.399999999999999</v>
      </c>
      <c r="I478" s="266"/>
      <c r="J478" s="266"/>
      <c r="K478" s="262"/>
      <c r="L478" s="262"/>
      <c r="M478" s="267"/>
      <c r="N478" s="268"/>
      <c r="O478" s="269"/>
      <c r="P478" s="269"/>
      <c r="Q478" s="269"/>
      <c r="R478" s="269"/>
      <c r="S478" s="269"/>
      <c r="T478" s="269"/>
      <c r="U478" s="269"/>
      <c r="V478" s="269"/>
      <c r="W478" s="269"/>
      <c r="X478" s="270"/>
      <c r="Y478" s="15"/>
      <c r="Z478" s="15"/>
      <c r="AA478" s="15"/>
      <c r="AB478" s="15"/>
      <c r="AC478" s="15"/>
      <c r="AD478" s="15"/>
      <c r="AE478" s="15"/>
      <c r="AT478" s="271" t="s">
        <v>206</v>
      </c>
      <c r="AU478" s="271" t="s">
        <v>84</v>
      </c>
      <c r="AV478" s="15" t="s">
        <v>202</v>
      </c>
      <c r="AW478" s="15" t="s">
        <v>5</v>
      </c>
      <c r="AX478" s="15" t="s">
        <v>82</v>
      </c>
      <c r="AY478" s="271" t="s">
        <v>194</v>
      </c>
    </row>
    <row r="479" s="14" customFormat="1">
      <c r="A479" s="14"/>
      <c r="B479" s="250"/>
      <c r="C479" s="251"/>
      <c r="D479" s="241" t="s">
        <v>206</v>
      </c>
      <c r="E479" s="251"/>
      <c r="F479" s="253" t="s">
        <v>755</v>
      </c>
      <c r="G479" s="251"/>
      <c r="H479" s="254">
        <v>24.908000000000001</v>
      </c>
      <c r="I479" s="255"/>
      <c r="J479" s="255"/>
      <c r="K479" s="251"/>
      <c r="L479" s="251"/>
      <c r="M479" s="256"/>
      <c r="N479" s="257"/>
      <c r="O479" s="258"/>
      <c r="P479" s="258"/>
      <c r="Q479" s="258"/>
      <c r="R479" s="258"/>
      <c r="S479" s="258"/>
      <c r="T479" s="258"/>
      <c r="U479" s="258"/>
      <c r="V479" s="258"/>
      <c r="W479" s="258"/>
      <c r="X479" s="259"/>
      <c r="Y479" s="14"/>
      <c r="Z479" s="14"/>
      <c r="AA479" s="14"/>
      <c r="AB479" s="14"/>
      <c r="AC479" s="14"/>
      <c r="AD479" s="14"/>
      <c r="AE479" s="14"/>
      <c r="AT479" s="260" t="s">
        <v>206</v>
      </c>
      <c r="AU479" s="260" t="s">
        <v>84</v>
      </c>
      <c r="AV479" s="14" t="s">
        <v>84</v>
      </c>
      <c r="AW479" s="14" t="s">
        <v>4</v>
      </c>
      <c r="AX479" s="14" t="s">
        <v>82</v>
      </c>
      <c r="AY479" s="260" t="s">
        <v>194</v>
      </c>
    </row>
    <row r="480" s="2" customFormat="1" ht="24.15" customHeight="1">
      <c r="A480" s="41"/>
      <c r="B480" s="42"/>
      <c r="C480" s="220" t="s">
        <v>380</v>
      </c>
      <c r="D480" s="220" t="s">
        <v>197</v>
      </c>
      <c r="E480" s="221" t="s">
        <v>764</v>
      </c>
      <c r="F480" s="222" t="s">
        <v>765</v>
      </c>
      <c r="G480" s="223" t="s">
        <v>262</v>
      </c>
      <c r="H480" s="224">
        <v>0.19700000000000001</v>
      </c>
      <c r="I480" s="225"/>
      <c r="J480" s="225"/>
      <c r="K480" s="226">
        <f>ROUND(P480*H480,2)</f>
        <v>0</v>
      </c>
      <c r="L480" s="222" t="s">
        <v>201</v>
      </c>
      <c r="M480" s="47"/>
      <c r="N480" s="227" t="s">
        <v>20</v>
      </c>
      <c r="O480" s="228" t="s">
        <v>43</v>
      </c>
      <c r="P480" s="229">
        <f>I480+J480</f>
        <v>0</v>
      </c>
      <c r="Q480" s="229">
        <f>ROUND(I480*H480,2)</f>
        <v>0</v>
      </c>
      <c r="R480" s="229">
        <f>ROUND(J480*H480,2)</f>
        <v>0</v>
      </c>
      <c r="S480" s="87"/>
      <c r="T480" s="230">
        <f>S480*H480</f>
        <v>0</v>
      </c>
      <c r="U480" s="230">
        <v>0</v>
      </c>
      <c r="V480" s="230">
        <f>U480*H480</f>
        <v>0</v>
      </c>
      <c r="W480" s="230">
        <v>0</v>
      </c>
      <c r="X480" s="231">
        <f>W480*H480</f>
        <v>0</v>
      </c>
      <c r="Y480" s="41"/>
      <c r="Z480" s="41"/>
      <c r="AA480" s="41"/>
      <c r="AB480" s="41"/>
      <c r="AC480" s="41"/>
      <c r="AD480" s="41"/>
      <c r="AE480" s="41"/>
      <c r="AR480" s="232" t="s">
        <v>289</v>
      </c>
      <c r="AT480" s="232" t="s">
        <v>197</v>
      </c>
      <c r="AU480" s="232" t="s">
        <v>84</v>
      </c>
      <c r="AY480" s="20" t="s">
        <v>194</v>
      </c>
      <c r="BE480" s="233">
        <f>IF(O480="základní",K480,0)</f>
        <v>0</v>
      </c>
      <c r="BF480" s="233">
        <f>IF(O480="snížená",K480,0)</f>
        <v>0</v>
      </c>
      <c r="BG480" s="233">
        <f>IF(O480="zákl. přenesená",K480,0)</f>
        <v>0</v>
      </c>
      <c r="BH480" s="233">
        <f>IF(O480="sníž. přenesená",K480,0)</f>
        <v>0</v>
      </c>
      <c r="BI480" s="233">
        <f>IF(O480="nulová",K480,0)</f>
        <v>0</v>
      </c>
      <c r="BJ480" s="20" t="s">
        <v>82</v>
      </c>
      <c r="BK480" s="233">
        <f>ROUND(P480*H480,2)</f>
        <v>0</v>
      </c>
      <c r="BL480" s="20" t="s">
        <v>289</v>
      </c>
      <c r="BM480" s="232" t="s">
        <v>766</v>
      </c>
    </row>
    <row r="481" s="2" customFormat="1">
      <c r="A481" s="41"/>
      <c r="B481" s="42"/>
      <c r="C481" s="43"/>
      <c r="D481" s="234" t="s">
        <v>204</v>
      </c>
      <c r="E481" s="43"/>
      <c r="F481" s="235" t="s">
        <v>767</v>
      </c>
      <c r="G481" s="43"/>
      <c r="H481" s="43"/>
      <c r="I481" s="236"/>
      <c r="J481" s="236"/>
      <c r="K481" s="43"/>
      <c r="L481" s="43"/>
      <c r="M481" s="47"/>
      <c r="N481" s="237"/>
      <c r="O481" s="238"/>
      <c r="P481" s="87"/>
      <c r="Q481" s="87"/>
      <c r="R481" s="87"/>
      <c r="S481" s="87"/>
      <c r="T481" s="87"/>
      <c r="U481" s="87"/>
      <c r="V481" s="87"/>
      <c r="W481" s="87"/>
      <c r="X481" s="88"/>
      <c r="Y481" s="41"/>
      <c r="Z481" s="41"/>
      <c r="AA481" s="41"/>
      <c r="AB481" s="41"/>
      <c r="AC481" s="41"/>
      <c r="AD481" s="41"/>
      <c r="AE481" s="41"/>
      <c r="AT481" s="20" t="s">
        <v>204</v>
      </c>
      <c r="AU481" s="20" t="s">
        <v>84</v>
      </c>
    </row>
    <row r="482" s="2" customFormat="1" ht="33" customHeight="1">
      <c r="A482" s="41"/>
      <c r="B482" s="42"/>
      <c r="C482" s="220" t="s">
        <v>377</v>
      </c>
      <c r="D482" s="220" t="s">
        <v>197</v>
      </c>
      <c r="E482" s="221" t="s">
        <v>768</v>
      </c>
      <c r="F482" s="222" t="s">
        <v>769</v>
      </c>
      <c r="G482" s="223" t="s">
        <v>262</v>
      </c>
      <c r="H482" s="224">
        <v>0.19700000000000001</v>
      </c>
      <c r="I482" s="225"/>
      <c r="J482" s="225"/>
      <c r="K482" s="226">
        <f>ROUND(P482*H482,2)</f>
        <v>0</v>
      </c>
      <c r="L482" s="222" t="s">
        <v>201</v>
      </c>
      <c r="M482" s="47"/>
      <c r="N482" s="227" t="s">
        <v>20</v>
      </c>
      <c r="O482" s="228" t="s">
        <v>43</v>
      </c>
      <c r="P482" s="229">
        <f>I482+J482</f>
        <v>0</v>
      </c>
      <c r="Q482" s="229">
        <f>ROUND(I482*H482,2)</f>
        <v>0</v>
      </c>
      <c r="R482" s="229">
        <f>ROUND(J482*H482,2)</f>
        <v>0</v>
      </c>
      <c r="S482" s="87"/>
      <c r="T482" s="230">
        <f>S482*H482</f>
        <v>0</v>
      </c>
      <c r="U482" s="230">
        <v>0</v>
      </c>
      <c r="V482" s="230">
        <f>U482*H482</f>
        <v>0</v>
      </c>
      <c r="W482" s="230">
        <v>0</v>
      </c>
      <c r="X482" s="231">
        <f>W482*H482</f>
        <v>0</v>
      </c>
      <c r="Y482" s="41"/>
      <c r="Z482" s="41"/>
      <c r="AA482" s="41"/>
      <c r="AB482" s="41"/>
      <c r="AC482" s="41"/>
      <c r="AD482" s="41"/>
      <c r="AE482" s="41"/>
      <c r="AR482" s="232" t="s">
        <v>289</v>
      </c>
      <c r="AT482" s="232" t="s">
        <v>197</v>
      </c>
      <c r="AU482" s="232" t="s">
        <v>84</v>
      </c>
      <c r="AY482" s="20" t="s">
        <v>194</v>
      </c>
      <c r="BE482" s="233">
        <f>IF(O482="základní",K482,0)</f>
        <v>0</v>
      </c>
      <c r="BF482" s="233">
        <f>IF(O482="snížená",K482,0)</f>
        <v>0</v>
      </c>
      <c r="BG482" s="233">
        <f>IF(O482="zákl. přenesená",K482,0)</f>
        <v>0</v>
      </c>
      <c r="BH482" s="233">
        <f>IF(O482="sníž. přenesená",K482,0)</f>
        <v>0</v>
      </c>
      <c r="BI482" s="233">
        <f>IF(O482="nulová",K482,0)</f>
        <v>0</v>
      </c>
      <c r="BJ482" s="20" t="s">
        <v>82</v>
      </c>
      <c r="BK482" s="233">
        <f>ROUND(P482*H482,2)</f>
        <v>0</v>
      </c>
      <c r="BL482" s="20" t="s">
        <v>289</v>
      </c>
      <c r="BM482" s="232" t="s">
        <v>770</v>
      </c>
    </row>
    <row r="483" s="2" customFormat="1">
      <c r="A483" s="41"/>
      <c r="B483" s="42"/>
      <c r="C483" s="43"/>
      <c r="D483" s="234" t="s">
        <v>204</v>
      </c>
      <c r="E483" s="43"/>
      <c r="F483" s="235" t="s">
        <v>771</v>
      </c>
      <c r="G483" s="43"/>
      <c r="H483" s="43"/>
      <c r="I483" s="236"/>
      <c r="J483" s="236"/>
      <c r="K483" s="43"/>
      <c r="L483" s="43"/>
      <c r="M483" s="47"/>
      <c r="N483" s="293"/>
      <c r="O483" s="294"/>
      <c r="P483" s="295"/>
      <c r="Q483" s="295"/>
      <c r="R483" s="295"/>
      <c r="S483" s="295"/>
      <c r="T483" s="295"/>
      <c r="U483" s="295"/>
      <c r="V483" s="295"/>
      <c r="W483" s="295"/>
      <c r="X483" s="296"/>
      <c r="Y483" s="41"/>
      <c r="Z483" s="41"/>
      <c r="AA483" s="41"/>
      <c r="AB483" s="41"/>
      <c r="AC483" s="41"/>
      <c r="AD483" s="41"/>
      <c r="AE483" s="41"/>
      <c r="AT483" s="20" t="s">
        <v>204</v>
      </c>
      <c r="AU483" s="20" t="s">
        <v>84</v>
      </c>
    </row>
    <row r="484" s="2" customFormat="1" ht="6.96" customHeight="1">
      <c r="A484" s="41"/>
      <c r="B484" s="62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47"/>
      <c r="N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</row>
  </sheetData>
  <sheetProtection sheet="1" autoFilter="0" formatColumns="0" formatRows="0" objects="1" scenarios="1" spinCount="100000" saltValue="r73hjZrBmYa/aMTCFzHOg/MucTZE1gxeXATdFmUtvEaaKM99gOcagQgTdoqySrryPi1CQQm0etl8LyXtCETYTQ==" hashValue="qhA74RhOnk+AmoJXcgPXUGUDNJr/cb6nE+5nG6n+xNidp8CAR6eqBQriSgv/oXdqyPb1OC3C0b/9IL4Sf2sLUw==" algorithmName="SHA-512" password="CC35"/>
  <autoFilter ref="C94:L483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83:H83"/>
    <mergeCell ref="E85:H85"/>
    <mergeCell ref="E87:H87"/>
    <mergeCell ref="M2:Z2"/>
  </mergeCells>
  <hyperlinks>
    <hyperlink ref="F99" r:id="rId1" display="https://podminky.urs.cz/item/CS_URS_2025_01/131213701"/>
    <hyperlink ref="F107" r:id="rId2" display="https://podminky.urs.cz/item/CS_URS_2025_01/132251101"/>
    <hyperlink ref="F114" r:id="rId3" display="https://podminky.urs.cz/item/CS_URS_2025_01/162251102"/>
    <hyperlink ref="F131" r:id="rId4" display="https://podminky.urs.cz/item/CS_URS_2025_01/162751117"/>
    <hyperlink ref="F148" r:id="rId5" display="https://podminky.urs.cz/item/CS_URS_2025_01/162751119"/>
    <hyperlink ref="F165" r:id="rId6" display="https://podminky.urs.cz/item/CS_URS_2025_01/167111101"/>
    <hyperlink ref="F182" r:id="rId7" display="https://podminky.urs.cz/item/CS_URS_2025_01/171152501"/>
    <hyperlink ref="F193" r:id="rId8" display="https://podminky.urs.cz/item/CS_URS_2025_01/175111101"/>
    <hyperlink ref="F206" r:id="rId9" display="https://podminky.urs.cz/item/CS_URS_2025_01/175111201"/>
    <hyperlink ref="F220" r:id="rId10" display="https://podminky.urs.cz/item/CS_URS_2025_01/211971110"/>
    <hyperlink ref="F245" r:id="rId11" display="https://podminky.urs.cz/item/CS_URS_2025_01/212752112"/>
    <hyperlink ref="F251" r:id="rId12" display="https://podminky.urs.cz/item/CS_URS_2025_01/212752132"/>
    <hyperlink ref="F258" r:id="rId13" display="https://podminky.urs.cz/item/CS_URS_2025_01/215901101"/>
    <hyperlink ref="F262" r:id="rId14" display="https://podminky.urs.cz/item/CS_URS_2025_01/271532212"/>
    <hyperlink ref="F273" r:id="rId15" display="https://podminky.urs.cz/item/CS_URS_2025_01/274321411"/>
    <hyperlink ref="F280" r:id="rId16" display="https://podminky.urs.cz/item/CS_URS_2025_01/274351121"/>
    <hyperlink ref="F287" r:id="rId17" display="https://podminky.urs.cz/item/CS_URS_2025_01/274351122"/>
    <hyperlink ref="F294" r:id="rId18" display="https://podminky.urs.cz/item/CS_URS_2025_01/274361821"/>
    <hyperlink ref="F305" r:id="rId19" display="https://podminky.urs.cz/item/CS_URS_2025_01/275321411"/>
    <hyperlink ref="F312" r:id="rId20" display="https://podminky.urs.cz/item/CS_URS_2025_01/275351121"/>
    <hyperlink ref="F319" r:id="rId21" display="https://podminky.urs.cz/item/CS_URS_2025_01/275351122"/>
    <hyperlink ref="F327" r:id="rId22" display="https://podminky.urs.cz/item/CS_URS_2025_01/311113144"/>
    <hyperlink ref="F333" r:id="rId23" display="https://podminky.urs.cz/item/CS_URS_2025_01/311113146"/>
    <hyperlink ref="F340" r:id="rId24" display="https://podminky.urs.cz/item/CS_URS_2025_01/311361821"/>
    <hyperlink ref="F351" r:id="rId25" display="https://podminky.urs.cz/item/CS_URS_2025_01/317232014"/>
    <hyperlink ref="F360" r:id="rId26" display="https://podminky.urs.cz/item/CS_URS_2025_01/327231129"/>
    <hyperlink ref="F368" r:id="rId27" display="https://podminky.urs.cz/item/CS_URS_2025_01/417321414"/>
    <hyperlink ref="F375" r:id="rId28" display="https://podminky.urs.cz/item/CS_URS_2025_01/417351115"/>
    <hyperlink ref="F382" r:id="rId29" display="https://podminky.urs.cz/item/CS_URS_2025_01/417351116"/>
    <hyperlink ref="F390" r:id="rId30" display="https://podminky.urs.cz/item/CS_URS_2025_01/622131121"/>
    <hyperlink ref="F396" r:id="rId31" display="https://podminky.urs.cz/item/CS_URS_2025_01/622311141"/>
    <hyperlink ref="F404" r:id="rId32" display="https://podminky.urs.cz/item/CS_URS_2025_01/998152111"/>
    <hyperlink ref="F407" r:id="rId33" display="https://podminky.urs.cz/item/CS_URS_2025_01/711111001"/>
    <hyperlink ref="F423" r:id="rId34" display="https://podminky.urs.cz/item/CS_URS_2025_01/711112001"/>
    <hyperlink ref="F437" r:id="rId35" display="https://podminky.urs.cz/item/CS_URS_2025_01/711141559"/>
    <hyperlink ref="F453" r:id="rId36" display="https://podminky.urs.cz/item/CS_URS_2025_01/711142559"/>
    <hyperlink ref="F467" r:id="rId37" display="https://podminky.urs.cz/item/CS_URS_2025_01/711161274"/>
    <hyperlink ref="F481" r:id="rId38" display="https://podminky.urs.cz/item/CS_URS_2025_01/998711101"/>
    <hyperlink ref="F483" r:id="rId39" display="https://podminky.urs.cz/item/CS_URS_2025_01/99871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97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1" customFormat="1" ht="12" customHeight="1">
      <c r="B8" s="23"/>
      <c r="D8" s="148" t="s">
        <v>153</v>
      </c>
      <c r="M8" s="23"/>
    </row>
    <row r="9" s="2" customFormat="1" ht="16.5" customHeight="1">
      <c r="A9" s="41"/>
      <c r="B9" s="47"/>
      <c r="C9" s="41"/>
      <c r="D9" s="41"/>
      <c r="E9" s="149" t="s">
        <v>772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8" t="s">
        <v>518</v>
      </c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773</v>
      </c>
      <c r="F11" s="41"/>
      <c r="G11" s="41"/>
      <c r="H11" s="41"/>
      <c r="I11" s="41"/>
      <c r="J11" s="41"/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8" t="s">
        <v>19</v>
      </c>
      <c r="E13" s="41"/>
      <c r="F13" s="139" t="s">
        <v>20</v>
      </c>
      <c r="G13" s="41"/>
      <c r="H13" s="41"/>
      <c r="I13" s="148" t="s">
        <v>21</v>
      </c>
      <c r="J13" s="139" t="s">
        <v>20</v>
      </c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22</v>
      </c>
      <c r="E14" s="41"/>
      <c r="F14" s="139" t="s">
        <v>23</v>
      </c>
      <c r="G14" s="41"/>
      <c r="H14" s="41"/>
      <c r="I14" s="148" t="s">
        <v>24</v>
      </c>
      <c r="J14" s="152" t="str">
        <f>'Rekapitulace stavby'!AN8</f>
        <v>5. 6. 2025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8" t="s">
        <v>26</v>
      </c>
      <c r="E16" s="41"/>
      <c r="F16" s="41"/>
      <c r="G16" s="41"/>
      <c r="H16" s="41"/>
      <c r="I16" s="148" t="s">
        <v>27</v>
      </c>
      <c r="J16" s="139" t="s">
        <v>20</v>
      </c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9" t="s">
        <v>28</v>
      </c>
      <c r="F17" s="41"/>
      <c r="G17" s="41"/>
      <c r="H17" s="41"/>
      <c r="I17" s="148" t="s">
        <v>29</v>
      </c>
      <c r="J17" s="139" t="s">
        <v>20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8" t="s">
        <v>30</v>
      </c>
      <c r="E19" s="41"/>
      <c r="F19" s="41"/>
      <c r="G19" s="41"/>
      <c r="H19" s="41"/>
      <c r="I19" s="148" t="s">
        <v>27</v>
      </c>
      <c r="J19" s="36" t="str">
        <f>'Rekapitulace stavby'!AN13</f>
        <v>Vyplň údaj</v>
      </c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9"/>
      <c r="G20" s="139"/>
      <c r="H20" s="139"/>
      <c r="I20" s="148" t="s">
        <v>29</v>
      </c>
      <c r="J20" s="36" t="str">
        <f>'Rekapitulace stavby'!AN14</f>
        <v>Vyplň údaj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8" t="s">
        <v>32</v>
      </c>
      <c r="E22" s="41"/>
      <c r="F22" s="41"/>
      <c r="G22" s="41"/>
      <c r="H22" s="41"/>
      <c r="I22" s="148" t="s">
        <v>27</v>
      </c>
      <c r="J22" s="139" t="s">
        <v>20</v>
      </c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9" t="s">
        <v>33</v>
      </c>
      <c r="F23" s="41"/>
      <c r="G23" s="41"/>
      <c r="H23" s="41"/>
      <c r="I23" s="148" t="s">
        <v>29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8" t="s">
        <v>34</v>
      </c>
      <c r="E25" s="41"/>
      <c r="F25" s="41"/>
      <c r="G25" s="41"/>
      <c r="H25" s="41"/>
      <c r="I25" s="148" t="s">
        <v>27</v>
      </c>
      <c r="J25" s="139" t="s">
        <v>20</v>
      </c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9" t="s">
        <v>35</v>
      </c>
      <c r="F26" s="41"/>
      <c r="G26" s="41"/>
      <c r="H26" s="41"/>
      <c r="I26" s="148" t="s">
        <v>29</v>
      </c>
      <c r="J26" s="139" t="s">
        <v>20</v>
      </c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8" t="s">
        <v>36</v>
      </c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3"/>
      <c r="B29" s="154"/>
      <c r="C29" s="153"/>
      <c r="D29" s="153"/>
      <c r="E29" s="155" t="s">
        <v>520</v>
      </c>
      <c r="F29" s="155"/>
      <c r="G29" s="155"/>
      <c r="H29" s="155"/>
      <c r="I29" s="153"/>
      <c r="J29" s="153"/>
      <c r="K29" s="153"/>
      <c r="L29" s="153"/>
      <c r="M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7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7"/>
      <c r="C32" s="41"/>
      <c r="D32" s="41"/>
      <c r="E32" s="148" t="s">
        <v>156</v>
      </c>
      <c r="F32" s="41"/>
      <c r="G32" s="41"/>
      <c r="H32" s="41"/>
      <c r="I32" s="41"/>
      <c r="J32" s="41"/>
      <c r="K32" s="158">
        <f>I65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>
      <c r="A33" s="41"/>
      <c r="B33" s="47"/>
      <c r="C33" s="41"/>
      <c r="D33" s="41"/>
      <c r="E33" s="148" t="s">
        <v>157</v>
      </c>
      <c r="F33" s="41"/>
      <c r="G33" s="41"/>
      <c r="H33" s="41"/>
      <c r="I33" s="41"/>
      <c r="J33" s="41"/>
      <c r="K33" s="158">
        <f>J65</f>
        <v>0</v>
      </c>
      <c r="L33" s="41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38</v>
      </c>
      <c r="E34" s="41"/>
      <c r="F34" s="41"/>
      <c r="G34" s="41"/>
      <c r="H34" s="41"/>
      <c r="I34" s="41"/>
      <c r="J34" s="41"/>
      <c r="K34" s="160">
        <f>ROUND(K94, 2)</f>
        <v>0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7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40</v>
      </c>
      <c r="G36" s="41"/>
      <c r="H36" s="41"/>
      <c r="I36" s="161" t="s">
        <v>39</v>
      </c>
      <c r="J36" s="41"/>
      <c r="K36" s="161" t="s">
        <v>41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2" t="s">
        <v>42</v>
      </c>
      <c r="E37" s="148" t="s">
        <v>43</v>
      </c>
      <c r="F37" s="158">
        <f>ROUND((SUM(BE94:BE292)),  2)</f>
        <v>0</v>
      </c>
      <c r="G37" s="41"/>
      <c r="H37" s="41"/>
      <c r="I37" s="163">
        <v>0.20999999999999999</v>
      </c>
      <c r="J37" s="41"/>
      <c r="K37" s="158">
        <f>ROUND(((SUM(BE94:BE292))*I37),  2)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8" t="s">
        <v>44</v>
      </c>
      <c r="F38" s="158">
        <f>ROUND((SUM(BF94:BF292)),  2)</f>
        <v>0</v>
      </c>
      <c r="G38" s="41"/>
      <c r="H38" s="41"/>
      <c r="I38" s="163">
        <v>0.12</v>
      </c>
      <c r="J38" s="41"/>
      <c r="K38" s="158">
        <f>ROUND(((SUM(BF94:BF292))*I38),  2)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45</v>
      </c>
      <c r="F39" s="158">
        <f>ROUND((SUM(BG94:BG292)),  2)</f>
        <v>0</v>
      </c>
      <c r="G39" s="41"/>
      <c r="H39" s="41"/>
      <c r="I39" s="163">
        <v>0.20999999999999999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8" t="s">
        <v>46</v>
      </c>
      <c r="F40" s="158">
        <f>ROUND((SUM(BH94:BH292)),  2)</f>
        <v>0</v>
      </c>
      <c r="G40" s="41"/>
      <c r="H40" s="41"/>
      <c r="I40" s="163">
        <v>0.12</v>
      </c>
      <c r="J40" s="41"/>
      <c r="K40" s="158">
        <f>0</f>
        <v>0</v>
      </c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8" t="s">
        <v>47</v>
      </c>
      <c r="F41" s="158">
        <f>ROUND((SUM(BI94:BI292)),  2)</f>
        <v>0</v>
      </c>
      <c r="G41" s="41"/>
      <c r="H41" s="41"/>
      <c r="I41" s="163">
        <v>0</v>
      </c>
      <c r="J41" s="41"/>
      <c r="K41" s="158">
        <f>0</f>
        <v>0</v>
      </c>
      <c r="L41" s="41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48</v>
      </c>
      <c r="E43" s="166"/>
      <c r="F43" s="166"/>
      <c r="G43" s="167" t="s">
        <v>49</v>
      </c>
      <c r="H43" s="168" t="s">
        <v>50</v>
      </c>
      <c r="I43" s="166"/>
      <c r="J43" s="166"/>
      <c r="K43" s="169">
        <f>SUM(K34:K41)</f>
        <v>0</v>
      </c>
      <c r="L43" s="170"/>
      <c r="M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158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17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Revitalizace zahrady Benediktinského opatství</v>
      </c>
      <c r="F52" s="35"/>
      <c r="G52" s="35"/>
      <c r="H52" s="35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153</v>
      </c>
      <c r="D53" s="25"/>
      <c r="E53" s="25"/>
      <c r="F53" s="25"/>
      <c r="G53" s="25"/>
      <c r="H53" s="25"/>
      <c r="I53" s="25"/>
      <c r="J53" s="25"/>
      <c r="K53" s="25"/>
      <c r="L53" s="25"/>
      <c r="M53" s="23"/>
    </row>
    <row r="54" s="2" customFormat="1" ht="16.5" customHeight="1">
      <c r="A54" s="41"/>
      <c r="B54" s="42"/>
      <c r="C54" s="43"/>
      <c r="D54" s="43"/>
      <c r="E54" s="175" t="s">
        <v>772</v>
      </c>
      <c r="F54" s="43"/>
      <c r="G54" s="43"/>
      <c r="H54" s="43"/>
      <c r="I54" s="43"/>
      <c r="J54" s="43"/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2" customHeight="1">
      <c r="A55" s="41"/>
      <c r="B55" s="42"/>
      <c r="C55" s="35" t="s">
        <v>518</v>
      </c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6.5" customHeight="1">
      <c r="A56" s="41"/>
      <c r="B56" s="42"/>
      <c r="C56" s="43"/>
      <c r="D56" s="43"/>
      <c r="E56" s="72" t="str">
        <f>E11</f>
        <v>2025-014-03-01 - Křížová pergola</v>
      </c>
      <c r="F56" s="43"/>
      <c r="G56" s="43"/>
      <c r="H56" s="43"/>
      <c r="I56" s="43"/>
      <c r="J56" s="43"/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2" customHeight="1">
      <c r="A58" s="41"/>
      <c r="B58" s="42"/>
      <c r="C58" s="35" t="s">
        <v>22</v>
      </c>
      <c r="D58" s="43"/>
      <c r="E58" s="43"/>
      <c r="F58" s="30" t="str">
        <f>F14</f>
        <v>parc.č.:1236, 1237/1, 1237/2, 1238, k.ú</v>
      </c>
      <c r="G58" s="43"/>
      <c r="H58" s="43"/>
      <c r="I58" s="35" t="s">
        <v>24</v>
      </c>
      <c r="J58" s="75" t="str">
        <f>IF(J14="","",J14)</f>
        <v>5. 6. 2025</v>
      </c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40.05" customHeight="1">
      <c r="A60" s="41"/>
      <c r="B60" s="42"/>
      <c r="C60" s="35" t="s">
        <v>26</v>
      </c>
      <c r="D60" s="43"/>
      <c r="E60" s="43"/>
      <c r="F60" s="30" t="str">
        <f>E17</f>
        <v xml:space="preserve">Benediktinské opatství, Vyšehradská 49, Praha 2   </v>
      </c>
      <c r="G60" s="43"/>
      <c r="H60" s="43"/>
      <c r="I60" s="35" t="s">
        <v>32</v>
      </c>
      <c r="J60" s="39" t="str">
        <f>E23</f>
        <v xml:space="preserve">Ing. arch. Tomáš Hradečný, Sestupná 21, Praha 6   </v>
      </c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15.15" customHeight="1">
      <c r="A61" s="41"/>
      <c r="B61" s="42"/>
      <c r="C61" s="35" t="s">
        <v>30</v>
      </c>
      <c r="D61" s="43"/>
      <c r="E61" s="43"/>
      <c r="F61" s="30" t="str">
        <f>IF(E20="","",E20)</f>
        <v>Vyplň údaj</v>
      </c>
      <c r="G61" s="43"/>
      <c r="H61" s="43"/>
      <c r="I61" s="35" t="s">
        <v>34</v>
      </c>
      <c r="J61" s="39" t="str">
        <f>E26</f>
        <v>Ing. Dana Mlejnková</v>
      </c>
      <c r="K61" s="43"/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9.28" customHeight="1">
      <c r="A63" s="41"/>
      <c r="B63" s="42"/>
      <c r="C63" s="176" t="s">
        <v>159</v>
      </c>
      <c r="D63" s="177"/>
      <c r="E63" s="177"/>
      <c r="F63" s="177"/>
      <c r="G63" s="177"/>
      <c r="H63" s="177"/>
      <c r="I63" s="178" t="s">
        <v>160</v>
      </c>
      <c r="J63" s="178" t="s">
        <v>161</v>
      </c>
      <c r="K63" s="178" t="s">
        <v>162</v>
      </c>
      <c r="L63" s="177"/>
      <c r="M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2.8" customHeight="1">
      <c r="A65" s="41"/>
      <c r="B65" s="42"/>
      <c r="C65" s="179" t="s">
        <v>72</v>
      </c>
      <c r="D65" s="43"/>
      <c r="E65" s="43"/>
      <c r="F65" s="43"/>
      <c r="G65" s="43"/>
      <c r="H65" s="43"/>
      <c r="I65" s="105">
        <f>Q94</f>
        <v>0</v>
      </c>
      <c r="J65" s="105">
        <f>R94</f>
        <v>0</v>
      </c>
      <c r="K65" s="105">
        <f>K94</f>
        <v>0</v>
      </c>
      <c r="L65" s="43"/>
      <c r="M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U65" s="20" t="s">
        <v>163</v>
      </c>
    </row>
    <row r="66" s="9" customFormat="1" ht="24.96" customHeight="1">
      <c r="A66" s="9"/>
      <c r="B66" s="180"/>
      <c r="C66" s="181"/>
      <c r="D66" s="182" t="s">
        <v>164</v>
      </c>
      <c r="E66" s="183"/>
      <c r="F66" s="183"/>
      <c r="G66" s="183"/>
      <c r="H66" s="183"/>
      <c r="I66" s="184">
        <f>Q95</f>
        <v>0</v>
      </c>
      <c r="J66" s="184">
        <f>R95</f>
        <v>0</v>
      </c>
      <c r="K66" s="184">
        <f>K95</f>
        <v>0</v>
      </c>
      <c r="L66" s="181"/>
      <c r="M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31"/>
      <c r="D67" s="187" t="s">
        <v>522</v>
      </c>
      <c r="E67" s="188"/>
      <c r="F67" s="188"/>
      <c r="G67" s="188"/>
      <c r="H67" s="188"/>
      <c r="I67" s="189">
        <f>Q96</f>
        <v>0</v>
      </c>
      <c r="J67" s="189">
        <f>R96</f>
        <v>0</v>
      </c>
      <c r="K67" s="189">
        <f>K96</f>
        <v>0</v>
      </c>
      <c r="L67" s="131"/>
      <c r="M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31"/>
      <c r="D68" s="187" t="s">
        <v>523</v>
      </c>
      <c r="E68" s="188"/>
      <c r="F68" s="188"/>
      <c r="G68" s="188"/>
      <c r="H68" s="188"/>
      <c r="I68" s="189">
        <f>Q166</f>
        <v>0</v>
      </c>
      <c r="J68" s="189">
        <f>R166</f>
        <v>0</v>
      </c>
      <c r="K68" s="189">
        <f>K166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31"/>
      <c r="D69" s="187" t="s">
        <v>174</v>
      </c>
      <c r="E69" s="188"/>
      <c r="F69" s="188"/>
      <c r="G69" s="188"/>
      <c r="H69" s="188"/>
      <c r="I69" s="189">
        <f>Q186</f>
        <v>0</v>
      </c>
      <c r="J69" s="189">
        <f>R186</f>
        <v>0</v>
      </c>
      <c r="K69" s="189">
        <f>K186</f>
        <v>0</v>
      </c>
      <c r="L69" s="131"/>
      <c r="M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774</v>
      </c>
      <c r="E70" s="183"/>
      <c r="F70" s="183"/>
      <c r="G70" s="183"/>
      <c r="H70" s="183"/>
      <c r="I70" s="184">
        <f>Q189</f>
        <v>0</v>
      </c>
      <c r="J70" s="184">
        <f>R189</f>
        <v>0</v>
      </c>
      <c r="K70" s="184">
        <f>K189</f>
        <v>0</v>
      </c>
      <c r="L70" s="181"/>
      <c r="M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31"/>
      <c r="D71" s="187" t="s">
        <v>775</v>
      </c>
      <c r="E71" s="188"/>
      <c r="F71" s="188"/>
      <c r="G71" s="188"/>
      <c r="H71" s="188"/>
      <c r="I71" s="189">
        <f>Q190</f>
        <v>0</v>
      </c>
      <c r="J71" s="189">
        <f>R190</f>
        <v>0</v>
      </c>
      <c r="K71" s="189">
        <f>K190</f>
        <v>0</v>
      </c>
      <c r="L71" s="131"/>
      <c r="M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31"/>
      <c r="D72" s="187" t="s">
        <v>776</v>
      </c>
      <c r="E72" s="188"/>
      <c r="F72" s="188"/>
      <c r="G72" s="188"/>
      <c r="H72" s="188"/>
      <c r="I72" s="189">
        <f>Q256</f>
        <v>0</v>
      </c>
      <c r="J72" s="189">
        <f>R256</f>
        <v>0</v>
      </c>
      <c r="K72" s="189">
        <f>K256</f>
        <v>0</v>
      </c>
      <c r="L72" s="131"/>
      <c r="M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175</v>
      </c>
      <c r="D79" s="43"/>
      <c r="E79" s="43"/>
      <c r="F79" s="43"/>
      <c r="G79" s="43"/>
      <c r="H79" s="43"/>
      <c r="I79" s="43"/>
      <c r="J79" s="43"/>
      <c r="K79" s="43"/>
      <c r="L79" s="43"/>
      <c r="M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17</v>
      </c>
      <c r="D81" s="43"/>
      <c r="E81" s="43"/>
      <c r="F81" s="43"/>
      <c r="G81" s="43"/>
      <c r="H81" s="43"/>
      <c r="I81" s="43"/>
      <c r="J81" s="43"/>
      <c r="K81" s="43"/>
      <c r="L81" s="43"/>
      <c r="M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5" t="str">
        <f>E7</f>
        <v>Revitalizace zahrady Benediktinského opatství</v>
      </c>
      <c r="F82" s="35"/>
      <c r="G82" s="35"/>
      <c r="H82" s="35"/>
      <c r="I82" s="43"/>
      <c r="J82" s="43"/>
      <c r="K82" s="43"/>
      <c r="L82" s="43"/>
      <c r="M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153</v>
      </c>
      <c r="D83" s="25"/>
      <c r="E83" s="25"/>
      <c r="F83" s="25"/>
      <c r="G83" s="25"/>
      <c r="H83" s="25"/>
      <c r="I83" s="25"/>
      <c r="J83" s="25"/>
      <c r="K83" s="25"/>
      <c r="L83" s="25"/>
      <c r="M83" s="23"/>
    </row>
    <row r="84" s="2" customFormat="1" ht="16.5" customHeight="1">
      <c r="A84" s="41"/>
      <c r="B84" s="42"/>
      <c r="C84" s="43"/>
      <c r="D84" s="43"/>
      <c r="E84" s="175" t="s">
        <v>772</v>
      </c>
      <c r="F84" s="43"/>
      <c r="G84" s="43"/>
      <c r="H84" s="43"/>
      <c r="I84" s="43"/>
      <c r="J84" s="43"/>
      <c r="K84" s="43"/>
      <c r="L84" s="43"/>
      <c r="M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518</v>
      </c>
      <c r="D85" s="43"/>
      <c r="E85" s="43"/>
      <c r="F85" s="43"/>
      <c r="G85" s="43"/>
      <c r="H85" s="43"/>
      <c r="I85" s="43"/>
      <c r="J85" s="43"/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2025-014-03-01 - Křížová pergola</v>
      </c>
      <c r="F86" s="43"/>
      <c r="G86" s="43"/>
      <c r="H86" s="43"/>
      <c r="I86" s="43"/>
      <c r="J86" s="43"/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F14</f>
        <v>parc.č.:1236, 1237/1, 1237/2, 1238, k.ú</v>
      </c>
      <c r="G88" s="43"/>
      <c r="H88" s="43"/>
      <c r="I88" s="35" t="s">
        <v>24</v>
      </c>
      <c r="J88" s="75" t="str">
        <f>IF(J14="","",J14)</f>
        <v>5. 6. 2025</v>
      </c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26</v>
      </c>
      <c r="D90" s="43"/>
      <c r="E90" s="43"/>
      <c r="F90" s="30" t="str">
        <f>E17</f>
        <v xml:space="preserve">Benediktinské opatství, Vyšehradská 49, Praha 2   </v>
      </c>
      <c r="G90" s="43"/>
      <c r="H90" s="43"/>
      <c r="I90" s="35" t="s">
        <v>32</v>
      </c>
      <c r="J90" s="39" t="str">
        <f>E23</f>
        <v xml:space="preserve">Ing. arch. Tomáš Hradečný, Sestupná 21, Praha 6   </v>
      </c>
      <c r="K90" s="43"/>
      <c r="L90" s="43"/>
      <c r="M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IF(E20="","",E20)</f>
        <v>Vyplň údaj</v>
      </c>
      <c r="G91" s="43"/>
      <c r="H91" s="43"/>
      <c r="I91" s="35" t="s">
        <v>34</v>
      </c>
      <c r="J91" s="39" t="str">
        <f>E26</f>
        <v>Ing. Dana Mlejnková</v>
      </c>
      <c r="K91" s="43"/>
      <c r="L91" s="43"/>
      <c r="M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1"/>
      <c r="B93" s="192"/>
      <c r="C93" s="193" t="s">
        <v>176</v>
      </c>
      <c r="D93" s="194" t="s">
        <v>57</v>
      </c>
      <c r="E93" s="194" t="s">
        <v>53</v>
      </c>
      <c r="F93" s="194" t="s">
        <v>54</v>
      </c>
      <c r="G93" s="194" t="s">
        <v>177</v>
      </c>
      <c r="H93" s="194" t="s">
        <v>178</v>
      </c>
      <c r="I93" s="194" t="s">
        <v>179</v>
      </c>
      <c r="J93" s="194" t="s">
        <v>180</v>
      </c>
      <c r="K93" s="194" t="s">
        <v>162</v>
      </c>
      <c r="L93" s="195" t="s">
        <v>181</v>
      </c>
      <c r="M93" s="196"/>
      <c r="N93" s="95" t="s">
        <v>20</v>
      </c>
      <c r="O93" s="96" t="s">
        <v>42</v>
      </c>
      <c r="P93" s="96" t="s">
        <v>182</v>
      </c>
      <c r="Q93" s="96" t="s">
        <v>183</v>
      </c>
      <c r="R93" s="96" t="s">
        <v>184</v>
      </c>
      <c r="S93" s="96" t="s">
        <v>185</v>
      </c>
      <c r="T93" s="96" t="s">
        <v>186</v>
      </c>
      <c r="U93" s="96" t="s">
        <v>187</v>
      </c>
      <c r="V93" s="96" t="s">
        <v>188</v>
      </c>
      <c r="W93" s="96" t="s">
        <v>189</v>
      </c>
      <c r="X93" s="97" t="s">
        <v>190</v>
      </c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1"/>
      <c r="B94" s="42"/>
      <c r="C94" s="102" t="s">
        <v>191</v>
      </c>
      <c r="D94" s="43"/>
      <c r="E94" s="43"/>
      <c r="F94" s="43"/>
      <c r="G94" s="43"/>
      <c r="H94" s="43"/>
      <c r="I94" s="43"/>
      <c r="J94" s="43"/>
      <c r="K94" s="197">
        <f>BK94</f>
        <v>0</v>
      </c>
      <c r="L94" s="43"/>
      <c r="M94" s="47"/>
      <c r="N94" s="98"/>
      <c r="O94" s="198"/>
      <c r="P94" s="99"/>
      <c r="Q94" s="199">
        <f>Q95+Q189</f>
        <v>0</v>
      </c>
      <c r="R94" s="199">
        <f>R95+R189</f>
        <v>0</v>
      </c>
      <c r="S94" s="99"/>
      <c r="T94" s="200">
        <f>T95+T189</f>
        <v>0</v>
      </c>
      <c r="U94" s="99"/>
      <c r="V94" s="200">
        <f>V95+V189</f>
        <v>22.266190661303998</v>
      </c>
      <c r="W94" s="99"/>
      <c r="X94" s="201">
        <f>X95+X189</f>
        <v>0</v>
      </c>
      <c r="Y94" s="41"/>
      <c r="Z94" s="41"/>
      <c r="AA94" s="41"/>
      <c r="AB94" s="41"/>
      <c r="AC94" s="41"/>
      <c r="AD94" s="41"/>
      <c r="AE94" s="41"/>
      <c r="AT94" s="20" t="s">
        <v>73</v>
      </c>
      <c r="AU94" s="20" t="s">
        <v>163</v>
      </c>
      <c r="BK94" s="202">
        <f>BK95+BK189</f>
        <v>0</v>
      </c>
    </row>
    <row r="95" s="12" customFormat="1" ht="25.92" customHeight="1">
      <c r="A95" s="12"/>
      <c r="B95" s="203"/>
      <c r="C95" s="204"/>
      <c r="D95" s="205" t="s">
        <v>73</v>
      </c>
      <c r="E95" s="206" t="s">
        <v>192</v>
      </c>
      <c r="F95" s="206" t="s">
        <v>193</v>
      </c>
      <c r="G95" s="204"/>
      <c r="H95" s="204"/>
      <c r="I95" s="207"/>
      <c r="J95" s="207"/>
      <c r="K95" s="208">
        <f>BK95</f>
        <v>0</v>
      </c>
      <c r="L95" s="204"/>
      <c r="M95" s="209"/>
      <c r="N95" s="210"/>
      <c r="O95" s="211"/>
      <c r="P95" s="211"/>
      <c r="Q95" s="212">
        <f>Q96+Q166+Q186</f>
        <v>0</v>
      </c>
      <c r="R95" s="212">
        <f>R96+R166+R186</f>
        <v>0</v>
      </c>
      <c r="S95" s="211"/>
      <c r="T95" s="213">
        <f>T96+T166+T186</f>
        <v>0</v>
      </c>
      <c r="U95" s="211"/>
      <c r="V95" s="213">
        <f>V96+V166+V186</f>
        <v>19.659603602303999</v>
      </c>
      <c r="W95" s="211"/>
      <c r="X95" s="214">
        <f>X96+X166+X186</f>
        <v>0</v>
      </c>
      <c r="Y95" s="12"/>
      <c r="Z95" s="12"/>
      <c r="AA95" s="12"/>
      <c r="AB95" s="12"/>
      <c r="AC95" s="12"/>
      <c r="AD95" s="12"/>
      <c r="AE95" s="12"/>
      <c r="AR95" s="215" t="s">
        <v>82</v>
      </c>
      <c r="AT95" s="216" t="s">
        <v>73</v>
      </c>
      <c r="AU95" s="216" t="s">
        <v>74</v>
      </c>
      <c r="AY95" s="215" t="s">
        <v>194</v>
      </c>
      <c r="BK95" s="217">
        <f>BK96+BK166+BK186</f>
        <v>0</v>
      </c>
    </row>
    <row r="96" s="12" customFormat="1" ht="22.8" customHeight="1">
      <c r="A96" s="12"/>
      <c r="B96" s="203"/>
      <c r="C96" s="204"/>
      <c r="D96" s="205" t="s">
        <v>73</v>
      </c>
      <c r="E96" s="218" t="s">
        <v>82</v>
      </c>
      <c r="F96" s="218" t="s">
        <v>530</v>
      </c>
      <c r="G96" s="204"/>
      <c r="H96" s="204"/>
      <c r="I96" s="207"/>
      <c r="J96" s="207"/>
      <c r="K96" s="219">
        <f>BK96</f>
        <v>0</v>
      </c>
      <c r="L96" s="204"/>
      <c r="M96" s="209"/>
      <c r="N96" s="210"/>
      <c r="O96" s="211"/>
      <c r="P96" s="211"/>
      <c r="Q96" s="212">
        <f>SUM(Q97:Q165)</f>
        <v>0</v>
      </c>
      <c r="R96" s="212">
        <f>SUM(R97:R165)</f>
        <v>0</v>
      </c>
      <c r="S96" s="211"/>
      <c r="T96" s="213">
        <f>SUM(T97:T165)</f>
        <v>0</v>
      </c>
      <c r="U96" s="211"/>
      <c r="V96" s="213">
        <f>SUM(V97:V165)</f>
        <v>0</v>
      </c>
      <c r="W96" s="211"/>
      <c r="X96" s="214">
        <f>SUM(X97:X165)</f>
        <v>0</v>
      </c>
      <c r="Y96" s="12"/>
      <c r="Z96" s="12"/>
      <c r="AA96" s="12"/>
      <c r="AB96" s="12"/>
      <c r="AC96" s="12"/>
      <c r="AD96" s="12"/>
      <c r="AE96" s="12"/>
      <c r="AR96" s="215" t="s">
        <v>82</v>
      </c>
      <c r="AT96" s="216" t="s">
        <v>73</v>
      </c>
      <c r="AU96" s="216" t="s">
        <v>82</v>
      </c>
      <c r="AY96" s="215" t="s">
        <v>194</v>
      </c>
      <c r="BK96" s="217">
        <f>SUM(BK97:BK165)</f>
        <v>0</v>
      </c>
    </row>
    <row r="97" s="2" customFormat="1" ht="24.15" customHeight="1">
      <c r="A97" s="41"/>
      <c r="B97" s="42"/>
      <c r="C97" s="220" t="s">
        <v>82</v>
      </c>
      <c r="D97" s="220" t="s">
        <v>197</v>
      </c>
      <c r="E97" s="221" t="s">
        <v>531</v>
      </c>
      <c r="F97" s="222" t="s">
        <v>532</v>
      </c>
      <c r="G97" s="223" t="s">
        <v>218</v>
      </c>
      <c r="H97" s="224">
        <v>48.600000000000001</v>
      </c>
      <c r="I97" s="225"/>
      <c r="J97" s="225"/>
      <c r="K97" s="226">
        <f>ROUND(P97*H97,2)</f>
        <v>0</v>
      </c>
      <c r="L97" s="222" t="s">
        <v>201</v>
      </c>
      <c r="M97" s="47"/>
      <c r="N97" s="227" t="s">
        <v>20</v>
      </c>
      <c r="O97" s="228" t="s">
        <v>43</v>
      </c>
      <c r="P97" s="229">
        <f>I97+J97</f>
        <v>0</v>
      </c>
      <c r="Q97" s="229">
        <f>ROUND(I97*H97,2)</f>
        <v>0</v>
      </c>
      <c r="R97" s="229">
        <f>ROUND(J97*H97,2)</f>
        <v>0</v>
      </c>
      <c r="S97" s="87"/>
      <c r="T97" s="230">
        <f>S97*H97</f>
        <v>0</v>
      </c>
      <c r="U97" s="230">
        <v>0</v>
      </c>
      <c r="V97" s="230">
        <f>U97*H97</f>
        <v>0</v>
      </c>
      <c r="W97" s="230">
        <v>0</v>
      </c>
      <c r="X97" s="231">
        <f>W97*H97</f>
        <v>0</v>
      </c>
      <c r="Y97" s="41"/>
      <c r="Z97" s="41"/>
      <c r="AA97" s="41"/>
      <c r="AB97" s="41"/>
      <c r="AC97" s="41"/>
      <c r="AD97" s="41"/>
      <c r="AE97" s="41"/>
      <c r="AR97" s="232" t="s">
        <v>202</v>
      </c>
      <c r="AT97" s="232" t="s">
        <v>197</v>
      </c>
      <c r="AU97" s="232" t="s">
        <v>84</v>
      </c>
      <c r="AY97" s="20" t="s">
        <v>194</v>
      </c>
      <c r="BE97" s="233">
        <f>IF(O97="základní",K97,0)</f>
        <v>0</v>
      </c>
      <c r="BF97" s="233">
        <f>IF(O97="snížená",K97,0)</f>
        <v>0</v>
      </c>
      <c r="BG97" s="233">
        <f>IF(O97="zákl. přenesená",K97,0)</f>
        <v>0</v>
      </c>
      <c r="BH97" s="233">
        <f>IF(O97="sníž. přenesená",K97,0)</f>
        <v>0</v>
      </c>
      <c r="BI97" s="233">
        <f>IF(O97="nulová",K97,0)</f>
        <v>0</v>
      </c>
      <c r="BJ97" s="20" t="s">
        <v>82</v>
      </c>
      <c r="BK97" s="233">
        <f>ROUND(P97*H97,2)</f>
        <v>0</v>
      </c>
      <c r="BL97" s="20" t="s">
        <v>202</v>
      </c>
      <c r="BM97" s="232" t="s">
        <v>777</v>
      </c>
    </row>
    <row r="98" s="2" customFormat="1">
      <c r="A98" s="41"/>
      <c r="B98" s="42"/>
      <c r="C98" s="43"/>
      <c r="D98" s="234" t="s">
        <v>204</v>
      </c>
      <c r="E98" s="43"/>
      <c r="F98" s="235" t="s">
        <v>534</v>
      </c>
      <c r="G98" s="43"/>
      <c r="H98" s="43"/>
      <c r="I98" s="236"/>
      <c r="J98" s="236"/>
      <c r="K98" s="43"/>
      <c r="L98" s="43"/>
      <c r="M98" s="47"/>
      <c r="N98" s="237"/>
      <c r="O98" s="238"/>
      <c r="P98" s="87"/>
      <c r="Q98" s="87"/>
      <c r="R98" s="87"/>
      <c r="S98" s="87"/>
      <c r="T98" s="87"/>
      <c r="U98" s="87"/>
      <c r="V98" s="87"/>
      <c r="W98" s="87"/>
      <c r="X98" s="88"/>
      <c r="Y98" s="41"/>
      <c r="Z98" s="41"/>
      <c r="AA98" s="41"/>
      <c r="AB98" s="41"/>
      <c r="AC98" s="41"/>
      <c r="AD98" s="41"/>
      <c r="AE98" s="41"/>
      <c r="AT98" s="20" t="s">
        <v>204</v>
      </c>
      <c r="AU98" s="20" t="s">
        <v>84</v>
      </c>
    </row>
    <row r="99" s="13" customFormat="1">
      <c r="A99" s="13"/>
      <c r="B99" s="239"/>
      <c r="C99" s="240"/>
      <c r="D99" s="241" t="s">
        <v>206</v>
      </c>
      <c r="E99" s="242" t="s">
        <v>20</v>
      </c>
      <c r="F99" s="243" t="s">
        <v>778</v>
      </c>
      <c r="G99" s="240"/>
      <c r="H99" s="242" t="s">
        <v>20</v>
      </c>
      <c r="I99" s="244"/>
      <c r="J99" s="244"/>
      <c r="K99" s="240"/>
      <c r="L99" s="240"/>
      <c r="M99" s="245"/>
      <c r="N99" s="246"/>
      <c r="O99" s="247"/>
      <c r="P99" s="247"/>
      <c r="Q99" s="247"/>
      <c r="R99" s="247"/>
      <c r="S99" s="247"/>
      <c r="T99" s="247"/>
      <c r="U99" s="247"/>
      <c r="V99" s="247"/>
      <c r="W99" s="247"/>
      <c r="X99" s="248"/>
      <c r="Y99" s="13"/>
      <c r="Z99" s="13"/>
      <c r="AA99" s="13"/>
      <c r="AB99" s="13"/>
      <c r="AC99" s="13"/>
      <c r="AD99" s="13"/>
      <c r="AE99" s="13"/>
      <c r="AT99" s="249" t="s">
        <v>206</v>
      </c>
      <c r="AU99" s="249" t="s">
        <v>84</v>
      </c>
      <c r="AV99" s="13" t="s">
        <v>82</v>
      </c>
      <c r="AW99" s="13" t="s">
        <v>5</v>
      </c>
      <c r="AX99" s="13" t="s">
        <v>74</v>
      </c>
      <c r="AY99" s="249" t="s">
        <v>194</v>
      </c>
    </row>
    <row r="100" s="13" customFormat="1">
      <c r="A100" s="13"/>
      <c r="B100" s="239"/>
      <c r="C100" s="240"/>
      <c r="D100" s="241" t="s">
        <v>206</v>
      </c>
      <c r="E100" s="242" t="s">
        <v>20</v>
      </c>
      <c r="F100" s="243" t="s">
        <v>779</v>
      </c>
      <c r="G100" s="240"/>
      <c r="H100" s="242" t="s">
        <v>20</v>
      </c>
      <c r="I100" s="244"/>
      <c r="J100" s="244"/>
      <c r="K100" s="240"/>
      <c r="L100" s="240"/>
      <c r="M100" s="245"/>
      <c r="N100" s="246"/>
      <c r="O100" s="247"/>
      <c r="P100" s="247"/>
      <c r="Q100" s="247"/>
      <c r="R100" s="247"/>
      <c r="S100" s="247"/>
      <c r="T100" s="247"/>
      <c r="U100" s="247"/>
      <c r="V100" s="247"/>
      <c r="W100" s="247"/>
      <c r="X100" s="248"/>
      <c r="Y100" s="13"/>
      <c r="Z100" s="13"/>
      <c r="AA100" s="13"/>
      <c r="AB100" s="13"/>
      <c r="AC100" s="13"/>
      <c r="AD100" s="13"/>
      <c r="AE100" s="13"/>
      <c r="AT100" s="249" t="s">
        <v>206</v>
      </c>
      <c r="AU100" s="249" t="s">
        <v>84</v>
      </c>
      <c r="AV100" s="13" t="s">
        <v>82</v>
      </c>
      <c r="AW100" s="13" t="s">
        <v>5</v>
      </c>
      <c r="AX100" s="13" t="s">
        <v>74</v>
      </c>
      <c r="AY100" s="249" t="s">
        <v>194</v>
      </c>
    </row>
    <row r="101" s="13" customFormat="1">
      <c r="A101" s="13"/>
      <c r="B101" s="239"/>
      <c r="C101" s="240"/>
      <c r="D101" s="241" t="s">
        <v>206</v>
      </c>
      <c r="E101" s="242" t="s">
        <v>20</v>
      </c>
      <c r="F101" s="243" t="s">
        <v>355</v>
      </c>
      <c r="G101" s="240"/>
      <c r="H101" s="242" t="s">
        <v>20</v>
      </c>
      <c r="I101" s="244"/>
      <c r="J101" s="244"/>
      <c r="K101" s="240"/>
      <c r="L101" s="240"/>
      <c r="M101" s="245"/>
      <c r="N101" s="246"/>
      <c r="O101" s="247"/>
      <c r="P101" s="247"/>
      <c r="Q101" s="247"/>
      <c r="R101" s="247"/>
      <c r="S101" s="247"/>
      <c r="T101" s="247"/>
      <c r="U101" s="247"/>
      <c r="V101" s="247"/>
      <c r="W101" s="247"/>
      <c r="X101" s="248"/>
      <c r="Y101" s="13"/>
      <c r="Z101" s="13"/>
      <c r="AA101" s="13"/>
      <c r="AB101" s="13"/>
      <c r="AC101" s="13"/>
      <c r="AD101" s="13"/>
      <c r="AE101" s="13"/>
      <c r="AT101" s="249" t="s">
        <v>206</v>
      </c>
      <c r="AU101" s="249" t="s">
        <v>84</v>
      </c>
      <c r="AV101" s="13" t="s">
        <v>82</v>
      </c>
      <c r="AW101" s="13" t="s">
        <v>5</v>
      </c>
      <c r="AX101" s="13" t="s">
        <v>74</v>
      </c>
      <c r="AY101" s="249" t="s">
        <v>194</v>
      </c>
    </row>
    <row r="102" s="14" customFormat="1">
      <c r="A102" s="14"/>
      <c r="B102" s="250"/>
      <c r="C102" s="251"/>
      <c r="D102" s="241" t="s">
        <v>206</v>
      </c>
      <c r="E102" s="252" t="s">
        <v>20</v>
      </c>
      <c r="F102" s="253" t="s">
        <v>780</v>
      </c>
      <c r="G102" s="251"/>
      <c r="H102" s="254">
        <v>48.600000000000001</v>
      </c>
      <c r="I102" s="255"/>
      <c r="J102" s="255"/>
      <c r="K102" s="251"/>
      <c r="L102" s="251"/>
      <c r="M102" s="256"/>
      <c r="N102" s="257"/>
      <c r="O102" s="258"/>
      <c r="P102" s="258"/>
      <c r="Q102" s="258"/>
      <c r="R102" s="258"/>
      <c r="S102" s="258"/>
      <c r="T102" s="258"/>
      <c r="U102" s="258"/>
      <c r="V102" s="258"/>
      <c r="W102" s="258"/>
      <c r="X102" s="259"/>
      <c r="Y102" s="14"/>
      <c r="Z102" s="14"/>
      <c r="AA102" s="14"/>
      <c r="AB102" s="14"/>
      <c r="AC102" s="14"/>
      <c r="AD102" s="14"/>
      <c r="AE102" s="14"/>
      <c r="AT102" s="260" t="s">
        <v>206</v>
      </c>
      <c r="AU102" s="260" t="s">
        <v>84</v>
      </c>
      <c r="AV102" s="14" t="s">
        <v>84</v>
      </c>
      <c r="AW102" s="14" t="s">
        <v>5</v>
      </c>
      <c r="AX102" s="14" t="s">
        <v>74</v>
      </c>
      <c r="AY102" s="260" t="s">
        <v>194</v>
      </c>
    </row>
    <row r="103" s="15" customFormat="1">
      <c r="A103" s="15"/>
      <c r="B103" s="261"/>
      <c r="C103" s="262"/>
      <c r="D103" s="241" t="s">
        <v>206</v>
      </c>
      <c r="E103" s="263" t="s">
        <v>20</v>
      </c>
      <c r="F103" s="264" t="s">
        <v>210</v>
      </c>
      <c r="G103" s="262"/>
      <c r="H103" s="265">
        <v>48.600000000000001</v>
      </c>
      <c r="I103" s="266"/>
      <c r="J103" s="266"/>
      <c r="K103" s="262"/>
      <c r="L103" s="262"/>
      <c r="M103" s="267"/>
      <c r="N103" s="268"/>
      <c r="O103" s="269"/>
      <c r="P103" s="269"/>
      <c r="Q103" s="269"/>
      <c r="R103" s="269"/>
      <c r="S103" s="269"/>
      <c r="T103" s="269"/>
      <c r="U103" s="269"/>
      <c r="V103" s="269"/>
      <c r="W103" s="269"/>
      <c r="X103" s="270"/>
      <c r="Y103" s="15"/>
      <c r="Z103" s="15"/>
      <c r="AA103" s="15"/>
      <c r="AB103" s="15"/>
      <c r="AC103" s="15"/>
      <c r="AD103" s="15"/>
      <c r="AE103" s="15"/>
      <c r="AT103" s="271" t="s">
        <v>206</v>
      </c>
      <c r="AU103" s="271" t="s">
        <v>84</v>
      </c>
      <c r="AV103" s="15" t="s">
        <v>202</v>
      </c>
      <c r="AW103" s="15" t="s">
        <v>5</v>
      </c>
      <c r="AX103" s="15" t="s">
        <v>82</v>
      </c>
      <c r="AY103" s="271" t="s">
        <v>194</v>
      </c>
    </row>
    <row r="104" s="2" customFormat="1" ht="33" customHeight="1">
      <c r="A104" s="41"/>
      <c r="B104" s="42"/>
      <c r="C104" s="220" t="s">
        <v>84</v>
      </c>
      <c r="D104" s="220" t="s">
        <v>197</v>
      </c>
      <c r="E104" s="221" t="s">
        <v>781</v>
      </c>
      <c r="F104" s="222" t="s">
        <v>782</v>
      </c>
      <c r="G104" s="223" t="s">
        <v>218</v>
      </c>
      <c r="H104" s="224">
        <v>7.7759999999999998</v>
      </c>
      <c r="I104" s="225"/>
      <c r="J104" s="225"/>
      <c r="K104" s="226">
        <f>ROUND(P104*H104,2)</f>
        <v>0</v>
      </c>
      <c r="L104" s="222" t="s">
        <v>201</v>
      </c>
      <c r="M104" s="47"/>
      <c r="N104" s="227" t="s">
        <v>20</v>
      </c>
      <c r="O104" s="228" t="s">
        <v>43</v>
      </c>
      <c r="P104" s="229">
        <f>I104+J104</f>
        <v>0</v>
      </c>
      <c r="Q104" s="229">
        <f>ROUND(I104*H104,2)</f>
        <v>0</v>
      </c>
      <c r="R104" s="229">
        <f>ROUND(J104*H104,2)</f>
        <v>0</v>
      </c>
      <c r="S104" s="87"/>
      <c r="T104" s="230">
        <f>S104*H104</f>
        <v>0</v>
      </c>
      <c r="U104" s="230">
        <v>0</v>
      </c>
      <c r="V104" s="230">
        <f>U104*H104</f>
        <v>0</v>
      </c>
      <c r="W104" s="230">
        <v>0</v>
      </c>
      <c r="X104" s="231">
        <f>W104*H104</f>
        <v>0</v>
      </c>
      <c r="Y104" s="41"/>
      <c r="Z104" s="41"/>
      <c r="AA104" s="41"/>
      <c r="AB104" s="41"/>
      <c r="AC104" s="41"/>
      <c r="AD104" s="41"/>
      <c r="AE104" s="41"/>
      <c r="AR104" s="232" t="s">
        <v>202</v>
      </c>
      <c r="AT104" s="232" t="s">
        <v>197</v>
      </c>
      <c r="AU104" s="232" t="s">
        <v>84</v>
      </c>
      <c r="AY104" s="20" t="s">
        <v>194</v>
      </c>
      <c r="BE104" s="233">
        <f>IF(O104="základní",K104,0)</f>
        <v>0</v>
      </c>
      <c r="BF104" s="233">
        <f>IF(O104="snížená",K104,0)</f>
        <v>0</v>
      </c>
      <c r="BG104" s="233">
        <f>IF(O104="zákl. přenesená",K104,0)</f>
        <v>0</v>
      </c>
      <c r="BH104" s="233">
        <f>IF(O104="sníž. přenesená",K104,0)</f>
        <v>0</v>
      </c>
      <c r="BI104" s="233">
        <f>IF(O104="nulová",K104,0)</f>
        <v>0</v>
      </c>
      <c r="BJ104" s="20" t="s">
        <v>82</v>
      </c>
      <c r="BK104" s="233">
        <f>ROUND(P104*H104,2)</f>
        <v>0</v>
      </c>
      <c r="BL104" s="20" t="s">
        <v>202</v>
      </c>
      <c r="BM104" s="232" t="s">
        <v>783</v>
      </c>
    </row>
    <row r="105" s="2" customFormat="1">
      <c r="A105" s="41"/>
      <c r="B105" s="42"/>
      <c r="C105" s="43"/>
      <c r="D105" s="234" t="s">
        <v>204</v>
      </c>
      <c r="E105" s="43"/>
      <c r="F105" s="235" t="s">
        <v>784</v>
      </c>
      <c r="G105" s="43"/>
      <c r="H105" s="43"/>
      <c r="I105" s="236"/>
      <c r="J105" s="236"/>
      <c r="K105" s="43"/>
      <c r="L105" s="43"/>
      <c r="M105" s="47"/>
      <c r="N105" s="237"/>
      <c r="O105" s="238"/>
      <c r="P105" s="87"/>
      <c r="Q105" s="87"/>
      <c r="R105" s="87"/>
      <c r="S105" s="87"/>
      <c r="T105" s="87"/>
      <c r="U105" s="87"/>
      <c r="V105" s="87"/>
      <c r="W105" s="87"/>
      <c r="X105" s="88"/>
      <c r="Y105" s="41"/>
      <c r="Z105" s="41"/>
      <c r="AA105" s="41"/>
      <c r="AB105" s="41"/>
      <c r="AC105" s="41"/>
      <c r="AD105" s="41"/>
      <c r="AE105" s="41"/>
      <c r="AT105" s="20" t="s">
        <v>204</v>
      </c>
      <c r="AU105" s="20" t="s">
        <v>84</v>
      </c>
    </row>
    <row r="106" s="13" customFormat="1">
      <c r="A106" s="13"/>
      <c r="B106" s="239"/>
      <c r="C106" s="240"/>
      <c r="D106" s="241" t="s">
        <v>206</v>
      </c>
      <c r="E106" s="242" t="s">
        <v>20</v>
      </c>
      <c r="F106" s="243" t="s">
        <v>778</v>
      </c>
      <c r="G106" s="240"/>
      <c r="H106" s="242" t="s">
        <v>20</v>
      </c>
      <c r="I106" s="244"/>
      <c r="J106" s="244"/>
      <c r="K106" s="240"/>
      <c r="L106" s="240"/>
      <c r="M106" s="245"/>
      <c r="N106" s="246"/>
      <c r="O106" s="247"/>
      <c r="P106" s="247"/>
      <c r="Q106" s="247"/>
      <c r="R106" s="247"/>
      <c r="S106" s="247"/>
      <c r="T106" s="247"/>
      <c r="U106" s="247"/>
      <c r="V106" s="247"/>
      <c r="W106" s="247"/>
      <c r="X106" s="248"/>
      <c r="Y106" s="13"/>
      <c r="Z106" s="13"/>
      <c r="AA106" s="13"/>
      <c r="AB106" s="13"/>
      <c r="AC106" s="13"/>
      <c r="AD106" s="13"/>
      <c r="AE106" s="13"/>
      <c r="AT106" s="249" t="s">
        <v>206</v>
      </c>
      <c r="AU106" s="249" t="s">
        <v>84</v>
      </c>
      <c r="AV106" s="13" t="s">
        <v>82</v>
      </c>
      <c r="AW106" s="13" t="s">
        <v>5</v>
      </c>
      <c r="AX106" s="13" t="s">
        <v>74</v>
      </c>
      <c r="AY106" s="249" t="s">
        <v>194</v>
      </c>
    </row>
    <row r="107" s="13" customFormat="1">
      <c r="A107" s="13"/>
      <c r="B107" s="239"/>
      <c r="C107" s="240"/>
      <c r="D107" s="241" t="s">
        <v>206</v>
      </c>
      <c r="E107" s="242" t="s">
        <v>20</v>
      </c>
      <c r="F107" s="243" t="s">
        <v>785</v>
      </c>
      <c r="G107" s="240"/>
      <c r="H107" s="242" t="s">
        <v>20</v>
      </c>
      <c r="I107" s="244"/>
      <c r="J107" s="244"/>
      <c r="K107" s="240"/>
      <c r="L107" s="240"/>
      <c r="M107" s="245"/>
      <c r="N107" s="246"/>
      <c r="O107" s="247"/>
      <c r="P107" s="247"/>
      <c r="Q107" s="247"/>
      <c r="R107" s="247"/>
      <c r="S107" s="247"/>
      <c r="T107" s="247"/>
      <c r="U107" s="247"/>
      <c r="V107" s="247"/>
      <c r="W107" s="247"/>
      <c r="X107" s="248"/>
      <c r="Y107" s="13"/>
      <c r="Z107" s="13"/>
      <c r="AA107" s="13"/>
      <c r="AB107" s="13"/>
      <c r="AC107" s="13"/>
      <c r="AD107" s="13"/>
      <c r="AE107" s="13"/>
      <c r="AT107" s="249" t="s">
        <v>206</v>
      </c>
      <c r="AU107" s="249" t="s">
        <v>84</v>
      </c>
      <c r="AV107" s="13" t="s">
        <v>82</v>
      </c>
      <c r="AW107" s="13" t="s">
        <v>5</v>
      </c>
      <c r="AX107" s="13" t="s">
        <v>74</v>
      </c>
      <c r="AY107" s="249" t="s">
        <v>194</v>
      </c>
    </row>
    <row r="108" s="13" customFormat="1">
      <c r="A108" s="13"/>
      <c r="B108" s="239"/>
      <c r="C108" s="240"/>
      <c r="D108" s="241" t="s">
        <v>206</v>
      </c>
      <c r="E108" s="242" t="s">
        <v>20</v>
      </c>
      <c r="F108" s="243" t="s">
        <v>355</v>
      </c>
      <c r="G108" s="240"/>
      <c r="H108" s="242" t="s">
        <v>20</v>
      </c>
      <c r="I108" s="244"/>
      <c r="J108" s="244"/>
      <c r="K108" s="240"/>
      <c r="L108" s="240"/>
      <c r="M108" s="245"/>
      <c r="N108" s="246"/>
      <c r="O108" s="247"/>
      <c r="P108" s="247"/>
      <c r="Q108" s="247"/>
      <c r="R108" s="247"/>
      <c r="S108" s="247"/>
      <c r="T108" s="247"/>
      <c r="U108" s="247"/>
      <c r="V108" s="247"/>
      <c r="W108" s="247"/>
      <c r="X108" s="248"/>
      <c r="Y108" s="13"/>
      <c r="Z108" s="13"/>
      <c r="AA108" s="13"/>
      <c r="AB108" s="13"/>
      <c r="AC108" s="13"/>
      <c r="AD108" s="13"/>
      <c r="AE108" s="13"/>
      <c r="AT108" s="249" t="s">
        <v>206</v>
      </c>
      <c r="AU108" s="249" t="s">
        <v>84</v>
      </c>
      <c r="AV108" s="13" t="s">
        <v>82</v>
      </c>
      <c r="AW108" s="13" t="s">
        <v>5</v>
      </c>
      <c r="AX108" s="13" t="s">
        <v>74</v>
      </c>
      <c r="AY108" s="249" t="s">
        <v>194</v>
      </c>
    </row>
    <row r="109" s="14" customFormat="1">
      <c r="A109" s="14"/>
      <c r="B109" s="250"/>
      <c r="C109" s="251"/>
      <c r="D109" s="241" t="s">
        <v>206</v>
      </c>
      <c r="E109" s="252" t="s">
        <v>20</v>
      </c>
      <c r="F109" s="253" t="s">
        <v>786</v>
      </c>
      <c r="G109" s="251"/>
      <c r="H109" s="254">
        <v>7.7759999999999998</v>
      </c>
      <c r="I109" s="255"/>
      <c r="J109" s="255"/>
      <c r="K109" s="251"/>
      <c r="L109" s="251"/>
      <c r="M109" s="256"/>
      <c r="N109" s="257"/>
      <c r="O109" s="258"/>
      <c r="P109" s="258"/>
      <c r="Q109" s="258"/>
      <c r="R109" s="258"/>
      <c r="S109" s="258"/>
      <c r="T109" s="258"/>
      <c r="U109" s="258"/>
      <c r="V109" s="258"/>
      <c r="W109" s="258"/>
      <c r="X109" s="259"/>
      <c r="Y109" s="14"/>
      <c r="Z109" s="14"/>
      <c r="AA109" s="14"/>
      <c r="AB109" s="14"/>
      <c r="AC109" s="14"/>
      <c r="AD109" s="14"/>
      <c r="AE109" s="14"/>
      <c r="AT109" s="260" t="s">
        <v>206</v>
      </c>
      <c r="AU109" s="260" t="s">
        <v>84</v>
      </c>
      <c r="AV109" s="14" t="s">
        <v>84</v>
      </c>
      <c r="AW109" s="14" t="s">
        <v>5</v>
      </c>
      <c r="AX109" s="14" t="s">
        <v>74</v>
      </c>
      <c r="AY109" s="260" t="s">
        <v>194</v>
      </c>
    </row>
    <row r="110" s="15" customFormat="1">
      <c r="A110" s="15"/>
      <c r="B110" s="261"/>
      <c r="C110" s="262"/>
      <c r="D110" s="241" t="s">
        <v>206</v>
      </c>
      <c r="E110" s="263" t="s">
        <v>20</v>
      </c>
      <c r="F110" s="264" t="s">
        <v>210</v>
      </c>
      <c r="G110" s="262"/>
      <c r="H110" s="265">
        <v>7.7759999999999998</v>
      </c>
      <c r="I110" s="266"/>
      <c r="J110" s="266"/>
      <c r="K110" s="262"/>
      <c r="L110" s="262"/>
      <c r="M110" s="267"/>
      <c r="N110" s="268"/>
      <c r="O110" s="269"/>
      <c r="P110" s="269"/>
      <c r="Q110" s="269"/>
      <c r="R110" s="269"/>
      <c r="S110" s="269"/>
      <c r="T110" s="269"/>
      <c r="U110" s="269"/>
      <c r="V110" s="269"/>
      <c r="W110" s="269"/>
      <c r="X110" s="270"/>
      <c r="Y110" s="15"/>
      <c r="Z110" s="15"/>
      <c r="AA110" s="15"/>
      <c r="AB110" s="15"/>
      <c r="AC110" s="15"/>
      <c r="AD110" s="15"/>
      <c r="AE110" s="15"/>
      <c r="AT110" s="271" t="s">
        <v>206</v>
      </c>
      <c r="AU110" s="271" t="s">
        <v>84</v>
      </c>
      <c r="AV110" s="15" t="s">
        <v>202</v>
      </c>
      <c r="AW110" s="15" t="s">
        <v>5</v>
      </c>
      <c r="AX110" s="15" t="s">
        <v>82</v>
      </c>
      <c r="AY110" s="271" t="s">
        <v>194</v>
      </c>
    </row>
    <row r="111" s="2" customFormat="1" ht="33" customHeight="1">
      <c r="A111" s="41"/>
      <c r="B111" s="42"/>
      <c r="C111" s="220" t="s">
        <v>215</v>
      </c>
      <c r="D111" s="220" t="s">
        <v>197</v>
      </c>
      <c r="E111" s="221" t="s">
        <v>787</v>
      </c>
      <c r="F111" s="222" t="s">
        <v>788</v>
      </c>
      <c r="G111" s="223" t="s">
        <v>218</v>
      </c>
      <c r="H111" s="224">
        <v>7.7759999999999998</v>
      </c>
      <c r="I111" s="225"/>
      <c r="J111" s="225"/>
      <c r="K111" s="226">
        <f>ROUND(P111*H111,2)</f>
        <v>0</v>
      </c>
      <c r="L111" s="222" t="s">
        <v>201</v>
      </c>
      <c r="M111" s="47"/>
      <c r="N111" s="227" t="s">
        <v>20</v>
      </c>
      <c r="O111" s="228" t="s">
        <v>43</v>
      </c>
      <c r="P111" s="229">
        <f>I111+J111</f>
        <v>0</v>
      </c>
      <c r="Q111" s="229">
        <f>ROUND(I111*H111,2)</f>
        <v>0</v>
      </c>
      <c r="R111" s="229">
        <f>ROUND(J111*H111,2)</f>
        <v>0</v>
      </c>
      <c r="S111" s="87"/>
      <c r="T111" s="230">
        <f>S111*H111</f>
        <v>0</v>
      </c>
      <c r="U111" s="230">
        <v>0</v>
      </c>
      <c r="V111" s="230">
        <f>U111*H111</f>
        <v>0</v>
      </c>
      <c r="W111" s="230">
        <v>0</v>
      </c>
      <c r="X111" s="231">
        <f>W111*H111</f>
        <v>0</v>
      </c>
      <c r="Y111" s="41"/>
      <c r="Z111" s="41"/>
      <c r="AA111" s="41"/>
      <c r="AB111" s="41"/>
      <c r="AC111" s="41"/>
      <c r="AD111" s="41"/>
      <c r="AE111" s="41"/>
      <c r="AR111" s="232" t="s">
        <v>202</v>
      </c>
      <c r="AT111" s="232" t="s">
        <v>197</v>
      </c>
      <c r="AU111" s="232" t="s">
        <v>84</v>
      </c>
      <c r="AY111" s="20" t="s">
        <v>194</v>
      </c>
      <c r="BE111" s="233">
        <f>IF(O111="základní",K111,0)</f>
        <v>0</v>
      </c>
      <c r="BF111" s="233">
        <f>IF(O111="snížená",K111,0)</f>
        <v>0</v>
      </c>
      <c r="BG111" s="233">
        <f>IF(O111="zákl. přenesená",K111,0)</f>
        <v>0</v>
      </c>
      <c r="BH111" s="233">
        <f>IF(O111="sníž. přenesená",K111,0)</f>
        <v>0</v>
      </c>
      <c r="BI111" s="233">
        <f>IF(O111="nulová",K111,0)</f>
        <v>0</v>
      </c>
      <c r="BJ111" s="20" t="s">
        <v>82</v>
      </c>
      <c r="BK111" s="233">
        <f>ROUND(P111*H111,2)</f>
        <v>0</v>
      </c>
      <c r="BL111" s="20" t="s">
        <v>202</v>
      </c>
      <c r="BM111" s="232" t="s">
        <v>789</v>
      </c>
    </row>
    <row r="112" s="2" customFormat="1">
      <c r="A112" s="41"/>
      <c r="B112" s="42"/>
      <c r="C112" s="43"/>
      <c r="D112" s="234" t="s">
        <v>204</v>
      </c>
      <c r="E112" s="43"/>
      <c r="F112" s="235" t="s">
        <v>790</v>
      </c>
      <c r="G112" s="43"/>
      <c r="H112" s="43"/>
      <c r="I112" s="236"/>
      <c r="J112" s="236"/>
      <c r="K112" s="43"/>
      <c r="L112" s="43"/>
      <c r="M112" s="47"/>
      <c r="N112" s="237"/>
      <c r="O112" s="238"/>
      <c r="P112" s="87"/>
      <c r="Q112" s="87"/>
      <c r="R112" s="87"/>
      <c r="S112" s="87"/>
      <c r="T112" s="87"/>
      <c r="U112" s="87"/>
      <c r="V112" s="87"/>
      <c r="W112" s="87"/>
      <c r="X112" s="88"/>
      <c r="Y112" s="41"/>
      <c r="Z112" s="41"/>
      <c r="AA112" s="41"/>
      <c r="AB112" s="41"/>
      <c r="AC112" s="41"/>
      <c r="AD112" s="41"/>
      <c r="AE112" s="41"/>
      <c r="AT112" s="20" t="s">
        <v>204</v>
      </c>
      <c r="AU112" s="20" t="s">
        <v>84</v>
      </c>
    </row>
    <row r="113" s="13" customFormat="1">
      <c r="A113" s="13"/>
      <c r="B113" s="239"/>
      <c r="C113" s="240"/>
      <c r="D113" s="241" t="s">
        <v>206</v>
      </c>
      <c r="E113" s="242" t="s">
        <v>20</v>
      </c>
      <c r="F113" s="243" t="s">
        <v>778</v>
      </c>
      <c r="G113" s="240"/>
      <c r="H113" s="242" t="s">
        <v>20</v>
      </c>
      <c r="I113" s="244"/>
      <c r="J113" s="244"/>
      <c r="K113" s="240"/>
      <c r="L113" s="240"/>
      <c r="M113" s="245"/>
      <c r="N113" s="246"/>
      <c r="O113" s="247"/>
      <c r="P113" s="247"/>
      <c r="Q113" s="247"/>
      <c r="R113" s="247"/>
      <c r="S113" s="247"/>
      <c r="T113" s="247"/>
      <c r="U113" s="247"/>
      <c r="V113" s="247"/>
      <c r="W113" s="247"/>
      <c r="X113" s="248"/>
      <c r="Y113" s="13"/>
      <c r="Z113" s="13"/>
      <c r="AA113" s="13"/>
      <c r="AB113" s="13"/>
      <c r="AC113" s="13"/>
      <c r="AD113" s="13"/>
      <c r="AE113" s="13"/>
      <c r="AT113" s="249" t="s">
        <v>206</v>
      </c>
      <c r="AU113" s="249" t="s">
        <v>84</v>
      </c>
      <c r="AV113" s="13" t="s">
        <v>82</v>
      </c>
      <c r="AW113" s="13" t="s">
        <v>5</v>
      </c>
      <c r="AX113" s="13" t="s">
        <v>74</v>
      </c>
      <c r="AY113" s="249" t="s">
        <v>194</v>
      </c>
    </row>
    <row r="114" s="13" customFormat="1">
      <c r="A114" s="13"/>
      <c r="B114" s="239"/>
      <c r="C114" s="240"/>
      <c r="D114" s="241" t="s">
        <v>206</v>
      </c>
      <c r="E114" s="242" t="s">
        <v>20</v>
      </c>
      <c r="F114" s="243" t="s">
        <v>785</v>
      </c>
      <c r="G114" s="240"/>
      <c r="H114" s="242" t="s">
        <v>20</v>
      </c>
      <c r="I114" s="244"/>
      <c r="J114" s="244"/>
      <c r="K114" s="240"/>
      <c r="L114" s="240"/>
      <c r="M114" s="245"/>
      <c r="N114" s="246"/>
      <c r="O114" s="247"/>
      <c r="P114" s="247"/>
      <c r="Q114" s="247"/>
      <c r="R114" s="247"/>
      <c r="S114" s="247"/>
      <c r="T114" s="247"/>
      <c r="U114" s="247"/>
      <c r="V114" s="247"/>
      <c r="W114" s="247"/>
      <c r="X114" s="248"/>
      <c r="Y114" s="13"/>
      <c r="Z114" s="13"/>
      <c r="AA114" s="13"/>
      <c r="AB114" s="13"/>
      <c r="AC114" s="13"/>
      <c r="AD114" s="13"/>
      <c r="AE114" s="13"/>
      <c r="AT114" s="249" t="s">
        <v>206</v>
      </c>
      <c r="AU114" s="249" t="s">
        <v>84</v>
      </c>
      <c r="AV114" s="13" t="s">
        <v>82</v>
      </c>
      <c r="AW114" s="13" t="s">
        <v>5</v>
      </c>
      <c r="AX114" s="13" t="s">
        <v>74</v>
      </c>
      <c r="AY114" s="249" t="s">
        <v>194</v>
      </c>
    </row>
    <row r="115" s="13" customFormat="1">
      <c r="A115" s="13"/>
      <c r="B115" s="239"/>
      <c r="C115" s="240"/>
      <c r="D115" s="241" t="s">
        <v>206</v>
      </c>
      <c r="E115" s="242" t="s">
        <v>20</v>
      </c>
      <c r="F115" s="243" t="s">
        <v>355</v>
      </c>
      <c r="G115" s="240"/>
      <c r="H115" s="242" t="s">
        <v>20</v>
      </c>
      <c r="I115" s="244"/>
      <c r="J115" s="244"/>
      <c r="K115" s="240"/>
      <c r="L115" s="240"/>
      <c r="M115" s="245"/>
      <c r="N115" s="246"/>
      <c r="O115" s="247"/>
      <c r="P115" s="247"/>
      <c r="Q115" s="247"/>
      <c r="R115" s="247"/>
      <c r="S115" s="247"/>
      <c r="T115" s="247"/>
      <c r="U115" s="247"/>
      <c r="V115" s="247"/>
      <c r="W115" s="247"/>
      <c r="X115" s="248"/>
      <c r="Y115" s="13"/>
      <c r="Z115" s="13"/>
      <c r="AA115" s="13"/>
      <c r="AB115" s="13"/>
      <c r="AC115" s="13"/>
      <c r="AD115" s="13"/>
      <c r="AE115" s="13"/>
      <c r="AT115" s="249" t="s">
        <v>206</v>
      </c>
      <c r="AU115" s="249" t="s">
        <v>84</v>
      </c>
      <c r="AV115" s="13" t="s">
        <v>82</v>
      </c>
      <c r="AW115" s="13" t="s">
        <v>5</v>
      </c>
      <c r="AX115" s="13" t="s">
        <v>74</v>
      </c>
      <c r="AY115" s="249" t="s">
        <v>194</v>
      </c>
    </row>
    <row r="116" s="14" customFormat="1">
      <c r="A116" s="14"/>
      <c r="B116" s="250"/>
      <c r="C116" s="251"/>
      <c r="D116" s="241" t="s">
        <v>206</v>
      </c>
      <c r="E116" s="252" t="s">
        <v>20</v>
      </c>
      <c r="F116" s="253" t="s">
        <v>786</v>
      </c>
      <c r="G116" s="251"/>
      <c r="H116" s="254">
        <v>7.7759999999999998</v>
      </c>
      <c r="I116" s="255"/>
      <c r="J116" s="255"/>
      <c r="K116" s="251"/>
      <c r="L116" s="251"/>
      <c r="M116" s="256"/>
      <c r="N116" s="257"/>
      <c r="O116" s="258"/>
      <c r="P116" s="258"/>
      <c r="Q116" s="258"/>
      <c r="R116" s="258"/>
      <c r="S116" s="258"/>
      <c r="T116" s="258"/>
      <c r="U116" s="258"/>
      <c r="V116" s="258"/>
      <c r="W116" s="258"/>
      <c r="X116" s="259"/>
      <c r="Y116" s="14"/>
      <c r="Z116" s="14"/>
      <c r="AA116" s="14"/>
      <c r="AB116" s="14"/>
      <c r="AC116" s="14"/>
      <c r="AD116" s="14"/>
      <c r="AE116" s="14"/>
      <c r="AT116" s="260" t="s">
        <v>206</v>
      </c>
      <c r="AU116" s="260" t="s">
        <v>84</v>
      </c>
      <c r="AV116" s="14" t="s">
        <v>84</v>
      </c>
      <c r="AW116" s="14" t="s">
        <v>5</v>
      </c>
      <c r="AX116" s="14" t="s">
        <v>74</v>
      </c>
      <c r="AY116" s="260" t="s">
        <v>194</v>
      </c>
    </row>
    <row r="117" s="15" customFormat="1">
      <c r="A117" s="15"/>
      <c r="B117" s="261"/>
      <c r="C117" s="262"/>
      <c r="D117" s="241" t="s">
        <v>206</v>
      </c>
      <c r="E117" s="263" t="s">
        <v>20</v>
      </c>
      <c r="F117" s="264" t="s">
        <v>210</v>
      </c>
      <c r="G117" s="262"/>
      <c r="H117" s="265">
        <v>7.7759999999999998</v>
      </c>
      <c r="I117" s="266"/>
      <c r="J117" s="266"/>
      <c r="K117" s="262"/>
      <c r="L117" s="262"/>
      <c r="M117" s="267"/>
      <c r="N117" s="268"/>
      <c r="O117" s="269"/>
      <c r="P117" s="269"/>
      <c r="Q117" s="269"/>
      <c r="R117" s="269"/>
      <c r="S117" s="269"/>
      <c r="T117" s="269"/>
      <c r="U117" s="269"/>
      <c r="V117" s="269"/>
      <c r="W117" s="269"/>
      <c r="X117" s="270"/>
      <c r="Y117" s="15"/>
      <c r="Z117" s="15"/>
      <c r="AA117" s="15"/>
      <c r="AB117" s="15"/>
      <c r="AC117" s="15"/>
      <c r="AD117" s="15"/>
      <c r="AE117" s="15"/>
      <c r="AT117" s="271" t="s">
        <v>206</v>
      </c>
      <c r="AU117" s="271" t="s">
        <v>84</v>
      </c>
      <c r="AV117" s="15" t="s">
        <v>202</v>
      </c>
      <c r="AW117" s="15" t="s">
        <v>5</v>
      </c>
      <c r="AX117" s="15" t="s">
        <v>82</v>
      </c>
      <c r="AY117" s="271" t="s">
        <v>194</v>
      </c>
    </row>
    <row r="118" s="2" customFormat="1" ht="37.8" customHeight="1">
      <c r="A118" s="41"/>
      <c r="B118" s="42"/>
      <c r="C118" s="220" t="s">
        <v>202</v>
      </c>
      <c r="D118" s="220" t="s">
        <v>197</v>
      </c>
      <c r="E118" s="221" t="s">
        <v>239</v>
      </c>
      <c r="F118" s="222" t="s">
        <v>240</v>
      </c>
      <c r="G118" s="223" t="s">
        <v>218</v>
      </c>
      <c r="H118" s="224">
        <v>7.7759999999999998</v>
      </c>
      <c r="I118" s="225"/>
      <c r="J118" s="225"/>
      <c r="K118" s="226">
        <f>ROUND(P118*H118,2)</f>
        <v>0</v>
      </c>
      <c r="L118" s="222" t="s">
        <v>201</v>
      </c>
      <c r="M118" s="47"/>
      <c r="N118" s="227" t="s">
        <v>20</v>
      </c>
      <c r="O118" s="228" t="s">
        <v>43</v>
      </c>
      <c r="P118" s="229">
        <f>I118+J118</f>
        <v>0</v>
      </c>
      <c r="Q118" s="229">
        <f>ROUND(I118*H118,2)</f>
        <v>0</v>
      </c>
      <c r="R118" s="229">
        <f>ROUND(J118*H118,2)</f>
        <v>0</v>
      </c>
      <c r="S118" s="87"/>
      <c r="T118" s="230">
        <f>S118*H118</f>
        <v>0</v>
      </c>
      <c r="U118" s="230">
        <v>0</v>
      </c>
      <c r="V118" s="230">
        <f>U118*H118</f>
        <v>0</v>
      </c>
      <c r="W118" s="230">
        <v>0</v>
      </c>
      <c r="X118" s="231">
        <f>W118*H118</f>
        <v>0</v>
      </c>
      <c r="Y118" s="41"/>
      <c r="Z118" s="41"/>
      <c r="AA118" s="41"/>
      <c r="AB118" s="41"/>
      <c r="AC118" s="41"/>
      <c r="AD118" s="41"/>
      <c r="AE118" s="41"/>
      <c r="AR118" s="232" t="s">
        <v>202</v>
      </c>
      <c r="AT118" s="232" t="s">
        <v>197</v>
      </c>
      <c r="AU118" s="232" t="s">
        <v>84</v>
      </c>
      <c r="AY118" s="20" t="s">
        <v>194</v>
      </c>
      <c r="BE118" s="233">
        <f>IF(O118="základní",K118,0)</f>
        <v>0</v>
      </c>
      <c r="BF118" s="233">
        <f>IF(O118="snížená",K118,0)</f>
        <v>0</v>
      </c>
      <c r="BG118" s="233">
        <f>IF(O118="zákl. přenesená",K118,0)</f>
        <v>0</v>
      </c>
      <c r="BH118" s="233">
        <f>IF(O118="sníž. přenesená",K118,0)</f>
        <v>0</v>
      </c>
      <c r="BI118" s="233">
        <f>IF(O118="nulová",K118,0)</f>
        <v>0</v>
      </c>
      <c r="BJ118" s="20" t="s">
        <v>82</v>
      </c>
      <c r="BK118" s="233">
        <f>ROUND(P118*H118,2)</f>
        <v>0</v>
      </c>
      <c r="BL118" s="20" t="s">
        <v>202</v>
      </c>
      <c r="BM118" s="232" t="s">
        <v>791</v>
      </c>
    </row>
    <row r="119" s="2" customFormat="1">
      <c r="A119" s="41"/>
      <c r="B119" s="42"/>
      <c r="C119" s="43"/>
      <c r="D119" s="234" t="s">
        <v>204</v>
      </c>
      <c r="E119" s="43"/>
      <c r="F119" s="235" t="s">
        <v>242</v>
      </c>
      <c r="G119" s="43"/>
      <c r="H119" s="43"/>
      <c r="I119" s="236"/>
      <c r="J119" s="236"/>
      <c r="K119" s="43"/>
      <c r="L119" s="43"/>
      <c r="M119" s="47"/>
      <c r="N119" s="237"/>
      <c r="O119" s="238"/>
      <c r="P119" s="87"/>
      <c r="Q119" s="87"/>
      <c r="R119" s="87"/>
      <c r="S119" s="87"/>
      <c r="T119" s="87"/>
      <c r="U119" s="87"/>
      <c r="V119" s="87"/>
      <c r="W119" s="87"/>
      <c r="X119" s="88"/>
      <c r="Y119" s="41"/>
      <c r="Z119" s="41"/>
      <c r="AA119" s="41"/>
      <c r="AB119" s="41"/>
      <c r="AC119" s="41"/>
      <c r="AD119" s="41"/>
      <c r="AE119" s="41"/>
      <c r="AT119" s="20" t="s">
        <v>204</v>
      </c>
      <c r="AU119" s="20" t="s">
        <v>84</v>
      </c>
    </row>
    <row r="120" s="13" customFormat="1">
      <c r="A120" s="13"/>
      <c r="B120" s="239"/>
      <c r="C120" s="240"/>
      <c r="D120" s="241" t="s">
        <v>206</v>
      </c>
      <c r="E120" s="242" t="s">
        <v>20</v>
      </c>
      <c r="F120" s="243" t="s">
        <v>778</v>
      </c>
      <c r="G120" s="240"/>
      <c r="H120" s="242" t="s">
        <v>20</v>
      </c>
      <c r="I120" s="244"/>
      <c r="J120" s="244"/>
      <c r="K120" s="240"/>
      <c r="L120" s="240"/>
      <c r="M120" s="245"/>
      <c r="N120" s="246"/>
      <c r="O120" s="247"/>
      <c r="P120" s="247"/>
      <c r="Q120" s="247"/>
      <c r="R120" s="247"/>
      <c r="S120" s="247"/>
      <c r="T120" s="247"/>
      <c r="U120" s="247"/>
      <c r="V120" s="247"/>
      <c r="W120" s="247"/>
      <c r="X120" s="248"/>
      <c r="Y120" s="13"/>
      <c r="Z120" s="13"/>
      <c r="AA120" s="13"/>
      <c r="AB120" s="13"/>
      <c r="AC120" s="13"/>
      <c r="AD120" s="13"/>
      <c r="AE120" s="13"/>
      <c r="AT120" s="249" t="s">
        <v>206</v>
      </c>
      <c r="AU120" s="249" t="s">
        <v>84</v>
      </c>
      <c r="AV120" s="13" t="s">
        <v>82</v>
      </c>
      <c r="AW120" s="13" t="s">
        <v>5</v>
      </c>
      <c r="AX120" s="13" t="s">
        <v>74</v>
      </c>
      <c r="AY120" s="249" t="s">
        <v>194</v>
      </c>
    </row>
    <row r="121" s="13" customFormat="1">
      <c r="A121" s="13"/>
      <c r="B121" s="239"/>
      <c r="C121" s="240"/>
      <c r="D121" s="241" t="s">
        <v>206</v>
      </c>
      <c r="E121" s="242" t="s">
        <v>20</v>
      </c>
      <c r="F121" s="243" t="s">
        <v>785</v>
      </c>
      <c r="G121" s="240"/>
      <c r="H121" s="242" t="s">
        <v>20</v>
      </c>
      <c r="I121" s="244"/>
      <c r="J121" s="244"/>
      <c r="K121" s="240"/>
      <c r="L121" s="240"/>
      <c r="M121" s="245"/>
      <c r="N121" s="246"/>
      <c r="O121" s="247"/>
      <c r="P121" s="247"/>
      <c r="Q121" s="247"/>
      <c r="R121" s="247"/>
      <c r="S121" s="247"/>
      <c r="T121" s="247"/>
      <c r="U121" s="247"/>
      <c r="V121" s="247"/>
      <c r="W121" s="247"/>
      <c r="X121" s="248"/>
      <c r="Y121" s="13"/>
      <c r="Z121" s="13"/>
      <c r="AA121" s="13"/>
      <c r="AB121" s="13"/>
      <c r="AC121" s="13"/>
      <c r="AD121" s="13"/>
      <c r="AE121" s="13"/>
      <c r="AT121" s="249" t="s">
        <v>206</v>
      </c>
      <c r="AU121" s="249" t="s">
        <v>84</v>
      </c>
      <c r="AV121" s="13" t="s">
        <v>82</v>
      </c>
      <c r="AW121" s="13" t="s">
        <v>5</v>
      </c>
      <c r="AX121" s="13" t="s">
        <v>74</v>
      </c>
      <c r="AY121" s="249" t="s">
        <v>194</v>
      </c>
    </row>
    <row r="122" s="13" customFormat="1">
      <c r="A122" s="13"/>
      <c r="B122" s="239"/>
      <c r="C122" s="240"/>
      <c r="D122" s="241" t="s">
        <v>206</v>
      </c>
      <c r="E122" s="242" t="s">
        <v>20</v>
      </c>
      <c r="F122" s="243" t="s">
        <v>355</v>
      </c>
      <c r="G122" s="240"/>
      <c r="H122" s="242" t="s">
        <v>20</v>
      </c>
      <c r="I122" s="244"/>
      <c r="J122" s="244"/>
      <c r="K122" s="240"/>
      <c r="L122" s="240"/>
      <c r="M122" s="245"/>
      <c r="N122" s="246"/>
      <c r="O122" s="247"/>
      <c r="P122" s="247"/>
      <c r="Q122" s="247"/>
      <c r="R122" s="247"/>
      <c r="S122" s="247"/>
      <c r="T122" s="247"/>
      <c r="U122" s="247"/>
      <c r="V122" s="247"/>
      <c r="W122" s="247"/>
      <c r="X122" s="248"/>
      <c r="Y122" s="13"/>
      <c r="Z122" s="13"/>
      <c r="AA122" s="13"/>
      <c r="AB122" s="13"/>
      <c r="AC122" s="13"/>
      <c r="AD122" s="13"/>
      <c r="AE122" s="13"/>
      <c r="AT122" s="249" t="s">
        <v>206</v>
      </c>
      <c r="AU122" s="249" t="s">
        <v>84</v>
      </c>
      <c r="AV122" s="13" t="s">
        <v>82</v>
      </c>
      <c r="AW122" s="13" t="s">
        <v>5</v>
      </c>
      <c r="AX122" s="13" t="s">
        <v>74</v>
      </c>
      <c r="AY122" s="249" t="s">
        <v>194</v>
      </c>
    </row>
    <row r="123" s="14" customFormat="1">
      <c r="A123" s="14"/>
      <c r="B123" s="250"/>
      <c r="C123" s="251"/>
      <c r="D123" s="241" t="s">
        <v>206</v>
      </c>
      <c r="E123" s="252" t="s">
        <v>20</v>
      </c>
      <c r="F123" s="253" t="s">
        <v>786</v>
      </c>
      <c r="G123" s="251"/>
      <c r="H123" s="254">
        <v>7.7759999999999998</v>
      </c>
      <c r="I123" s="255"/>
      <c r="J123" s="255"/>
      <c r="K123" s="251"/>
      <c r="L123" s="251"/>
      <c r="M123" s="256"/>
      <c r="N123" s="257"/>
      <c r="O123" s="258"/>
      <c r="P123" s="258"/>
      <c r="Q123" s="258"/>
      <c r="R123" s="258"/>
      <c r="S123" s="258"/>
      <c r="T123" s="258"/>
      <c r="U123" s="258"/>
      <c r="V123" s="258"/>
      <c r="W123" s="258"/>
      <c r="X123" s="259"/>
      <c r="Y123" s="14"/>
      <c r="Z123" s="14"/>
      <c r="AA123" s="14"/>
      <c r="AB123" s="14"/>
      <c r="AC123" s="14"/>
      <c r="AD123" s="14"/>
      <c r="AE123" s="14"/>
      <c r="AT123" s="260" t="s">
        <v>206</v>
      </c>
      <c r="AU123" s="260" t="s">
        <v>84</v>
      </c>
      <c r="AV123" s="14" t="s">
        <v>84</v>
      </c>
      <c r="AW123" s="14" t="s">
        <v>5</v>
      </c>
      <c r="AX123" s="14" t="s">
        <v>74</v>
      </c>
      <c r="AY123" s="260" t="s">
        <v>194</v>
      </c>
    </row>
    <row r="124" s="15" customFormat="1">
      <c r="A124" s="15"/>
      <c r="B124" s="261"/>
      <c r="C124" s="262"/>
      <c r="D124" s="241" t="s">
        <v>206</v>
      </c>
      <c r="E124" s="263" t="s">
        <v>20</v>
      </c>
      <c r="F124" s="264" t="s">
        <v>210</v>
      </c>
      <c r="G124" s="262"/>
      <c r="H124" s="265">
        <v>7.7759999999999998</v>
      </c>
      <c r="I124" s="266"/>
      <c r="J124" s="266"/>
      <c r="K124" s="262"/>
      <c r="L124" s="262"/>
      <c r="M124" s="267"/>
      <c r="N124" s="268"/>
      <c r="O124" s="269"/>
      <c r="P124" s="269"/>
      <c r="Q124" s="269"/>
      <c r="R124" s="269"/>
      <c r="S124" s="269"/>
      <c r="T124" s="269"/>
      <c r="U124" s="269"/>
      <c r="V124" s="269"/>
      <c r="W124" s="269"/>
      <c r="X124" s="270"/>
      <c r="Y124" s="15"/>
      <c r="Z124" s="15"/>
      <c r="AA124" s="15"/>
      <c r="AB124" s="15"/>
      <c r="AC124" s="15"/>
      <c r="AD124" s="15"/>
      <c r="AE124" s="15"/>
      <c r="AT124" s="271" t="s">
        <v>206</v>
      </c>
      <c r="AU124" s="271" t="s">
        <v>84</v>
      </c>
      <c r="AV124" s="15" t="s">
        <v>202</v>
      </c>
      <c r="AW124" s="15" t="s">
        <v>5</v>
      </c>
      <c r="AX124" s="15" t="s">
        <v>82</v>
      </c>
      <c r="AY124" s="271" t="s">
        <v>194</v>
      </c>
    </row>
    <row r="125" s="2" customFormat="1" ht="37.8" customHeight="1">
      <c r="A125" s="41"/>
      <c r="B125" s="42"/>
      <c r="C125" s="220" t="s">
        <v>232</v>
      </c>
      <c r="D125" s="220" t="s">
        <v>197</v>
      </c>
      <c r="E125" s="221" t="s">
        <v>244</v>
      </c>
      <c r="F125" s="222" t="s">
        <v>245</v>
      </c>
      <c r="G125" s="223" t="s">
        <v>218</v>
      </c>
      <c r="H125" s="224">
        <v>7.7759999999999998</v>
      </c>
      <c r="I125" s="225"/>
      <c r="J125" s="225"/>
      <c r="K125" s="226">
        <f>ROUND(P125*H125,2)</f>
        <v>0</v>
      </c>
      <c r="L125" s="222" t="s">
        <v>201</v>
      </c>
      <c r="M125" s="47"/>
      <c r="N125" s="227" t="s">
        <v>20</v>
      </c>
      <c r="O125" s="228" t="s">
        <v>43</v>
      </c>
      <c r="P125" s="229">
        <f>I125+J125</f>
        <v>0</v>
      </c>
      <c r="Q125" s="229">
        <f>ROUND(I125*H125,2)</f>
        <v>0</v>
      </c>
      <c r="R125" s="229">
        <f>ROUND(J125*H125,2)</f>
        <v>0</v>
      </c>
      <c r="S125" s="87"/>
      <c r="T125" s="230">
        <f>S125*H125</f>
        <v>0</v>
      </c>
      <c r="U125" s="230">
        <v>0</v>
      </c>
      <c r="V125" s="230">
        <f>U125*H125</f>
        <v>0</v>
      </c>
      <c r="W125" s="230">
        <v>0</v>
      </c>
      <c r="X125" s="231">
        <f>W125*H125</f>
        <v>0</v>
      </c>
      <c r="Y125" s="41"/>
      <c r="Z125" s="41"/>
      <c r="AA125" s="41"/>
      <c r="AB125" s="41"/>
      <c r="AC125" s="41"/>
      <c r="AD125" s="41"/>
      <c r="AE125" s="41"/>
      <c r="AR125" s="232" t="s">
        <v>202</v>
      </c>
      <c r="AT125" s="232" t="s">
        <v>197</v>
      </c>
      <c r="AU125" s="232" t="s">
        <v>84</v>
      </c>
      <c r="AY125" s="20" t="s">
        <v>194</v>
      </c>
      <c r="BE125" s="233">
        <f>IF(O125="základní",K125,0)</f>
        <v>0</v>
      </c>
      <c r="BF125" s="233">
        <f>IF(O125="snížená",K125,0)</f>
        <v>0</v>
      </c>
      <c r="BG125" s="233">
        <f>IF(O125="zákl. přenesená",K125,0)</f>
        <v>0</v>
      </c>
      <c r="BH125" s="233">
        <f>IF(O125="sníž. přenesená",K125,0)</f>
        <v>0</v>
      </c>
      <c r="BI125" s="233">
        <f>IF(O125="nulová",K125,0)</f>
        <v>0</v>
      </c>
      <c r="BJ125" s="20" t="s">
        <v>82</v>
      </c>
      <c r="BK125" s="233">
        <f>ROUND(P125*H125,2)</f>
        <v>0</v>
      </c>
      <c r="BL125" s="20" t="s">
        <v>202</v>
      </c>
      <c r="BM125" s="232" t="s">
        <v>792</v>
      </c>
    </row>
    <row r="126" s="2" customFormat="1">
      <c r="A126" s="41"/>
      <c r="B126" s="42"/>
      <c r="C126" s="43"/>
      <c r="D126" s="234" t="s">
        <v>204</v>
      </c>
      <c r="E126" s="43"/>
      <c r="F126" s="235" t="s">
        <v>247</v>
      </c>
      <c r="G126" s="43"/>
      <c r="H126" s="43"/>
      <c r="I126" s="236"/>
      <c r="J126" s="236"/>
      <c r="K126" s="43"/>
      <c r="L126" s="43"/>
      <c r="M126" s="47"/>
      <c r="N126" s="237"/>
      <c r="O126" s="238"/>
      <c r="P126" s="87"/>
      <c r="Q126" s="87"/>
      <c r="R126" s="87"/>
      <c r="S126" s="87"/>
      <c r="T126" s="87"/>
      <c r="U126" s="87"/>
      <c r="V126" s="87"/>
      <c r="W126" s="87"/>
      <c r="X126" s="88"/>
      <c r="Y126" s="41"/>
      <c r="Z126" s="41"/>
      <c r="AA126" s="41"/>
      <c r="AB126" s="41"/>
      <c r="AC126" s="41"/>
      <c r="AD126" s="41"/>
      <c r="AE126" s="41"/>
      <c r="AT126" s="20" t="s">
        <v>204</v>
      </c>
      <c r="AU126" s="20" t="s">
        <v>84</v>
      </c>
    </row>
    <row r="127" s="13" customFormat="1">
      <c r="A127" s="13"/>
      <c r="B127" s="239"/>
      <c r="C127" s="240"/>
      <c r="D127" s="241" t="s">
        <v>206</v>
      </c>
      <c r="E127" s="242" t="s">
        <v>20</v>
      </c>
      <c r="F127" s="243" t="s">
        <v>778</v>
      </c>
      <c r="G127" s="240"/>
      <c r="H127" s="242" t="s">
        <v>20</v>
      </c>
      <c r="I127" s="244"/>
      <c r="J127" s="244"/>
      <c r="K127" s="240"/>
      <c r="L127" s="240"/>
      <c r="M127" s="245"/>
      <c r="N127" s="246"/>
      <c r="O127" s="247"/>
      <c r="P127" s="247"/>
      <c r="Q127" s="247"/>
      <c r="R127" s="247"/>
      <c r="S127" s="247"/>
      <c r="T127" s="247"/>
      <c r="U127" s="247"/>
      <c r="V127" s="247"/>
      <c r="W127" s="247"/>
      <c r="X127" s="248"/>
      <c r="Y127" s="13"/>
      <c r="Z127" s="13"/>
      <c r="AA127" s="13"/>
      <c r="AB127" s="13"/>
      <c r="AC127" s="13"/>
      <c r="AD127" s="13"/>
      <c r="AE127" s="13"/>
      <c r="AT127" s="249" t="s">
        <v>206</v>
      </c>
      <c r="AU127" s="249" t="s">
        <v>84</v>
      </c>
      <c r="AV127" s="13" t="s">
        <v>82</v>
      </c>
      <c r="AW127" s="13" t="s">
        <v>5</v>
      </c>
      <c r="AX127" s="13" t="s">
        <v>74</v>
      </c>
      <c r="AY127" s="249" t="s">
        <v>194</v>
      </c>
    </row>
    <row r="128" s="13" customFormat="1">
      <c r="A128" s="13"/>
      <c r="B128" s="239"/>
      <c r="C128" s="240"/>
      <c r="D128" s="241" t="s">
        <v>206</v>
      </c>
      <c r="E128" s="242" t="s">
        <v>20</v>
      </c>
      <c r="F128" s="243" t="s">
        <v>785</v>
      </c>
      <c r="G128" s="240"/>
      <c r="H128" s="242" t="s">
        <v>20</v>
      </c>
      <c r="I128" s="244"/>
      <c r="J128" s="244"/>
      <c r="K128" s="240"/>
      <c r="L128" s="240"/>
      <c r="M128" s="245"/>
      <c r="N128" s="246"/>
      <c r="O128" s="247"/>
      <c r="P128" s="247"/>
      <c r="Q128" s="247"/>
      <c r="R128" s="247"/>
      <c r="S128" s="247"/>
      <c r="T128" s="247"/>
      <c r="U128" s="247"/>
      <c r="V128" s="247"/>
      <c r="W128" s="247"/>
      <c r="X128" s="248"/>
      <c r="Y128" s="13"/>
      <c r="Z128" s="13"/>
      <c r="AA128" s="13"/>
      <c r="AB128" s="13"/>
      <c r="AC128" s="13"/>
      <c r="AD128" s="13"/>
      <c r="AE128" s="13"/>
      <c r="AT128" s="249" t="s">
        <v>206</v>
      </c>
      <c r="AU128" s="249" t="s">
        <v>84</v>
      </c>
      <c r="AV128" s="13" t="s">
        <v>82</v>
      </c>
      <c r="AW128" s="13" t="s">
        <v>5</v>
      </c>
      <c r="AX128" s="13" t="s">
        <v>74</v>
      </c>
      <c r="AY128" s="249" t="s">
        <v>194</v>
      </c>
    </row>
    <row r="129" s="13" customFormat="1">
      <c r="A129" s="13"/>
      <c r="B129" s="239"/>
      <c r="C129" s="240"/>
      <c r="D129" s="241" t="s">
        <v>206</v>
      </c>
      <c r="E129" s="242" t="s">
        <v>20</v>
      </c>
      <c r="F129" s="243" t="s">
        <v>355</v>
      </c>
      <c r="G129" s="240"/>
      <c r="H129" s="242" t="s">
        <v>20</v>
      </c>
      <c r="I129" s="244"/>
      <c r="J129" s="244"/>
      <c r="K129" s="240"/>
      <c r="L129" s="240"/>
      <c r="M129" s="245"/>
      <c r="N129" s="246"/>
      <c r="O129" s="247"/>
      <c r="P129" s="247"/>
      <c r="Q129" s="247"/>
      <c r="R129" s="247"/>
      <c r="S129" s="247"/>
      <c r="T129" s="247"/>
      <c r="U129" s="247"/>
      <c r="V129" s="247"/>
      <c r="W129" s="247"/>
      <c r="X129" s="248"/>
      <c r="Y129" s="13"/>
      <c r="Z129" s="13"/>
      <c r="AA129" s="13"/>
      <c r="AB129" s="13"/>
      <c r="AC129" s="13"/>
      <c r="AD129" s="13"/>
      <c r="AE129" s="13"/>
      <c r="AT129" s="249" t="s">
        <v>206</v>
      </c>
      <c r="AU129" s="249" t="s">
        <v>84</v>
      </c>
      <c r="AV129" s="13" t="s">
        <v>82</v>
      </c>
      <c r="AW129" s="13" t="s">
        <v>5</v>
      </c>
      <c r="AX129" s="13" t="s">
        <v>74</v>
      </c>
      <c r="AY129" s="249" t="s">
        <v>194</v>
      </c>
    </row>
    <row r="130" s="14" customFormat="1">
      <c r="A130" s="14"/>
      <c r="B130" s="250"/>
      <c r="C130" s="251"/>
      <c r="D130" s="241" t="s">
        <v>206</v>
      </c>
      <c r="E130" s="252" t="s">
        <v>20</v>
      </c>
      <c r="F130" s="253" t="s">
        <v>786</v>
      </c>
      <c r="G130" s="251"/>
      <c r="H130" s="254">
        <v>7.7759999999999998</v>
      </c>
      <c r="I130" s="255"/>
      <c r="J130" s="255"/>
      <c r="K130" s="251"/>
      <c r="L130" s="251"/>
      <c r="M130" s="256"/>
      <c r="N130" s="257"/>
      <c r="O130" s="258"/>
      <c r="P130" s="258"/>
      <c r="Q130" s="258"/>
      <c r="R130" s="258"/>
      <c r="S130" s="258"/>
      <c r="T130" s="258"/>
      <c r="U130" s="258"/>
      <c r="V130" s="258"/>
      <c r="W130" s="258"/>
      <c r="X130" s="259"/>
      <c r="Y130" s="14"/>
      <c r="Z130" s="14"/>
      <c r="AA130" s="14"/>
      <c r="AB130" s="14"/>
      <c r="AC130" s="14"/>
      <c r="AD130" s="14"/>
      <c r="AE130" s="14"/>
      <c r="AT130" s="260" t="s">
        <v>206</v>
      </c>
      <c r="AU130" s="260" t="s">
        <v>84</v>
      </c>
      <c r="AV130" s="14" t="s">
        <v>84</v>
      </c>
      <c r="AW130" s="14" t="s">
        <v>5</v>
      </c>
      <c r="AX130" s="14" t="s">
        <v>74</v>
      </c>
      <c r="AY130" s="260" t="s">
        <v>194</v>
      </c>
    </row>
    <row r="131" s="15" customFormat="1">
      <c r="A131" s="15"/>
      <c r="B131" s="261"/>
      <c r="C131" s="262"/>
      <c r="D131" s="241" t="s">
        <v>206</v>
      </c>
      <c r="E131" s="263" t="s">
        <v>20</v>
      </c>
      <c r="F131" s="264" t="s">
        <v>210</v>
      </c>
      <c r="G131" s="262"/>
      <c r="H131" s="265">
        <v>7.7759999999999998</v>
      </c>
      <c r="I131" s="266"/>
      <c r="J131" s="266"/>
      <c r="K131" s="262"/>
      <c r="L131" s="262"/>
      <c r="M131" s="267"/>
      <c r="N131" s="268"/>
      <c r="O131" s="269"/>
      <c r="P131" s="269"/>
      <c r="Q131" s="269"/>
      <c r="R131" s="269"/>
      <c r="S131" s="269"/>
      <c r="T131" s="269"/>
      <c r="U131" s="269"/>
      <c r="V131" s="269"/>
      <c r="W131" s="269"/>
      <c r="X131" s="270"/>
      <c r="Y131" s="15"/>
      <c r="Z131" s="15"/>
      <c r="AA131" s="15"/>
      <c r="AB131" s="15"/>
      <c r="AC131" s="15"/>
      <c r="AD131" s="15"/>
      <c r="AE131" s="15"/>
      <c r="AT131" s="271" t="s">
        <v>206</v>
      </c>
      <c r="AU131" s="271" t="s">
        <v>84</v>
      </c>
      <c r="AV131" s="15" t="s">
        <v>202</v>
      </c>
      <c r="AW131" s="15" t="s">
        <v>5</v>
      </c>
      <c r="AX131" s="15" t="s">
        <v>82</v>
      </c>
      <c r="AY131" s="271" t="s">
        <v>194</v>
      </c>
    </row>
    <row r="132" s="2" customFormat="1" ht="24.15" customHeight="1">
      <c r="A132" s="41"/>
      <c r="B132" s="42"/>
      <c r="C132" s="220" t="s">
        <v>223</v>
      </c>
      <c r="D132" s="220" t="s">
        <v>197</v>
      </c>
      <c r="E132" s="221" t="s">
        <v>249</v>
      </c>
      <c r="F132" s="222" t="s">
        <v>250</v>
      </c>
      <c r="G132" s="223" t="s">
        <v>218</v>
      </c>
      <c r="H132" s="224">
        <v>7.7759999999999998</v>
      </c>
      <c r="I132" s="225"/>
      <c r="J132" s="225"/>
      <c r="K132" s="226">
        <f>ROUND(P132*H132,2)</f>
        <v>0</v>
      </c>
      <c r="L132" s="222" t="s">
        <v>201</v>
      </c>
      <c r="M132" s="47"/>
      <c r="N132" s="227" t="s">
        <v>20</v>
      </c>
      <c r="O132" s="228" t="s">
        <v>43</v>
      </c>
      <c r="P132" s="229">
        <f>I132+J132</f>
        <v>0</v>
      </c>
      <c r="Q132" s="229">
        <f>ROUND(I132*H132,2)</f>
        <v>0</v>
      </c>
      <c r="R132" s="229">
        <f>ROUND(J132*H132,2)</f>
        <v>0</v>
      </c>
      <c r="S132" s="87"/>
      <c r="T132" s="230">
        <f>S132*H132</f>
        <v>0</v>
      </c>
      <c r="U132" s="230">
        <v>0</v>
      </c>
      <c r="V132" s="230">
        <f>U132*H132</f>
        <v>0</v>
      </c>
      <c r="W132" s="230">
        <v>0</v>
      </c>
      <c r="X132" s="231">
        <f>W132*H132</f>
        <v>0</v>
      </c>
      <c r="Y132" s="41"/>
      <c r="Z132" s="41"/>
      <c r="AA132" s="41"/>
      <c r="AB132" s="41"/>
      <c r="AC132" s="41"/>
      <c r="AD132" s="41"/>
      <c r="AE132" s="41"/>
      <c r="AR132" s="232" t="s">
        <v>202</v>
      </c>
      <c r="AT132" s="232" t="s">
        <v>197</v>
      </c>
      <c r="AU132" s="232" t="s">
        <v>84</v>
      </c>
      <c r="AY132" s="20" t="s">
        <v>194</v>
      </c>
      <c r="BE132" s="233">
        <f>IF(O132="základní",K132,0)</f>
        <v>0</v>
      </c>
      <c r="BF132" s="233">
        <f>IF(O132="snížená",K132,0)</f>
        <v>0</v>
      </c>
      <c r="BG132" s="233">
        <f>IF(O132="zákl. přenesená",K132,0)</f>
        <v>0</v>
      </c>
      <c r="BH132" s="233">
        <f>IF(O132="sníž. přenesená",K132,0)</f>
        <v>0</v>
      </c>
      <c r="BI132" s="233">
        <f>IF(O132="nulová",K132,0)</f>
        <v>0</v>
      </c>
      <c r="BJ132" s="20" t="s">
        <v>82</v>
      </c>
      <c r="BK132" s="233">
        <f>ROUND(P132*H132,2)</f>
        <v>0</v>
      </c>
      <c r="BL132" s="20" t="s">
        <v>202</v>
      </c>
      <c r="BM132" s="232" t="s">
        <v>793</v>
      </c>
    </row>
    <row r="133" s="2" customFormat="1">
      <c r="A133" s="41"/>
      <c r="B133" s="42"/>
      <c r="C133" s="43"/>
      <c r="D133" s="234" t="s">
        <v>204</v>
      </c>
      <c r="E133" s="43"/>
      <c r="F133" s="235" t="s">
        <v>252</v>
      </c>
      <c r="G133" s="43"/>
      <c r="H133" s="43"/>
      <c r="I133" s="236"/>
      <c r="J133" s="236"/>
      <c r="K133" s="43"/>
      <c r="L133" s="43"/>
      <c r="M133" s="47"/>
      <c r="N133" s="237"/>
      <c r="O133" s="238"/>
      <c r="P133" s="87"/>
      <c r="Q133" s="87"/>
      <c r="R133" s="87"/>
      <c r="S133" s="87"/>
      <c r="T133" s="87"/>
      <c r="U133" s="87"/>
      <c r="V133" s="87"/>
      <c r="W133" s="87"/>
      <c r="X133" s="88"/>
      <c r="Y133" s="41"/>
      <c r="Z133" s="41"/>
      <c r="AA133" s="41"/>
      <c r="AB133" s="41"/>
      <c r="AC133" s="41"/>
      <c r="AD133" s="41"/>
      <c r="AE133" s="41"/>
      <c r="AT133" s="20" t="s">
        <v>204</v>
      </c>
      <c r="AU133" s="20" t="s">
        <v>84</v>
      </c>
    </row>
    <row r="134" s="13" customFormat="1">
      <c r="A134" s="13"/>
      <c r="B134" s="239"/>
      <c r="C134" s="240"/>
      <c r="D134" s="241" t="s">
        <v>206</v>
      </c>
      <c r="E134" s="242" t="s">
        <v>20</v>
      </c>
      <c r="F134" s="243" t="s">
        <v>778</v>
      </c>
      <c r="G134" s="240"/>
      <c r="H134" s="242" t="s">
        <v>20</v>
      </c>
      <c r="I134" s="244"/>
      <c r="J134" s="244"/>
      <c r="K134" s="240"/>
      <c r="L134" s="240"/>
      <c r="M134" s="245"/>
      <c r="N134" s="246"/>
      <c r="O134" s="247"/>
      <c r="P134" s="247"/>
      <c r="Q134" s="247"/>
      <c r="R134" s="247"/>
      <c r="S134" s="247"/>
      <c r="T134" s="247"/>
      <c r="U134" s="247"/>
      <c r="V134" s="247"/>
      <c r="W134" s="247"/>
      <c r="X134" s="248"/>
      <c r="Y134" s="13"/>
      <c r="Z134" s="13"/>
      <c r="AA134" s="13"/>
      <c r="AB134" s="13"/>
      <c r="AC134" s="13"/>
      <c r="AD134" s="13"/>
      <c r="AE134" s="13"/>
      <c r="AT134" s="249" t="s">
        <v>206</v>
      </c>
      <c r="AU134" s="249" t="s">
        <v>84</v>
      </c>
      <c r="AV134" s="13" t="s">
        <v>82</v>
      </c>
      <c r="AW134" s="13" t="s">
        <v>5</v>
      </c>
      <c r="AX134" s="13" t="s">
        <v>74</v>
      </c>
      <c r="AY134" s="249" t="s">
        <v>194</v>
      </c>
    </row>
    <row r="135" s="13" customFormat="1">
      <c r="A135" s="13"/>
      <c r="B135" s="239"/>
      <c r="C135" s="240"/>
      <c r="D135" s="241" t="s">
        <v>206</v>
      </c>
      <c r="E135" s="242" t="s">
        <v>20</v>
      </c>
      <c r="F135" s="243" t="s">
        <v>785</v>
      </c>
      <c r="G135" s="240"/>
      <c r="H135" s="242" t="s">
        <v>20</v>
      </c>
      <c r="I135" s="244"/>
      <c r="J135" s="244"/>
      <c r="K135" s="240"/>
      <c r="L135" s="240"/>
      <c r="M135" s="245"/>
      <c r="N135" s="246"/>
      <c r="O135" s="247"/>
      <c r="P135" s="247"/>
      <c r="Q135" s="247"/>
      <c r="R135" s="247"/>
      <c r="S135" s="247"/>
      <c r="T135" s="247"/>
      <c r="U135" s="247"/>
      <c r="V135" s="247"/>
      <c r="W135" s="247"/>
      <c r="X135" s="248"/>
      <c r="Y135" s="13"/>
      <c r="Z135" s="13"/>
      <c r="AA135" s="13"/>
      <c r="AB135" s="13"/>
      <c r="AC135" s="13"/>
      <c r="AD135" s="13"/>
      <c r="AE135" s="13"/>
      <c r="AT135" s="249" t="s">
        <v>206</v>
      </c>
      <c r="AU135" s="249" t="s">
        <v>84</v>
      </c>
      <c r="AV135" s="13" t="s">
        <v>82</v>
      </c>
      <c r="AW135" s="13" t="s">
        <v>5</v>
      </c>
      <c r="AX135" s="13" t="s">
        <v>74</v>
      </c>
      <c r="AY135" s="249" t="s">
        <v>194</v>
      </c>
    </row>
    <row r="136" s="13" customFormat="1">
      <c r="A136" s="13"/>
      <c r="B136" s="239"/>
      <c r="C136" s="240"/>
      <c r="D136" s="241" t="s">
        <v>206</v>
      </c>
      <c r="E136" s="242" t="s">
        <v>20</v>
      </c>
      <c r="F136" s="243" t="s">
        <v>355</v>
      </c>
      <c r="G136" s="240"/>
      <c r="H136" s="242" t="s">
        <v>20</v>
      </c>
      <c r="I136" s="244"/>
      <c r="J136" s="244"/>
      <c r="K136" s="240"/>
      <c r="L136" s="240"/>
      <c r="M136" s="245"/>
      <c r="N136" s="246"/>
      <c r="O136" s="247"/>
      <c r="P136" s="247"/>
      <c r="Q136" s="247"/>
      <c r="R136" s="247"/>
      <c r="S136" s="247"/>
      <c r="T136" s="247"/>
      <c r="U136" s="247"/>
      <c r="V136" s="247"/>
      <c r="W136" s="247"/>
      <c r="X136" s="248"/>
      <c r="Y136" s="13"/>
      <c r="Z136" s="13"/>
      <c r="AA136" s="13"/>
      <c r="AB136" s="13"/>
      <c r="AC136" s="13"/>
      <c r="AD136" s="13"/>
      <c r="AE136" s="13"/>
      <c r="AT136" s="249" t="s">
        <v>206</v>
      </c>
      <c r="AU136" s="249" t="s">
        <v>84</v>
      </c>
      <c r="AV136" s="13" t="s">
        <v>82</v>
      </c>
      <c r="AW136" s="13" t="s">
        <v>5</v>
      </c>
      <c r="AX136" s="13" t="s">
        <v>74</v>
      </c>
      <c r="AY136" s="249" t="s">
        <v>194</v>
      </c>
    </row>
    <row r="137" s="14" customFormat="1">
      <c r="A137" s="14"/>
      <c r="B137" s="250"/>
      <c r="C137" s="251"/>
      <c r="D137" s="241" t="s">
        <v>206</v>
      </c>
      <c r="E137" s="252" t="s">
        <v>20</v>
      </c>
      <c r="F137" s="253" t="s">
        <v>786</v>
      </c>
      <c r="G137" s="251"/>
      <c r="H137" s="254">
        <v>7.7759999999999998</v>
      </c>
      <c r="I137" s="255"/>
      <c r="J137" s="255"/>
      <c r="K137" s="251"/>
      <c r="L137" s="251"/>
      <c r="M137" s="256"/>
      <c r="N137" s="257"/>
      <c r="O137" s="258"/>
      <c r="P137" s="258"/>
      <c r="Q137" s="258"/>
      <c r="R137" s="258"/>
      <c r="S137" s="258"/>
      <c r="T137" s="258"/>
      <c r="U137" s="258"/>
      <c r="V137" s="258"/>
      <c r="W137" s="258"/>
      <c r="X137" s="259"/>
      <c r="Y137" s="14"/>
      <c r="Z137" s="14"/>
      <c r="AA137" s="14"/>
      <c r="AB137" s="14"/>
      <c r="AC137" s="14"/>
      <c r="AD137" s="14"/>
      <c r="AE137" s="14"/>
      <c r="AT137" s="260" t="s">
        <v>206</v>
      </c>
      <c r="AU137" s="260" t="s">
        <v>84</v>
      </c>
      <c r="AV137" s="14" t="s">
        <v>84</v>
      </c>
      <c r="AW137" s="14" t="s">
        <v>5</v>
      </c>
      <c r="AX137" s="14" t="s">
        <v>74</v>
      </c>
      <c r="AY137" s="260" t="s">
        <v>194</v>
      </c>
    </row>
    <row r="138" s="15" customFormat="1">
      <c r="A138" s="15"/>
      <c r="B138" s="261"/>
      <c r="C138" s="262"/>
      <c r="D138" s="241" t="s">
        <v>206</v>
      </c>
      <c r="E138" s="263" t="s">
        <v>20</v>
      </c>
      <c r="F138" s="264" t="s">
        <v>210</v>
      </c>
      <c r="G138" s="262"/>
      <c r="H138" s="265">
        <v>7.7759999999999998</v>
      </c>
      <c r="I138" s="266"/>
      <c r="J138" s="266"/>
      <c r="K138" s="262"/>
      <c r="L138" s="262"/>
      <c r="M138" s="267"/>
      <c r="N138" s="268"/>
      <c r="O138" s="269"/>
      <c r="P138" s="269"/>
      <c r="Q138" s="269"/>
      <c r="R138" s="269"/>
      <c r="S138" s="269"/>
      <c r="T138" s="269"/>
      <c r="U138" s="269"/>
      <c r="V138" s="269"/>
      <c r="W138" s="269"/>
      <c r="X138" s="270"/>
      <c r="Y138" s="15"/>
      <c r="Z138" s="15"/>
      <c r="AA138" s="15"/>
      <c r="AB138" s="15"/>
      <c r="AC138" s="15"/>
      <c r="AD138" s="15"/>
      <c r="AE138" s="15"/>
      <c r="AT138" s="271" t="s">
        <v>206</v>
      </c>
      <c r="AU138" s="271" t="s">
        <v>84</v>
      </c>
      <c r="AV138" s="15" t="s">
        <v>202</v>
      </c>
      <c r="AW138" s="15" t="s">
        <v>5</v>
      </c>
      <c r="AX138" s="15" t="s">
        <v>82</v>
      </c>
      <c r="AY138" s="271" t="s">
        <v>194</v>
      </c>
    </row>
    <row r="139" s="2" customFormat="1" ht="24.15" customHeight="1">
      <c r="A139" s="41"/>
      <c r="B139" s="42"/>
      <c r="C139" s="220" t="s">
        <v>266</v>
      </c>
      <c r="D139" s="220" t="s">
        <v>197</v>
      </c>
      <c r="E139" s="221" t="s">
        <v>253</v>
      </c>
      <c r="F139" s="222" t="s">
        <v>254</v>
      </c>
      <c r="G139" s="223" t="s">
        <v>200</v>
      </c>
      <c r="H139" s="224">
        <v>8.6400000000000006</v>
      </c>
      <c r="I139" s="225"/>
      <c r="J139" s="225"/>
      <c r="K139" s="226">
        <f>ROUND(P139*H139,2)</f>
        <v>0</v>
      </c>
      <c r="L139" s="222" t="s">
        <v>201</v>
      </c>
      <c r="M139" s="47"/>
      <c r="N139" s="227" t="s">
        <v>20</v>
      </c>
      <c r="O139" s="228" t="s">
        <v>43</v>
      </c>
      <c r="P139" s="229">
        <f>I139+J139</f>
        <v>0</v>
      </c>
      <c r="Q139" s="229">
        <f>ROUND(I139*H139,2)</f>
        <v>0</v>
      </c>
      <c r="R139" s="229">
        <f>ROUND(J139*H139,2)</f>
        <v>0</v>
      </c>
      <c r="S139" s="87"/>
      <c r="T139" s="230">
        <f>S139*H139</f>
        <v>0</v>
      </c>
      <c r="U139" s="230">
        <v>0</v>
      </c>
      <c r="V139" s="230">
        <f>U139*H139</f>
        <v>0</v>
      </c>
      <c r="W139" s="230">
        <v>0</v>
      </c>
      <c r="X139" s="231">
        <f>W139*H139</f>
        <v>0</v>
      </c>
      <c r="Y139" s="41"/>
      <c r="Z139" s="41"/>
      <c r="AA139" s="41"/>
      <c r="AB139" s="41"/>
      <c r="AC139" s="41"/>
      <c r="AD139" s="41"/>
      <c r="AE139" s="41"/>
      <c r="AR139" s="232" t="s">
        <v>202</v>
      </c>
      <c r="AT139" s="232" t="s">
        <v>197</v>
      </c>
      <c r="AU139" s="232" t="s">
        <v>84</v>
      </c>
      <c r="AY139" s="20" t="s">
        <v>194</v>
      </c>
      <c r="BE139" s="233">
        <f>IF(O139="základní",K139,0)</f>
        <v>0</v>
      </c>
      <c r="BF139" s="233">
        <f>IF(O139="snížená",K139,0)</f>
        <v>0</v>
      </c>
      <c r="BG139" s="233">
        <f>IF(O139="zákl. přenesená",K139,0)</f>
        <v>0</v>
      </c>
      <c r="BH139" s="233">
        <f>IF(O139="sníž. přenesená",K139,0)</f>
        <v>0</v>
      </c>
      <c r="BI139" s="233">
        <f>IF(O139="nulová",K139,0)</f>
        <v>0</v>
      </c>
      <c r="BJ139" s="20" t="s">
        <v>82</v>
      </c>
      <c r="BK139" s="233">
        <f>ROUND(P139*H139,2)</f>
        <v>0</v>
      </c>
      <c r="BL139" s="20" t="s">
        <v>202</v>
      </c>
      <c r="BM139" s="232" t="s">
        <v>794</v>
      </c>
    </row>
    <row r="140" s="2" customFormat="1">
      <c r="A140" s="41"/>
      <c r="B140" s="42"/>
      <c r="C140" s="43"/>
      <c r="D140" s="234" t="s">
        <v>204</v>
      </c>
      <c r="E140" s="43"/>
      <c r="F140" s="235" t="s">
        <v>256</v>
      </c>
      <c r="G140" s="43"/>
      <c r="H140" s="43"/>
      <c r="I140" s="236"/>
      <c r="J140" s="236"/>
      <c r="K140" s="43"/>
      <c r="L140" s="43"/>
      <c r="M140" s="47"/>
      <c r="N140" s="237"/>
      <c r="O140" s="238"/>
      <c r="P140" s="87"/>
      <c r="Q140" s="87"/>
      <c r="R140" s="87"/>
      <c r="S140" s="87"/>
      <c r="T140" s="87"/>
      <c r="U140" s="87"/>
      <c r="V140" s="87"/>
      <c r="W140" s="87"/>
      <c r="X140" s="88"/>
      <c r="Y140" s="41"/>
      <c r="Z140" s="41"/>
      <c r="AA140" s="41"/>
      <c r="AB140" s="41"/>
      <c r="AC140" s="41"/>
      <c r="AD140" s="41"/>
      <c r="AE140" s="41"/>
      <c r="AT140" s="20" t="s">
        <v>204</v>
      </c>
      <c r="AU140" s="20" t="s">
        <v>84</v>
      </c>
    </row>
    <row r="141" s="13" customFormat="1">
      <c r="A141" s="13"/>
      <c r="B141" s="239"/>
      <c r="C141" s="240"/>
      <c r="D141" s="241" t="s">
        <v>206</v>
      </c>
      <c r="E141" s="242" t="s">
        <v>20</v>
      </c>
      <c r="F141" s="243" t="s">
        <v>795</v>
      </c>
      <c r="G141" s="240"/>
      <c r="H141" s="242" t="s">
        <v>20</v>
      </c>
      <c r="I141" s="244"/>
      <c r="J141" s="244"/>
      <c r="K141" s="240"/>
      <c r="L141" s="240"/>
      <c r="M141" s="245"/>
      <c r="N141" s="246"/>
      <c r="O141" s="247"/>
      <c r="P141" s="247"/>
      <c r="Q141" s="247"/>
      <c r="R141" s="247"/>
      <c r="S141" s="247"/>
      <c r="T141" s="247"/>
      <c r="U141" s="247"/>
      <c r="V141" s="247"/>
      <c r="W141" s="247"/>
      <c r="X141" s="248"/>
      <c r="Y141" s="13"/>
      <c r="Z141" s="13"/>
      <c r="AA141" s="13"/>
      <c r="AB141" s="13"/>
      <c r="AC141" s="13"/>
      <c r="AD141" s="13"/>
      <c r="AE141" s="13"/>
      <c r="AT141" s="249" t="s">
        <v>206</v>
      </c>
      <c r="AU141" s="249" t="s">
        <v>84</v>
      </c>
      <c r="AV141" s="13" t="s">
        <v>82</v>
      </c>
      <c r="AW141" s="13" t="s">
        <v>5</v>
      </c>
      <c r="AX141" s="13" t="s">
        <v>74</v>
      </c>
      <c r="AY141" s="249" t="s">
        <v>194</v>
      </c>
    </row>
    <row r="142" s="13" customFormat="1">
      <c r="A142" s="13"/>
      <c r="B142" s="239"/>
      <c r="C142" s="240"/>
      <c r="D142" s="241" t="s">
        <v>206</v>
      </c>
      <c r="E142" s="242" t="s">
        <v>20</v>
      </c>
      <c r="F142" s="243" t="s">
        <v>349</v>
      </c>
      <c r="G142" s="240"/>
      <c r="H142" s="242" t="s">
        <v>20</v>
      </c>
      <c r="I142" s="244"/>
      <c r="J142" s="244"/>
      <c r="K142" s="240"/>
      <c r="L142" s="240"/>
      <c r="M142" s="245"/>
      <c r="N142" s="246"/>
      <c r="O142" s="247"/>
      <c r="P142" s="247"/>
      <c r="Q142" s="247"/>
      <c r="R142" s="247"/>
      <c r="S142" s="247"/>
      <c r="T142" s="247"/>
      <c r="U142" s="247"/>
      <c r="V142" s="247"/>
      <c r="W142" s="247"/>
      <c r="X142" s="248"/>
      <c r="Y142" s="13"/>
      <c r="Z142" s="13"/>
      <c r="AA142" s="13"/>
      <c r="AB142" s="13"/>
      <c r="AC142" s="13"/>
      <c r="AD142" s="13"/>
      <c r="AE142" s="13"/>
      <c r="AT142" s="249" t="s">
        <v>206</v>
      </c>
      <c r="AU142" s="249" t="s">
        <v>84</v>
      </c>
      <c r="AV142" s="13" t="s">
        <v>82</v>
      </c>
      <c r="AW142" s="13" t="s">
        <v>5</v>
      </c>
      <c r="AX142" s="13" t="s">
        <v>74</v>
      </c>
      <c r="AY142" s="249" t="s">
        <v>194</v>
      </c>
    </row>
    <row r="143" s="14" customFormat="1">
      <c r="A143" s="14"/>
      <c r="B143" s="250"/>
      <c r="C143" s="251"/>
      <c r="D143" s="241" t="s">
        <v>206</v>
      </c>
      <c r="E143" s="252" t="s">
        <v>20</v>
      </c>
      <c r="F143" s="253" t="s">
        <v>796</v>
      </c>
      <c r="G143" s="251"/>
      <c r="H143" s="254">
        <v>8.6400000000000006</v>
      </c>
      <c r="I143" s="255"/>
      <c r="J143" s="255"/>
      <c r="K143" s="251"/>
      <c r="L143" s="251"/>
      <c r="M143" s="256"/>
      <c r="N143" s="257"/>
      <c r="O143" s="258"/>
      <c r="P143" s="258"/>
      <c r="Q143" s="258"/>
      <c r="R143" s="258"/>
      <c r="S143" s="258"/>
      <c r="T143" s="258"/>
      <c r="U143" s="258"/>
      <c r="V143" s="258"/>
      <c r="W143" s="258"/>
      <c r="X143" s="259"/>
      <c r="Y143" s="14"/>
      <c r="Z143" s="14"/>
      <c r="AA143" s="14"/>
      <c r="AB143" s="14"/>
      <c r="AC143" s="14"/>
      <c r="AD143" s="14"/>
      <c r="AE143" s="14"/>
      <c r="AT143" s="260" t="s">
        <v>206</v>
      </c>
      <c r="AU143" s="260" t="s">
        <v>84</v>
      </c>
      <c r="AV143" s="14" t="s">
        <v>84</v>
      </c>
      <c r="AW143" s="14" t="s">
        <v>5</v>
      </c>
      <c r="AX143" s="14" t="s">
        <v>74</v>
      </c>
      <c r="AY143" s="260" t="s">
        <v>194</v>
      </c>
    </row>
    <row r="144" s="15" customFormat="1">
      <c r="A144" s="15"/>
      <c r="B144" s="261"/>
      <c r="C144" s="262"/>
      <c r="D144" s="241" t="s">
        <v>206</v>
      </c>
      <c r="E144" s="263" t="s">
        <v>20</v>
      </c>
      <c r="F144" s="264" t="s">
        <v>210</v>
      </c>
      <c r="G144" s="262"/>
      <c r="H144" s="265">
        <v>8.6400000000000006</v>
      </c>
      <c r="I144" s="266"/>
      <c r="J144" s="266"/>
      <c r="K144" s="262"/>
      <c r="L144" s="262"/>
      <c r="M144" s="267"/>
      <c r="N144" s="268"/>
      <c r="O144" s="269"/>
      <c r="P144" s="269"/>
      <c r="Q144" s="269"/>
      <c r="R144" s="269"/>
      <c r="S144" s="269"/>
      <c r="T144" s="269"/>
      <c r="U144" s="269"/>
      <c r="V144" s="269"/>
      <c r="W144" s="269"/>
      <c r="X144" s="270"/>
      <c r="Y144" s="15"/>
      <c r="Z144" s="15"/>
      <c r="AA144" s="15"/>
      <c r="AB144" s="15"/>
      <c r="AC144" s="15"/>
      <c r="AD144" s="15"/>
      <c r="AE144" s="15"/>
      <c r="AT144" s="271" t="s">
        <v>206</v>
      </c>
      <c r="AU144" s="271" t="s">
        <v>84</v>
      </c>
      <c r="AV144" s="15" t="s">
        <v>202</v>
      </c>
      <c r="AW144" s="15" t="s">
        <v>5</v>
      </c>
      <c r="AX144" s="15" t="s">
        <v>82</v>
      </c>
      <c r="AY144" s="271" t="s">
        <v>194</v>
      </c>
    </row>
    <row r="145" s="2" customFormat="1" ht="24.15" customHeight="1">
      <c r="A145" s="41"/>
      <c r="B145" s="42"/>
      <c r="C145" s="220" t="s">
        <v>243</v>
      </c>
      <c r="D145" s="220" t="s">
        <v>197</v>
      </c>
      <c r="E145" s="221" t="s">
        <v>260</v>
      </c>
      <c r="F145" s="222" t="s">
        <v>261</v>
      </c>
      <c r="G145" s="223" t="s">
        <v>262</v>
      </c>
      <c r="H145" s="224">
        <v>7.7759999999999998</v>
      </c>
      <c r="I145" s="225"/>
      <c r="J145" s="225"/>
      <c r="K145" s="226">
        <f>ROUND(P145*H145,2)</f>
        <v>0</v>
      </c>
      <c r="L145" s="222" t="s">
        <v>201</v>
      </c>
      <c r="M145" s="47"/>
      <c r="N145" s="227" t="s">
        <v>20</v>
      </c>
      <c r="O145" s="228" t="s">
        <v>43</v>
      </c>
      <c r="P145" s="229">
        <f>I145+J145</f>
        <v>0</v>
      </c>
      <c r="Q145" s="229">
        <f>ROUND(I145*H145,2)</f>
        <v>0</v>
      </c>
      <c r="R145" s="229">
        <f>ROUND(J145*H145,2)</f>
        <v>0</v>
      </c>
      <c r="S145" s="87"/>
      <c r="T145" s="230">
        <f>S145*H145</f>
        <v>0</v>
      </c>
      <c r="U145" s="230">
        <v>0</v>
      </c>
      <c r="V145" s="230">
        <f>U145*H145</f>
        <v>0</v>
      </c>
      <c r="W145" s="230">
        <v>0</v>
      </c>
      <c r="X145" s="231">
        <f>W145*H145</f>
        <v>0</v>
      </c>
      <c r="Y145" s="41"/>
      <c r="Z145" s="41"/>
      <c r="AA145" s="41"/>
      <c r="AB145" s="41"/>
      <c r="AC145" s="41"/>
      <c r="AD145" s="41"/>
      <c r="AE145" s="41"/>
      <c r="AR145" s="232" t="s">
        <v>202</v>
      </c>
      <c r="AT145" s="232" t="s">
        <v>197</v>
      </c>
      <c r="AU145" s="232" t="s">
        <v>84</v>
      </c>
      <c r="AY145" s="20" t="s">
        <v>194</v>
      </c>
      <c r="BE145" s="233">
        <f>IF(O145="základní",K145,0)</f>
        <v>0</v>
      </c>
      <c r="BF145" s="233">
        <f>IF(O145="snížená",K145,0)</f>
        <v>0</v>
      </c>
      <c r="BG145" s="233">
        <f>IF(O145="zákl. přenesená",K145,0)</f>
        <v>0</v>
      </c>
      <c r="BH145" s="233">
        <f>IF(O145="sníž. přenesená",K145,0)</f>
        <v>0</v>
      </c>
      <c r="BI145" s="233">
        <f>IF(O145="nulová",K145,0)</f>
        <v>0</v>
      </c>
      <c r="BJ145" s="20" t="s">
        <v>82</v>
      </c>
      <c r="BK145" s="233">
        <f>ROUND(P145*H145,2)</f>
        <v>0</v>
      </c>
      <c r="BL145" s="20" t="s">
        <v>202</v>
      </c>
      <c r="BM145" s="232" t="s">
        <v>797</v>
      </c>
    </row>
    <row r="146" s="2" customFormat="1">
      <c r="A146" s="41"/>
      <c r="B146" s="42"/>
      <c r="C146" s="43"/>
      <c r="D146" s="234" t="s">
        <v>204</v>
      </c>
      <c r="E146" s="43"/>
      <c r="F146" s="235" t="s">
        <v>264</v>
      </c>
      <c r="G146" s="43"/>
      <c r="H146" s="43"/>
      <c r="I146" s="236"/>
      <c r="J146" s="236"/>
      <c r="K146" s="43"/>
      <c r="L146" s="43"/>
      <c r="M146" s="47"/>
      <c r="N146" s="237"/>
      <c r="O146" s="238"/>
      <c r="P146" s="87"/>
      <c r="Q146" s="87"/>
      <c r="R146" s="87"/>
      <c r="S146" s="87"/>
      <c r="T146" s="87"/>
      <c r="U146" s="87"/>
      <c r="V146" s="87"/>
      <c r="W146" s="87"/>
      <c r="X146" s="88"/>
      <c r="Y146" s="41"/>
      <c r="Z146" s="41"/>
      <c r="AA146" s="41"/>
      <c r="AB146" s="41"/>
      <c r="AC146" s="41"/>
      <c r="AD146" s="41"/>
      <c r="AE146" s="41"/>
      <c r="AT146" s="20" t="s">
        <v>204</v>
      </c>
      <c r="AU146" s="20" t="s">
        <v>84</v>
      </c>
    </row>
    <row r="147" s="13" customFormat="1">
      <c r="A147" s="13"/>
      <c r="B147" s="239"/>
      <c r="C147" s="240"/>
      <c r="D147" s="241" t="s">
        <v>206</v>
      </c>
      <c r="E147" s="242" t="s">
        <v>20</v>
      </c>
      <c r="F147" s="243" t="s">
        <v>778</v>
      </c>
      <c r="G147" s="240"/>
      <c r="H147" s="242" t="s">
        <v>20</v>
      </c>
      <c r="I147" s="244"/>
      <c r="J147" s="244"/>
      <c r="K147" s="240"/>
      <c r="L147" s="240"/>
      <c r="M147" s="245"/>
      <c r="N147" s="246"/>
      <c r="O147" s="247"/>
      <c r="P147" s="247"/>
      <c r="Q147" s="247"/>
      <c r="R147" s="247"/>
      <c r="S147" s="247"/>
      <c r="T147" s="247"/>
      <c r="U147" s="247"/>
      <c r="V147" s="247"/>
      <c r="W147" s="247"/>
      <c r="X147" s="248"/>
      <c r="Y147" s="13"/>
      <c r="Z147" s="13"/>
      <c r="AA147" s="13"/>
      <c r="AB147" s="13"/>
      <c r="AC147" s="13"/>
      <c r="AD147" s="13"/>
      <c r="AE147" s="13"/>
      <c r="AT147" s="249" t="s">
        <v>206</v>
      </c>
      <c r="AU147" s="249" t="s">
        <v>84</v>
      </c>
      <c r="AV147" s="13" t="s">
        <v>82</v>
      </c>
      <c r="AW147" s="13" t="s">
        <v>5</v>
      </c>
      <c r="AX147" s="13" t="s">
        <v>74</v>
      </c>
      <c r="AY147" s="249" t="s">
        <v>194</v>
      </c>
    </row>
    <row r="148" s="13" customFormat="1">
      <c r="A148" s="13"/>
      <c r="B148" s="239"/>
      <c r="C148" s="240"/>
      <c r="D148" s="241" t="s">
        <v>206</v>
      </c>
      <c r="E148" s="242" t="s">
        <v>20</v>
      </c>
      <c r="F148" s="243" t="s">
        <v>785</v>
      </c>
      <c r="G148" s="240"/>
      <c r="H148" s="242" t="s">
        <v>20</v>
      </c>
      <c r="I148" s="244"/>
      <c r="J148" s="244"/>
      <c r="K148" s="240"/>
      <c r="L148" s="240"/>
      <c r="M148" s="245"/>
      <c r="N148" s="246"/>
      <c r="O148" s="247"/>
      <c r="P148" s="247"/>
      <c r="Q148" s="247"/>
      <c r="R148" s="247"/>
      <c r="S148" s="247"/>
      <c r="T148" s="247"/>
      <c r="U148" s="247"/>
      <c r="V148" s="247"/>
      <c r="W148" s="247"/>
      <c r="X148" s="248"/>
      <c r="Y148" s="13"/>
      <c r="Z148" s="13"/>
      <c r="AA148" s="13"/>
      <c r="AB148" s="13"/>
      <c r="AC148" s="13"/>
      <c r="AD148" s="13"/>
      <c r="AE148" s="13"/>
      <c r="AT148" s="249" t="s">
        <v>206</v>
      </c>
      <c r="AU148" s="249" t="s">
        <v>84</v>
      </c>
      <c r="AV148" s="13" t="s">
        <v>82</v>
      </c>
      <c r="AW148" s="13" t="s">
        <v>5</v>
      </c>
      <c r="AX148" s="13" t="s">
        <v>74</v>
      </c>
      <c r="AY148" s="249" t="s">
        <v>194</v>
      </c>
    </row>
    <row r="149" s="13" customFormat="1">
      <c r="A149" s="13"/>
      <c r="B149" s="239"/>
      <c r="C149" s="240"/>
      <c r="D149" s="241" t="s">
        <v>206</v>
      </c>
      <c r="E149" s="242" t="s">
        <v>20</v>
      </c>
      <c r="F149" s="243" t="s">
        <v>355</v>
      </c>
      <c r="G149" s="240"/>
      <c r="H149" s="242" t="s">
        <v>20</v>
      </c>
      <c r="I149" s="244"/>
      <c r="J149" s="244"/>
      <c r="K149" s="240"/>
      <c r="L149" s="240"/>
      <c r="M149" s="245"/>
      <c r="N149" s="246"/>
      <c r="O149" s="247"/>
      <c r="P149" s="247"/>
      <c r="Q149" s="247"/>
      <c r="R149" s="247"/>
      <c r="S149" s="247"/>
      <c r="T149" s="247"/>
      <c r="U149" s="247"/>
      <c r="V149" s="247"/>
      <c r="W149" s="247"/>
      <c r="X149" s="248"/>
      <c r="Y149" s="13"/>
      <c r="Z149" s="13"/>
      <c r="AA149" s="13"/>
      <c r="AB149" s="13"/>
      <c r="AC149" s="13"/>
      <c r="AD149" s="13"/>
      <c r="AE149" s="13"/>
      <c r="AT149" s="249" t="s">
        <v>206</v>
      </c>
      <c r="AU149" s="249" t="s">
        <v>84</v>
      </c>
      <c r="AV149" s="13" t="s">
        <v>82</v>
      </c>
      <c r="AW149" s="13" t="s">
        <v>5</v>
      </c>
      <c r="AX149" s="13" t="s">
        <v>74</v>
      </c>
      <c r="AY149" s="249" t="s">
        <v>194</v>
      </c>
    </row>
    <row r="150" s="14" customFormat="1">
      <c r="A150" s="14"/>
      <c r="B150" s="250"/>
      <c r="C150" s="251"/>
      <c r="D150" s="241" t="s">
        <v>206</v>
      </c>
      <c r="E150" s="252" t="s">
        <v>20</v>
      </c>
      <c r="F150" s="253" t="s">
        <v>786</v>
      </c>
      <c r="G150" s="251"/>
      <c r="H150" s="254">
        <v>7.7759999999999998</v>
      </c>
      <c r="I150" s="255"/>
      <c r="J150" s="255"/>
      <c r="K150" s="251"/>
      <c r="L150" s="251"/>
      <c r="M150" s="256"/>
      <c r="N150" s="257"/>
      <c r="O150" s="258"/>
      <c r="P150" s="258"/>
      <c r="Q150" s="258"/>
      <c r="R150" s="258"/>
      <c r="S150" s="258"/>
      <c r="T150" s="258"/>
      <c r="U150" s="258"/>
      <c r="V150" s="258"/>
      <c r="W150" s="258"/>
      <c r="X150" s="259"/>
      <c r="Y150" s="14"/>
      <c r="Z150" s="14"/>
      <c r="AA150" s="14"/>
      <c r="AB150" s="14"/>
      <c r="AC150" s="14"/>
      <c r="AD150" s="14"/>
      <c r="AE150" s="14"/>
      <c r="AT150" s="260" t="s">
        <v>206</v>
      </c>
      <c r="AU150" s="260" t="s">
        <v>84</v>
      </c>
      <c r="AV150" s="14" t="s">
        <v>84</v>
      </c>
      <c r="AW150" s="14" t="s">
        <v>5</v>
      </c>
      <c r="AX150" s="14" t="s">
        <v>74</v>
      </c>
      <c r="AY150" s="260" t="s">
        <v>194</v>
      </c>
    </row>
    <row r="151" s="15" customFormat="1">
      <c r="A151" s="15"/>
      <c r="B151" s="261"/>
      <c r="C151" s="262"/>
      <c r="D151" s="241" t="s">
        <v>206</v>
      </c>
      <c r="E151" s="263" t="s">
        <v>20</v>
      </c>
      <c r="F151" s="264" t="s">
        <v>210</v>
      </c>
      <c r="G151" s="262"/>
      <c r="H151" s="265">
        <v>7.7759999999999998</v>
      </c>
      <c r="I151" s="266"/>
      <c r="J151" s="266"/>
      <c r="K151" s="262"/>
      <c r="L151" s="262"/>
      <c r="M151" s="267"/>
      <c r="N151" s="268"/>
      <c r="O151" s="269"/>
      <c r="P151" s="269"/>
      <c r="Q151" s="269"/>
      <c r="R151" s="269"/>
      <c r="S151" s="269"/>
      <c r="T151" s="269"/>
      <c r="U151" s="269"/>
      <c r="V151" s="269"/>
      <c r="W151" s="269"/>
      <c r="X151" s="270"/>
      <c r="Y151" s="15"/>
      <c r="Z151" s="15"/>
      <c r="AA151" s="15"/>
      <c r="AB151" s="15"/>
      <c r="AC151" s="15"/>
      <c r="AD151" s="15"/>
      <c r="AE151" s="15"/>
      <c r="AT151" s="271" t="s">
        <v>206</v>
      </c>
      <c r="AU151" s="271" t="s">
        <v>84</v>
      </c>
      <c r="AV151" s="15" t="s">
        <v>202</v>
      </c>
      <c r="AW151" s="15" t="s">
        <v>5</v>
      </c>
      <c r="AX151" s="15" t="s">
        <v>82</v>
      </c>
      <c r="AY151" s="271" t="s">
        <v>194</v>
      </c>
    </row>
    <row r="152" s="2" customFormat="1" ht="24.15" customHeight="1">
      <c r="A152" s="41"/>
      <c r="B152" s="42"/>
      <c r="C152" s="220" t="s">
        <v>238</v>
      </c>
      <c r="D152" s="220" t="s">
        <v>197</v>
      </c>
      <c r="E152" s="221" t="s">
        <v>267</v>
      </c>
      <c r="F152" s="222" t="s">
        <v>268</v>
      </c>
      <c r="G152" s="223" t="s">
        <v>218</v>
      </c>
      <c r="H152" s="224">
        <v>7.7759999999999998</v>
      </c>
      <c r="I152" s="225"/>
      <c r="J152" s="225"/>
      <c r="K152" s="226">
        <f>ROUND(P152*H152,2)</f>
        <v>0</v>
      </c>
      <c r="L152" s="222" t="s">
        <v>201</v>
      </c>
      <c r="M152" s="47"/>
      <c r="N152" s="227" t="s">
        <v>20</v>
      </c>
      <c r="O152" s="228" t="s">
        <v>43</v>
      </c>
      <c r="P152" s="229">
        <f>I152+J152</f>
        <v>0</v>
      </c>
      <c r="Q152" s="229">
        <f>ROUND(I152*H152,2)</f>
        <v>0</v>
      </c>
      <c r="R152" s="229">
        <f>ROUND(J152*H152,2)</f>
        <v>0</v>
      </c>
      <c r="S152" s="87"/>
      <c r="T152" s="230">
        <f>S152*H152</f>
        <v>0</v>
      </c>
      <c r="U152" s="230">
        <v>0</v>
      </c>
      <c r="V152" s="230">
        <f>U152*H152</f>
        <v>0</v>
      </c>
      <c r="W152" s="230">
        <v>0</v>
      </c>
      <c r="X152" s="231">
        <f>W152*H152</f>
        <v>0</v>
      </c>
      <c r="Y152" s="41"/>
      <c r="Z152" s="41"/>
      <c r="AA152" s="41"/>
      <c r="AB152" s="41"/>
      <c r="AC152" s="41"/>
      <c r="AD152" s="41"/>
      <c r="AE152" s="41"/>
      <c r="AR152" s="232" t="s">
        <v>202</v>
      </c>
      <c r="AT152" s="232" t="s">
        <v>197</v>
      </c>
      <c r="AU152" s="232" t="s">
        <v>84</v>
      </c>
      <c r="AY152" s="20" t="s">
        <v>194</v>
      </c>
      <c r="BE152" s="233">
        <f>IF(O152="základní",K152,0)</f>
        <v>0</v>
      </c>
      <c r="BF152" s="233">
        <f>IF(O152="snížená",K152,0)</f>
        <v>0</v>
      </c>
      <c r="BG152" s="233">
        <f>IF(O152="zákl. přenesená",K152,0)</f>
        <v>0</v>
      </c>
      <c r="BH152" s="233">
        <f>IF(O152="sníž. přenesená",K152,0)</f>
        <v>0</v>
      </c>
      <c r="BI152" s="233">
        <f>IF(O152="nulová",K152,0)</f>
        <v>0</v>
      </c>
      <c r="BJ152" s="20" t="s">
        <v>82</v>
      </c>
      <c r="BK152" s="233">
        <f>ROUND(P152*H152,2)</f>
        <v>0</v>
      </c>
      <c r="BL152" s="20" t="s">
        <v>202</v>
      </c>
      <c r="BM152" s="232" t="s">
        <v>798</v>
      </c>
    </row>
    <row r="153" s="2" customFormat="1">
      <c r="A153" s="41"/>
      <c r="B153" s="42"/>
      <c r="C153" s="43"/>
      <c r="D153" s="234" t="s">
        <v>204</v>
      </c>
      <c r="E153" s="43"/>
      <c r="F153" s="235" t="s">
        <v>270</v>
      </c>
      <c r="G153" s="43"/>
      <c r="H153" s="43"/>
      <c r="I153" s="236"/>
      <c r="J153" s="236"/>
      <c r="K153" s="43"/>
      <c r="L153" s="43"/>
      <c r="M153" s="47"/>
      <c r="N153" s="237"/>
      <c r="O153" s="238"/>
      <c r="P153" s="87"/>
      <c r="Q153" s="87"/>
      <c r="R153" s="87"/>
      <c r="S153" s="87"/>
      <c r="T153" s="87"/>
      <c r="U153" s="87"/>
      <c r="V153" s="87"/>
      <c r="W153" s="87"/>
      <c r="X153" s="88"/>
      <c r="Y153" s="41"/>
      <c r="Z153" s="41"/>
      <c r="AA153" s="41"/>
      <c r="AB153" s="41"/>
      <c r="AC153" s="41"/>
      <c r="AD153" s="41"/>
      <c r="AE153" s="41"/>
      <c r="AT153" s="20" t="s">
        <v>204</v>
      </c>
      <c r="AU153" s="20" t="s">
        <v>84</v>
      </c>
    </row>
    <row r="154" s="13" customFormat="1">
      <c r="A154" s="13"/>
      <c r="B154" s="239"/>
      <c r="C154" s="240"/>
      <c r="D154" s="241" t="s">
        <v>206</v>
      </c>
      <c r="E154" s="242" t="s">
        <v>20</v>
      </c>
      <c r="F154" s="243" t="s">
        <v>778</v>
      </c>
      <c r="G154" s="240"/>
      <c r="H154" s="242" t="s">
        <v>20</v>
      </c>
      <c r="I154" s="244"/>
      <c r="J154" s="244"/>
      <c r="K154" s="240"/>
      <c r="L154" s="240"/>
      <c r="M154" s="245"/>
      <c r="N154" s="246"/>
      <c r="O154" s="247"/>
      <c r="P154" s="247"/>
      <c r="Q154" s="247"/>
      <c r="R154" s="247"/>
      <c r="S154" s="247"/>
      <c r="T154" s="247"/>
      <c r="U154" s="247"/>
      <c r="V154" s="247"/>
      <c r="W154" s="247"/>
      <c r="X154" s="248"/>
      <c r="Y154" s="13"/>
      <c r="Z154" s="13"/>
      <c r="AA154" s="13"/>
      <c r="AB154" s="13"/>
      <c r="AC154" s="13"/>
      <c r="AD154" s="13"/>
      <c r="AE154" s="13"/>
      <c r="AT154" s="249" t="s">
        <v>206</v>
      </c>
      <c r="AU154" s="249" t="s">
        <v>84</v>
      </c>
      <c r="AV154" s="13" t="s">
        <v>82</v>
      </c>
      <c r="AW154" s="13" t="s">
        <v>5</v>
      </c>
      <c r="AX154" s="13" t="s">
        <v>74</v>
      </c>
      <c r="AY154" s="249" t="s">
        <v>194</v>
      </c>
    </row>
    <row r="155" s="13" customFormat="1">
      <c r="A155" s="13"/>
      <c r="B155" s="239"/>
      <c r="C155" s="240"/>
      <c r="D155" s="241" t="s">
        <v>206</v>
      </c>
      <c r="E155" s="242" t="s">
        <v>20</v>
      </c>
      <c r="F155" s="243" t="s">
        <v>785</v>
      </c>
      <c r="G155" s="240"/>
      <c r="H155" s="242" t="s">
        <v>20</v>
      </c>
      <c r="I155" s="244"/>
      <c r="J155" s="244"/>
      <c r="K155" s="240"/>
      <c r="L155" s="240"/>
      <c r="M155" s="245"/>
      <c r="N155" s="246"/>
      <c r="O155" s="247"/>
      <c r="P155" s="247"/>
      <c r="Q155" s="247"/>
      <c r="R155" s="247"/>
      <c r="S155" s="247"/>
      <c r="T155" s="247"/>
      <c r="U155" s="247"/>
      <c r="V155" s="247"/>
      <c r="W155" s="247"/>
      <c r="X155" s="248"/>
      <c r="Y155" s="13"/>
      <c r="Z155" s="13"/>
      <c r="AA155" s="13"/>
      <c r="AB155" s="13"/>
      <c r="AC155" s="13"/>
      <c r="AD155" s="13"/>
      <c r="AE155" s="13"/>
      <c r="AT155" s="249" t="s">
        <v>206</v>
      </c>
      <c r="AU155" s="249" t="s">
        <v>84</v>
      </c>
      <c r="AV155" s="13" t="s">
        <v>82</v>
      </c>
      <c r="AW155" s="13" t="s">
        <v>5</v>
      </c>
      <c r="AX155" s="13" t="s">
        <v>74</v>
      </c>
      <c r="AY155" s="249" t="s">
        <v>194</v>
      </c>
    </row>
    <row r="156" s="13" customFormat="1">
      <c r="A156" s="13"/>
      <c r="B156" s="239"/>
      <c r="C156" s="240"/>
      <c r="D156" s="241" t="s">
        <v>206</v>
      </c>
      <c r="E156" s="242" t="s">
        <v>20</v>
      </c>
      <c r="F156" s="243" t="s">
        <v>355</v>
      </c>
      <c r="G156" s="240"/>
      <c r="H156" s="242" t="s">
        <v>20</v>
      </c>
      <c r="I156" s="244"/>
      <c r="J156" s="244"/>
      <c r="K156" s="240"/>
      <c r="L156" s="240"/>
      <c r="M156" s="245"/>
      <c r="N156" s="246"/>
      <c r="O156" s="247"/>
      <c r="P156" s="247"/>
      <c r="Q156" s="247"/>
      <c r="R156" s="247"/>
      <c r="S156" s="247"/>
      <c r="T156" s="247"/>
      <c r="U156" s="247"/>
      <c r="V156" s="247"/>
      <c r="W156" s="247"/>
      <c r="X156" s="248"/>
      <c r="Y156" s="13"/>
      <c r="Z156" s="13"/>
      <c r="AA156" s="13"/>
      <c r="AB156" s="13"/>
      <c r="AC156" s="13"/>
      <c r="AD156" s="13"/>
      <c r="AE156" s="13"/>
      <c r="AT156" s="249" t="s">
        <v>206</v>
      </c>
      <c r="AU156" s="249" t="s">
        <v>84</v>
      </c>
      <c r="AV156" s="13" t="s">
        <v>82</v>
      </c>
      <c r="AW156" s="13" t="s">
        <v>5</v>
      </c>
      <c r="AX156" s="13" t="s">
        <v>74</v>
      </c>
      <c r="AY156" s="249" t="s">
        <v>194</v>
      </c>
    </row>
    <row r="157" s="14" customFormat="1">
      <c r="A157" s="14"/>
      <c r="B157" s="250"/>
      <c r="C157" s="251"/>
      <c r="D157" s="241" t="s">
        <v>206</v>
      </c>
      <c r="E157" s="252" t="s">
        <v>20</v>
      </c>
      <c r="F157" s="253" t="s">
        <v>786</v>
      </c>
      <c r="G157" s="251"/>
      <c r="H157" s="254">
        <v>7.7759999999999998</v>
      </c>
      <c r="I157" s="255"/>
      <c r="J157" s="255"/>
      <c r="K157" s="251"/>
      <c r="L157" s="251"/>
      <c r="M157" s="256"/>
      <c r="N157" s="257"/>
      <c r="O157" s="258"/>
      <c r="P157" s="258"/>
      <c r="Q157" s="258"/>
      <c r="R157" s="258"/>
      <c r="S157" s="258"/>
      <c r="T157" s="258"/>
      <c r="U157" s="258"/>
      <c r="V157" s="258"/>
      <c r="W157" s="258"/>
      <c r="X157" s="259"/>
      <c r="Y157" s="14"/>
      <c r="Z157" s="14"/>
      <c r="AA157" s="14"/>
      <c r="AB157" s="14"/>
      <c r="AC157" s="14"/>
      <c r="AD157" s="14"/>
      <c r="AE157" s="14"/>
      <c r="AT157" s="260" t="s">
        <v>206</v>
      </c>
      <c r="AU157" s="260" t="s">
        <v>84</v>
      </c>
      <c r="AV157" s="14" t="s">
        <v>84</v>
      </c>
      <c r="AW157" s="14" t="s">
        <v>5</v>
      </c>
      <c r="AX157" s="14" t="s">
        <v>74</v>
      </c>
      <c r="AY157" s="260" t="s">
        <v>194</v>
      </c>
    </row>
    <row r="158" s="15" customFormat="1">
      <c r="A158" s="15"/>
      <c r="B158" s="261"/>
      <c r="C158" s="262"/>
      <c r="D158" s="241" t="s">
        <v>206</v>
      </c>
      <c r="E158" s="263" t="s">
        <v>20</v>
      </c>
      <c r="F158" s="264" t="s">
        <v>210</v>
      </c>
      <c r="G158" s="262"/>
      <c r="H158" s="265">
        <v>7.7759999999999998</v>
      </c>
      <c r="I158" s="266"/>
      <c r="J158" s="266"/>
      <c r="K158" s="262"/>
      <c r="L158" s="262"/>
      <c r="M158" s="267"/>
      <c r="N158" s="268"/>
      <c r="O158" s="269"/>
      <c r="P158" s="269"/>
      <c r="Q158" s="269"/>
      <c r="R158" s="269"/>
      <c r="S158" s="269"/>
      <c r="T158" s="269"/>
      <c r="U158" s="269"/>
      <c r="V158" s="269"/>
      <c r="W158" s="269"/>
      <c r="X158" s="270"/>
      <c r="Y158" s="15"/>
      <c r="Z158" s="15"/>
      <c r="AA158" s="15"/>
      <c r="AB158" s="15"/>
      <c r="AC158" s="15"/>
      <c r="AD158" s="15"/>
      <c r="AE158" s="15"/>
      <c r="AT158" s="271" t="s">
        <v>206</v>
      </c>
      <c r="AU158" s="271" t="s">
        <v>84</v>
      </c>
      <c r="AV158" s="15" t="s">
        <v>202</v>
      </c>
      <c r="AW158" s="15" t="s">
        <v>5</v>
      </c>
      <c r="AX158" s="15" t="s">
        <v>82</v>
      </c>
      <c r="AY158" s="271" t="s">
        <v>194</v>
      </c>
    </row>
    <row r="159" s="2" customFormat="1" ht="37.8" customHeight="1">
      <c r="A159" s="41"/>
      <c r="B159" s="42"/>
      <c r="C159" s="220" t="s">
        <v>248</v>
      </c>
      <c r="D159" s="220" t="s">
        <v>197</v>
      </c>
      <c r="E159" s="221" t="s">
        <v>569</v>
      </c>
      <c r="F159" s="222" t="s">
        <v>570</v>
      </c>
      <c r="G159" s="223" t="s">
        <v>218</v>
      </c>
      <c r="H159" s="224">
        <v>40.823999999999998</v>
      </c>
      <c r="I159" s="225"/>
      <c r="J159" s="225"/>
      <c r="K159" s="226">
        <f>ROUND(P159*H159,2)</f>
        <v>0</v>
      </c>
      <c r="L159" s="222" t="s">
        <v>201</v>
      </c>
      <c r="M159" s="47"/>
      <c r="N159" s="227" t="s">
        <v>20</v>
      </c>
      <c r="O159" s="228" t="s">
        <v>43</v>
      </c>
      <c r="P159" s="229">
        <f>I159+J159</f>
        <v>0</v>
      </c>
      <c r="Q159" s="229">
        <f>ROUND(I159*H159,2)</f>
        <v>0</v>
      </c>
      <c r="R159" s="229">
        <f>ROUND(J159*H159,2)</f>
        <v>0</v>
      </c>
      <c r="S159" s="87"/>
      <c r="T159" s="230">
        <f>S159*H159</f>
        <v>0</v>
      </c>
      <c r="U159" s="230">
        <v>0</v>
      </c>
      <c r="V159" s="230">
        <f>U159*H159</f>
        <v>0</v>
      </c>
      <c r="W159" s="230">
        <v>0</v>
      </c>
      <c r="X159" s="231">
        <f>W159*H159</f>
        <v>0</v>
      </c>
      <c r="Y159" s="41"/>
      <c r="Z159" s="41"/>
      <c r="AA159" s="41"/>
      <c r="AB159" s="41"/>
      <c r="AC159" s="41"/>
      <c r="AD159" s="41"/>
      <c r="AE159" s="41"/>
      <c r="AR159" s="232" t="s">
        <v>202</v>
      </c>
      <c r="AT159" s="232" t="s">
        <v>197</v>
      </c>
      <c r="AU159" s="232" t="s">
        <v>84</v>
      </c>
      <c r="AY159" s="20" t="s">
        <v>194</v>
      </c>
      <c r="BE159" s="233">
        <f>IF(O159="základní",K159,0)</f>
        <v>0</v>
      </c>
      <c r="BF159" s="233">
        <f>IF(O159="snížená",K159,0)</f>
        <v>0</v>
      </c>
      <c r="BG159" s="233">
        <f>IF(O159="zákl. přenesená",K159,0)</f>
        <v>0</v>
      </c>
      <c r="BH159" s="233">
        <f>IF(O159="sníž. přenesená",K159,0)</f>
        <v>0</v>
      </c>
      <c r="BI159" s="233">
        <f>IF(O159="nulová",K159,0)</f>
        <v>0</v>
      </c>
      <c r="BJ159" s="20" t="s">
        <v>82</v>
      </c>
      <c r="BK159" s="233">
        <f>ROUND(P159*H159,2)</f>
        <v>0</v>
      </c>
      <c r="BL159" s="20" t="s">
        <v>202</v>
      </c>
      <c r="BM159" s="232" t="s">
        <v>799</v>
      </c>
    </row>
    <row r="160" s="2" customFormat="1">
      <c r="A160" s="41"/>
      <c r="B160" s="42"/>
      <c r="C160" s="43"/>
      <c r="D160" s="234" t="s">
        <v>204</v>
      </c>
      <c r="E160" s="43"/>
      <c r="F160" s="235" t="s">
        <v>572</v>
      </c>
      <c r="G160" s="43"/>
      <c r="H160" s="43"/>
      <c r="I160" s="236"/>
      <c r="J160" s="236"/>
      <c r="K160" s="43"/>
      <c r="L160" s="43"/>
      <c r="M160" s="47"/>
      <c r="N160" s="237"/>
      <c r="O160" s="238"/>
      <c r="P160" s="87"/>
      <c r="Q160" s="87"/>
      <c r="R160" s="87"/>
      <c r="S160" s="87"/>
      <c r="T160" s="87"/>
      <c r="U160" s="87"/>
      <c r="V160" s="87"/>
      <c r="W160" s="87"/>
      <c r="X160" s="88"/>
      <c r="Y160" s="41"/>
      <c r="Z160" s="41"/>
      <c r="AA160" s="41"/>
      <c r="AB160" s="41"/>
      <c r="AC160" s="41"/>
      <c r="AD160" s="41"/>
      <c r="AE160" s="41"/>
      <c r="AT160" s="20" t="s">
        <v>204</v>
      </c>
      <c r="AU160" s="20" t="s">
        <v>84</v>
      </c>
    </row>
    <row r="161" s="13" customFormat="1">
      <c r="A161" s="13"/>
      <c r="B161" s="239"/>
      <c r="C161" s="240"/>
      <c r="D161" s="241" t="s">
        <v>206</v>
      </c>
      <c r="E161" s="242" t="s">
        <v>20</v>
      </c>
      <c r="F161" s="243" t="s">
        <v>778</v>
      </c>
      <c r="G161" s="240"/>
      <c r="H161" s="242" t="s">
        <v>20</v>
      </c>
      <c r="I161" s="244"/>
      <c r="J161" s="244"/>
      <c r="K161" s="240"/>
      <c r="L161" s="240"/>
      <c r="M161" s="245"/>
      <c r="N161" s="246"/>
      <c r="O161" s="247"/>
      <c r="P161" s="247"/>
      <c r="Q161" s="247"/>
      <c r="R161" s="247"/>
      <c r="S161" s="247"/>
      <c r="T161" s="247"/>
      <c r="U161" s="247"/>
      <c r="V161" s="247"/>
      <c r="W161" s="247"/>
      <c r="X161" s="248"/>
      <c r="Y161" s="13"/>
      <c r="Z161" s="13"/>
      <c r="AA161" s="13"/>
      <c r="AB161" s="13"/>
      <c r="AC161" s="13"/>
      <c r="AD161" s="13"/>
      <c r="AE161" s="13"/>
      <c r="AT161" s="249" t="s">
        <v>206</v>
      </c>
      <c r="AU161" s="249" t="s">
        <v>84</v>
      </c>
      <c r="AV161" s="13" t="s">
        <v>82</v>
      </c>
      <c r="AW161" s="13" t="s">
        <v>5</v>
      </c>
      <c r="AX161" s="13" t="s">
        <v>74</v>
      </c>
      <c r="AY161" s="249" t="s">
        <v>194</v>
      </c>
    </row>
    <row r="162" s="13" customFormat="1">
      <c r="A162" s="13"/>
      <c r="B162" s="239"/>
      <c r="C162" s="240"/>
      <c r="D162" s="241" t="s">
        <v>206</v>
      </c>
      <c r="E162" s="242" t="s">
        <v>20</v>
      </c>
      <c r="F162" s="243" t="s">
        <v>800</v>
      </c>
      <c r="G162" s="240"/>
      <c r="H162" s="242" t="s">
        <v>20</v>
      </c>
      <c r="I162" s="244"/>
      <c r="J162" s="244"/>
      <c r="K162" s="240"/>
      <c r="L162" s="240"/>
      <c r="M162" s="245"/>
      <c r="N162" s="246"/>
      <c r="O162" s="247"/>
      <c r="P162" s="247"/>
      <c r="Q162" s="247"/>
      <c r="R162" s="247"/>
      <c r="S162" s="247"/>
      <c r="T162" s="247"/>
      <c r="U162" s="247"/>
      <c r="V162" s="247"/>
      <c r="W162" s="247"/>
      <c r="X162" s="248"/>
      <c r="Y162" s="13"/>
      <c r="Z162" s="13"/>
      <c r="AA162" s="13"/>
      <c r="AB162" s="13"/>
      <c r="AC162" s="13"/>
      <c r="AD162" s="13"/>
      <c r="AE162" s="13"/>
      <c r="AT162" s="249" t="s">
        <v>206</v>
      </c>
      <c r="AU162" s="249" t="s">
        <v>84</v>
      </c>
      <c r="AV162" s="13" t="s">
        <v>82</v>
      </c>
      <c r="AW162" s="13" t="s">
        <v>5</v>
      </c>
      <c r="AX162" s="13" t="s">
        <v>74</v>
      </c>
      <c r="AY162" s="249" t="s">
        <v>194</v>
      </c>
    </row>
    <row r="163" s="13" customFormat="1">
      <c r="A163" s="13"/>
      <c r="B163" s="239"/>
      <c r="C163" s="240"/>
      <c r="D163" s="241" t="s">
        <v>206</v>
      </c>
      <c r="E163" s="242" t="s">
        <v>20</v>
      </c>
      <c r="F163" s="243" t="s">
        <v>355</v>
      </c>
      <c r="G163" s="240"/>
      <c r="H163" s="242" t="s">
        <v>20</v>
      </c>
      <c r="I163" s="244"/>
      <c r="J163" s="244"/>
      <c r="K163" s="240"/>
      <c r="L163" s="240"/>
      <c r="M163" s="245"/>
      <c r="N163" s="246"/>
      <c r="O163" s="247"/>
      <c r="P163" s="247"/>
      <c r="Q163" s="247"/>
      <c r="R163" s="247"/>
      <c r="S163" s="247"/>
      <c r="T163" s="247"/>
      <c r="U163" s="247"/>
      <c r="V163" s="247"/>
      <c r="W163" s="247"/>
      <c r="X163" s="248"/>
      <c r="Y163" s="13"/>
      <c r="Z163" s="13"/>
      <c r="AA163" s="13"/>
      <c r="AB163" s="13"/>
      <c r="AC163" s="13"/>
      <c r="AD163" s="13"/>
      <c r="AE163" s="13"/>
      <c r="AT163" s="249" t="s">
        <v>206</v>
      </c>
      <c r="AU163" s="249" t="s">
        <v>84</v>
      </c>
      <c r="AV163" s="13" t="s">
        <v>82</v>
      </c>
      <c r="AW163" s="13" t="s">
        <v>5</v>
      </c>
      <c r="AX163" s="13" t="s">
        <v>74</v>
      </c>
      <c r="AY163" s="249" t="s">
        <v>194</v>
      </c>
    </row>
    <row r="164" s="14" customFormat="1">
      <c r="A164" s="14"/>
      <c r="B164" s="250"/>
      <c r="C164" s="251"/>
      <c r="D164" s="241" t="s">
        <v>206</v>
      </c>
      <c r="E164" s="252" t="s">
        <v>20</v>
      </c>
      <c r="F164" s="253" t="s">
        <v>801</v>
      </c>
      <c r="G164" s="251"/>
      <c r="H164" s="254">
        <v>40.823999999999998</v>
      </c>
      <c r="I164" s="255"/>
      <c r="J164" s="255"/>
      <c r="K164" s="251"/>
      <c r="L164" s="251"/>
      <c r="M164" s="256"/>
      <c r="N164" s="257"/>
      <c r="O164" s="258"/>
      <c r="P164" s="258"/>
      <c r="Q164" s="258"/>
      <c r="R164" s="258"/>
      <c r="S164" s="258"/>
      <c r="T164" s="258"/>
      <c r="U164" s="258"/>
      <c r="V164" s="258"/>
      <c r="W164" s="258"/>
      <c r="X164" s="259"/>
      <c r="Y164" s="14"/>
      <c r="Z164" s="14"/>
      <c r="AA164" s="14"/>
      <c r="AB164" s="14"/>
      <c r="AC164" s="14"/>
      <c r="AD164" s="14"/>
      <c r="AE164" s="14"/>
      <c r="AT164" s="260" t="s">
        <v>206</v>
      </c>
      <c r="AU164" s="260" t="s">
        <v>84</v>
      </c>
      <c r="AV164" s="14" t="s">
        <v>84</v>
      </c>
      <c r="AW164" s="14" t="s">
        <v>5</v>
      </c>
      <c r="AX164" s="14" t="s">
        <v>74</v>
      </c>
      <c r="AY164" s="260" t="s">
        <v>194</v>
      </c>
    </row>
    <row r="165" s="15" customFormat="1">
      <c r="A165" s="15"/>
      <c r="B165" s="261"/>
      <c r="C165" s="262"/>
      <c r="D165" s="241" t="s">
        <v>206</v>
      </c>
      <c r="E165" s="263" t="s">
        <v>20</v>
      </c>
      <c r="F165" s="264" t="s">
        <v>210</v>
      </c>
      <c r="G165" s="262"/>
      <c r="H165" s="265">
        <v>40.823999999999998</v>
      </c>
      <c r="I165" s="266"/>
      <c r="J165" s="266"/>
      <c r="K165" s="262"/>
      <c r="L165" s="262"/>
      <c r="M165" s="267"/>
      <c r="N165" s="268"/>
      <c r="O165" s="269"/>
      <c r="P165" s="269"/>
      <c r="Q165" s="269"/>
      <c r="R165" s="269"/>
      <c r="S165" s="269"/>
      <c r="T165" s="269"/>
      <c r="U165" s="269"/>
      <c r="V165" s="269"/>
      <c r="W165" s="269"/>
      <c r="X165" s="270"/>
      <c r="Y165" s="15"/>
      <c r="Z165" s="15"/>
      <c r="AA165" s="15"/>
      <c r="AB165" s="15"/>
      <c r="AC165" s="15"/>
      <c r="AD165" s="15"/>
      <c r="AE165" s="15"/>
      <c r="AT165" s="271" t="s">
        <v>206</v>
      </c>
      <c r="AU165" s="271" t="s">
        <v>84</v>
      </c>
      <c r="AV165" s="15" t="s">
        <v>202</v>
      </c>
      <c r="AW165" s="15" t="s">
        <v>5</v>
      </c>
      <c r="AX165" s="15" t="s">
        <v>82</v>
      </c>
      <c r="AY165" s="271" t="s">
        <v>194</v>
      </c>
    </row>
    <row r="166" s="12" customFormat="1" ht="22.8" customHeight="1">
      <c r="A166" s="12"/>
      <c r="B166" s="203"/>
      <c r="C166" s="204"/>
      <c r="D166" s="205" t="s">
        <v>73</v>
      </c>
      <c r="E166" s="218" t="s">
        <v>84</v>
      </c>
      <c r="F166" s="218" t="s">
        <v>577</v>
      </c>
      <c r="G166" s="204"/>
      <c r="H166" s="204"/>
      <c r="I166" s="207"/>
      <c r="J166" s="207"/>
      <c r="K166" s="219">
        <f>BK166</f>
        <v>0</v>
      </c>
      <c r="L166" s="204"/>
      <c r="M166" s="209"/>
      <c r="N166" s="210"/>
      <c r="O166" s="211"/>
      <c r="P166" s="211"/>
      <c r="Q166" s="212">
        <f>SUM(Q167:Q185)</f>
        <v>0</v>
      </c>
      <c r="R166" s="212">
        <f>SUM(R167:R185)</f>
        <v>0</v>
      </c>
      <c r="S166" s="211"/>
      <c r="T166" s="213">
        <f>SUM(T167:T185)</f>
        <v>0</v>
      </c>
      <c r="U166" s="211"/>
      <c r="V166" s="213">
        <f>SUM(V167:V185)</f>
        <v>19.659603602303999</v>
      </c>
      <c r="W166" s="211"/>
      <c r="X166" s="214">
        <f>SUM(X167:X185)</f>
        <v>0</v>
      </c>
      <c r="Y166" s="12"/>
      <c r="Z166" s="12"/>
      <c r="AA166" s="12"/>
      <c r="AB166" s="12"/>
      <c r="AC166" s="12"/>
      <c r="AD166" s="12"/>
      <c r="AE166" s="12"/>
      <c r="AR166" s="215" t="s">
        <v>82</v>
      </c>
      <c r="AT166" s="216" t="s">
        <v>73</v>
      </c>
      <c r="AU166" s="216" t="s">
        <v>82</v>
      </c>
      <c r="AY166" s="215" t="s">
        <v>194</v>
      </c>
      <c r="BK166" s="217">
        <f>SUM(BK167:BK185)</f>
        <v>0</v>
      </c>
    </row>
    <row r="167" s="2" customFormat="1" ht="24.15" customHeight="1">
      <c r="A167" s="41"/>
      <c r="B167" s="42"/>
      <c r="C167" s="220" t="s">
        <v>259</v>
      </c>
      <c r="D167" s="220" t="s">
        <v>197</v>
      </c>
      <c r="E167" s="221" t="s">
        <v>802</v>
      </c>
      <c r="F167" s="222" t="s">
        <v>803</v>
      </c>
      <c r="G167" s="223" t="s">
        <v>218</v>
      </c>
      <c r="H167" s="224">
        <v>7.7759999999999998</v>
      </c>
      <c r="I167" s="225"/>
      <c r="J167" s="225"/>
      <c r="K167" s="226">
        <f>ROUND(P167*H167,2)</f>
        <v>0</v>
      </c>
      <c r="L167" s="222" t="s">
        <v>201</v>
      </c>
      <c r="M167" s="47"/>
      <c r="N167" s="227" t="s">
        <v>20</v>
      </c>
      <c r="O167" s="228" t="s">
        <v>43</v>
      </c>
      <c r="P167" s="229">
        <f>I167+J167</f>
        <v>0</v>
      </c>
      <c r="Q167" s="229">
        <f>ROUND(I167*H167,2)</f>
        <v>0</v>
      </c>
      <c r="R167" s="229">
        <f>ROUND(J167*H167,2)</f>
        <v>0</v>
      </c>
      <c r="S167" s="87"/>
      <c r="T167" s="230">
        <f>S167*H167</f>
        <v>0</v>
      </c>
      <c r="U167" s="230">
        <v>2.5018722040000001</v>
      </c>
      <c r="V167" s="230">
        <f>U167*H167</f>
        <v>19.454558258304001</v>
      </c>
      <c r="W167" s="230">
        <v>0</v>
      </c>
      <c r="X167" s="231">
        <f>W167*H167</f>
        <v>0</v>
      </c>
      <c r="Y167" s="41"/>
      <c r="Z167" s="41"/>
      <c r="AA167" s="41"/>
      <c r="AB167" s="41"/>
      <c r="AC167" s="41"/>
      <c r="AD167" s="41"/>
      <c r="AE167" s="41"/>
      <c r="AR167" s="232" t="s">
        <v>202</v>
      </c>
      <c r="AT167" s="232" t="s">
        <v>197</v>
      </c>
      <c r="AU167" s="232" t="s">
        <v>84</v>
      </c>
      <c r="AY167" s="20" t="s">
        <v>194</v>
      </c>
      <c r="BE167" s="233">
        <f>IF(O167="základní",K167,0)</f>
        <v>0</v>
      </c>
      <c r="BF167" s="233">
        <f>IF(O167="snížená",K167,0)</f>
        <v>0</v>
      </c>
      <c r="BG167" s="233">
        <f>IF(O167="zákl. přenesená",K167,0)</f>
        <v>0</v>
      </c>
      <c r="BH167" s="233">
        <f>IF(O167="sníž. přenesená",K167,0)</f>
        <v>0</v>
      </c>
      <c r="BI167" s="233">
        <f>IF(O167="nulová",K167,0)</f>
        <v>0</v>
      </c>
      <c r="BJ167" s="20" t="s">
        <v>82</v>
      </c>
      <c r="BK167" s="233">
        <f>ROUND(P167*H167,2)</f>
        <v>0</v>
      </c>
      <c r="BL167" s="20" t="s">
        <v>202</v>
      </c>
      <c r="BM167" s="232" t="s">
        <v>804</v>
      </c>
    </row>
    <row r="168" s="2" customFormat="1">
      <c r="A168" s="41"/>
      <c r="B168" s="42"/>
      <c r="C168" s="43"/>
      <c r="D168" s="234" t="s">
        <v>204</v>
      </c>
      <c r="E168" s="43"/>
      <c r="F168" s="235" t="s">
        <v>805</v>
      </c>
      <c r="G168" s="43"/>
      <c r="H168" s="43"/>
      <c r="I168" s="236"/>
      <c r="J168" s="236"/>
      <c r="K168" s="43"/>
      <c r="L168" s="43"/>
      <c r="M168" s="47"/>
      <c r="N168" s="237"/>
      <c r="O168" s="238"/>
      <c r="P168" s="87"/>
      <c r="Q168" s="87"/>
      <c r="R168" s="87"/>
      <c r="S168" s="87"/>
      <c r="T168" s="87"/>
      <c r="U168" s="87"/>
      <c r="V168" s="87"/>
      <c r="W168" s="87"/>
      <c r="X168" s="88"/>
      <c r="Y168" s="41"/>
      <c r="Z168" s="41"/>
      <c r="AA168" s="41"/>
      <c r="AB168" s="41"/>
      <c r="AC168" s="41"/>
      <c r="AD168" s="41"/>
      <c r="AE168" s="41"/>
      <c r="AT168" s="20" t="s">
        <v>204</v>
      </c>
      <c r="AU168" s="20" t="s">
        <v>84</v>
      </c>
    </row>
    <row r="169" s="13" customFormat="1">
      <c r="A169" s="13"/>
      <c r="B169" s="239"/>
      <c r="C169" s="240"/>
      <c r="D169" s="241" t="s">
        <v>206</v>
      </c>
      <c r="E169" s="242" t="s">
        <v>20</v>
      </c>
      <c r="F169" s="243" t="s">
        <v>778</v>
      </c>
      <c r="G169" s="240"/>
      <c r="H169" s="242" t="s">
        <v>20</v>
      </c>
      <c r="I169" s="244"/>
      <c r="J169" s="244"/>
      <c r="K169" s="240"/>
      <c r="L169" s="240"/>
      <c r="M169" s="245"/>
      <c r="N169" s="246"/>
      <c r="O169" s="247"/>
      <c r="P169" s="247"/>
      <c r="Q169" s="247"/>
      <c r="R169" s="247"/>
      <c r="S169" s="247"/>
      <c r="T169" s="247"/>
      <c r="U169" s="247"/>
      <c r="V169" s="247"/>
      <c r="W169" s="247"/>
      <c r="X169" s="248"/>
      <c r="Y169" s="13"/>
      <c r="Z169" s="13"/>
      <c r="AA169" s="13"/>
      <c r="AB169" s="13"/>
      <c r="AC169" s="13"/>
      <c r="AD169" s="13"/>
      <c r="AE169" s="13"/>
      <c r="AT169" s="249" t="s">
        <v>206</v>
      </c>
      <c r="AU169" s="249" t="s">
        <v>84</v>
      </c>
      <c r="AV169" s="13" t="s">
        <v>82</v>
      </c>
      <c r="AW169" s="13" t="s">
        <v>5</v>
      </c>
      <c r="AX169" s="13" t="s">
        <v>74</v>
      </c>
      <c r="AY169" s="249" t="s">
        <v>194</v>
      </c>
    </row>
    <row r="170" s="13" customFormat="1">
      <c r="A170" s="13"/>
      <c r="B170" s="239"/>
      <c r="C170" s="240"/>
      <c r="D170" s="241" t="s">
        <v>206</v>
      </c>
      <c r="E170" s="242" t="s">
        <v>20</v>
      </c>
      <c r="F170" s="243" t="s">
        <v>806</v>
      </c>
      <c r="G170" s="240"/>
      <c r="H170" s="242" t="s">
        <v>20</v>
      </c>
      <c r="I170" s="244"/>
      <c r="J170" s="244"/>
      <c r="K170" s="240"/>
      <c r="L170" s="240"/>
      <c r="M170" s="245"/>
      <c r="N170" s="246"/>
      <c r="O170" s="247"/>
      <c r="P170" s="247"/>
      <c r="Q170" s="247"/>
      <c r="R170" s="247"/>
      <c r="S170" s="247"/>
      <c r="T170" s="247"/>
      <c r="U170" s="247"/>
      <c r="V170" s="247"/>
      <c r="W170" s="247"/>
      <c r="X170" s="248"/>
      <c r="Y170" s="13"/>
      <c r="Z170" s="13"/>
      <c r="AA170" s="13"/>
      <c r="AB170" s="13"/>
      <c r="AC170" s="13"/>
      <c r="AD170" s="13"/>
      <c r="AE170" s="13"/>
      <c r="AT170" s="249" t="s">
        <v>206</v>
      </c>
      <c r="AU170" s="249" t="s">
        <v>84</v>
      </c>
      <c r="AV170" s="13" t="s">
        <v>82</v>
      </c>
      <c r="AW170" s="13" t="s">
        <v>5</v>
      </c>
      <c r="AX170" s="13" t="s">
        <v>74</v>
      </c>
      <c r="AY170" s="249" t="s">
        <v>194</v>
      </c>
    </row>
    <row r="171" s="13" customFormat="1">
      <c r="A171" s="13"/>
      <c r="B171" s="239"/>
      <c r="C171" s="240"/>
      <c r="D171" s="241" t="s">
        <v>206</v>
      </c>
      <c r="E171" s="242" t="s">
        <v>20</v>
      </c>
      <c r="F171" s="243" t="s">
        <v>506</v>
      </c>
      <c r="G171" s="240"/>
      <c r="H171" s="242" t="s">
        <v>20</v>
      </c>
      <c r="I171" s="244"/>
      <c r="J171" s="244"/>
      <c r="K171" s="240"/>
      <c r="L171" s="240"/>
      <c r="M171" s="245"/>
      <c r="N171" s="246"/>
      <c r="O171" s="247"/>
      <c r="P171" s="247"/>
      <c r="Q171" s="247"/>
      <c r="R171" s="247"/>
      <c r="S171" s="247"/>
      <c r="T171" s="247"/>
      <c r="U171" s="247"/>
      <c r="V171" s="247"/>
      <c r="W171" s="247"/>
      <c r="X171" s="248"/>
      <c r="Y171" s="13"/>
      <c r="Z171" s="13"/>
      <c r="AA171" s="13"/>
      <c r="AB171" s="13"/>
      <c r="AC171" s="13"/>
      <c r="AD171" s="13"/>
      <c r="AE171" s="13"/>
      <c r="AT171" s="249" t="s">
        <v>206</v>
      </c>
      <c r="AU171" s="249" t="s">
        <v>84</v>
      </c>
      <c r="AV171" s="13" t="s">
        <v>82</v>
      </c>
      <c r="AW171" s="13" t="s">
        <v>5</v>
      </c>
      <c r="AX171" s="13" t="s">
        <v>74</v>
      </c>
      <c r="AY171" s="249" t="s">
        <v>194</v>
      </c>
    </row>
    <row r="172" s="14" customFormat="1">
      <c r="A172" s="14"/>
      <c r="B172" s="250"/>
      <c r="C172" s="251"/>
      <c r="D172" s="241" t="s">
        <v>206</v>
      </c>
      <c r="E172" s="252" t="s">
        <v>20</v>
      </c>
      <c r="F172" s="253" t="s">
        <v>786</v>
      </c>
      <c r="G172" s="251"/>
      <c r="H172" s="254">
        <v>7.7759999999999998</v>
      </c>
      <c r="I172" s="255"/>
      <c r="J172" s="255"/>
      <c r="K172" s="251"/>
      <c r="L172" s="251"/>
      <c r="M172" s="256"/>
      <c r="N172" s="257"/>
      <c r="O172" s="258"/>
      <c r="P172" s="258"/>
      <c r="Q172" s="258"/>
      <c r="R172" s="258"/>
      <c r="S172" s="258"/>
      <c r="T172" s="258"/>
      <c r="U172" s="258"/>
      <c r="V172" s="258"/>
      <c r="W172" s="258"/>
      <c r="X172" s="259"/>
      <c r="Y172" s="14"/>
      <c r="Z172" s="14"/>
      <c r="AA172" s="14"/>
      <c r="AB172" s="14"/>
      <c r="AC172" s="14"/>
      <c r="AD172" s="14"/>
      <c r="AE172" s="14"/>
      <c r="AT172" s="260" t="s">
        <v>206</v>
      </c>
      <c r="AU172" s="260" t="s">
        <v>84</v>
      </c>
      <c r="AV172" s="14" t="s">
        <v>84</v>
      </c>
      <c r="AW172" s="14" t="s">
        <v>5</v>
      </c>
      <c r="AX172" s="14" t="s">
        <v>74</v>
      </c>
      <c r="AY172" s="260" t="s">
        <v>194</v>
      </c>
    </row>
    <row r="173" s="15" customFormat="1">
      <c r="A173" s="15"/>
      <c r="B173" s="261"/>
      <c r="C173" s="262"/>
      <c r="D173" s="241" t="s">
        <v>206</v>
      </c>
      <c r="E173" s="263" t="s">
        <v>20</v>
      </c>
      <c r="F173" s="264" t="s">
        <v>210</v>
      </c>
      <c r="G173" s="262"/>
      <c r="H173" s="265">
        <v>7.7759999999999998</v>
      </c>
      <c r="I173" s="266"/>
      <c r="J173" s="266"/>
      <c r="K173" s="262"/>
      <c r="L173" s="262"/>
      <c r="M173" s="267"/>
      <c r="N173" s="268"/>
      <c r="O173" s="269"/>
      <c r="P173" s="269"/>
      <c r="Q173" s="269"/>
      <c r="R173" s="269"/>
      <c r="S173" s="269"/>
      <c r="T173" s="269"/>
      <c r="U173" s="269"/>
      <c r="V173" s="269"/>
      <c r="W173" s="269"/>
      <c r="X173" s="270"/>
      <c r="Y173" s="15"/>
      <c r="Z173" s="15"/>
      <c r="AA173" s="15"/>
      <c r="AB173" s="15"/>
      <c r="AC173" s="15"/>
      <c r="AD173" s="15"/>
      <c r="AE173" s="15"/>
      <c r="AT173" s="271" t="s">
        <v>206</v>
      </c>
      <c r="AU173" s="271" t="s">
        <v>84</v>
      </c>
      <c r="AV173" s="15" t="s">
        <v>202</v>
      </c>
      <c r="AW173" s="15" t="s">
        <v>5</v>
      </c>
      <c r="AX173" s="15" t="s">
        <v>82</v>
      </c>
      <c r="AY173" s="271" t="s">
        <v>194</v>
      </c>
    </row>
    <row r="174" s="2" customFormat="1" ht="24.15" customHeight="1">
      <c r="A174" s="41"/>
      <c r="B174" s="42"/>
      <c r="C174" s="220" t="s">
        <v>9</v>
      </c>
      <c r="D174" s="220" t="s">
        <v>197</v>
      </c>
      <c r="E174" s="221" t="s">
        <v>642</v>
      </c>
      <c r="F174" s="222" t="s">
        <v>643</v>
      </c>
      <c r="G174" s="223" t="s">
        <v>200</v>
      </c>
      <c r="H174" s="224">
        <v>77.760000000000005</v>
      </c>
      <c r="I174" s="225"/>
      <c r="J174" s="225"/>
      <c r="K174" s="226">
        <f>ROUND(P174*H174,2)</f>
        <v>0</v>
      </c>
      <c r="L174" s="222" t="s">
        <v>201</v>
      </c>
      <c r="M174" s="47"/>
      <c r="N174" s="227" t="s">
        <v>20</v>
      </c>
      <c r="O174" s="228" t="s">
        <v>43</v>
      </c>
      <c r="P174" s="229">
        <f>I174+J174</f>
        <v>0</v>
      </c>
      <c r="Q174" s="229">
        <f>ROUND(I174*H174,2)</f>
        <v>0</v>
      </c>
      <c r="R174" s="229">
        <f>ROUND(J174*H174,2)</f>
        <v>0</v>
      </c>
      <c r="S174" s="87"/>
      <c r="T174" s="230">
        <f>S174*H174</f>
        <v>0</v>
      </c>
      <c r="U174" s="230">
        <v>0.0026369000000000002</v>
      </c>
      <c r="V174" s="230">
        <f>U174*H174</f>
        <v>0.20504534400000002</v>
      </c>
      <c r="W174" s="230">
        <v>0</v>
      </c>
      <c r="X174" s="231">
        <f>W174*H174</f>
        <v>0</v>
      </c>
      <c r="Y174" s="41"/>
      <c r="Z174" s="41"/>
      <c r="AA174" s="41"/>
      <c r="AB174" s="41"/>
      <c r="AC174" s="41"/>
      <c r="AD174" s="41"/>
      <c r="AE174" s="41"/>
      <c r="AR174" s="232" t="s">
        <v>202</v>
      </c>
      <c r="AT174" s="232" t="s">
        <v>197</v>
      </c>
      <c r="AU174" s="232" t="s">
        <v>84</v>
      </c>
      <c r="AY174" s="20" t="s">
        <v>194</v>
      </c>
      <c r="BE174" s="233">
        <f>IF(O174="základní",K174,0)</f>
        <v>0</v>
      </c>
      <c r="BF174" s="233">
        <f>IF(O174="snížená",K174,0)</f>
        <v>0</v>
      </c>
      <c r="BG174" s="233">
        <f>IF(O174="zákl. přenesená",K174,0)</f>
        <v>0</v>
      </c>
      <c r="BH174" s="233">
        <f>IF(O174="sníž. přenesená",K174,0)</f>
        <v>0</v>
      </c>
      <c r="BI174" s="233">
        <f>IF(O174="nulová",K174,0)</f>
        <v>0</v>
      </c>
      <c r="BJ174" s="20" t="s">
        <v>82</v>
      </c>
      <c r="BK174" s="233">
        <f>ROUND(P174*H174,2)</f>
        <v>0</v>
      </c>
      <c r="BL174" s="20" t="s">
        <v>202</v>
      </c>
      <c r="BM174" s="232" t="s">
        <v>807</v>
      </c>
    </row>
    <row r="175" s="2" customFormat="1">
      <c r="A175" s="41"/>
      <c r="B175" s="42"/>
      <c r="C175" s="43"/>
      <c r="D175" s="234" t="s">
        <v>204</v>
      </c>
      <c r="E175" s="43"/>
      <c r="F175" s="235" t="s">
        <v>645</v>
      </c>
      <c r="G175" s="43"/>
      <c r="H175" s="43"/>
      <c r="I175" s="236"/>
      <c r="J175" s="236"/>
      <c r="K175" s="43"/>
      <c r="L175" s="43"/>
      <c r="M175" s="47"/>
      <c r="N175" s="237"/>
      <c r="O175" s="238"/>
      <c r="P175" s="87"/>
      <c r="Q175" s="87"/>
      <c r="R175" s="87"/>
      <c r="S175" s="87"/>
      <c r="T175" s="87"/>
      <c r="U175" s="87"/>
      <c r="V175" s="87"/>
      <c r="W175" s="87"/>
      <c r="X175" s="88"/>
      <c r="Y175" s="41"/>
      <c r="Z175" s="41"/>
      <c r="AA175" s="41"/>
      <c r="AB175" s="41"/>
      <c r="AC175" s="41"/>
      <c r="AD175" s="41"/>
      <c r="AE175" s="41"/>
      <c r="AT175" s="20" t="s">
        <v>204</v>
      </c>
      <c r="AU175" s="20" t="s">
        <v>84</v>
      </c>
    </row>
    <row r="176" s="13" customFormat="1">
      <c r="A176" s="13"/>
      <c r="B176" s="239"/>
      <c r="C176" s="240"/>
      <c r="D176" s="241" t="s">
        <v>206</v>
      </c>
      <c r="E176" s="242" t="s">
        <v>20</v>
      </c>
      <c r="F176" s="243" t="s">
        <v>778</v>
      </c>
      <c r="G176" s="240"/>
      <c r="H176" s="242" t="s">
        <v>20</v>
      </c>
      <c r="I176" s="244"/>
      <c r="J176" s="244"/>
      <c r="K176" s="240"/>
      <c r="L176" s="240"/>
      <c r="M176" s="245"/>
      <c r="N176" s="246"/>
      <c r="O176" s="247"/>
      <c r="P176" s="247"/>
      <c r="Q176" s="247"/>
      <c r="R176" s="247"/>
      <c r="S176" s="247"/>
      <c r="T176" s="247"/>
      <c r="U176" s="247"/>
      <c r="V176" s="247"/>
      <c r="W176" s="247"/>
      <c r="X176" s="248"/>
      <c r="Y176" s="13"/>
      <c r="Z176" s="13"/>
      <c r="AA176" s="13"/>
      <c r="AB176" s="13"/>
      <c r="AC176" s="13"/>
      <c r="AD176" s="13"/>
      <c r="AE176" s="13"/>
      <c r="AT176" s="249" t="s">
        <v>206</v>
      </c>
      <c r="AU176" s="249" t="s">
        <v>84</v>
      </c>
      <c r="AV176" s="13" t="s">
        <v>82</v>
      </c>
      <c r="AW176" s="13" t="s">
        <v>5</v>
      </c>
      <c r="AX176" s="13" t="s">
        <v>74</v>
      </c>
      <c r="AY176" s="249" t="s">
        <v>194</v>
      </c>
    </row>
    <row r="177" s="13" customFormat="1">
      <c r="A177" s="13"/>
      <c r="B177" s="239"/>
      <c r="C177" s="240"/>
      <c r="D177" s="241" t="s">
        <v>206</v>
      </c>
      <c r="E177" s="242" t="s">
        <v>20</v>
      </c>
      <c r="F177" s="243" t="s">
        <v>808</v>
      </c>
      <c r="G177" s="240"/>
      <c r="H177" s="242" t="s">
        <v>20</v>
      </c>
      <c r="I177" s="244"/>
      <c r="J177" s="244"/>
      <c r="K177" s="240"/>
      <c r="L177" s="240"/>
      <c r="M177" s="245"/>
      <c r="N177" s="246"/>
      <c r="O177" s="247"/>
      <c r="P177" s="247"/>
      <c r="Q177" s="247"/>
      <c r="R177" s="247"/>
      <c r="S177" s="247"/>
      <c r="T177" s="247"/>
      <c r="U177" s="247"/>
      <c r="V177" s="247"/>
      <c r="W177" s="247"/>
      <c r="X177" s="248"/>
      <c r="Y177" s="13"/>
      <c r="Z177" s="13"/>
      <c r="AA177" s="13"/>
      <c r="AB177" s="13"/>
      <c r="AC177" s="13"/>
      <c r="AD177" s="13"/>
      <c r="AE177" s="13"/>
      <c r="AT177" s="249" t="s">
        <v>206</v>
      </c>
      <c r="AU177" s="249" t="s">
        <v>84</v>
      </c>
      <c r="AV177" s="13" t="s">
        <v>82</v>
      </c>
      <c r="AW177" s="13" t="s">
        <v>5</v>
      </c>
      <c r="AX177" s="13" t="s">
        <v>74</v>
      </c>
      <c r="AY177" s="249" t="s">
        <v>194</v>
      </c>
    </row>
    <row r="178" s="14" customFormat="1">
      <c r="A178" s="14"/>
      <c r="B178" s="250"/>
      <c r="C178" s="251"/>
      <c r="D178" s="241" t="s">
        <v>206</v>
      </c>
      <c r="E178" s="252" t="s">
        <v>20</v>
      </c>
      <c r="F178" s="253" t="s">
        <v>809</v>
      </c>
      <c r="G178" s="251"/>
      <c r="H178" s="254">
        <v>77.760000000000005</v>
      </c>
      <c r="I178" s="255"/>
      <c r="J178" s="255"/>
      <c r="K178" s="251"/>
      <c r="L178" s="251"/>
      <c r="M178" s="256"/>
      <c r="N178" s="257"/>
      <c r="O178" s="258"/>
      <c r="P178" s="258"/>
      <c r="Q178" s="258"/>
      <c r="R178" s="258"/>
      <c r="S178" s="258"/>
      <c r="T178" s="258"/>
      <c r="U178" s="258"/>
      <c r="V178" s="258"/>
      <c r="W178" s="258"/>
      <c r="X178" s="259"/>
      <c r="Y178" s="14"/>
      <c r="Z178" s="14"/>
      <c r="AA178" s="14"/>
      <c r="AB178" s="14"/>
      <c r="AC178" s="14"/>
      <c r="AD178" s="14"/>
      <c r="AE178" s="14"/>
      <c r="AT178" s="260" t="s">
        <v>206</v>
      </c>
      <c r="AU178" s="260" t="s">
        <v>84</v>
      </c>
      <c r="AV178" s="14" t="s">
        <v>84</v>
      </c>
      <c r="AW178" s="14" t="s">
        <v>5</v>
      </c>
      <c r="AX178" s="14" t="s">
        <v>74</v>
      </c>
      <c r="AY178" s="260" t="s">
        <v>194</v>
      </c>
    </row>
    <row r="179" s="15" customFormat="1">
      <c r="A179" s="15"/>
      <c r="B179" s="261"/>
      <c r="C179" s="262"/>
      <c r="D179" s="241" t="s">
        <v>206</v>
      </c>
      <c r="E179" s="263" t="s">
        <v>20</v>
      </c>
      <c r="F179" s="264" t="s">
        <v>210</v>
      </c>
      <c r="G179" s="262"/>
      <c r="H179" s="265">
        <v>77.760000000000005</v>
      </c>
      <c r="I179" s="266"/>
      <c r="J179" s="266"/>
      <c r="K179" s="262"/>
      <c r="L179" s="262"/>
      <c r="M179" s="267"/>
      <c r="N179" s="268"/>
      <c r="O179" s="269"/>
      <c r="P179" s="269"/>
      <c r="Q179" s="269"/>
      <c r="R179" s="269"/>
      <c r="S179" s="269"/>
      <c r="T179" s="269"/>
      <c r="U179" s="269"/>
      <c r="V179" s="269"/>
      <c r="W179" s="269"/>
      <c r="X179" s="270"/>
      <c r="Y179" s="15"/>
      <c r="Z179" s="15"/>
      <c r="AA179" s="15"/>
      <c r="AB179" s="15"/>
      <c r="AC179" s="15"/>
      <c r="AD179" s="15"/>
      <c r="AE179" s="15"/>
      <c r="AT179" s="271" t="s">
        <v>206</v>
      </c>
      <c r="AU179" s="271" t="s">
        <v>84</v>
      </c>
      <c r="AV179" s="15" t="s">
        <v>202</v>
      </c>
      <c r="AW179" s="15" t="s">
        <v>5</v>
      </c>
      <c r="AX179" s="15" t="s">
        <v>82</v>
      </c>
      <c r="AY179" s="271" t="s">
        <v>194</v>
      </c>
    </row>
    <row r="180" s="2" customFormat="1" ht="24.15" customHeight="1">
      <c r="A180" s="41"/>
      <c r="B180" s="42"/>
      <c r="C180" s="220" t="s">
        <v>273</v>
      </c>
      <c r="D180" s="220" t="s">
        <v>197</v>
      </c>
      <c r="E180" s="221" t="s">
        <v>648</v>
      </c>
      <c r="F180" s="222" t="s">
        <v>649</v>
      </c>
      <c r="G180" s="223" t="s">
        <v>200</v>
      </c>
      <c r="H180" s="224">
        <v>77.760000000000005</v>
      </c>
      <c r="I180" s="225"/>
      <c r="J180" s="225"/>
      <c r="K180" s="226">
        <f>ROUND(P180*H180,2)</f>
        <v>0</v>
      </c>
      <c r="L180" s="222" t="s">
        <v>201</v>
      </c>
      <c r="M180" s="47"/>
      <c r="N180" s="227" t="s">
        <v>20</v>
      </c>
      <c r="O180" s="228" t="s">
        <v>43</v>
      </c>
      <c r="P180" s="229">
        <f>I180+J180</f>
        <v>0</v>
      </c>
      <c r="Q180" s="229">
        <f>ROUND(I180*H180,2)</f>
        <v>0</v>
      </c>
      <c r="R180" s="229">
        <f>ROUND(J180*H180,2)</f>
        <v>0</v>
      </c>
      <c r="S180" s="87"/>
      <c r="T180" s="230">
        <f>S180*H180</f>
        <v>0</v>
      </c>
      <c r="U180" s="230">
        <v>0</v>
      </c>
      <c r="V180" s="230">
        <f>U180*H180</f>
        <v>0</v>
      </c>
      <c r="W180" s="230">
        <v>0</v>
      </c>
      <c r="X180" s="231">
        <f>W180*H180</f>
        <v>0</v>
      </c>
      <c r="Y180" s="41"/>
      <c r="Z180" s="41"/>
      <c r="AA180" s="41"/>
      <c r="AB180" s="41"/>
      <c r="AC180" s="41"/>
      <c r="AD180" s="41"/>
      <c r="AE180" s="41"/>
      <c r="AR180" s="232" t="s">
        <v>202</v>
      </c>
      <c r="AT180" s="232" t="s">
        <v>197</v>
      </c>
      <c r="AU180" s="232" t="s">
        <v>84</v>
      </c>
      <c r="AY180" s="20" t="s">
        <v>194</v>
      </c>
      <c r="BE180" s="233">
        <f>IF(O180="základní",K180,0)</f>
        <v>0</v>
      </c>
      <c r="BF180" s="233">
        <f>IF(O180="snížená",K180,0)</f>
        <v>0</v>
      </c>
      <c r="BG180" s="233">
        <f>IF(O180="zákl. přenesená",K180,0)</f>
        <v>0</v>
      </c>
      <c r="BH180" s="233">
        <f>IF(O180="sníž. přenesená",K180,0)</f>
        <v>0</v>
      </c>
      <c r="BI180" s="233">
        <f>IF(O180="nulová",K180,0)</f>
        <v>0</v>
      </c>
      <c r="BJ180" s="20" t="s">
        <v>82</v>
      </c>
      <c r="BK180" s="233">
        <f>ROUND(P180*H180,2)</f>
        <v>0</v>
      </c>
      <c r="BL180" s="20" t="s">
        <v>202</v>
      </c>
      <c r="BM180" s="232" t="s">
        <v>810</v>
      </c>
    </row>
    <row r="181" s="2" customFormat="1">
      <c r="A181" s="41"/>
      <c r="B181" s="42"/>
      <c r="C181" s="43"/>
      <c r="D181" s="234" t="s">
        <v>204</v>
      </c>
      <c r="E181" s="43"/>
      <c r="F181" s="235" t="s">
        <v>651</v>
      </c>
      <c r="G181" s="43"/>
      <c r="H181" s="43"/>
      <c r="I181" s="236"/>
      <c r="J181" s="236"/>
      <c r="K181" s="43"/>
      <c r="L181" s="43"/>
      <c r="M181" s="47"/>
      <c r="N181" s="237"/>
      <c r="O181" s="238"/>
      <c r="P181" s="87"/>
      <c r="Q181" s="87"/>
      <c r="R181" s="87"/>
      <c r="S181" s="87"/>
      <c r="T181" s="87"/>
      <c r="U181" s="87"/>
      <c r="V181" s="87"/>
      <c r="W181" s="87"/>
      <c r="X181" s="88"/>
      <c r="Y181" s="41"/>
      <c r="Z181" s="41"/>
      <c r="AA181" s="41"/>
      <c r="AB181" s="41"/>
      <c r="AC181" s="41"/>
      <c r="AD181" s="41"/>
      <c r="AE181" s="41"/>
      <c r="AT181" s="20" t="s">
        <v>204</v>
      </c>
      <c r="AU181" s="20" t="s">
        <v>84</v>
      </c>
    </row>
    <row r="182" s="13" customFormat="1">
      <c r="A182" s="13"/>
      <c r="B182" s="239"/>
      <c r="C182" s="240"/>
      <c r="D182" s="241" t="s">
        <v>206</v>
      </c>
      <c r="E182" s="242" t="s">
        <v>20</v>
      </c>
      <c r="F182" s="243" t="s">
        <v>778</v>
      </c>
      <c r="G182" s="240"/>
      <c r="H182" s="242" t="s">
        <v>20</v>
      </c>
      <c r="I182" s="244"/>
      <c r="J182" s="244"/>
      <c r="K182" s="240"/>
      <c r="L182" s="240"/>
      <c r="M182" s="245"/>
      <c r="N182" s="246"/>
      <c r="O182" s="247"/>
      <c r="P182" s="247"/>
      <c r="Q182" s="247"/>
      <c r="R182" s="247"/>
      <c r="S182" s="247"/>
      <c r="T182" s="247"/>
      <c r="U182" s="247"/>
      <c r="V182" s="247"/>
      <c r="W182" s="247"/>
      <c r="X182" s="248"/>
      <c r="Y182" s="13"/>
      <c r="Z182" s="13"/>
      <c r="AA182" s="13"/>
      <c r="AB182" s="13"/>
      <c r="AC182" s="13"/>
      <c r="AD182" s="13"/>
      <c r="AE182" s="13"/>
      <c r="AT182" s="249" t="s">
        <v>206</v>
      </c>
      <c r="AU182" s="249" t="s">
        <v>84</v>
      </c>
      <c r="AV182" s="13" t="s">
        <v>82</v>
      </c>
      <c r="AW182" s="13" t="s">
        <v>5</v>
      </c>
      <c r="AX182" s="13" t="s">
        <v>74</v>
      </c>
      <c r="AY182" s="249" t="s">
        <v>194</v>
      </c>
    </row>
    <row r="183" s="13" customFormat="1">
      <c r="A183" s="13"/>
      <c r="B183" s="239"/>
      <c r="C183" s="240"/>
      <c r="D183" s="241" t="s">
        <v>206</v>
      </c>
      <c r="E183" s="242" t="s">
        <v>20</v>
      </c>
      <c r="F183" s="243" t="s">
        <v>808</v>
      </c>
      <c r="G183" s="240"/>
      <c r="H183" s="242" t="s">
        <v>20</v>
      </c>
      <c r="I183" s="244"/>
      <c r="J183" s="244"/>
      <c r="K183" s="240"/>
      <c r="L183" s="240"/>
      <c r="M183" s="245"/>
      <c r="N183" s="246"/>
      <c r="O183" s="247"/>
      <c r="P183" s="247"/>
      <c r="Q183" s="247"/>
      <c r="R183" s="247"/>
      <c r="S183" s="247"/>
      <c r="T183" s="247"/>
      <c r="U183" s="247"/>
      <c r="V183" s="247"/>
      <c r="W183" s="247"/>
      <c r="X183" s="248"/>
      <c r="Y183" s="13"/>
      <c r="Z183" s="13"/>
      <c r="AA183" s="13"/>
      <c r="AB183" s="13"/>
      <c r="AC183" s="13"/>
      <c r="AD183" s="13"/>
      <c r="AE183" s="13"/>
      <c r="AT183" s="249" t="s">
        <v>206</v>
      </c>
      <c r="AU183" s="249" t="s">
        <v>84</v>
      </c>
      <c r="AV183" s="13" t="s">
        <v>82</v>
      </c>
      <c r="AW183" s="13" t="s">
        <v>5</v>
      </c>
      <c r="AX183" s="13" t="s">
        <v>74</v>
      </c>
      <c r="AY183" s="249" t="s">
        <v>194</v>
      </c>
    </row>
    <row r="184" s="14" customFormat="1">
      <c r="A184" s="14"/>
      <c r="B184" s="250"/>
      <c r="C184" s="251"/>
      <c r="D184" s="241" t="s">
        <v>206</v>
      </c>
      <c r="E184" s="252" t="s">
        <v>20</v>
      </c>
      <c r="F184" s="253" t="s">
        <v>809</v>
      </c>
      <c r="G184" s="251"/>
      <c r="H184" s="254">
        <v>77.760000000000005</v>
      </c>
      <c r="I184" s="255"/>
      <c r="J184" s="255"/>
      <c r="K184" s="251"/>
      <c r="L184" s="251"/>
      <c r="M184" s="256"/>
      <c r="N184" s="257"/>
      <c r="O184" s="258"/>
      <c r="P184" s="258"/>
      <c r="Q184" s="258"/>
      <c r="R184" s="258"/>
      <c r="S184" s="258"/>
      <c r="T184" s="258"/>
      <c r="U184" s="258"/>
      <c r="V184" s="258"/>
      <c r="W184" s="258"/>
      <c r="X184" s="259"/>
      <c r="Y184" s="14"/>
      <c r="Z184" s="14"/>
      <c r="AA184" s="14"/>
      <c r="AB184" s="14"/>
      <c r="AC184" s="14"/>
      <c r="AD184" s="14"/>
      <c r="AE184" s="14"/>
      <c r="AT184" s="260" t="s">
        <v>206</v>
      </c>
      <c r="AU184" s="260" t="s">
        <v>84</v>
      </c>
      <c r="AV184" s="14" t="s">
        <v>84</v>
      </c>
      <c r="AW184" s="14" t="s">
        <v>5</v>
      </c>
      <c r="AX184" s="14" t="s">
        <v>74</v>
      </c>
      <c r="AY184" s="260" t="s">
        <v>194</v>
      </c>
    </row>
    <row r="185" s="15" customFormat="1">
      <c r="A185" s="15"/>
      <c r="B185" s="261"/>
      <c r="C185" s="262"/>
      <c r="D185" s="241" t="s">
        <v>206</v>
      </c>
      <c r="E185" s="263" t="s">
        <v>20</v>
      </c>
      <c r="F185" s="264" t="s">
        <v>210</v>
      </c>
      <c r="G185" s="262"/>
      <c r="H185" s="265">
        <v>77.760000000000005</v>
      </c>
      <c r="I185" s="266"/>
      <c r="J185" s="266"/>
      <c r="K185" s="262"/>
      <c r="L185" s="262"/>
      <c r="M185" s="267"/>
      <c r="N185" s="268"/>
      <c r="O185" s="269"/>
      <c r="P185" s="269"/>
      <c r="Q185" s="269"/>
      <c r="R185" s="269"/>
      <c r="S185" s="269"/>
      <c r="T185" s="269"/>
      <c r="U185" s="269"/>
      <c r="V185" s="269"/>
      <c r="W185" s="269"/>
      <c r="X185" s="270"/>
      <c r="Y185" s="15"/>
      <c r="Z185" s="15"/>
      <c r="AA185" s="15"/>
      <c r="AB185" s="15"/>
      <c r="AC185" s="15"/>
      <c r="AD185" s="15"/>
      <c r="AE185" s="15"/>
      <c r="AT185" s="271" t="s">
        <v>206</v>
      </c>
      <c r="AU185" s="271" t="s">
        <v>84</v>
      </c>
      <c r="AV185" s="15" t="s">
        <v>202</v>
      </c>
      <c r="AW185" s="15" t="s">
        <v>5</v>
      </c>
      <c r="AX185" s="15" t="s">
        <v>82</v>
      </c>
      <c r="AY185" s="271" t="s">
        <v>194</v>
      </c>
    </row>
    <row r="186" s="12" customFormat="1" ht="22.8" customHeight="1">
      <c r="A186" s="12"/>
      <c r="B186" s="203"/>
      <c r="C186" s="204"/>
      <c r="D186" s="205" t="s">
        <v>73</v>
      </c>
      <c r="E186" s="218" t="s">
        <v>510</v>
      </c>
      <c r="F186" s="218" t="s">
        <v>511</v>
      </c>
      <c r="G186" s="204"/>
      <c r="H186" s="204"/>
      <c r="I186" s="207"/>
      <c r="J186" s="207"/>
      <c r="K186" s="219">
        <f>BK186</f>
        <v>0</v>
      </c>
      <c r="L186" s="204"/>
      <c r="M186" s="209"/>
      <c r="N186" s="210"/>
      <c r="O186" s="211"/>
      <c r="P186" s="211"/>
      <c r="Q186" s="212">
        <f>SUM(Q187:Q188)</f>
        <v>0</v>
      </c>
      <c r="R186" s="212">
        <f>SUM(R187:R188)</f>
        <v>0</v>
      </c>
      <c r="S186" s="211"/>
      <c r="T186" s="213">
        <f>SUM(T187:T188)</f>
        <v>0</v>
      </c>
      <c r="U186" s="211"/>
      <c r="V186" s="213">
        <f>SUM(V187:V188)</f>
        <v>0</v>
      </c>
      <c r="W186" s="211"/>
      <c r="X186" s="214">
        <f>SUM(X187:X188)</f>
        <v>0</v>
      </c>
      <c r="Y186" s="12"/>
      <c r="Z186" s="12"/>
      <c r="AA186" s="12"/>
      <c r="AB186" s="12"/>
      <c r="AC186" s="12"/>
      <c r="AD186" s="12"/>
      <c r="AE186" s="12"/>
      <c r="AR186" s="215" t="s">
        <v>82</v>
      </c>
      <c r="AT186" s="216" t="s">
        <v>73</v>
      </c>
      <c r="AU186" s="216" t="s">
        <v>82</v>
      </c>
      <c r="AY186" s="215" t="s">
        <v>194</v>
      </c>
      <c r="BK186" s="217">
        <f>SUM(BK187:BK188)</f>
        <v>0</v>
      </c>
    </row>
    <row r="187" s="2" customFormat="1" ht="37.8" customHeight="1">
      <c r="A187" s="41"/>
      <c r="B187" s="42"/>
      <c r="C187" s="220" t="s">
        <v>280</v>
      </c>
      <c r="D187" s="220" t="s">
        <v>197</v>
      </c>
      <c r="E187" s="221" t="s">
        <v>811</v>
      </c>
      <c r="F187" s="222" t="s">
        <v>812</v>
      </c>
      <c r="G187" s="223" t="s">
        <v>262</v>
      </c>
      <c r="H187" s="224">
        <v>19.66</v>
      </c>
      <c r="I187" s="225"/>
      <c r="J187" s="225"/>
      <c r="K187" s="226">
        <f>ROUND(P187*H187,2)</f>
        <v>0</v>
      </c>
      <c r="L187" s="222" t="s">
        <v>201</v>
      </c>
      <c r="M187" s="47"/>
      <c r="N187" s="227" t="s">
        <v>20</v>
      </c>
      <c r="O187" s="228" t="s">
        <v>43</v>
      </c>
      <c r="P187" s="229">
        <f>I187+J187</f>
        <v>0</v>
      </c>
      <c r="Q187" s="229">
        <f>ROUND(I187*H187,2)</f>
        <v>0</v>
      </c>
      <c r="R187" s="229">
        <f>ROUND(J187*H187,2)</f>
        <v>0</v>
      </c>
      <c r="S187" s="87"/>
      <c r="T187" s="230">
        <f>S187*H187</f>
        <v>0</v>
      </c>
      <c r="U187" s="230">
        <v>0</v>
      </c>
      <c r="V187" s="230">
        <f>U187*H187</f>
        <v>0</v>
      </c>
      <c r="W187" s="230">
        <v>0</v>
      </c>
      <c r="X187" s="231">
        <f>W187*H187</f>
        <v>0</v>
      </c>
      <c r="Y187" s="41"/>
      <c r="Z187" s="41"/>
      <c r="AA187" s="41"/>
      <c r="AB187" s="41"/>
      <c r="AC187" s="41"/>
      <c r="AD187" s="41"/>
      <c r="AE187" s="41"/>
      <c r="AR187" s="232" t="s">
        <v>202</v>
      </c>
      <c r="AT187" s="232" t="s">
        <v>197</v>
      </c>
      <c r="AU187" s="232" t="s">
        <v>84</v>
      </c>
      <c r="AY187" s="20" t="s">
        <v>194</v>
      </c>
      <c r="BE187" s="233">
        <f>IF(O187="základní",K187,0)</f>
        <v>0</v>
      </c>
      <c r="BF187" s="233">
        <f>IF(O187="snížená",K187,0)</f>
        <v>0</v>
      </c>
      <c r="BG187" s="233">
        <f>IF(O187="zákl. přenesená",K187,0)</f>
        <v>0</v>
      </c>
      <c r="BH187" s="233">
        <f>IF(O187="sníž. přenesená",K187,0)</f>
        <v>0</v>
      </c>
      <c r="BI187" s="233">
        <f>IF(O187="nulová",K187,0)</f>
        <v>0</v>
      </c>
      <c r="BJ187" s="20" t="s">
        <v>82</v>
      </c>
      <c r="BK187" s="233">
        <f>ROUND(P187*H187,2)</f>
        <v>0</v>
      </c>
      <c r="BL187" s="20" t="s">
        <v>202</v>
      </c>
      <c r="BM187" s="232" t="s">
        <v>813</v>
      </c>
    </row>
    <row r="188" s="2" customFormat="1">
      <c r="A188" s="41"/>
      <c r="B188" s="42"/>
      <c r="C188" s="43"/>
      <c r="D188" s="234" t="s">
        <v>204</v>
      </c>
      <c r="E188" s="43"/>
      <c r="F188" s="235" t="s">
        <v>814</v>
      </c>
      <c r="G188" s="43"/>
      <c r="H188" s="43"/>
      <c r="I188" s="236"/>
      <c r="J188" s="236"/>
      <c r="K188" s="43"/>
      <c r="L188" s="43"/>
      <c r="M188" s="47"/>
      <c r="N188" s="237"/>
      <c r="O188" s="238"/>
      <c r="P188" s="87"/>
      <c r="Q188" s="87"/>
      <c r="R188" s="87"/>
      <c r="S188" s="87"/>
      <c r="T188" s="87"/>
      <c r="U188" s="87"/>
      <c r="V188" s="87"/>
      <c r="W188" s="87"/>
      <c r="X188" s="88"/>
      <c r="Y188" s="41"/>
      <c r="Z188" s="41"/>
      <c r="AA188" s="41"/>
      <c r="AB188" s="41"/>
      <c r="AC188" s="41"/>
      <c r="AD188" s="41"/>
      <c r="AE188" s="41"/>
      <c r="AT188" s="20" t="s">
        <v>204</v>
      </c>
      <c r="AU188" s="20" t="s">
        <v>84</v>
      </c>
    </row>
    <row r="189" s="12" customFormat="1" ht="25.92" customHeight="1">
      <c r="A189" s="12"/>
      <c r="B189" s="203"/>
      <c r="C189" s="204"/>
      <c r="D189" s="205" t="s">
        <v>73</v>
      </c>
      <c r="E189" s="206" t="s">
        <v>815</v>
      </c>
      <c r="F189" s="206" t="s">
        <v>816</v>
      </c>
      <c r="G189" s="204"/>
      <c r="H189" s="204"/>
      <c r="I189" s="207"/>
      <c r="J189" s="207"/>
      <c r="K189" s="208">
        <f>BK189</f>
        <v>0</v>
      </c>
      <c r="L189" s="204"/>
      <c r="M189" s="209"/>
      <c r="N189" s="210"/>
      <c r="O189" s="211"/>
      <c r="P189" s="211"/>
      <c r="Q189" s="212">
        <f>Q190+Q256</f>
        <v>0</v>
      </c>
      <c r="R189" s="212">
        <f>R190+R256</f>
        <v>0</v>
      </c>
      <c r="S189" s="211"/>
      <c r="T189" s="213">
        <f>T190+T256</f>
        <v>0</v>
      </c>
      <c r="U189" s="211"/>
      <c r="V189" s="213">
        <f>V190+V256</f>
        <v>2.6065870590000002</v>
      </c>
      <c r="W189" s="211"/>
      <c r="X189" s="214">
        <f>X190+X256</f>
        <v>0</v>
      </c>
      <c r="Y189" s="12"/>
      <c r="Z189" s="12"/>
      <c r="AA189" s="12"/>
      <c r="AB189" s="12"/>
      <c r="AC189" s="12"/>
      <c r="AD189" s="12"/>
      <c r="AE189" s="12"/>
      <c r="AR189" s="215" t="s">
        <v>84</v>
      </c>
      <c r="AT189" s="216" t="s">
        <v>73</v>
      </c>
      <c r="AU189" s="216" t="s">
        <v>74</v>
      </c>
      <c r="AY189" s="215" t="s">
        <v>194</v>
      </c>
      <c r="BK189" s="217">
        <f>BK190+BK256</f>
        <v>0</v>
      </c>
    </row>
    <row r="190" s="12" customFormat="1" ht="22.8" customHeight="1">
      <c r="A190" s="12"/>
      <c r="B190" s="203"/>
      <c r="C190" s="204"/>
      <c r="D190" s="205" t="s">
        <v>73</v>
      </c>
      <c r="E190" s="218" t="s">
        <v>817</v>
      </c>
      <c r="F190" s="218" t="s">
        <v>818</v>
      </c>
      <c r="G190" s="204"/>
      <c r="H190" s="204"/>
      <c r="I190" s="207"/>
      <c r="J190" s="207"/>
      <c r="K190" s="219">
        <f>BK190</f>
        <v>0</v>
      </c>
      <c r="L190" s="204"/>
      <c r="M190" s="209"/>
      <c r="N190" s="210"/>
      <c r="O190" s="211"/>
      <c r="P190" s="211"/>
      <c r="Q190" s="212">
        <f>SUM(Q191:Q255)</f>
        <v>0</v>
      </c>
      <c r="R190" s="212">
        <f>SUM(R191:R255)</f>
        <v>0</v>
      </c>
      <c r="S190" s="211"/>
      <c r="T190" s="213">
        <f>SUM(T191:T255)</f>
        <v>0</v>
      </c>
      <c r="U190" s="211"/>
      <c r="V190" s="213">
        <f>SUM(V191:V255)</f>
        <v>2.5649660190000003</v>
      </c>
      <c r="W190" s="211"/>
      <c r="X190" s="214">
        <f>SUM(X191:X255)</f>
        <v>0</v>
      </c>
      <c r="Y190" s="12"/>
      <c r="Z190" s="12"/>
      <c r="AA190" s="12"/>
      <c r="AB190" s="12"/>
      <c r="AC190" s="12"/>
      <c r="AD190" s="12"/>
      <c r="AE190" s="12"/>
      <c r="AR190" s="215" t="s">
        <v>84</v>
      </c>
      <c r="AT190" s="216" t="s">
        <v>73</v>
      </c>
      <c r="AU190" s="216" t="s">
        <v>82</v>
      </c>
      <c r="AY190" s="215" t="s">
        <v>194</v>
      </c>
      <c r="BK190" s="217">
        <f>SUM(BK191:BK255)</f>
        <v>0</v>
      </c>
    </row>
    <row r="191" s="2" customFormat="1">
      <c r="A191" s="41"/>
      <c r="B191" s="42"/>
      <c r="C191" s="220" t="s">
        <v>282</v>
      </c>
      <c r="D191" s="220" t="s">
        <v>197</v>
      </c>
      <c r="E191" s="221" t="s">
        <v>819</v>
      </c>
      <c r="F191" s="222" t="s">
        <v>820</v>
      </c>
      <c r="G191" s="223" t="s">
        <v>503</v>
      </c>
      <c r="H191" s="224">
        <v>54</v>
      </c>
      <c r="I191" s="225"/>
      <c r="J191" s="225"/>
      <c r="K191" s="226">
        <f>ROUND(P191*H191,2)</f>
        <v>0</v>
      </c>
      <c r="L191" s="222" t="s">
        <v>201</v>
      </c>
      <c r="M191" s="47"/>
      <c r="N191" s="227" t="s">
        <v>20</v>
      </c>
      <c r="O191" s="228" t="s">
        <v>43</v>
      </c>
      <c r="P191" s="229">
        <f>I191+J191</f>
        <v>0</v>
      </c>
      <c r="Q191" s="229">
        <f>ROUND(I191*H191,2)</f>
        <v>0</v>
      </c>
      <c r="R191" s="229">
        <f>ROUND(J191*H191,2)</f>
        <v>0</v>
      </c>
      <c r="S191" s="87"/>
      <c r="T191" s="230">
        <f>S191*H191</f>
        <v>0</v>
      </c>
      <c r="U191" s="230">
        <v>0.0026700000000000001</v>
      </c>
      <c r="V191" s="230">
        <f>U191*H191</f>
        <v>0.14418</v>
      </c>
      <c r="W191" s="230">
        <v>0</v>
      </c>
      <c r="X191" s="231">
        <f>W191*H191</f>
        <v>0</v>
      </c>
      <c r="Y191" s="41"/>
      <c r="Z191" s="41"/>
      <c r="AA191" s="41"/>
      <c r="AB191" s="41"/>
      <c r="AC191" s="41"/>
      <c r="AD191" s="41"/>
      <c r="AE191" s="41"/>
      <c r="AR191" s="232" t="s">
        <v>289</v>
      </c>
      <c r="AT191" s="232" t="s">
        <v>197</v>
      </c>
      <c r="AU191" s="232" t="s">
        <v>84</v>
      </c>
      <c r="AY191" s="20" t="s">
        <v>194</v>
      </c>
      <c r="BE191" s="233">
        <f>IF(O191="základní",K191,0)</f>
        <v>0</v>
      </c>
      <c r="BF191" s="233">
        <f>IF(O191="snížená",K191,0)</f>
        <v>0</v>
      </c>
      <c r="BG191" s="233">
        <f>IF(O191="zákl. přenesená",K191,0)</f>
        <v>0</v>
      </c>
      <c r="BH191" s="233">
        <f>IF(O191="sníž. přenesená",K191,0)</f>
        <v>0</v>
      </c>
      <c r="BI191" s="233">
        <f>IF(O191="nulová",K191,0)</f>
        <v>0</v>
      </c>
      <c r="BJ191" s="20" t="s">
        <v>82</v>
      </c>
      <c r="BK191" s="233">
        <f>ROUND(P191*H191,2)</f>
        <v>0</v>
      </c>
      <c r="BL191" s="20" t="s">
        <v>289</v>
      </c>
      <c r="BM191" s="232" t="s">
        <v>821</v>
      </c>
    </row>
    <row r="192" s="2" customFormat="1">
      <c r="A192" s="41"/>
      <c r="B192" s="42"/>
      <c r="C192" s="43"/>
      <c r="D192" s="234" t="s">
        <v>204</v>
      </c>
      <c r="E192" s="43"/>
      <c r="F192" s="235" t="s">
        <v>822</v>
      </c>
      <c r="G192" s="43"/>
      <c r="H192" s="43"/>
      <c r="I192" s="236"/>
      <c r="J192" s="236"/>
      <c r="K192" s="43"/>
      <c r="L192" s="43"/>
      <c r="M192" s="47"/>
      <c r="N192" s="237"/>
      <c r="O192" s="238"/>
      <c r="P192" s="87"/>
      <c r="Q192" s="87"/>
      <c r="R192" s="87"/>
      <c r="S192" s="87"/>
      <c r="T192" s="87"/>
      <c r="U192" s="87"/>
      <c r="V192" s="87"/>
      <c r="W192" s="87"/>
      <c r="X192" s="88"/>
      <c r="Y192" s="41"/>
      <c r="Z192" s="41"/>
      <c r="AA192" s="41"/>
      <c r="AB192" s="41"/>
      <c r="AC192" s="41"/>
      <c r="AD192" s="41"/>
      <c r="AE192" s="41"/>
      <c r="AT192" s="20" t="s">
        <v>204</v>
      </c>
      <c r="AU192" s="20" t="s">
        <v>84</v>
      </c>
    </row>
    <row r="193" s="13" customFormat="1">
      <c r="A193" s="13"/>
      <c r="B193" s="239"/>
      <c r="C193" s="240"/>
      <c r="D193" s="241" t="s">
        <v>206</v>
      </c>
      <c r="E193" s="242" t="s">
        <v>20</v>
      </c>
      <c r="F193" s="243" t="s">
        <v>778</v>
      </c>
      <c r="G193" s="240"/>
      <c r="H193" s="242" t="s">
        <v>20</v>
      </c>
      <c r="I193" s="244"/>
      <c r="J193" s="244"/>
      <c r="K193" s="240"/>
      <c r="L193" s="240"/>
      <c r="M193" s="245"/>
      <c r="N193" s="246"/>
      <c r="O193" s="247"/>
      <c r="P193" s="247"/>
      <c r="Q193" s="247"/>
      <c r="R193" s="247"/>
      <c r="S193" s="247"/>
      <c r="T193" s="247"/>
      <c r="U193" s="247"/>
      <c r="V193" s="247"/>
      <c r="W193" s="247"/>
      <c r="X193" s="248"/>
      <c r="Y193" s="13"/>
      <c r="Z193" s="13"/>
      <c r="AA193" s="13"/>
      <c r="AB193" s="13"/>
      <c r="AC193" s="13"/>
      <c r="AD193" s="13"/>
      <c r="AE193" s="13"/>
      <c r="AT193" s="249" t="s">
        <v>206</v>
      </c>
      <c r="AU193" s="249" t="s">
        <v>84</v>
      </c>
      <c r="AV193" s="13" t="s">
        <v>82</v>
      </c>
      <c r="AW193" s="13" t="s">
        <v>5</v>
      </c>
      <c r="AX193" s="13" t="s">
        <v>74</v>
      </c>
      <c r="AY193" s="249" t="s">
        <v>194</v>
      </c>
    </row>
    <row r="194" s="13" customFormat="1">
      <c r="A194" s="13"/>
      <c r="B194" s="239"/>
      <c r="C194" s="240"/>
      <c r="D194" s="241" t="s">
        <v>206</v>
      </c>
      <c r="E194" s="242" t="s">
        <v>20</v>
      </c>
      <c r="F194" s="243" t="s">
        <v>823</v>
      </c>
      <c r="G194" s="240"/>
      <c r="H194" s="242" t="s">
        <v>20</v>
      </c>
      <c r="I194" s="244"/>
      <c r="J194" s="244"/>
      <c r="K194" s="240"/>
      <c r="L194" s="240"/>
      <c r="M194" s="245"/>
      <c r="N194" s="246"/>
      <c r="O194" s="247"/>
      <c r="P194" s="247"/>
      <c r="Q194" s="247"/>
      <c r="R194" s="247"/>
      <c r="S194" s="247"/>
      <c r="T194" s="247"/>
      <c r="U194" s="247"/>
      <c r="V194" s="247"/>
      <c r="W194" s="247"/>
      <c r="X194" s="248"/>
      <c r="Y194" s="13"/>
      <c r="Z194" s="13"/>
      <c r="AA194" s="13"/>
      <c r="AB194" s="13"/>
      <c r="AC194" s="13"/>
      <c r="AD194" s="13"/>
      <c r="AE194" s="13"/>
      <c r="AT194" s="249" t="s">
        <v>206</v>
      </c>
      <c r="AU194" s="249" t="s">
        <v>84</v>
      </c>
      <c r="AV194" s="13" t="s">
        <v>82</v>
      </c>
      <c r="AW194" s="13" t="s">
        <v>5</v>
      </c>
      <c r="AX194" s="13" t="s">
        <v>74</v>
      </c>
      <c r="AY194" s="249" t="s">
        <v>194</v>
      </c>
    </row>
    <row r="195" s="13" customFormat="1">
      <c r="A195" s="13"/>
      <c r="B195" s="239"/>
      <c r="C195" s="240"/>
      <c r="D195" s="241" t="s">
        <v>206</v>
      </c>
      <c r="E195" s="242" t="s">
        <v>20</v>
      </c>
      <c r="F195" s="243" t="s">
        <v>506</v>
      </c>
      <c r="G195" s="240"/>
      <c r="H195" s="242" t="s">
        <v>20</v>
      </c>
      <c r="I195" s="244"/>
      <c r="J195" s="244"/>
      <c r="K195" s="240"/>
      <c r="L195" s="240"/>
      <c r="M195" s="245"/>
      <c r="N195" s="246"/>
      <c r="O195" s="247"/>
      <c r="P195" s="247"/>
      <c r="Q195" s="247"/>
      <c r="R195" s="247"/>
      <c r="S195" s="247"/>
      <c r="T195" s="247"/>
      <c r="U195" s="247"/>
      <c r="V195" s="247"/>
      <c r="W195" s="247"/>
      <c r="X195" s="248"/>
      <c r="Y195" s="13"/>
      <c r="Z195" s="13"/>
      <c r="AA195" s="13"/>
      <c r="AB195" s="13"/>
      <c r="AC195" s="13"/>
      <c r="AD195" s="13"/>
      <c r="AE195" s="13"/>
      <c r="AT195" s="249" t="s">
        <v>206</v>
      </c>
      <c r="AU195" s="249" t="s">
        <v>84</v>
      </c>
      <c r="AV195" s="13" t="s">
        <v>82</v>
      </c>
      <c r="AW195" s="13" t="s">
        <v>5</v>
      </c>
      <c r="AX195" s="13" t="s">
        <v>74</v>
      </c>
      <c r="AY195" s="249" t="s">
        <v>194</v>
      </c>
    </row>
    <row r="196" s="14" customFormat="1">
      <c r="A196" s="14"/>
      <c r="B196" s="250"/>
      <c r="C196" s="251"/>
      <c r="D196" s="241" t="s">
        <v>206</v>
      </c>
      <c r="E196" s="252" t="s">
        <v>20</v>
      </c>
      <c r="F196" s="253" t="s">
        <v>417</v>
      </c>
      <c r="G196" s="251"/>
      <c r="H196" s="254">
        <v>54</v>
      </c>
      <c r="I196" s="255"/>
      <c r="J196" s="255"/>
      <c r="K196" s="251"/>
      <c r="L196" s="251"/>
      <c r="M196" s="256"/>
      <c r="N196" s="257"/>
      <c r="O196" s="258"/>
      <c r="P196" s="258"/>
      <c r="Q196" s="258"/>
      <c r="R196" s="258"/>
      <c r="S196" s="258"/>
      <c r="T196" s="258"/>
      <c r="U196" s="258"/>
      <c r="V196" s="258"/>
      <c r="W196" s="258"/>
      <c r="X196" s="259"/>
      <c r="Y196" s="14"/>
      <c r="Z196" s="14"/>
      <c r="AA196" s="14"/>
      <c r="AB196" s="14"/>
      <c r="AC196" s="14"/>
      <c r="AD196" s="14"/>
      <c r="AE196" s="14"/>
      <c r="AT196" s="260" t="s">
        <v>206</v>
      </c>
      <c r="AU196" s="260" t="s">
        <v>84</v>
      </c>
      <c r="AV196" s="14" t="s">
        <v>84</v>
      </c>
      <c r="AW196" s="14" t="s">
        <v>5</v>
      </c>
      <c r="AX196" s="14" t="s">
        <v>74</v>
      </c>
      <c r="AY196" s="260" t="s">
        <v>194</v>
      </c>
    </row>
    <row r="197" s="15" customFormat="1">
      <c r="A197" s="15"/>
      <c r="B197" s="261"/>
      <c r="C197" s="262"/>
      <c r="D197" s="241" t="s">
        <v>206</v>
      </c>
      <c r="E197" s="263" t="s">
        <v>20</v>
      </c>
      <c r="F197" s="264" t="s">
        <v>210</v>
      </c>
      <c r="G197" s="262"/>
      <c r="H197" s="265">
        <v>54</v>
      </c>
      <c r="I197" s="266"/>
      <c r="J197" s="266"/>
      <c r="K197" s="262"/>
      <c r="L197" s="262"/>
      <c r="M197" s="267"/>
      <c r="N197" s="268"/>
      <c r="O197" s="269"/>
      <c r="P197" s="269"/>
      <c r="Q197" s="269"/>
      <c r="R197" s="269"/>
      <c r="S197" s="269"/>
      <c r="T197" s="269"/>
      <c r="U197" s="269"/>
      <c r="V197" s="269"/>
      <c r="W197" s="269"/>
      <c r="X197" s="270"/>
      <c r="Y197" s="15"/>
      <c r="Z197" s="15"/>
      <c r="AA197" s="15"/>
      <c r="AB197" s="15"/>
      <c r="AC197" s="15"/>
      <c r="AD197" s="15"/>
      <c r="AE197" s="15"/>
      <c r="AT197" s="271" t="s">
        <v>206</v>
      </c>
      <c r="AU197" s="271" t="s">
        <v>84</v>
      </c>
      <c r="AV197" s="15" t="s">
        <v>202</v>
      </c>
      <c r="AW197" s="15" t="s">
        <v>5</v>
      </c>
      <c r="AX197" s="15" t="s">
        <v>82</v>
      </c>
      <c r="AY197" s="271" t="s">
        <v>194</v>
      </c>
    </row>
    <row r="198" s="2" customFormat="1" ht="16.5" customHeight="1">
      <c r="A198" s="41"/>
      <c r="B198" s="42"/>
      <c r="C198" s="283" t="s">
        <v>289</v>
      </c>
      <c r="D198" s="283" t="s">
        <v>418</v>
      </c>
      <c r="E198" s="284" t="s">
        <v>824</v>
      </c>
      <c r="F198" s="285" t="s">
        <v>825</v>
      </c>
      <c r="G198" s="286" t="s">
        <v>503</v>
      </c>
      <c r="H198" s="287">
        <v>54</v>
      </c>
      <c r="I198" s="288"/>
      <c r="J198" s="289"/>
      <c r="K198" s="290">
        <f>ROUND(P198*H198,2)</f>
        <v>0</v>
      </c>
      <c r="L198" s="285" t="s">
        <v>20</v>
      </c>
      <c r="M198" s="291"/>
      <c r="N198" s="292" t="s">
        <v>20</v>
      </c>
      <c r="O198" s="228" t="s">
        <v>43</v>
      </c>
      <c r="P198" s="229">
        <f>I198+J198</f>
        <v>0</v>
      </c>
      <c r="Q198" s="229">
        <f>ROUND(I198*H198,2)</f>
        <v>0</v>
      </c>
      <c r="R198" s="229">
        <f>ROUND(J198*H198,2)</f>
        <v>0</v>
      </c>
      <c r="S198" s="87"/>
      <c r="T198" s="230">
        <f>S198*H198</f>
        <v>0</v>
      </c>
      <c r="U198" s="230">
        <v>0.00142</v>
      </c>
      <c r="V198" s="230">
        <f>U198*H198</f>
        <v>0.076679999999999998</v>
      </c>
      <c r="W198" s="230">
        <v>0</v>
      </c>
      <c r="X198" s="231">
        <f>W198*H198</f>
        <v>0</v>
      </c>
      <c r="Y198" s="41"/>
      <c r="Z198" s="41"/>
      <c r="AA198" s="41"/>
      <c r="AB198" s="41"/>
      <c r="AC198" s="41"/>
      <c r="AD198" s="41"/>
      <c r="AE198" s="41"/>
      <c r="AR198" s="232" t="s">
        <v>333</v>
      </c>
      <c r="AT198" s="232" t="s">
        <v>418</v>
      </c>
      <c r="AU198" s="232" t="s">
        <v>84</v>
      </c>
      <c r="AY198" s="20" t="s">
        <v>194</v>
      </c>
      <c r="BE198" s="233">
        <f>IF(O198="základní",K198,0)</f>
        <v>0</v>
      </c>
      <c r="BF198" s="233">
        <f>IF(O198="snížená",K198,0)</f>
        <v>0</v>
      </c>
      <c r="BG198" s="233">
        <f>IF(O198="zákl. přenesená",K198,0)</f>
        <v>0</v>
      </c>
      <c r="BH198" s="233">
        <f>IF(O198="sníž. přenesená",K198,0)</f>
        <v>0</v>
      </c>
      <c r="BI198" s="233">
        <f>IF(O198="nulová",K198,0)</f>
        <v>0</v>
      </c>
      <c r="BJ198" s="20" t="s">
        <v>82</v>
      </c>
      <c r="BK198" s="233">
        <f>ROUND(P198*H198,2)</f>
        <v>0</v>
      </c>
      <c r="BL198" s="20" t="s">
        <v>289</v>
      </c>
      <c r="BM198" s="232" t="s">
        <v>826</v>
      </c>
    </row>
    <row r="199" s="13" customFormat="1">
      <c r="A199" s="13"/>
      <c r="B199" s="239"/>
      <c r="C199" s="240"/>
      <c r="D199" s="241" t="s">
        <v>206</v>
      </c>
      <c r="E199" s="242" t="s">
        <v>20</v>
      </c>
      <c r="F199" s="243" t="s">
        <v>823</v>
      </c>
      <c r="G199" s="240"/>
      <c r="H199" s="242" t="s">
        <v>20</v>
      </c>
      <c r="I199" s="244"/>
      <c r="J199" s="244"/>
      <c r="K199" s="240"/>
      <c r="L199" s="240"/>
      <c r="M199" s="245"/>
      <c r="N199" s="246"/>
      <c r="O199" s="247"/>
      <c r="P199" s="247"/>
      <c r="Q199" s="247"/>
      <c r="R199" s="247"/>
      <c r="S199" s="247"/>
      <c r="T199" s="247"/>
      <c r="U199" s="247"/>
      <c r="V199" s="247"/>
      <c r="W199" s="247"/>
      <c r="X199" s="248"/>
      <c r="Y199" s="13"/>
      <c r="Z199" s="13"/>
      <c r="AA199" s="13"/>
      <c r="AB199" s="13"/>
      <c r="AC199" s="13"/>
      <c r="AD199" s="13"/>
      <c r="AE199" s="13"/>
      <c r="AT199" s="249" t="s">
        <v>206</v>
      </c>
      <c r="AU199" s="249" t="s">
        <v>84</v>
      </c>
      <c r="AV199" s="13" t="s">
        <v>82</v>
      </c>
      <c r="AW199" s="13" t="s">
        <v>5</v>
      </c>
      <c r="AX199" s="13" t="s">
        <v>74</v>
      </c>
      <c r="AY199" s="249" t="s">
        <v>194</v>
      </c>
    </row>
    <row r="200" s="14" customFormat="1">
      <c r="A200" s="14"/>
      <c r="B200" s="250"/>
      <c r="C200" s="251"/>
      <c r="D200" s="241" t="s">
        <v>206</v>
      </c>
      <c r="E200" s="252" t="s">
        <v>20</v>
      </c>
      <c r="F200" s="253" t="s">
        <v>417</v>
      </c>
      <c r="G200" s="251"/>
      <c r="H200" s="254">
        <v>54</v>
      </c>
      <c r="I200" s="255"/>
      <c r="J200" s="255"/>
      <c r="K200" s="251"/>
      <c r="L200" s="251"/>
      <c r="M200" s="256"/>
      <c r="N200" s="257"/>
      <c r="O200" s="258"/>
      <c r="P200" s="258"/>
      <c r="Q200" s="258"/>
      <c r="R200" s="258"/>
      <c r="S200" s="258"/>
      <c r="T200" s="258"/>
      <c r="U200" s="258"/>
      <c r="V200" s="258"/>
      <c r="W200" s="258"/>
      <c r="X200" s="259"/>
      <c r="Y200" s="14"/>
      <c r="Z200" s="14"/>
      <c r="AA200" s="14"/>
      <c r="AB200" s="14"/>
      <c r="AC200" s="14"/>
      <c r="AD200" s="14"/>
      <c r="AE200" s="14"/>
      <c r="AT200" s="260" t="s">
        <v>206</v>
      </c>
      <c r="AU200" s="260" t="s">
        <v>84</v>
      </c>
      <c r="AV200" s="14" t="s">
        <v>84</v>
      </c>
      <c r="AW200" s="14" t="s">
        <v>5</v>
      </c>
      <c r="AX200" s="14" t="s">
        <v>74</v>
      </c>
      <c r="AY200" s="260" t="s">
        <v>194</v>
      </c>
    </row>
    <row r="201" s="15" customFormat="1">
      <c r="A201" s="15"/>
      <c r="B201" s="261"/>
      <c r="C201" s="262"/>
      <c r="D201" s="241" t="s">
        <v>206</v>
      </c>
      <c r="E201" s="263" t="s">
        <v>20</v>
      </c>
      <c r="F201" s="264" t="s">
        <v>210</v>
      </c>
      <c r="G201" s="262"/>
      <c r="H201" s="265">
        <v>54</v>
      </c>
      <c r="I201" s="266"/>
      <c r="J201" s="266"/>
      <c r="K201" s="262"/>
      <c r="L201" s="262"/>
      <c r="M201" s="267"/>
      <c r="N201" s="268"/>
      <c r="O201" s="269"/>
      <c r="P201" s="269"/>
      <c r="Q201" s="269"/>
      <c r="R201" s="269"/>
      <c r="S201" s="269"/>
      <c r="T201" s="269"/>
      <c r="U201" s="269"/>
      <c r="V201" s="269"/>
      <c r="W201" s="269"/>
      <c r="X201" s="270"/>
      <c r="Y201" s="15"/>
      <c r="Z201" s="15"/>
      <c r="AA201" s="15"/>
      <c r="AB201" s="15"/>
      <c r="AC201" s="15"/>
      <c r="AD201" s="15"/>
      <c r="AE201" s="15"/>
      <c r="AT201" s="271" t="s">
        <v>206</v>
      </c>
      <c r="AU201" s="271" t="s">
        <v>84</v>
      </c>
      <c r="AV201" s="15" t="s">
        <v>202</v>
      </c>
      <c r="AW201" s="15" t="s">
        <v>5</v>
      </c>
      <c r="AX201" s="15" t="s">
        <v>82</v>
      </c>
      <c r="AY201" s="271" t="s">
        <v>194</v>
      </c>
    </row>
    <row r="202" s="2" customFormat="1" ht="24.15" customHeight="1">
      <c r="A202" s="41"/>
      <c r="B202" s="42"/>
      <c r="C202" s="220" t="s">
        <v>291</v>
      </c>
      <c r="D202" s="220" t="s">
        <v>197</v>
      </c>
      <c r="E202" s="221" t="s">
        <v>827</v>
      </c>
      <c r="F202" s="222" t="s">
        <v>828</v>
      </c>
      <c r="G202" s="223" t="s">
        <v>461</v>
      </c>
      <c r="H202" s="224">
        <v>504</v>
      </c>
      <c r="I202" s="225"/>
      <c r="J202" s="225"/>
      <c r="K202" s="226">
        <f>ROUND(P202*H202,2)</f>
        <v>0</v>
      </c>
      <c r="L202" s="222" t="s">
        <v>201</v>
      </c>
      <c r="M202" s="47"/>
      <c r="N202" s="227" t="s">
        <v>20</v>
      </c>
      <c r="O202" s="228" t="s">
        <v>43</v>
      </c>
      <c r="P202" s="229">
        <f>I202+J202</f>
        <v>0</v>
      </c>
      <c r="Q202" s="229">
        <f>ROUND(I202*H202,2)</f>
        <v>0</v>
      </c>
      <c r="R202" s="229">
        <f>ROUND(J202*H202,2)</f>
        <v>0</v>
      </c>
      <c r="S202" s="87"/>
      <c r="T202" s="230">
        <f>S202*H202</f>
        <v>0</v>
      </c>
      <c r="U202" s="230">
        <v>0</v>
      </c>
      <c r="V202" s="230">
        <f>U202*H202</f>
        <v>0</v>
      </c>
      <c r="W202" s="230">
        <v>0</v>
      </c>
      <c r="X202" s="231">
        <f>W202*H202</f>
        <v>0</v>
      </c>
      <c r="Y202" s="41"/>
      <c r="Z202" s="41"/>
      <c r="AA202" s="41"/>
      <c r="AB202" s="41"/>
      <c r="AC202" s="41"/>
      <c r="AD202" s="41"/>
      <c r="AE202" s="41"/>
      <c r="AR202" s="232" t="s">
        <v>289</v>
      </c>
      <c r="AT202" s="232" t="s">
        <v>197</v>
      </c>
      <c r="AU202" s="232" t="s">
        <v>84</v>
      </c>
      <c r="AY202" s="20" t="s">
        <v>194</v>
      </c>
      <c r="BE202" s="233">
        <f>IF(O202="základní",K202,0)</f>
        <v>0</v>
      </c>
      <c r="BF202" s="233">
        <f>IF(O202="snížená",K202,0)</f>
        <v>0</v>
      </c>
      <c r="BG202" s="233">
        <f>IF(O202="zákl. přenesená",K202,0)</f>
        <v>0</v>
      </c>
      <c r="BH202" s="233">
        <f>IF(O202="sníž. přenesená",K202,0)</f>
        <v>0</v>
      </c>
      <c r="BI202" s="233">
        <f>IF(O202="nulová",K202,0)</f>
        <v>0</v>
      </c>
      <c r="BJ202" s="20" t="s">
        <v>82</v>
      </c>
      <c r="BK202" s="233">
        <f>ROUND(P202*H202,2)</f>
        <v>0</v>
      </c>
      <c r="BL202" s="20" t="s">
        <v>289</v>
      </c>
      <c r="BM202" s="232" t="s">
        <v>829</v>
      </c>
    </row>
    <row r="203" s="2" customFormat="1">
      <c r="A203" s="41"/>
      <c r="B203" s="42"/>
      <c r="C203" s="43"/>
      <c r="D203" s="234" t="s">
        <v>204</v>
      </c>
      <c r="E203" s="43"/>
      <c r="F203" s="235" t="s">
        <v>830</v>
      </c>
      <c r="G203" s="43"/>
      <c r="H203" s="43"/>
      <c r="I203" s="236"/>
      <c r="J203" s="236"/>
      <c r="K203" s="43"/>
      <c r="L203" s="43"/>
      <c r="M203" s="47"/>
      <c r="N203" s="237"/>
      <c r="O203" s="238"/>
      <c r="P203" s="87"/>
      <c r="Q203" s="87"/>
      <c r="R203" s="87"/>
      <c r="S203" s="87"/>
      <c r="T203" s="87"/>
      <c r="U203" s="87"/>
      <c r="V203" s="87"/>
      <c r="W203" s="87"/>
      <c r="X203" s="88"/>
      <c r="Y203" s="41"/>
      <c r="Z203" s="41"/>
      <c r="AA203" s="41"/>
      <c r="AB203" s="41"/>
      <c r="AC203" s="41"/>
      <c r="AD203" s="41"/>
      <c r="AE203" s="41"/>
      <c r="AT203" s="20" t="s">
        <v>204</v>
      </c>
      <c r="AU203" s="20" t="s">
        <v>84</v>
      </c>
    </row>
    <row r="204" s="13" customFormat="1">
      <c r="A204" s="13"/>
      <c r="B204" s="239"/>
      <c r="C204" s="240"/>
      <c r="D204" s="241" t="s">
        <v>206</v>
      </c>
      <c r="E204" s="242" t="s">
        <v>20</v>
      </c>
      <c r="F204" s="243" t="s">
        <v>778</v>
      </c>
      <c r="G204" s="240"/>
      <c r="H204" s="242" t="s">
        <v>20</v>
      </c>
      <c r="I204" s="244"/>
      <c r="J204" s="244"/>
      <c r="K204" s="240"/>
      <c r="L204" s="240"/>
      <c r="M204" s="245"/>
      <c r="N204" s="246"/>
      <c r="O204" s="247"/>
      <c r="P204" s="247"/>
      <c r="Q204" s="247"/>
      <c r="R204" s="247"/>
      <c r="S204" s="247"/>
      <c r="T204" s="247"/>
      <c r="U204" s="247"/>
      <c r="V204" s="247"/>
      <c r="W204" s="247"/>
      <c r="X204" s="248"/>
      <c r="Y204" s="13"/>
      <c r="Z204" s="13"/>
      <c r="AA204" s="13"/>
      <c r="AB204" s="13"/>
      <c r="AC204" s="13"/>
      <c r="AD204" s="13"/>
      <c r="AE204" s="13"/>
      <c r="AT204" s="249" t="s">
        <v>206</v>
      </c>
      <c r="AU204" s="249" t="s">
        <v>84</v>
      </c>
      <c r="AV204" s="13" t="s">
        <v>82</v>
      </c>
      <c r="AW204" s="13" t="s">
        <v>5</v>
      </c>
      <c r="AX204" s="13" t="s">
        <v>74</v>
      </c>
      <c r="AY204" s="249" t="s">
        <v>194</v>
      </c>
    </row>
    <row r="205" s="13" customFormat="1">
      <c r="A205" s="13"/>
      <c r="B205" s="239"/>
      <c r="C205" s="240"/>
      <c r="D205" s="241" t="s">
        <v>206</v>
      </c>
      <c r="E205" s="242" t="s">
        <v>20</v>
      </c>
      <c r="F205" s="243" t="s">
        <v>831</v>
      </c>
      <c r="G205" s="240"/>
      <c r="H205" s="242" t="s">
        <v>20</v>
      </c>
      <c r="I205" s="244"/>
      <c r="J205" s="244"/>
      <c r="K205" s="240"/>
      <c r="L205" s="240"/>
      <c r="M205" s="245"/>
      <c r="N205" s="246"/>
      <c r="O205" s="247"/>
      <c r="P205" s="247"/>
      <c r="Q205" s="247"/>
      <c r="R205" s="247"/>
      <c r="S205" s="247"/>
      <c r="T205" s="247"/>
      <c r="U205" s="247"/>
      <c r="V205" s="247"/>
      <c r="W205" s="247"/>
      <c r="X205" s="248"/>
      <c r="Y205" s="13"/>
      <c r="Z205" s="13"/>
      <c r="AA205" s="13"/>
      <c r="AB205" s="13"/>
      <c r="AC205" s="13"/>
      <c r="AD205" s="13"/>
      <c r="AE205" s="13"/>
      <c r="AT205" s="249" t="s">
        <v>206</v>
      </c>
      <c r="AU205" s="249" t="s">
        <v>84</v>
      </c>
      <c r="AV205" s="13" t="s">
        <v>82</v>
      </c>
      <c r="AW205" s="13" t="s">
        <v>5</v>
      </c>
      <c r="AX205" s="13" t="s">
        <v>74</v>
      </c>
      <c r="AY205" s="249" t="s">
        <v>194</v>
      </c>
    </row>
    <row r="206" s="13" customFormat="1">
      <c r="A206" s="13"/>
      <c r="B206" s="239"/>
      <c r="C206" s="240"/>
      <c r="D206" s="241" t="s">
        <v>206</v>
      </c>
      <c r="E206" s="242" t="s">
        <v>20</v>
      </c>
      <c r="F206" s="243" t="s">
        <v>506</v>
      </c>
      <c r="G206" s="240"/>
      <c r="H206" s="242" t="s">
        <v>20</v>
      </c>
      <c r="I206" s="244"/>
      <c r="J206" s="244"/>
      <c r="K206" s="240"/>
      <c r="L206" s="240"/>
      <c r="M206" s="245"/>
      <c r="N206" s="246"/>
      <c r="O206" s="247"/>
      <c r="P206" s="247"/>
      <c r="Q206" s="247"/>
      <c r="R206" s="247"/>
      <c r="S206" s="247"/>
      <c r="T206" s="247"/>
      <c r="U206" s="247"/>
      <c r="V206" s="247"/>
      <c r="W206" s="247"/>
      <c r="X206" s="248"/>
      <c r="Y206" s="13"/>
      <c r="Z206" s="13"/>
      <c r="AA206" s="13"/>
      <c r="AB206" s="13"/>
      <c r="AC206" s="13"/>
      <c r="AD206" s="13"/>
      <c r="AE206" s="13"/>
      <c r="AT206" s="249" t="s">
        <v>206</v>
      </c>
      <c r="AU206" s="249" t="s">
        <v>84</v>
      </c>
      <c r="AV206" s="13" t="s">
        <v>82</v>
      </c>
      <c r="AW206" s="13" t="s">
        <v>5</v>
      </c>
      <c r="AX206" s="13" t="s">
        <v>74</v>
      </c>
      <c r="AY206" s="249" t="s">
        <v>194</v>
      </c>
    </row>
    <row r="207" s="14" customFormat="1">
      <c r="A207" s="14"/>
      <c r="B207" s="250"/>
      <c r="C207" s="251"/>
      <c r="D207" s="241" t="s">
        <v>206</v>
      </c>
      <c r="E207" s="252" t="s">
        <v>20</v>
      </c>
      <c r="F207" s="253" t="s">
        <v>832</v>
      </c>
      <c r="G207" s="251"/>
      <c r="H207" s="254">
        <v>118.8</v>
      </c>
      <c r="I207" s="255"/>
      <c r="J207" s="255"/>
      <c r="K207" s="251"/>
      <c r="L207" s="251"/>
      <c r="M207" s="256"/>
      <c r="N207" s="257"/>
      <c r="O207" s="258"/>
      <c r="P207" s="258"/>
      <c r="Q207" s="258"/>
      <c r="R207" s="258"/>
      <c r="S207" s="258"/>
      <c r="T207" s="258"/>
      <c r="U207" s="258"/>
      <c r="V207" s="258"/>
      <c r="W207" s="258"/>
      <c r="X207" s="259"/>
      <c r="Y207" s="14"/>
      <c r="Z207" s="14"/>
      <c r="AA207" s="14"/>
      <c r="AB207" s="14"/>
      <c r="AC207" s="14"/>
      <c r="AD207" s="14"/>
      <c r="AE207" s="14"/>
      <c r="AT207" s="260" t="s">
        <v>206</v>
      </c>
      <c r="AU207" s="260" t="s">
        <v>84</v>
      </c>
      <c r="AV207" s="14" t="s">
        <v>84</v>
      </c>
      <c r="AW207" s="14" t="s">
        <v>5</v>
      </c>
      <c r="AX207" s="14" t="s">
        <v>74</v>
      </c>
      <c r="AY207" s="260" t="s">
        <v>194</v>
      </c>
    </row>
    <row r="208" s="13" customFormat="1">
      <c r="A208" s="13"/>
      <c r="B208" s="239"/>
      <c r="C208" s="240"/>
      <c r="D208" s="241" t="s">
        <v>206</v>
      </c>
      <c r="E208" s="242" t="s">
        <v>20</v>
      </c>
      <c r="F208" s="243" t="s">
        <v>778</v>
      </c>
      <c r="G208" s="240"/>
      <c r="H208" s="242" t="s">
        <v>20</v>
      </c>
      <c r="I208" s="244"/>
      <c r="J208" s="244"/>
      <c r="K208" s="240"/>
      <c r="L208" s="240"/>
      <c r="M208" s="245"/>
      <c r="N208" s="246"/>
      <c r="O208" s="247"/>
      <c r="P208" s="247"/>
      <c r="Q208" s="247"/>
      <c r="R208" s="247"/>
      <c r="S208" s="247"/>
      <c r="T208" s="247"/>
      <c r="U208" s="247"/>
      <c r="V208" s="247"/>
      <c r="W208" s="247"/>
      <c r="X208" s="248"/>
      <c r="Y208" s="13"/>
      <c r="Z208" s="13"/>
      <c r="AA208" s="13"/>
      <c r="AB208" s="13"/>
      <c r="AC208" s="13"/>
      <c r="AD208" s="13"/>
      <c r="AE208" s="13"/>
      <c r="AT208" s="249" t="s">
        <v>206</v>
      </c>
      <c r="AU208" s="249" t="s">
        <v>84</v>
      </c>
      <c r="AV208" s="13" t="s">
        <v>82</v>
      </c>
      <c r="AW208" s="13" t="s">
        <v>5</v>
      </c>
      <c r="AX208" s="13" t="s">
        <v>74</v>
      </c>
      <c r="AY208" s="249" t="s">
        <v>194</v>
      </c>
    </row>
    <row r="209" s="13" customFormat="1">
      <c r="A209" s="13"/>
      <c r="B209" s="239"/>
      <c r="C209" s="240"/>
      <c r="D209" s="241" t="s">
        <v>206</v>
      </c>
      <c r="E209" s="242" t="s">
        <v>20</v>
      </c>
      <c r="F209" s="243" t="s">
        <v>833</v>
      </c>
      <c r="G209" s="240"/>
      <c r="H209" s="242" t="s">
        <v>20</v>
      </c>
      <c r="I209" s="244"/>
      <c r="J209" s="244"/>
      <c r="K209" s="240"/>
      <c r="L209" s="240"/>
      <c r="M209" s="245"/>
      <c r="N209" s="246"/>
      <c r="O209" s="247"/>
      <c r="P209" s="247"/>
      <c r="Q209" s="247"/>
      <c r="R209" s="247"/>
      <c r="S209" s="247"/>
      <c r="T209" s="247"/>
      <c r="U209" s="247"/>
      <c r="V209" s="247"/>
      <c r="W209" s="247"/>
      <c r="X209" s="248"/>
      <c r="Y209" s="13"/>
      <c r="Z209" s="13"/>
      <c r="AA209" s="13"/>
      <c r="AB209" s="13"/>
      <c r="AC209" s="13"/>
      <c r="AD209" s="13"/>
      <c r="AE209" s="13"/>
      <c r="AT209" s="249" t="s">
        <v>206</v>
      </c>
      <c r="AU209" s="249" t="s">
        <v>84</v>
      </c>
      <c r="AV209" s="13" t="s">
        <v>82</v>
      </c>
      <c r="AW209" s="13" t="s">
        <v>5</v>
      </c>
      <c r="AX209" s="13" t="s">
        <v>74</v>
      </c>
      <c r="AY209" s="249" t="s">
        <v>194</v>
      </c>
    </row>
    <row r="210" s="13" customFormat="1">
      <c r="A210" s="13"/>
      <c r="B210" s="239"/>
      <c r="C210" s="240"/>
      <c r="D210" s="241" t="s">
        <v>206</v>
      </c>
      <c r="E210" s="242" t="s">
        <v>20</v>
      </c>
      <c r="F210" s="243" t="s">
        <v>506</v>
      </c>
      <c r="G210" s="240"/>
      <c r="H210" s="242" t="s">
        <v>20</v>
      </c>
      <c r="I210" s="244"/>
      <c r="J210" s="244"/>
      <c r="K210" s="240"/>
      <c r="L210" s="240"/>
      <c r="M210" s="245"/>
      <c r="N210" s="246"/>
      <c r="O210" s="247"/>
      <c r="P210" s="247"/>
      <c r="Q210" s="247"/>
      <c r="R210" s="247"/>
      <c r="S210" s="247"/>
      <c r="T210" s="247"/>
      <c r="U210" s="247"/>
      <c r="V210" s="247"/>
      <c r="W210" s="247"/>
      <c r="X210" s="248"/>
      <c r="Y210" s="13"/>
      <c r="Z210" s="13"/>
      <c r="AA210" s="13"/>
      <c r="AB210" s="13"/>
      <c r="AC210" s="13"/>
      <c r="AD210" s="13"/>
      <c r="AE210" s="13"/>
      <c r="AT210" s="249" t="s">
        <v>206</v>
      </c>
      <c r="AU210" s="249" t="s">
        <v>84</v>
      </c>
      <c r="AV210" s="13" t="s">
        <v>82</v>
      </c>
      <c r="AW210" s="13" t="s">
        <v>5</v>
      </c>
      <c r="AX210" s="13" t="s">
        <v>74</v>
      </c>
      <c r="AY210" s="249" t="s">
        <v>194</v>
      </c>
    </row>
    <row r="211" s="14" customFormat="1">
      <c r="A211" s="14"/>
      <c r="B211" s="250"/>
      <c r="C211" s="251"/>
      <c r="D211" s="241" t="s">
        <v>206</v>
      </c>
      <c r="E211" s="252" t="s">
        <v>20</v>
      </c>
      <c r="F211" s="253" t="s">
        <v>834</v>
      </c>
      <c r="G211" s="251"/>
      <c r="H211" s="254">
        <v>137.69999999999999</v>
      </c>
      <c r="I211" s="255"/>
      <c r="J211" s="255"/>
      <c r="K211" s="251"/>
      <c r="L211" s="251"/>
      <c r="M211" s="256"/>
      <c r="N211" s="257"/>
      <c r="O211" s="258"/>
      <c r="P211" s="258"/>
      <c r="Q211" s="258"/>
      <c r="R211" s="258"/>
      <c r="S211" s="258"/>
      <c r="T211" s="258"/>
      <c r="U211" s="258"/>
      <c r="V211" s="258"/>
      <c r="W211" s="258"/>
      <c r="X211" s="259"/>
      <c r="Y211" s="14"/>
      <c r="Z211" s="14"/>
      <c r="AA211" s="14"/>
      <c r="AB211" s="14"/>
      <c r="AC211" s="14"/>
      <c r="AD211" s="14"/>
      <c r="AE211" s="14"/>
      <c r="AT211" s="260" t="s">
        <v>206</v>
      </c>
      <c r="AU211" s="260" t="s">
        <v>84</v>
      </c>
      <c r="AV211" s="14" t="s">
        <v>84</v>
      </c>
      <c r="AW211" s="14" t="s">
        <v>5</v>
      </c>
      <c r="AX211" s="14" t="s">
        <v>74</v>
      </c>
      <c r="AY211" s="260" t="s">
        <v>194</v>
      </c>
    </row>
    <row r="212" s="13" customFormat="1">
      <c r="A212" s="13"/>
      <c r="B212" s="239"/>
      <c r="C212" s="240"/>
      <c r="D212" s="241" t="s">
        <v>206</v>
      </c>
      <c r="E212" s="242" t="s">
        <v>20</v>
      </c>
      <c r="F212" s="243" t="s">
        <v>778</v>
      </c>
      <c r="G212" s="240"/>
      <c r="H212" s="242" t="s">
        <v>20</v>
      </c>
      <c r="I212" s="244"/>
      <c r="J212" s="244"/>
      <c r="K212" s="240"/>
      <c r="L212" s="240"/>
      <c r="M212" s="245"/>
      <c r="N212" s="246"/>
      <c r="O212" s="247"/>
      <c r="P212" s="247"/>
      <c r="Q212" s="247"/>
      <c r="R212" s="247"/>
      <c r="S212" s="247"/>
      <c r="T212" s="247"/>
      <c r="U212" s="247"/>
      <c r="V212" s="247"/>
      <c r="W212" s="247"/>
      <c r="X212" s="248"/>
      <c r="Y212" s="13"/>
      <c r="Z212" s="13"/>
      <c r="AA212" s="13"/>
      <c r="AB212" s="13"/>
      <c r="AC212" s="13"/>
      <c r="AD212" s="13"/>
      <c r="AE212" s="13"/>
      <c r="AT212" s="249" t="s">
        <v>206</v>
      </c>
      <c r="AU212" s="249" t="s">
        <v>84</v>
      </c>
      <c r="AV212" s="13" t="s">
        <v>82</v>
      </c>
      <c r="AW212" s="13" t="s">
        <v>5</v>
      </c>
      <c r="AX212" s="13" t="s">
        <v>74</v>
      </c>
      <c r="AY212" s="249" t="s">
        <v>194</v>
      </c>
    </row>
    <row r="213" s="13" customFormat="1">
      <c r="A213" s="13"/>
      <c r="B213" s="239"/>
      <c r="C213" s="240"/>
      <c r="D213" s="241" t="s">
        <v>206</v>
      </c>
      <c r="E213" s="242" t="s">
        <v>20</v>
      </c>
      <c r="F213" s="243" t="s">
        <v>835</v>
      </c>
      <c r="G213" s="240"/>
      <c r="H213" s="242" t="s">
        <v>20</v>
      </c>
      <c r="I213" s="244"/>
      <c r="J213" s="244"/>
      <c r="K213" s="240"/>
      <c r="L213" s="240"/>
      <c r="M213" s="245"/>
      <c r="N213" s="246"/>
      <c r="O213" s="247"/>
      <c r="P213" s="247"/>
      <c r="Q213" s="247"/>
      <c r="R213" s="247"/>
      <c r="S213" s="247"/>
      <c r="T213" s="247"/>
      <c r="U213" s="247"/>
      <c r="V213" s="247"/>
      <c r="W213" s="247"/>
      <c r="X213" s="248"/>
      <c r="Y213" s="13"/>
      <c r="Z213" s="13"/>
      <c r="AA213" s="13"/>
      <c r="AB213" s="13"/>
      <c r="AC213" s="13"/>
      <c r="AD213" s="13"/>
      <c r="AE213" s="13"/>
      <c r="AT213" s="249" t="s">
        <v>206</v>
      </c>
      <c r="AU213" s="249" t="s">
        <v>84</v>
      </c>
      <c r="AV213" s="13" t="s">
        <v>82</v>
      </c>
      <c r="AW213" s="13" t="s">
        <v>5</v>
      </c>
      <c r="AX213" s="13" t="s">
        <v>74</v>
      </c>
      <c r="AY213" s="249" t="s">
        <v>194</v>
      </c>
    </row>
    <row r="214" s="13" customFormat="1">
      <c r="A214" s="13"/>
      <c r="B214" s="239"/>
      <c r="C214" s="240"/>
      <c r="D214" s="241" t="s">
        <v>206</v>
      </c>
      <c r="E214" s="242" t="s">
        <v>20</v>
      </c>
      <c r="F214" s="243" t="s">
        <v>461</v>
      </c>
      <c r="G214" s="240"/>
      <c r="H214" s="242" t="s">
        <v>20</v>
      </c>
      <c r="I214" s="244"/>
      <c r="J214" s="244"/>
      <c r="K214" s="240"/>
      <c r="L214" s="240"/>
      <c r="M214" s="245"/>
      <c r="N214" s="246"/>
      <c r="O214" s="247"/>
      <c r="P214" s="247"/>
      <c r="Q214" s="247"/>
      <c r="R214" s="247"/>
      <c r="S214" s="247"/>
      <c r="T214" s="247"/>
      <c r="U214" s="247"/>
      <c r="V214" s="247"/>
      <c r="W214" s="247"/>
      <c r="X214" s="248"/>
      <c r="Y214" s="13"/>
      <c r="Z214" s="13"/>
      <c r="AA214" s="13"/>
      <c r="AB214" s="13"/>
      <c r="AC214" s="13"/>
      <c r="AD214" s="13"/>
      <c r="AE214" s="13"/>
      <c r="AT214" s="249" t="s">
        <v>206</v>
      </c>
      <c r="AU214" s="249" t="s">
        <v>84</v>
      </c>
      <c r="AV214" s="13" t="s">
        <v>82</v>
      </c>
      <c r="AW214" s="13" t="s">
        <v>5</v>
      </c>
      <c r="AX214" s="13" t="s">
        <v>74</v>
      </c>
      <c r="AY214" s="249" t="s">
        <v>194</v>
      </c>
    </row>
    <row r="215" s="14" customFormat="1">
      <c r="A215" s="14"/>
      <c r="B215" s="250"/>
      <c r="C215" s="251"/>
      <c r="D215" s="241" t="s">
        <v>206</v>
      </c>
      <c r="E215" s="252" t="s">
        <v>20</v>
      </c>
      <c r="F215" s="253" t="s">
        <v>836</v>
      </c>
      <c r="G215" s="251"/>
      <c r="H215" s="254">
        <v>247.5</v>
      </c>
      <c r="I215" s="255"/>
      <c r="J215" s="255"/>
      <c r="K215" s="251"/>
      <c r="L215" s="251"/>
      <c r="M215" s="256"/>
      <c r="N215" s="257"/>
      <c r="O215" s="258"/>
      <c r="P215" s="258"/>
      <c r="Q215" s="258"/>
      <c r="R215" s="258"/>
      <c r="S215" s="258"/>
      <c r="T215" s="258"/>
      <c r="U215" s="258"/>
      <c r="V215" s="258"/>
      <c r="W215" s="258"/>
      <c r="X215" s="259"/>
      <c r="Y215" s="14"/>
      <c r="Z215" s="14"/>
      <c r="AA215" s="14"/>
      <c r="AB215" s="14"/>
      <c r="AC215" s="14"/>
      <c r="AD215" s="14"/>
      <c r="AE215" s="14"/>
      <c r="AT215" s="260" t="s">
        <v>206</v>
      </c>
      <c r="AU215" s="260" t="s">
        <v>84</v>
      </c>
      <c r="AV215" s="14" t="s">
        <v>84</v>
      </c>
      <c r="AW215" s="14" t="s">
        <v>5</v>
      </c>
      <c r="AX215" s="14" t="s">
        <v>74</v>
      </c>
      <c r="AY215" s="260" t="s">
        <v>194</v>
      </c>
    </row>
    <row r="216" s="15" customFormat="1">
      <c r="A216" s="15"/>
      <c r="B216" s="261"/>
      <c r="C216" s="262"/>
      <c r="D216" s="241" t="s">
        <v>206</v>
      </c>
      <c r="E216" s="263" t="s">
        <v>20</v>
      </c>
      <c r="F216" s="264" t="s">
        <v>210</v>
      </c>
      <c r="G216" s="262"/>
      <c r="H216" s="265">
        <v>504</v>
      </c>
      <c r="I216" s="266"/>
      <c r="J216" s="266"/>
      <c r="K216" s="262"/>
      <c r="L216" s="262"/>
      <c r="M216" s="267"/>
      <c r="N216" s="268"/>
      <c r="O216" s="269"/>
      <c r="P216" s="269"/>
      <c r="Q216" s="269"/>
      <c r="R216" s="269"/>
      <c r="S216" s="269"/>
      <c r="T216" s="269"/>
      <c r="U216" s="269"/>
      <c r="V216" s="269"/>
      <c r="W216" s="269"/>
      <c r="X216" s="270"/>
      <c r="Y216" s="15"/>
      <c r="Z216" s="15"/>
      <c r="AA216" s="15"/>
      <c r="AB216" s="15"/>
      <c r="AC216" s="15"/>
      <c r="AD216" s="15"/>
      <c r="AE216" s="15"/>
      <c r="AT216" s="271" t="s">
        <v>206</v>
      </c>
      <c r="AU216" s="271" t="s">
        <v>84</v>
      </c>
      <c r="AV216" s="15" t="s">
        <v>202</v>
      </c>
      <c r="AW216" s="15" t="s">
        <v>5</v>
      </c>
      <c r="AX216" s="15" t="s">
        <v>82</v>
      </c>
      <c r="AY216" s="271" t="s">
        <v>194</v>
      </c>
    </row>
    <row r="217" s="2" customFormat="1" ht="24.15" customHeight="1">
      <c r="A217" s="41"/>
      <c r="B217" s="42"/>
      <c r="C217" s="283" t="s">
        <v>287</v>
      </c>
      <c r="D217" s="283" t="s">
        <v>418</v>
      </c>
      <c r="E217" s="284" t="s">
        <v>837</v>
      </c>
      <c r="F217" s="285" t="s">
        <v>838</v>
      </c>
      <c r="G217" s="286" t="s">
        <v>218</v>
      </c>
      <c r="H217" s="287">
        <v>1.3660000000000001</v>
      </c>
      <c r="I217" s="288"/>
      <c r="J217" s="289"/>
      <c r="K217" s="290">
        <f>ROUND(P217*H217,2)</f>
        <v>0</v>
      </c>
      <c r="L217" s="285" t="s">
        <v>201</v>
      </c>
      <c r="M217" s="291"/>
      <c r="N217" s="292" t="s">
        <v>20</v>
      </c>
      <c r="O217" s="228" t="s">
        <v>43</v>
      </c>
      <c r="P217" s="229">
        <f>I217+J217</f>
        <v>0</v>
      </c>
      <c r="Q217" s="229">
        <f>ROUND(I217*H217,2)</f>
        <v>0</v>
      </c>
      <c r="R217" s="229">
        <f>ROUND(J217*H217,2)</f>
        <v>0</v>
      </c>
      <c r="S217" s="87"/>
      <c r="T217" s="230">
        <f>S217*H217</f>
        <v>0</v>
      </c>
      <c r="U217" s="230">
        <v>0.44</v>
      </c>
      <c r="V217" s="230">
        <f>U217*H217</f>
        <v>0.60104000000000002</v>
      </c>
      <c r="W217" s="230">
        <v>0</v>
      </c>
      <c r="X217" s="231">
        <f>W217*H217</f>
        <v>0</v>
      </c>
      <c r="Y217" s="41"/>
      <c r="Z217" s="41"/>
      <c r="AA217" s="41"/>
      <c r="AB217" s="41"/>
      <c r="AC217" s="41"/>
      <c r="AD217" s="41"/>
      <c r="AE217" s="41"/>
      <c r="AR217" s="232" t="s">
        <v>333</v>
      </c>
      <c r="AT217" s="232" t="s">
        <v>418</v>
      </c>
      <c r="AU217" s="232" t="s">
        <v>84</v>
      </c>
      <c r="AY217" s="20" t="s">
        <v>194</v>
      </c>
      <c r="BE217" s="233">
        <f>IF(O217="základní",K217,0)</f>
        <v>0</v>
      </c>
      <c r="BF217" s="233">
        <f>IF(O217="snížená",K217,0)</f>
        <v>0</v>
      </c>
      <c r="BG217" s="233">
        <f>IF(O217="zákl. přenesená",K217,0)</f>
        <v>0</v>
      </c>
      <c r="BH217" s="233">
        <f>IF(O217="sníž. přenesená",K217,0)</f>
        <v>0</v>
      </c>
      <c r="BI217" s="233">
        <f>IF(O217="nulová",K217,0)</f>
        <v>0</v>
      </c>
      <c r="BJ217" s="20" t="s">
        <v>82</v>
      </c>
      <c r="BK217" s="233">
        <f>ROUND(P217*H217,2)</f>
        <v>0</v>
      </c>
      <c r="BL217" s="20" t="s">
        <v>289</v>
      </c>
      <c r="BM217" s="232" t="s">
        <v>839</v>
      </c>
    </row>
    <row r="218" s="13" customFormat="1">
      <c r="A218" s="13"/>
      <c r="B218" s="239"/>
      <c r="C218" s="240"/>
      <c r="D218" s="241" t="s">
        <v>206</v>
      </c>
      <c r="E218" s="242" t="s">
        <v>20</v>
      </c>
      <c r="F218" s="243" t="s">
        <v>778</v>
      </c>
      <c r="G218" s="240"/>
      <c r="H218" s="242" t="s">
        <v>20</v>
      </c>
      <c r="I218" s="244"/>
      <c r="J218" s="244"/>
      <c r="K218" s="240"/>
      <c r="L218" s="240"/>
      <c r="M218" s="245"/>
      <c r="N218" s="246"/>
      <c r="O218" s="247"/>
      <c r="P218" s="247"/>
      <c r="Q218" s="247"/>
      <c r="R218" s="247"/>
      <c r="S218" s="247"/>
      <c r="T218" s="247"/>
      <c r="U218" s="247"/>
      <c r="V218" s="247"/>
      <c r="W218" s="247"/>
      <c r="X218" s="248"/>
      <c r="Y218" s="13"/>
      <c r="Z218" s="13"/>
      <c r="AA218" s="13"/>
      <c r="AB218" s="13"/>
      <c r="AC218" s="13"/>
      <c r="AD218" s="13"/>
      <c r="AE218" s="13"/>
      <c r="AT218" s="249" t="s">
        <v>206</v>
      </c>
      <c r="AU218" s="249" t="s">
        <v>84</v>
      </c>
      <c r="AV218" s="13" t="s">
        <v>82</v>
      </c>
      <c r="AW218" s="13" t="s">
        <v>5</v>
      </c>
      <c r="AX218" s="13" t="s">
        <v>74</v>
      </c>
      <c r="AY218" s="249" t="s">
        <v>194</v>
      </c>
    </row>
    <row r="219" s="13" customFormat="1">
      <c r="A219" s="13"/>
      <c r="B219" s="239"/>
      <c r="C219" s="240"/>
      <c r="D219" s="241" t="s">
        <v>206</v>
      </c>
      <c r="E219" s="242" t="s">
        <v>20</v>
      </c>
      <c r="F219" s="243" t="s">
        <v>831</v>
      </c>
      <c r="G219" s="240"/>
      <c r="H219" s="242" t="s">
        <v>20</v>
      </c>
      <c r="I219" s="244"/>
      <c r="J219" s="244"/>
      <c r="K219" s="240"/>
      <c r="L219" s="240"/>
      <c r="M219" s="245"/>
      <c r="N219" s="246"/>
      <c r="O219" s="247"/>
      <c r="P219" s="247"/>
      <c r="Q219" s="247"/>
      <c r="R219" s="247"/>
      <c r="S219" s="247"/>
      <c r="T219" s="247"/>
      <c r="U219" s="247"/>
      <c r="V219" s="247"/>
      <c r="W219" s="247"/>
      <c r="X219" s="248"/>
      <c r="Y219" s="13"/>
      <c r="Z219" s="13"/>
      <c r="AA219" s="13"/>
      <c r="AB219" s="13"/>
      <c r="AC219" s="13"/>
      <c r="AD219" s="13"/>
      <c r="AE219" s="13"/>
      <c r="AT219" s="249" t="s">
        <v>206</v>
      </c>
      <c r="AU219" s="249" t="s">
        <v>84</v>
      </c>
      <c r="AV219" s="13" t="s">
        <v>82</v>
      </c>
      <c r="AW219" s="13" t="s">
        <v>5</v>
      </c>
      <c r="AX219" s="13" t="s">
        <v>74</v>
      </c>
      <c r="AY219" s="249" t="s">
        <v>194</v>
      </c>
    </row>
    <row r="220" s="13" customFormat="1">
      <c r="A220" s="13"/>
      <c r="B220" s="239"/>
      <c r="C220" s="240"/>
      <c r="D220" s="241" t="s">
        <v>206</v>
      </c>
      <c r="E220" s="242" t="s">
        <v>20</v>
      </c>
      <c r="F220" s="243" t="s">
        <v>506</v>
      </c>
      <c r="G220" s="240"/>
      <c r="H220" s="242" t="s">
        <v>20</v>
      </c>
      <c r="I220" s="244"/>
      <c r="J220" s="244"/>
      <c r="K220" s="240"/>
      <c r="L220" s="240"/>
      <c r="M220" s="245"/>
      <c r="N220" s="246"/>
      <c r="O220" s="247"/>
      <c r="P220" s="247"/>
      <c r="Q220" s="247"/>
      <c r="R220" s="247"/>
      <c r="S220" s="247"/>
      <c r="T220" s="247"/>
      <c r="U220" s="247"/>
      <c r="V220" s="247"/>
      <c r="W220" s="247"/>
      <c r="X220" s="248"/>
      <c r="Y220" s="13"/>
      <c r="Z220" s="13"/>
      <c r="AA220" s="13"/>
      <c r="AB220" s="13"/>
      <c r="AC220" s="13"/>
      <c r="AD220" s="13"/>
      <c r="AE220" s="13"/>
      <c r="AT220" s="249" t="s">
        <v>206</v>
      </c>
      <c r="AU220" s="249" t="s">
        <v>84</v>
      </c>
      <c r="AV220" s="13" t="s">
        <v>82</v>
      </c>
      <c r="AW220" s="13" t="s">
        <v>5</v>
      </c>
      <c r="AX220" s="13" t="s">
        <v>74</v>
      </c>
      <c r="AY220" s="249" t="s">
        <v>194</v>
      </c>
    </row>
    <row r="221" s="14" customFormat="1">
      <c r="A221" s="14"/>
      <c r="B221" s="250"/>
      <c r="C221" s="251"/>
      <c r="D221" s="241" t="s">
        <v>206</v>
      </c>
      <c r="E221" s="252" t="s">
        <v>20</v>
      </c>
      <c r="F221" s="253" t="s">
        <v>840</v>
      </c>
      <c r="G221" s="251"/>
      <c r="H221" s="254">
        <v>1.1879999999999999</v>
      </c>
      <c r="I221" s="255"/>
      <c r="J221" s="255"/>
      <c r="K221" s="251"/>
      <c r="L221" s="251"/>
      <c r="M221" s="256"/>
      <c r="N221" s="257"/>
      <c r="O221" s="258"/>
      <c r="P221" s="258"/>
      <c r="Q221" s="258"/>
      <c r="R221" s="258"/>
      <c r="S221" s="258"/>
      <c r="T221" s="258"/>
      <c r="U221" s="258"/>
      <c r="V221" s="258"/>
      <c r="W221" s="258"/>
      <c r="X221" s="259"/>
      <c r="Y221" s="14"/>
      <c r="Z221" s="14"/>
      <c r="AA221" s="14"/>
      <c r="AB221" s="14"/>
      <c r="AC221" s="14"/>
      <c r="AD221" s="14"/>
      <c r="AE221" s="14"/>
      <c r="AT221" s="260" t="s">
        <v>206</v>
      </c>
      <c r="AU221" s="260" t="s">
        <v>84</v>
      </c>
      <c r="AV221" s="14" t="s">
        <v>84</v>
      </c>
      <c r="AW221" s="14" t="s">
        <v>5</v>
      </c>
      <c r="AX221" s="14" t="s">
        <v>74</v>
      </c>
      <c r="AY221" s="260" t="s">
        <v>194</v>
      </c>
    </row>
    <row r="222" s="13" customFormat="1">
      <c r="A222" s="13"/>
      <c r="B222" s="239"/>
      <c r="C222" s="240"/>
      <c r="D222" s="241" t="s">
        <v>206</v>
      </c>
      <c r="E222" s="242" t="s">
        <v>20</v>
      </c>
      <c r="F222" s="243" t="s">
        <v>841</v>
      </c>
      <c r="G222" s="240"/>
      <c r="H222" s="242" t="s">
        <v>20</v>
      </c>
      <c r="I222" s="244"/>
      <c r="J222" s="244"/>
      <c r="K222" s="240"/>
      <c r="L222" s="240"/>
      <c r="M222" s="245"/>
      <c r="N222" s="246"/>
      <c r="O222" s="247"/>
      <c r="P222" s="247"/>
      <c r="Q222" s="247"/>
      <c r="R222" s="247"/>
      <c r="S222" s="247"/>
      <c r="T222" s="247"/>
      <c r="U222" s="247"/>
      <c r="V222" s="247"/>
      <c r="W222" s="247"/>
      <c r="X222" s="248"/>
      <c r="Y222" s="13"/>
      <c r="Z222" s="13"/>
      <c r="AA222" s="13"/>
      <c r="AB222" s="13"/>
      <c r="AC222" s="13"/>
      <c r="AD222" s="13"/>
      <c r="AE222" s="13"/>
      <c r="AT222" s="249" t="s">
        <v>206</v>
      </c>
      <c r="AU222" s="249" t="s">
        <v>84</v>
      </c>
      <c r="AV222" s="13" t="s">
        <v>82</v>
      </c>
      <c r="AW222" s="13" t="s">
        <v>5</v>
      </c>
      <c r="AX222" s="13" t="s">
        <v>74</v>
      </c>
      <c r="AY222" s="249" t="s">
        <v>194</v>
      </c>
    </row>
    <row r="223" s="14" customFormat="1">
      <c r="A223" s="14"/>
      <c r="B223" s="250"/>
      <c r="C223" s="251"/>
      <c r="D223" s="241" t="s">
        <v>206</v>
      </c>
      <c r="E223" s="252" t="s">
        <v>20</v>
      </c>
      <c r="F223" s="253" t="s">
        <v>842</v>
      </c>
      <c r="G223" s="251"/>
      <c r="H223" s="254">
        <v>0.17799999999999999</v>
      </c>
      <c r="I223" s="255"/>
      <c r="J223" s="255"/>
      <c r="K223" s="251"/>
      <c r="L223" s="251"/>
      <c r="M223" s="256"/>
      <c r="N223" s="257"/>
      <c r="O223" s="258"/>
      <c r="P223" s="258"/>
      <c r="Q223" s="258"/>
      <c r="R223" s="258"/>
      <c r="S223" s="258"/>
      <c r="T223" s="258"/>
      <c r="U223" s="258"/>
      <c r="V223" s="258"/>
      <c r="W223" s="258"/>
      <c r="X223" s="259"/>
      <c r="Y223" s="14"/>
      <c r="Z223" s="14"/>
      <c r="AA223" s="14"/>
      <c r="AB223" s="14"/>
      <c r="AC223" s="14"/>
      <c r="AD223" s="14"/>
      <c r="AE223" s="14"/>
      <c r="AT223" s="260" t="s">
        <v>206</v>
      </c>
      <c r="AU223" s="260" t="s">
        <v>84</v>
      </c>
      <c r="AV223" s="14" t="s">
        <v>84</v>
      </c>
      <c r="AW223" s="14" t="s">
        <v>5</v>
      </c>
      <c r="AX223" s="14" t="s">
        <v>74</v>
      </c>
      <c r="AY223" s="260" t="s">
        <v>194</v>
      </c>
    </row>
    <row r="224" s="15" customFormat="1">
      <c r="A224" s="15"/>
      <c r="B224" s="261"/>
      <c r="C224" s="262"/>
      <c r="D224" s="241" t="s">
        <v>206</v>
      </c>
      <c r="E224" s="263" t="s">
        <v>20</v>
      </c>
      <c r="F224" s="264" t="s">
        <v>210</v>
      </c>
      <c r="G224" s="262"/>
      <c r="H224" s="265">
        <v>1.3660000000000001</v>
      </c>
      <c r="I224" s="266"/>
      <c r="J224" s="266"/>
      <c r="K224" s="262"/>
      <c r="L224" s="262"/>
      <c r="M224" s="267"/>
      <c r="N224" s="268"/>
      <c r="O224" s="269"/>
      <c r="P224" s="269"/>
      <c r="Q224" s="269"/>
      <c r="R224" s="269"/>
      <c r="S224" s="269"/>
      <c r="T224" s="269"/>
      <c r="U224" s="269"/>
      <c r="V224" s="269"/>
      <c r="W224" s="269"/>
      <c r="X224" s="270"/>
      <c r="Y224" s="15"/>
      <c r="Z224" s="15"/>
      <c r="AA224" s="15"/>
      <c r="AB224" s="15"/>
      <c r="AC224" s="15"/>
      <c r="AD224" s="15"/>
      <c r="AE224" s="15"/>
      <c r="AT224" s="271" t="s">
        <v>206</v>
      </c>
      <c r="AU224" s="271" t="s">
        <v>84</v>
      </c>
      <c r="AV224" s="15" t="s">
        <v>202</v>
      </c>
      <c r="AW224" s="15" t="s">
        <v>5</v>
      </c>
      <c r="AX224" s="15" t="s">
        <v>82</v>
      </c>
      <c r="AY224" s="271" t="s">
        <v>194</v>
      </c>
    </row>
    <row r="225" s="2" customFormat="1" ht="24.15" customHeight="1">
      <c r="A225" s="41"/>
      <c r="B225" s="42"/>
      <c r="C225" s="283" t="s">
        <v>294</v>
      </c>
      <c r="D225" s="283" t="s">
        <v>418</v>
      </c>
      <c r="E225" s="284" t="s">
        <v>843</v>
      </c>
      <c r="F225" s="285" t="s">
        <v>844</v>
      </c>
      <c r="G225" s="286" t="s">
        <v>218</v>
      </c>
      <c r="H225" s="287">
        <v>1.7729999999999999</v>
      </c>
      <c r="I225" s="288"/>
      <c r="J225" s="289"/>
      <c r="K225" s="290">
        <f>ROUND(P225*H225,2)</f>
        <v>0</v>
      </c>
      <c r="L225" s="285" t="s">
        <v>201</v>
      </c>
      <c r="M225" s="291"/>
      <c r="N225" s="292" t="s">
        <v>20</v>
      </c>
      <c r="O225" s="228" t="s">
        <v>43</v>
      </c>
      <c r="P225" s="229">
        <f>I225+J225</f>
        <v>0</v>
      </c>
      <c r="Q225" s="229">
        <f>ROUND(I225*H225,2)</f>
        <v>0</v>
      </c>
      <c r="R225" s="229">
        <f>ROUND(J225*H225,2)</f>
        <v>0</v>
      </c>
      <c r="S225" s="87"/>
      <c r="T225" s="230">
        <f>S225*H225</f>
        <v>0</v>
      </c>
      <c r="U225" s="230">
        <v>0.44</v>
      </c>
      <c r="V225" s="230">
        <f>U225*H225</f>
        <v>0.78011999999999992</v>
      </c>
      <c r="W225" s="230">
        <v>0</v>
      </c>
      <c r="X225" s="231">
        <f>W225*H225</f>
        <v>0</v>
      </c>
      <c r="Y225" s="41"/>
      <c r="Z225" s="41"/>
      <c r="AA225" s="41"/>
      <c r="AB225" s="41"/>
      <c r="AC225" s="41"/>
      <c r="AD225" s="41"/>
      <c r="AE225" s="41"/>
      <c r="AR225" s="232" t="s">
        <v>333</v>
      </c>
      <c r="AT225" s="232" t="s">
        <v>418</v>
      </c>
      <c r="AU225" s="232" t="s">
        <v>84</v>
      </c>
      <c r="AY225" s="20" t="s">
        <v>194</v>
      </c>
      <c r="BE225" s="233">
        <f>IF(O225="základní",K225,0)</f>
        <v>0</v>
      </c>
      <c r="BF225" s="233">
        <f>IF(O225="snížená",K225,0)</f>
        <v>0</v>
      </c>
      <c r="BG225" s="233">
        <f>IF(O225="zákl. přenesená",K225,0)</f>
        <v>0</v>
      </c>
      <c r="BH225" s="233">
        <f>IF(O225="sníž. přenesená",K225,0)</f>
        <v>0</v>
      </c>
      <c r="BI225" s="233">
        <f>IF(O225="nulová",K225,0)</f>
        <v>0</v>
      </c>
      <c r="BJ225" s="20" t="s">
        <v>82</v>
      </c>
      <c r="BK225" s="233">
        <f>ROUND(P225*H225,2)</f>
        <v>0</v>
      </c>
      <c r="BL225" s="20" t="s">
        <v>289</v>
      </c>
      <c r="BM225" s="232" t="s">
        <v>845</v>
      </c>
    </row>
    <row r="226" s="13" customFormat="1">
      <c r="A226" s="13"/>
      <c r="B226" s="239"/>
      <c r="C226" s="240"/>
      <c r="D226" s="241" t="s">
        <v>206</v>
      </c>
      <c r="E226" s="242" t="s">
        <v>20</v>
      </c>
      <c r="F226" s="243" t="s">
        <v>778</v>
      </c>
      <c r="G226" s="240"/>
      <c r="H226" s="242" t="s">
        <v>20</v>
      </c>
      <c r="I226" s="244"/>
      <c r="J226" s="244"/>
      <c r="K226" s="240"/>
      <c r="L226" s="240"/>
      <c r="M226" s="245"/>
      <c r="N226" s="246"/>
      <c r="O226" s="247"/>
      <c r="P226" s="247"/>
      <c r="Q226" s="247"/>
      <c r="R226" s="247"/>
      <c r="S226" s="247"/>
      <c r="T226" s="247"/>
      <c r="U226" s="247"/>
      <c r="V226" s="247"/>
      <c r="W226" s="247"/>
      <c r="X226" s="248"/>
      <c r="Y226" s="13"/>
      <c r="Z226" s="13"/>
      <c r="AA226" s="13"/>
      <c r="AB226" s="13"/>
      <c r="AC226" s="13"/>
      <c r="AD226" s="13"/>
      <c r="AE226" s="13"/>
      <c r="AT226" s="249" t="s">
        <v>206</v>
      </c>
      <c r="AU226" s="249" t="s">
        <v>84</v>
      </c>
      <c r="AV226" s="13" t="s">
        <v>82</v>
      </c>
      <c r="AW226" s="13" t="s">
        <v>5</v>
      </c>
      <c r="AX226" s="13" t="s">
        <v>74</v>
      </c>
      <c r="AY226" s="249" t="s">
        <v>194</v>
      </c>
    </row>
    <row r="227" s="13" customFormat="1">
      <c r="A227" s="13"/>
      <c r="B227" s="239"/>
      <c r="C227" s="240"/>
      <c r="D227" s="241" t="s">
        <v>206</v>
      </c>
      <c r="E227" s="242" t="s">
        <v>20</v>
      </c>
      <c r="F227" s="243" t="s">
        <v>846</v>
      </c>
      <c r="G227" s="240"/>
      <c r="H227" s="242" t="s">
        <v>20</v>
      </c>
      <c r="I227" s="244"/>
      <c r="J227" s="244"/>
      <c r="K227" s="240"/>
      <c r="L227" s="240"/>
      <c r="M227" s="245"/>
      <c r="N227" s="246"/>
      <c r="O227" s="247"/>
      <c r="P227" s="247"/>
      <c r="Q227" s="247"/>
      <c r="R227" s="247"/>
      <c r="S227" s="247"/>
      <c r="T227" s="247"/>
      <c r="U227" s="247"/>
      <c r="V227" s="247"/>
      <c r="W227" s="247"/>
      <c r="X227" s="248"/>
      <c r="Y227" s="13"/>
      <c r="Z227" s="13"/>
      <c r="AA227" s="13"/>
      <c r="AB227" s="13"/>
      <c r="AC227" s="13"/>
      <c r="AD227" s="13"/>
      <c r="AE227" s="13"/>
      <c r="AT227" s="249" t="s">
        <v>206</v>
      </c>
      <c r="AU227" s="249" t="s">
        <v>84</v>
      </c>
      <c r="AV227" s="13" t="s">
        <v>82</v>
      </c>
      <c r="AW227" s="13" t="s">
        <v>5</v>
      </c>
      <c r="AX227" s="13" t="s">
        <v>74</v>
      </c>
      <c r="AY227" s="249" t="s">
        <v>194</v>
      </c>
    </row>
    <row r="228" s="13" customFormat="1">
      <c r="A228" s="13"/>
      <c r="B228" s="239"/>
      <c r="C228" s="240"/>
      <c r="D228" s="241" t="s">
        <v>206</v>
      </c>
      <c r="E228" s="242" t="s">
        <v>20</v>
      </c>
      <c r="F228" s="243" t="s">
        <v>506</v>
      </c>
      <c r="G228" s="240"/>
      <c r="H228" s="242" t="s">
        <v>20</v>
      </c>
      <c r="I228" s="244"/>
      <c r="J228" s="244"/>
      <c r="K228" s="240"/>
      <c r="L228" s="240"/>
      <c r="M228" s="245"/>
      <c r="N228" s="246"/>
      <c r="O228" s="247"/>
      <c r="P228" s="247"/>
      <c r="Q228" s="247"/>
      <c r="R228" s="247"/>
      <c r="S228" s="247"/>
      <c r="T228" s="247"/>
      <c r="U228" s="247"/>
      <c r="V228" s="247"/>
      <c r="W228" s="247"/>
      <c r="X228" s="248"/>
      <c r="Y228" s="13"/>
      <c r="Z228" s="13"/>
      <c r="AA228" s="13"/>
      <c r="AB228" s="13"/>
      <c r="AC228" s="13"/>
      <c r="AD228" s="13"/>
      <c r="AE228" s="13"/>
      <c r="AT228" s="249" t="s">
        <v>206</v>
      </c>
      <c r="AU228" s="249" t="s">
        <v>84</v>
      </c>
      <c r="AV228" s="13" t="s">
        <v>82</v>
      </c>
      <c r="AW228" s="13" t="s">
        <v>5</v>
      </c>
      <c r="AX228" s="13" t="s">
        <v>74</v>
      </c>
      <c r="AY228" s="249" t="s">
        <v>194</v>
      </c>
    </row>
    <row r="229" s="14" customFormat="1">
      <c r="A229" s="14"/>
      <c r="B229" s="250"/>
      <c r="C229" s="251"/>
      <c r="D229" s="241" t="s">
        <v>206</v>
      </c>
      <c r="E229" s="252" t="s">
        <v>20</v>
      </c>
      <c r="F229" s="253" t="s">
        <v>847</v>
      </c>
      <c r="G229" s="251"/>
      <c r="H229" s="254">
        <v>1.542</v>
      </c>
      <c r="I229" s="255"/>
      <c r="J229" s="255"/>
      <c r="K229" s="251"/>
      <c r="L229" s="251"/>
      <c r="M229" s="256"/>
      <c r="N229" s="257"/>
      <c r="O229" s="258"/>
      <c r="P229" s="258"/>
      <c r="Q229" s="258"/>
      <c r="R229" s="258"/>
      <c r="S229" s="258"/>
      <c r="T229" s="258"/>
      <c r="U229" s="258"/>
      <c r="V229" s="258"/>
      <c r="W229" s="258"/>
      <c r="X229" s="259"/>
      <c r="Y229" s="14"/>
      <c r="Z229" s="14"/>
      <c r="AA229" s="14"/>
      <c r="AB229" s="14"/>
      <c r="AC229" s="14"/>
      <c r="AD229" s="14"/>
      <c r="AE229" s="14"/>
      <c r="AT229" s="260" t="s">
        <v>206</v>
      </c>
      <c r="AU229" s="260" t="s">
        <v>84</v>
      </c>
      <c r="AV229" s="14" t="s">
        <v>84</v>
      </c>
      <c r="AW229" s="14" t="s">
        <v>5</v>
      </c>
      <c r="AX229" s="14" t="s">
        <v>74</v>
      </c>
      <c r="AY229" s="260" t="s">
        <v>194</v>
      </c>
    </row>
    <row r="230" s="13" customFormat="1">
      <c r="A230" s="13"/>
      <c r="B230" s="239"/>
      <c r="C230" s="240"/>
      <c r="D230" s="241" t="s">
        <v>206</v>
      </c>
      <c r="E230" s="242" t="s">
        <v>20</v>
      </c>
      <c r="F230" s="243" t="s">
        <v>841</v>
      </c>
      <c r="G230" s="240"/>
      <c r="H230" s="242" t="s">
        <v>20</v>
      </c>
      <c r="I230" s="244"/>
      <c r="J230" s="244"/>
      <c r="K230" s="240"/>
      <c r="L230" s="240"/>
      <c r="M230" s="245"/>
      <c r="N230" s="246"/>
      <c r="O230" s="247"/>
      <c r="P230" s="247"/>
      <c r="Q230" s="247"/>
      <c r="R230" s="247"/>
      <c r="S230" s="247"/>
      <c r="T230" s="247"/>
      <c r="U230" s="247"/>
      <c r="V230" s="247"/>
      <c r="W230" s="247"/>
      <c r="X230" s="248"/>
      <c r="Y230" s="13"/>
      <c r="Z230" s="13"/>
      <c r="AA230" s="13"/>
      <c r="AB230" s="13"/>
      <c r="AC230" s="13"/>
      <c r="AD230" s="13"/>
      <c r="AE230" s="13"/>
      <c r="AT230" s="249" t="s">
        <v>206</v>
      </c>
      <c r="AU230" s="249" t="s">
        <v>84</v>
      </c>
      <c r="AV230" s="13" t="s">
        <v>82</v>
      </c>
      <c r="AW230" s="13" t="s">
        <v>5</v>
      </c>
      <c r="AX230" s="13" t="s">
        <v>74</v>
      </c>
      <c r="AY230" s="249" t="s">
        <v>194</v>
      </c>
    </row>
    <row r="231" s="14" customFormat="1">
      <c r="A231" s="14"/>
      <c r="B231" s="250"/>
      <c r="C231" s="251"/>
      <c r="D231" s="241" t="s">
        <v>206</v>
      </c>
      <c r="E231" s="252" t="s">
        <v>20</v>
      </c>
      <c r="F231" s="253" t="s">
        <v>848</v>
      </c>
      <c r="G231" s="251"/>
      <c r="H231" s="254">
        <v>0.23100000000000001</v>
      </c>
      <c r="I231" s="255"/>
      <c r="J231" s="255"/>
      <c r="K231" s="251"/>
      <c r="L231" s="251"/>
      <c r="M231" s="256"/>
      <c r="N231" s="257"/>
      <c r="O231" s="258"/>
      <c r="P231" s="258"/>
      <c r="Q231" s="258"/>
      <c r="R231" s="258"/>
      <c r="S231" s="258"/>
      <c r="T231" s="258"/>
      <c r="U231" s="258"/>
      <c r="V231" s="258"/>
      <c r="W231" s="258"/>
      <c r="X231" s="259"/>
      <c r="Y231" s="14"/>
      <c r="Z231" s="14"/>
      <c r="AA231" s="14"/>
      <c r="AB231" s="14"/>
      <c r="AC231" s="14"/>
      <c r="AD231" s="14"/>
      <c r="AE231" s="14"/>
      <c r="AT231" s="260" t="s">
        <v>206</v>
      </c>
      <c r="AU231" s="260" t="s">
        <v>84</v>
      </c>
      <c r="AV231" s="14" t="s">
        <v>84</v>
      </c>
      <c r="AW231" s="14" t="s">
        <v>5</v>
      </c>
      <c r="AX231" s="14" t="s">
        <v>74</v>
      </c>
      <c r="AY231" s="260" t="s">
        <v>194</v>
      </c>
    </row>
    <row r="232" s="15" customFormat="1">
      <c r="A232" s="15"/>
      <c r="B232" s="261"/>
      <c r="C232" s="262"/>
      <c r="D232" s="241" t="s">
        <v>206</v>
      </c>
      <c r="E232" s="263" t="s">
        <v>20</v>
      </c>
      <c r="F232" s="264" t="s">
        <v>210</v>
      </c>
      <c r="G232" s="262"/>
      <c r="H232" s="265">
        <v>1.7729999999999999</v>
      </c>
      <c r="I232" s="266"/>
      <c r="J232" s="266"/>
      <c r="K232" s="262"/>
      <c r="L232" s="262"/>
      <c r="M232" s="267"/>
      <c r="N232" s="268"/>
      <c r="O232" s="269"/>
      <c r="P232" s="269"/>
      <c r="Q232" s="269"/>
      <c r="R232" s="269"/>
      <c r="S232" s="269"/>
      <c r="T232" s="269"/>
      <c r="U232" s="269"/>
      <c r="V232" s="269"/>
      <c r="W232" s="269"/>
      <c r="X232" s="270"/>
      <c r="Y232" s="15"/>
      <c r="Z232" s="15"/>
      <c r="AA232" s="15"/>
      <c r="AB232" s="15"/>
      <c r="AC232" s="15"/>
      <c r="AD232" s="15"/>
      <c r="AE232" s="15"/>
      <c r="AT232" s="271" t="s">
        <v>206</v>
      </c>
      <c r="AU232" s="271" t="s">
        <v>84</v>
      </c>
      <c r="AV232" s="15" t="s">
        <v>202</v>
      </c>
      <c r="AW232" s="15" t="s">
        <v>5</v>
      </c>
      <c r="AX232" s="15" t="s">
        <v>82</v>
      </c>
      <c r="AY232" s="271" t="s">
        <v>194</v>
      </c>
    </row>
    <row r="233" s="2" customFormat="1" ht="24.15" customHeight="1">
      <c r="A233" s="41"/>
      <c r="B233" s="42"/>
      <c r="C233" s="283" t="s">
        <v>296</v>
      </c>
      <c r="D233" s="283" t="s">
        <v>418</v>
      </c>
      <c r="E233" s="284" t="s">
        <v>849</v>
      </c>
      <c r="F233" s="285" t="s">
        <v>850</v>
      </c>
      <c r="G233" s="286" t="s">
        <v>218</v>
      </c>
      <c r="H233" s="287">
        <v>1.708</v>
      </c>
      <c r="I233" s="288"/>
      <c r="J233" s="289"/>
      <c r="K233" s="290">
        <f>ROUND(P233*H233,2)</f>
        <v>0</v>
      </c>
      <c r="L233" s="285" t="s">
        <v>201</v>
      </c>
      <c r="M233" s="291"/>
      <c r="N233" s="292" t="s">
        <v>20</v>
      </c>
      <c r="O233" s="228" t="s">
        <v>43</v>
      </c>
      <c r="P233" s="229">
        <f>I233+J233</f>
        <v>0</v>
      </c>
      <c r="Q233" s="229">
        <f>ROUND(I233*H233,2)</f>
        <v>0</v>
      </c>
      <c r="R233" s="229">
        <f>ROUND(J233*H233,2)</f>
        <v>0</v>
      </c>
      <c r="S233" s="87"/>
      <c r="T233" s="230">
        <f>S233*H233</f>
        <v>0</v>
      </c>
      <c r="U233" s="230">
        <v>0.5</v>
      </c>
      <c r="V233" s="230">
        <f>U233*H233</f>
        <v>0.85399999999999998</v>
      </c>
      <c r="W233" s="230">
        <v>0</v>
      </c>
      <c r="X233" s="231">
        <f>W233*H233</f>
        <v>0</v>
      </c>
      <c r="Y233" s="41"/>
      <c r="Z233" s="41"/>
      <c r="AA233" s="41"/>
      <c r="AB233" s="41"/>
      <c r="AC233" s="41"/>
      <c r="AD233" s="41"/>
      <c r="AE233" s="41"/>
      <c r="AR233" s="232" t="s">
        <v>333</v>
      </c>
      <c r="AT233" s="232" t="s">
        <v>418</v>
      </c>
      <c r="AU233" s="232" t="s">
        <v>84</v>
      </c>
      <c r="AY233" s="20" t="s">
        <v>194</v>
      </c>
      <c r="BE233" s="233">
        <f>IF(O233="základní",K233,0)</f>
        <v>0</v>
      </c>
      <c r="BF233" s="233">
        <f>IF(O233="snížená",K233,0)</f>
        <v>0</v>
      </c>
      <c r="BG233" s="233">
        <f>IF(O233="zákl. přenesená",K233,0)</f>
        <v>0</v>
      </c>
      <c r="BH233" s="233">
        <f>IF(O233="sníž. přenesená",K233,0)</f>
        <v>0</v>
      </c>
      <c r="BI233" s="233">
        <f>IF(O233="nulová",K233,0)</f>
        <v>0</v>
      </c>
      <c r="BJ233" s="20" t="s">
        <v>82</v>
      </c>
      <c r="BK233" s="233">
        <f>ROUND(P233*H233,2)</f>
        <v>0</v>
      </c>
      <c r="BL233" s="20" t="s">
        <v>289</v>
      </c>
      <c r="BM233" s="232" t="s">
        <v>851</v>
      </c>
    </row>
    <row r="234" s="13" customFormat="1">
      <c r="A234" s="13"/>
      <c r="B234" s="239"/>
      <c r="C234" s="240"/>
      <c r="D234" s="241" t="s">
        <v>206</v>
      </c>
      <c r="E234" s="242" t="s">
        <v>20</v>
      </c>
      <c r="F234" s="243" t="s">
        <v>778</v>
      </c>
      <c r="G234" s="240"/>
      <c r="H234" s="242" t="s">
        <v>20</v>
      </c>
      <c r="I234" s="244"/>
      <c r="J234" s="244"/>
      <c r="K234" s="240"/>
      <c r="L234" s="240"/>
      <c r="M234" s="245"/>
      <c r="N234" s="246"/>
      <c r="O234" s="247"/>
      <c r="P234" s="247"/>
      <c r="Q234" s="247"/>
      <c r="R234" s="247"/>
      <c r="S234" s="247"/>
      <c r="T234" s="247"/>
      <c r="U234" s="247"/>
      <c r="V234" s="247"/>
      <c r="W234" s="247"/>
      <c r="X234" s="248"/>
      <c r="Y234" s="13"/>
      <c r="Z234" s="13"/>
      <c r="AA234" s="13"/>
      <c r="AB234" s="13"/>
      <c r="AC234" s="13"/>
      <c r="AD234" s="13"/>
      <c r="AE234" s="13"/>
      <c r="AT234" s="249" t="s">
        <v>206</v>
      </c>
      <c r="AU234" s="249" t="s">
        <v>84</v>
      </c>
      <c r="AV234" s="13" t="s">
        <v>82</v>
      </c>
      <c r="AW234" s="13" t="s">
        <v>5</v>
      </c>
      <c r="AX234" s="13" t="s">
        <v>74</v>
      </c>
      <c r="AY234" s="249" t="s">
        <v>194</v>
      </c>
    </row>
    <row r="235" s="13" customFormat="1">
      <c r="A235" s="13"/>
      <c r="B235" s="239"/>
      <c r="C235" s="240"/>
      <c r="D235" s="241" t="s">
        <v>206</v>
      </c>
      <c r="E235" s="242" t="s">
        <v>20</v>
      </c>
      <c r="F235" s="243" t="s">
        <v>835</v>
      </c>
      <c r="G235" s="240"/>
      <c r="H235" s="242" t="s">
        <v>20</v>
      </c>
      <c r="I235" s="244"/>
      <c r="J235" s="244"/>
      <c r="K235" s="240"/>
      <c r="L235" s="240"/>
      <c r="M235" s="245"/>
      <c r="N235" s="246"/>
      <c r="O235" s="247"/>
      <c r="P235" s="247"/>
      <c r="Q235" s="247"/>
      <c r="R235" s="247"/>
      <c r="S235" s="247"/>
      <c r="T235" s="247"/>
      <c r="U235" s="247"/>
      <c r="V235" s="247"/>
      <c r="W235" s="247"/>
      <c r="X235" s="248"/>
      <c r="Y235" s="13"/>
      <c r="Z235" s="13"/>
      <c r="AA235" s="13"/>
      <c r="AB235" s="13"/>
      <c r="AC235" s="13"/>
      <c r="AD235" s="13"/>
      <c r="AE235" s="13"/>
      <c r="AT235" s="249" t="s">
        <v>206</v>
      </c>
      <c r="AU235" s="249" t="s">
        <v>84</v>
      </c>
      <c r="AV235" s="13" t="s">
        <v>82</v>
      </c>
      <c r="AW235" s="13" t="s">
        <v>5</v>
      </c>
      <c r="AX235" s="13" t="s">
        <v>74</v>
      </c>
      <c r="AY235" s="249" t="s">
        <v>194</v>
      </c>
    </row>
    <row r="236" s="13" customFormat="1">
      <c r="A236" s="13"/>
      <c r="B236" s="239"/>
      <c r="C236" s="240"/>
      <c r="D236" s="241" t="s">
        <v>206</v>
      </c>
      <c r="E236" s="242" t="s">
        <v>20</v>
      </c>
      <c r="F236" s="243" t="s">
        <v>461</v>
      </c>
      <c r="G236" s="240"/>
      <c r="H236" s="242" t="s">
        <v>20</v>
      </c>
      <c r="I236" s="244"/>
      <c r="J236" s="244"/>
      <c r="K236" s="240"/>
      <c r="L236" s="240"/>
      <c r="M236" s="245"/>
      <c r="N236" s="246"/>
      <c r="O236" s="247"/>
      <c r="P236" s="247"/>
      <c r="Q236" s="247"/>
      <c r="R236" s="247"/>
      <c r="S236" s="247"/>
      <c r="T236" s="247"/>
      <c r="U236" s="247"/>
      <c r="V236" s="247"/>
      <c r="W236" s="247"/>
      <c r="X236" s="248"/>
      <c r="Y236" s="13"/>
      <c r="Z236" s="13"/>
      <c r="AA236" s="13"/>
      <c r="AB236" s="13"/>
      <c r="AC236" s="13"/>
      <c r="AD236" s="13"/>
      <c r="AE236" s="13"/>
      <c r="AT236" s="249" t="s">
        <v>206</v>
      </c>
      <c r="AU236" s="249" t="s">
        <v>84</v>
      </c>
      <c r="AV236" s="13" t="s">
        <v>82</v>
      </c>
      <c r="AW236" s="13" t="s">
        <v>5</v>
      </c>
      <c r="AX236" s="13" t="s">
        <v>74</v>
      </c>
      <c r="AY236" s="249" t="s">
        <v>194</v>
      </c>
    </row>
    <row r="237" s="14" customFormat="1">
      <c r="A237" s="14"/>
      <c r="B237" s="250"/>
      <c r="C237" s="251"/>
      <c r="D237" s="241" t="s">
        <v>206</v>
      </c>
      <c r="E237" s="252" t="s">
        <v>20</v>
      </c>
      <c r="F237" s="253" t="s">
        <v>852</v>
      </c>
      <c r="G237" s="251"/>
      <c r="H237" s="254">
        <v>1.4850000000000001</v>
      </c>
      <c r="I237" s="255"/>
      <c r="J237" s="255"/>
      <c r="K237" s="251"/>
      <c r="L237" s="251"/>
      <c r="M237" s="256"/>
      <c r="N237" s="257"/>
      <c r="O237" s="258"/>
      <c r="P237" s="258"/>
      <c r="Q237" s="258"/>
      <c r="R237" s="258"/>
      <c r="S237" s="258"/>
      <c r="T237" s="258"/>
      <c r="U237" s="258"/>
      <c r="V237" s="258"/>
      <c r="W237" s="258"/>
      <c r="X237" s="259"/>
      <c r="Y237" s="14"/>
      <c r="Z237" s="14"/>
      <c r="AA237" s="14"/>
      <c r="AB237" s="14"/>
      <c r="AC237" s="14"/>
      <c r="AD237" s="14"/>
      <c r="AE237" s="14"/>
      <c r="AT237" s="260" t="s">
        <v>206</v>
      </c>
      <c r="AU237" s="260" t="s">
        <v>84</v>
      </c>
      <c r="AV237" s="14" t="s">
        <v>84</v>
      </c>
      <c r="AW237" s="14" t="s">
        <v>5</v>
      </c>
      <c r="AX237" s="14" t="s">
        <v>74</v>
      </c>
      <c r="AY237" s="260" t="s">
        <v>194</v>
      </c>
    </row>
    <row r="238" s="13" customFormat="1">
      <c r="A238" s="13"/>
      <c r="B238" s="239"/>
      <c r="C238" s="240"/>
      <c r="D238" s="241" t="s">
        <v>206</v>
      </c>
      <c r="E238" s="242" t="s">
        <v>20</v>
      </c>
      <c r="F238" s="243" t="s">
        <v>841</v>
      </c>
      <c r="G238" s="240"/>
      <c r="H238" s="242" t="s">
        <v>20</v>
      </c>
      <c r="I238" s="244"/>
      <c r="J238" s="244"/>
      <c r="K238" s="240"/>
      <c r="L238" s="240"/>
      <c r="M238" s="245"/>
      <c r="N238" s="246"/>
      <c r="O238" s="247"/>
      <c r="P238" s="247"/>
      <c r="Q238" s="247"/>
      <c r="R238" s="247"/>
      <c r="S238" s="247"/>
      <c r="T238" s="247"/>
      <c r="U238" s="247"/>
      <c r="V238" s="247"/>
      <c r="W238" s="247"/>
      <c r="X238" s="248"/>
      <c r="Y238" s="13"/>
      <c r="Z238" s="13"/>
      <c r="AA238" s="13"/>
      <c r="AB238" s="13"/>
      <c r="AC238" s="13"/>
      <c r="AD238" s="13"/>
      <c r="AE238" s="13"/>
      <c r="AT238" s="249" t="s">
        <v>206</v>
      </c>
      <c r="AU238" s="249" t="s">
        <v>84</v>
      </c>
      <c r="AV238" s="13" t="s">
        <v>82</v>
      </c>
      <c r="AW238" s="13" t="s">
        <v>5</v>
      </c>
      <c r="AX238" s="13" t="s">
        <v>74</v>
      </c>
      <c r="AY238" s="249" t="s">
        <v>194</v>
      </c>
    </row>
    <row r="239" s="14" customFormat="1">
      <c r="A239" s="14"/>
      <c r="B239" s="250"/>
      <c r="C239" s="251"/>
      <c r="D239" s="241" t="s">
        <v>206</v>
      </c>
      <c r="E239" s="252" t="s">
        <v>20</v>
      </c>
      <c r="F239" s="253" t="s">
        <v>853</v>
      </c>
      <c r="G239" s="251"/>
      <c r="H239" s="254">
        <v>0.223</v>
      </c>
      <c r="I239" s="255"/>
      <c r="J239" s="255"/>
      <c r="K239" s="251"/>
      <c r="L239" s="251"/>
      <c r="M239" s="256"/>
      <c r="N239" s="257"/>
      <c r="O239" s="258"/>
      <c r="P239" s="258"/>
      <c r="Q239" s="258"/>
      <c r="R239" s="258"/>
      <c r="S239" s="258"/>
      <c r="T239" s="258"/>
      <c r="U239" s="258"/>
      <c r="V239" s="258"/>
      <c r="W239" s="258"/>
      <c r="X239" s="259"/>
      <c r="Y239" s="14"/>
      <c r="Z239" s="14"/>
      <c r="AA239" s="14"/>
      <c r="AB239" s="14"/>
      <c r="AC239" s="14"/>
      <c r="AD239" s="14"/>
      <c r="AE239" s="14"/>
      <c r="AT239" s="260" t="s">
        <v>206</v>
      </c>
      <c r="AU239" s="260" t="s">
        <v>84</v>
      </c>
      <c r="AV239" s="14" t="s">
        <v>84</v>
      </c>
      <c r="AW239" s="14" t="s">
        <v>5</v>
      </c>
      <c r="AX239" s="14" t="s">
        <v>74</v>
      </c>
      <c r="AY239" s="260" t="s">
        <v>194</v>
      </c>
    </row>
    <row r="240" s="15" customFormat="1">
      <c r="A240" s="15"/>
      <c r="B240" s="261"/>
      <c r="C240" s="262"/>
      <c r="D240" s="241" t="s">
        <v>206</v>
      </c>
      <c r="E240" s="263" t="s">
        <v>20</v>
      </c>
      <c r="F240" s="264" t="s">
        <v>210</v>
      </c>
      <c r="G240" s="262"/>
      <c r="H240" s="265">
        <v>1.708</v>
      </c>
      <c r="I240" s="266"/>
      <c r="J240" s="266"/>
      <c r="K240" s="262"/>
      <c r="L240" s="262"/>
      <c r="M240" s="267"/>
      <c r="N240" s="268"/>
      <c r="O240" s="269"/>
      <c r="P240" s="269"/>
      <c r="Q240" s="269"/>
      <c r="R240" s="269"/>
      <c r="S240" s="269"/>
      <c r="T240" s="269"/>
      <c r="U240" s="269"/>
      <c r="V240" s="269"/>
      <c r="W240" s="269"/>
      <c r="X240" s="270"/>
      <c r="Y240" s="15"/>
      <c r="Z240" s="15"/>
      <c r="AA240" s="15"/>
      <c r="AB240" s="15"/>
      <c r="AC240" s="15"/>
      <c r="AD240" s="15"/>
      <c r="AE240" s="15"/>
      <c r="AT240" s="271" t="s">
        <v>206</v>
      </c>
      <c r="AU240" s="271" t="s">
        <v>84</v>
      </c>
      <c r="AV240" s="15" t="s">
        <v>202</v>
      </c>
      <c r="AW240" s="15" t="s">
        <v>5</v>
      </c>
      <c r="AX240" s="15" t="s">
        <v>82</v>
      </c>
      <c r="AY240" s="271" t="s">
        <v>194</v>
      </c>
    </row>
    <row r="241" s="2" customFormat="1" ht="24.15" customHeight="1">
      <c r="A241" s="41"/>
      <c r="B241" s="42"/>
      <c r="C241" s="220" t="s">
        <v>8</v>
      </c>
      <c r="D241" s="220" t="s">
        <v>197</v>
      </c>
      <c r="E241" s="221" t="s">
        <v>854</v>
      </c>
      <c r="F241" s="222" t="s">
        <v>855</v>
      </c>
      <c r="G241" s="223" t="s">
        <v>218</v>
      </c>
      <c r="H241" s="224">
        <v>4.8470000000000004</v>
      </c>
      <c r="I241" s="225"/>
      <c r="J241" s="225"/>
      <c r="K241" s="226">
        <f>ROUND(P241*H241,2)</f>
        <v>0</v>
      </c>
      <c r="L241" s="222" t="s">
        <v>201</v>
      </c>
      <c r="M241" s="47"/>
      <c r="N241" s="227" t="s">
        <v>20</v>
      </c>
      <c r="O241" s="228" t="s">
        <v>43</v>
      </c>
      <c r="P241" s="229">
        <f>I241+J241</f>
        <v>0</v>
      </c>
      <c r="Q241" s="229">
        <f>ROUND(I241*H241,2)</f>
        <v>0</v>
      </c>
      <c r="R241" s="229">
        <f>ROUND(J241*H241,2)</f>
        <v>0</v>
      </c>
      <c r="S241" s="87"/>
      <c r="T241" s="230">
        <f>S241*H241</f>
        <v>0</v>
      </c>
      <c r="U241" s="230">
        <v>0.022477</v>
      </c>
      <c r="V241" s="230">
        <f>U241*H241</f>
        <v>0.10894601900000001</v>
      </c>
      <c r="W241" s="230">
        <v>0</v>
      </c>
      <c r="X241" s="231">
        <f>W241*H241</f>
        <v>0</v>
      </c>
      <c r="Y241" s="41"/>
      <c r="Z241" s="41"/>
      <c r="AA241" s="41"/>
      <c r="AB241" s="41"/>
      <c r="AC241" s="41"/>
      <c r="AD241" s="41"/>
      <c r="AE241" s="41"/>
      <c r="AR241" s="232" t="s">
        <v>289</v>
      </c>
      <c r="AT241" s="232" t="s">
        <v>197</v>
      </c>
      <c r="AU241" s="232" t="s">
        <v>84</v>
      </c>
      <c r="AY241" s="20" t="s">
        <v>194</v>
      </c>
      <c r="BE241" s="233">
        <f>IF(O241="základní",K241,0)</f>
        <v>0</v>
      </c>
      <c r="BF241" s="233">
        <f>IF(O241="snížená",K241,0)</f>
        <v>0</v>
      </c>
      <c r="BG241" s="233">
        <f>IF(O241="zákl. přenesená",K241,0)</f>
        <v>0</v>
      </c>
      <c r="BH241" s="233">
        <f>IF(O241="sníž. přenesená",K241,0)</f>
        <v>0</v>
      </c>
      <c r="BI241" s="233">
        <f>IF(O241="nulová",K241,0)</f>
        <v>0</v>
      </c>
      <c r="BJ241" s="20" t="s">
        <v>82</v>
      </c>
      <c r="BK241" s="233">
        <f>ROUND(P241*H241,2)</f>
        <v>0</v>
      </c>
      <c r="BL241" s="20" t="s">
        <v>289</v>
      </c>
      <c r="BM241" s="232" t="s">
        <v>856</v>
      </c>
    </row>
    <row r="242" s="2" customFormat="1">
      <c r="A242" s="41"/>
      <c r="B242" s="42"/>
      <c r="C242" s="43"/>
      <c r="D242" s="234" t="s">
        <v>204</v>
      </c>
      <c r="E242" s="43"/>
      <c r="F242" s="235" t="s">
        <v>857</v>
      </c>
      <c r="G242" s="43"/>
      <c r="H242" s="43"/>
      <c r="I242" s="236"/>
      <c r="J242" s="236"/>
      <c r="K242" s="43"/>
      <c r="L242" s="43"/>
      <c r="M242" s="47"/>
      <c r="N242" s="237"/>
      <c r="O242" s="238"/>
      <c r="P242" s="87"/>
      <c r="Q242" s="87"/>
      <c r="R242" s="87"/>
      <c r="S242" s="87"/>
      <c r="T242" s="87"/>
      <c r="U242" s="87"/>
      <c r="V242" s="87"/>
      <c r="W242" s="87"/>
      <c r="X242" s="88"/>
      <c r="Y242" s="41"/>
      <c r="Z242" s="41"/>
      <c r="AA242" s="41"/>
      <c r="AB242" s="41"/>
      <c r="AC242" s="41"/>
      <c r="AD242" s="41"/>
      <c r="AE242" s="41"/>
      <c r="AT242" s="20" t="s">
        <v>204</v>
      </c>
      <c r="AU242" s="20" t="s">
        <v>84</v>
      </c>
    </row>
    <row r="243" s="13" customFormat="1">
      <c r="A243" s="13"/>
      <c r="B243" s="239"/>
      <c r="C243" s="240"/>
      <c r="D243" s="241" t="s">
        <v>206</v>
      </c>
      <c r="E243" s="242" t="s">
        <v>20</v>
      </c>
      <c r="F243" s="243" t="s">
        <v>778</v>
      </c>
      <c r="G243" s="240"/>
      <c r="H243" s="242" t="s">
        <v>20</v>
      </c>
      <c r="I243" s="244"/>
      <c r="J243" s="244"/>
      <c r="K243" s="240"/>
      <c r="L243" s="240"/>
      <c r="M243" s="245"/>
      <c r="N243" s="246"/>
      <c r="O243" s="247"/>
      <c r="P243" s="247"/>
      <c r="Q243" s="247"/>
      <c r="R243" s="247"/>
      <c r="S243" s="247"/>
      <c r="T243" s="247"/>
      <c r="U243" s="247"/>
      <c r="V243" s="247"/>
      <c r="W243" s="247"/>
      <c r="X243" s="248"/>
      <c r="Y243" s="13"/>
      <c r="Z243" s="13"/>
      <c r="AA243" s="13"/>
      <c r="AB243" s="13"/>
      <c r="AC243" s="13"/>
      <c r="AD243" s="13"/>
      <c r="AE243" s="13"/>
      <c r="AT243" s="249" t="s">
        <v>206</v>
      </c>
      <c r="AU243" s="249" t="s">
        <v>84</v>
      </c>
      <c r="AV243" s="13" t="s">
        <v>82</v>
      </c>
      <c r="AW243" s="13" t="s">
        <v>5</v>
      </c>
      <c r="AX243" s="13" t="s">
        <v>74</v>
      </c>
      <c r="AY243" s="249" t="s">
        <v>194</v>
      </c>
    </row>
    <row r="244" s="13" customFormat="1">
      <c r="A244" s="13"/>
      <c r="B244" s="239"/>
      <c r="C244" s="240"/>
      <c r="D244" s="241" t="s">
        <v>206</v>
      </c>
      <c r="E244" s="242" t="s">
        <v>20</v>
      </c>
      <c r="F244" s="243" t="s">
        <v>858</v>
      </c>
      <c r="G244" s="240"/>
      <c r="H244" s="242" t="s">
        <v>20</v>
      </c>
      <c r="I244" s="244"/>
      <c r="J244" s="244"/>
      <c r="K244" s="240"/>
      <c r="L244" s="240"/>
      <c r="M244" s="245"/>
      <c r="N244" s="246"/>
      <c r="O244" s="247"/>
      <c r="P244" s="247"/>
      <c r="Q244" s="247"/>
      <c r="R244" s="247"/>
      <c r="S244" s="247"/>
      <c r="T244" s="247"/>
      <c r="U244" s="247"/>
      <c r="V244" s="247"/>
      <c r="W244" s="247"/>
      <c r="X244" s="248"/>
      <c r="Y244" s="13"/>
      <c r="Z244" s="13"/>
      <c r="AA244" s="13"/>
      <c r="AB244" s="13"/>
      <c r="AC244" s="13"/>
      <c r="AD244" s="13"/>
      <c r="AE244" s="13"/>
      <c r="AT244" s="249" t="s">
        <v>206</v>
      </c>
      <c r="AU244" s="249" t="s">
        <v>84</v>
      </c>
      <c r="AV244" s="13" t="s">
        <v>82</v>
      </c>
      <c r="AW244" s="13" t="s">
        <v>5</v>
      </c>
      <c r="AX244" s="13" t="s">
        <v>74</v>
      </c>
      <c r="AY244" s="249" t="s">
        <v>194</v>
      </c>
    </row>
    <row r="245" s="13" customFormat="1">
      <c r="A245" s="13"/>
      <c r="B245" s="239"/>
      <c r="C245" s="240"/>
      <c r="D245" s="241" t="s">
        <v>206</v>
      </c>
      <c r="E245" s="242" t="s">
        <v>20</v>
      </c>
      <c r="F245" s="243" t="s">
        <v>506</v>
      </c>
      <c r="G245" s="240"/>
      <c r="H245" s="242" t="s">
        <v>20</v>
      </c>
      <c r="I245" s="244"/>
      <c r="J245" s="244"/>
      <c r="K245" s="240"/>
      <c r="L245" s="240"/>
      <c r="M245" s="245"/>
      <c r="N245" s="246"/>
      <c r="O245" s="247"/>
      <c r="P245" s="247"/>
      <c r="Q245" s="247"/>
      <c r="R245" s="247"/>
      <c r="S245" s="247"/>
      <c r="T245" s="247"/>
      <c r="U245" s="247"/>
      <c r="V245" s="247"/>
      <c r="W245" s="247"/>
      <c r="X245" s="248"/>
      <c r="Y245" s="13"/>
      <c r="Z245" s="13"/>
      <c r="AA245" s="13"/>
      <c r="AB245" s="13"/>
      <c r="AC245" s="13"/>
      <c r="AD245" s="13"/>
      <c r="AE245" s="13"/>
      <c r="AT245" s="249" t="s">
        <v>206</v>
      </c>
      <c r="AU245" s="249" t="s">
        <v>84</v>
      </c>
      <c r="AV245" s="13" t="s">
        <v>82</v>
      </c>
      <c r="AW245" s="13" t="s">
        <v>5</v>
      </c>
      <c r="AX245" s="13" t="s">
        <v>74</v>
      </c>
      <c r="AY245" s="249" t="s">
        <v>194</v>
      </c>
    </row>
    <row r="246" s="13" customFormat="1">
      <c r="A246" s="13"/>
      <c r="B246" s="239"/>
      <c r="C246" s="240"/>
      <c r="D246" s="241" t="s">
        <v>206</v>
      </c>
      <c r="E246" s="242" t="s">
        <v>20</v>
      </c>
      <c r="F246" s="243" t="s">
        <v>859</v>
      </c>
      <c r="G246" s="240"/>
      <c r="H246" s="242" t="s">
        <v>20</v>
      </c>
      <c r="I246" s="244"/>
      <c r="J246" s="244"/>
      <c r="K246" s="240"/>
      <c r="L246" s="240"/>
      <c r="M246" s="245"/>
      <c r="N246" s="246"/>
      <c r="O246" s="247"/>
      <c r="P246" s="247"/>
      <c r="Q246" s="247"/>
      <c r="R246" s="247"/>
      <c r="S246" s="247"/>
      <c r="T246" s="247"/>
      <c r="U246" s="247"/>
      <c r="V246" s="247"/>
      <c r="W246" s="247"/>
      <c r="X246" s="248"/>
      <c r="Y246" s="13"/>
      <c r="Z246" s="13"/>
      <c r="AA246" s="13"/>
      <c r="AB246" s="13"/>
      <c r="AC246" s="13"/>
      <c r="AD246" s="13"/>
      <c r="AE246" s="13"/>
      <c r="AT246" s="249" t="s">
        <v>206</v>
      </c>
      <c r="AU246" s="249" t="s">
        <v>84</v>
      </c>
      <c r="AV246" s="13" t="s">
        <v>82</v>
      </c>
      <c r="AW246" s="13" t="s">
        <v>5</v>
      </c>
      <c r="AX246" s="13" t="s">
        <v>74</v>
      </c>
      <c r="AY246" s="249" t="s">
        <v>194</v>
      </c>
    </row>
    <row r="247" s="13" customFormat="1">
      <c r="A247" s="13"/>
      <c r="B247" s="239"/>
      <c r="C247" s="240"/>
      <c r="D247" s="241" t="s">
        <v>206</v>
      </c>
      <c r="E247" s="242" t="s">
        <v>20</v>
      </c>
      <c r="F247" s="243" t="s">
        <v>778</v>
      </c>
      <c r="G247" s="240"/>
      <c r="H247" s="242" t="s">
        <v>20</v>
      </c>
      <c r="I247" s="244"/>
      <c r="J247" s="244"/>
      <c r="K247" s="240"/>
      <c r="L247" s="240"/>
      <c r="M247" s="245"/>
      <c r="N247" s="246"/>
      <c r="O247" s="247"/>
      <c r="P247" s="247"/>
      <c r="Q247" s="247"/>
      <c r="R247" s="247"/>
      <c r="S247" s="247"/>
      <c r="T247" s="247"/>
      <c r="U247" s="247"/>
      <c r="V247" s="247"/>
      <c r="W247" s="247"/>
      <c r="X247" s="248"/>
      <c r="Y247" s="13"/>
      <c r="Z247" s="13"/>
      <c r="AA247" s="13"/>
      <c r="AB247" s="13"/>
      <c r="AC247" s="13"/>
      <c r="AD247" s="13"/>
      <c r="AE247" s="13"/>
      <c r="AT247" s="249" t="s">
        <v>206</v>
      </c>
      <c r="AU247" s="249" t="s">
        <v>84</v>
      </c>
      <c r="AV247" s="13" t="s">
        <v>82</v>
      </c>
      <c r="AW247" s="13" t="s">
        <v>5</v>
      </c>
      <c r="AX247" s="13" t="s">
        <v>74</v>
      </c>
      <c r="AY247" s="249" t="s">
        <v>194</v>
      </c>
    </row>
    <row r="248" s="13" customFormat="1">
      <c r="A248" s="13"/>
      <c r="B248" s="239"/>
      <c r="C248" s="240"/>
      <c r="D248" s="241" t="s">
        <v>206</v>
      </c>
      <c r="E248" s="242" t="s">
        <v>20</v>
      </c>
      <c r="F248" s="243" t="s">
        <v>860</v>
      </c>
      <c r="G248" s="240"/>
      <c r="H248" s="242" t="s">
        <v>20</v>
      </c>
      <c r="I248" s="244"/>
      <c r="J248" s="244"/>
      <c r="K248" s="240"/>
      <c r="L248" s="240"/>
      <c r="M248" s="245"/>
      <c r="N248" s="246"/>
      <c r="O248" s="247"/>
      <c r="P248" s="247"/>
      <c r="Q248" s="247"/>
      <c r="R248" s="247"/>
      <c r="S248" s="247"/>
      <c r="T248" s="247"/>
      <c r="U248" s="247"/>
      <c r="V248" s="247"/>
      <c r="W248" s="247"/>
      <c r="X248" s="248"/>
      <c r="Y248" s="13"/>
      <c r="Z248" s="13"/>
      <c r="AA248" s="13"/>
      <c r="AB248" s="13"/>
      <c r="AC248" s="13"/>
      <c r="AD248" s="13"/>
      <c r="AE248" s="13"/>
      <c r="AT248" s="249" t="s">
        <v>206</v>
      </c>
      <c r="AU248" s="249" t="s">
        <v>84</v>
      </c>
      <c r="AV248" s="13" t="s">
        <v>82</v>
      </c>
      <c r="AW248" s="13" t="s">
        <v>5</v>
      </c>
      <c r="AX248" s="13" t="s">
        <v>74</v>
      </c>
      <c r="AY248" s="249" t="s">
        <v>194</v>
      </c>
    </row>
    <row r="249" s="13" customFormat="1">
      <c r="A249" s="13"/>
      <c r="B249" s="239"/>
      <c r="C249" s="240"/>
      <c r="D249" s="241" t="s">
        <v>206</v>
      </c>
      <c r="E249" s="242" t="s">
        <v>20</v>
      </c>
      <c r="F249" s="243" t="s">
        <v>506</v>
      </c>
      <c r="G249" s="240"/>
      <c r="H249" s="242" t="s">
        <v>20</v>
      </c>
      <c r="I249" s="244"/>
      <c r="J249" s="244"/>
      <c r="K249" s="240"/>
      <c r="L249" s="240"/>
      <c r="M249" s="245"/>
      <c r="N249" s="246"/>
      <c r="O249" s="247"/>
      <c r="P249" s="247"/>
      <c r="Q249" s="247"/>
      <c r="R249" s="247"/>
      <c r="S249" s="247"/>
      <c r="T249" s="247"/>
      <c r="U249" s="247"/>
      <c r="V249" s="247"/>
      <c r="W249" s="247"/>
      <c r="X249" s="248"/>
      <c r="Y249" s="13"/>
      <c r="Z249" s="13"/>
      <c r="AA249" s="13"/>
      <c r="AB249" s="13"/>
      <c r="AC249" s="13"/>
      <c r="AD249" s="13"/>
      <c r="AE249" s="13"/>
      <c r="AT249" s="249" t="s">
        <v>206</v>
      </c>
      <c r="AU249" s="249" t="s">
        <v>84</v>
      </c>
      <c r="AV249" s="13" t="s">
        <v>82</v>
      </c>
      <c r="AW249" s="13" t="s">
        <v>5</v>
      </c>
      <c r="AX249" s="13" t="s">
        <v>74</v>
      </c>
      <c r="AY249" s="249" t="s">
        <v>194</v>
      </c>
    </row>
    <row r="250" s="13" customFormat="1">
      <c r="A250" s="13"/>
      <c r="B250" s="239"/>
      <c r="C250" s="240"/>
      <c r="D250" s="241" t="s">
        <v>206</v>
      </c>
      <c r="E250" s="242" t="s">
        <v>20</v>
      </c>
      <c r="F250" s="243" t="s">
        <v>859</v>
      </c>
      <c r="G250" s="240"/>
      <c r="H250" s="242" t="s">
        <v>20</v>
      </c>
      <c r="I250" s="244"/>
      <c r="J250" s="244"/>
      <c r="K250" s="240"/>
      <c r="L250" s="240"/>
      <c r="M250" s="245"/>
      <c r="N250" s="246"/>
      <c r="O250" s="247"/>
      <c r="P250" s="247"/>
      <c r="Q250" s="247"/>
      <c r="R250" s="247"/>
      <c r="S250" s="247"/>
      <c r="T250" s="247"/>
      <c r="U250" s="247"/>
      <c r="V250" s="247"/>
      <c r="W250" s="247"/>
      <c r="X250" s="248"/>
      <c r="Y250" s="13"/>
      <c r="Z250" s="13"/>
      <c r="AA250" s="13"/>
      <c r="AB250" s="13"/>
      <c r="AC250" s="13"/>
      <c r="AD250" s="13"/>
      <c r="AE250" s="13"/>
      <c r="AT250" s="249" t="s">
        <v>206</v>
      </c>
      <c r="AU250" s="249" t="s">
        <v>84</v>
      </c>
      <c r="AV250" s="13" t="s">
        <v>82</v>
      </c>
      <c r="AW250" s="13" t="s">
        <v>5</v>
      </c>
      <c r="AX250" s="13" t="s">
        <v>74</v>
      </c>
      <c r="AY250" s="249" t="s">
        <v>194</v>
      </c>
    </row>
    <row r="251" s="13" customFormat="1">
      <c r="A251" s="13"/>
      <c r="B251" s="239"/>
      <c r="C251" s="240"/>
      <c r="D251" s="241" t="s">
        <v>206</v>
      </c>
      <c r="E251" s="242" t="s">
        <v>20</v>
      </c>
      <c r="F251" s="243" t="s">
        <v>861</v>
      </c>
      <c r="G251" s="240"/>
      <c r="H251" s="242" t="s">
        <v>20</v>
      </c>
      <c r="I251" s="244"/>
      <c r="J251" s="244"/>
      <c r="K251" s="240"/>
      <c r="L251" s="240"/>
      <c r="M251" s="245"/>
      <c r="N251" s="246"/>
      <c r="O251" s="247"/>
      <c r="P251" s="247"/>
      <c r="Q251" s="247"/>
      <c r="R251" s="247"/>
      <c r="S251" s="247"/>
      <c r="T251" s="247"/>
      <c r="U251" s="247"/>
      <c r="V251" s="247"/>
      <c r="W251" s="247"/>
      <c r="X251" s="248"/>
      <c r="Y251" s="13"/>
      <c r="Z251" s="13"/>
      <c r="AA251" s="13"/>
      <c r="AB251" s="13"/>
      <c r="AC251" s="13"/>
      <c r="AD251" s="13"/>
      <c r="AE251" s="13"/>
      <c r="AT251" s="249" t="s">
        <v>206</v>
      </c>
      <c r="AU251" s="249" t="s">
        <v>84</v>
      </c>
      <c r="AV251" s="13" t="s">
        <v>82</v>
      </c>
      <c r="AW251" s="13" t="s">
        <v>5</v>
      </c>
      <c r="AX251" s="13" t="s">
        <v>74</v>
      </c>
      <c r="AY251" s="249" t="s">
        <v>194</v>
      </c>
    </row>
    <row r="252" s="14" customFormat="1">
      <c r="A252" s="14"/>
      <c r="B252" s="250"/>
      <c r="C252" s="251"/>
      <c r="D252" s="241" t="s">
        <v>206</v>
      </c>
      <c r="E252" s="252" t="s">
        <v>20</v>
      </c>
      <c r="F252" s="253" t="s">
        <v>862</v>
      </c>
      <c r="G252" s="251"/>
      <c r="H252" s="254">
        <v>4.8470000000000004</v>
      </c>
      <c r="I252" s="255"/>
      <c r="J252" s="255"/>
      <c r="K252" s="251"/>
      <c r="L252" s="251"/>
      <c r="M252" s="256"/>
      <c r="N252" s="257"/>
      <c r="O252" s="258"/>
      <c r="P252" s="258"/>
      <c r="Q252" s="258"/>
      <c r="R252" s="258"/>
      <c r="S252" s="258"/>
      <c r="T252" s="258"/>
      <c r="U252" s="258"/>
      <c r="V252" s="258"/>
      <c r="W252" s="258"/>
      <c r="X252" s="259"/>
      <c r="Y252" s="14"/>
      <c r="Z252" s="14"/>
      <c r="AA252" s="14"/>
      <c r="AB252" s="14"/>
      <c r="AC252" s="14"/>
      <c r="AD252" s="14"/>
      <c r="AE252" s="14"/>
      <c r="AT252" s="260" t="s">
        <v>206</v>
      </c>
      <c r="AU252" s="260" t="s">
        <v>84</v>
      </c>
      <c r="AV252" s="14" t="s">
        <v>84</v>
      </c>
      <c r="AW252" s="14" t="s">
        <v>5</v>
      </c>
      <c r="AX252" s="14" t="s">
        <v>74</v>
      </c>
      <c r="AY252" s="260" t="s">
        <v>194</v>
      </c>
    </row>
    <row r="253" s="15" customFormat="1">
      <c r="A253" s="15"/>
      <c r="B253" s="261"/>
      <c r="C253" s="262"/>
      <c r="D253" s="241" t="s">
        <v>206</v>
      </c>
      <c r="E253" s="263" t="s">
        <v>20</v>
      </c>
      <c r="F253" s="264" t="s">
        <v>210</v>
      </c>
      <c r="G253" s="262"/>
      <c r="H253" s="265">
        <v>4.8470000000000004</v>
      </c>
      <c r="I253" s="266"/>
      <c r="J253" s="266"/>
      <c r="K253" s="262"/>
      <c r="L253" s="262"/>
      <c r="M253" s="267"/>
      <c r="N253" s="268"/>
      <c r="O253" s="269"/>
      <c r="P253" s="269"/>
      <c r="Q253" s="269"/>
      <c r="R253" s="269"/>
      <c r="S253" s="269"/>
      <c r="T253" s="269"/>
      <c r="U253" s="269"/>
      <c r="V253" s="269"/>
      <c r="W253" s="269"/>
      <c r="X253" s="270"/>
      <c r="Y253" s="15"/>
      <c r="Z253" s="15"/>
      <c r="AA253" s="15"/>
      <c r="AB253" s="15"/>
      <c r="AC253" s="15"/>
      <c r="AD253" s="15"/>
      <c r="AE253" s="15"/>
      <c r="AT253" s="271" t="s">
        <v>206</v>
      </c>
      <c r="AU253" s="271" t="s">
        <v>84</v>
      </c>
      <c r="AV253" s="15" t="s">
        <v>202</v>
      </c>
      <c r="AW253" s="15" t="s">
        <v>5</v>
      </c>
      <c r="AX253" s="15" t="s">
        <v>82</v>
      </c>
      <c r="AY253" s="271" t="s">
        <v>194</v>
      </c>
    </row>
    <row r="254" s="2" customFormat="1" ht="24.15" customHeight="1">
      <c r="A254" s="41"/>
      <c r="B254" s="42"/>
      <c r="C254" s="220" t="s">
        <v>304</v>
      </c>
      <c r="D254" s="220" t="s">
        <v>197</v>
      </c>
      <c r="E254" s="221" t="s">
        <v>863</v>
      </c>
      <c r="F254" s="222" t="s">
        <v>864</v>
      </c>
      <c r="G254" s="223" t="s">
        <v>865</v>
      </c>
      <c r="H254" s="297"/>
      <c r="I254" s="225"/>
      <c r="J254" s="225"/>
      <c r="K254" s="226">
        <f>ROUND(P254*H254,2)</f>
        <v>0</v>
      </c>
      <c r="L254" s="222" t="s">
        <v>201</v>
      </c>
      <c r="M254" s="47"/>
      <c r="N254" s="227" t="s">
        <v>20</v>
      </c>
      <c r="O254" s="228" t="s">
        <v>43</v>
      </c>
      <c r="P254" s="229">
        <f>I254+J254</f>
        <v>0</v>
      </c>
      <c r="Q254" s="229">
        <f>ROUND(I254*H254,2)</f>
        <v>0</v>
      </c>
      <c r="R254" s="229">
        <f>ROUND(J254*H254,2)</f>
        <v>0</v>
      </c>
      <c r="S254" s="87"/>
      <c r="T254" s="230">
        <f>S254*H254</f>
        <v>0</v>
      </c>
      <c r="U254" s="230">
        <v>0</v>
      </c>
      <c r="V254" s="230">
        <f>U254*H254</f>
        <v>0</v>
      </c>
      <c r="W254" s="230">
        <v>0</v>
      </c>
      <c r="X254" s="231">
        <f>W254*H254</f>
        <v>0</v>
      </c>
      <c r="Y254" s="41"/>
      <c r="Z254" s="41"/>
      <c r="AA254" s="41"/>
      <c r="AB254" s="41"/>
      <c r="AC254" s="41"/>
      <c r="AD254" s="41"/>
      <c r="AE254" s="41"/>
      <c r="AR254" s="232" t="s">
        <v>289</v>
      </c>
      <c r="AT254" s="232" t="s">
        <v>197</v>
      </c>
      <c r="AU254" s="232" t="s">
        <v>84</v>
      </c>
      <c r="AY254" s="20" t="s">
        <v>194</v>
      </c>
      <c r="BE254" s="233">
        <f>IF(O254="základní",K254,0)</f>
        <v>0</v>
      </c>
      <c r="BF254" s="233">
        <f>IF(O254="snížená",K254,0)</f>
        <v>0</v>
      </c>
      <c r="BG254" s="233">
        <f>IF(O254="zákl. přenesená",K254,0)</f>
        <v>0</v>
      </c>
      <c r="BH254" s="233">
        <f>IF(O254="sníž. přenesená",K254,0)</f>
        <v>0</v>
      </c>
      <c r="BI254" s="233">
        <f>IF(O254="nulová",K254,0)</f>
        <v>0</v>
      </c>
      <c r="BJ254" s="20" t="s">
        <v>82</v>
      </c>
      <c r="BK254" s="233">
        <f>ROUND(P254*H254,2)</f>
        <v>0</v>
      </c>
      <c r="BL254" s="20" t="s">
        <v>289</v>
      </c>
      <c r="BM254" s="232" t="s">
        <v>866</v>
      </c>
    </row>
    <row r="255" s="2" customFormat="1">
      <c r="A255" s="41"/>
      <c r="B255" s="42"/>
      <c r="C255" s="43"/>
      <c r="D255" s="234" t="s">
        <v>204</v>
      </c>
      <c r="E255" s="43"/>
      <c r="F255" s="235" t="s">
        <v>867</v>
      </c>
      <c r="G255" s="43"/>
      <c r="H255" s="43"/>
      <c r="I255" s="236"/>
      <c r="J255" s="236"/>
      <c r="K255" s="43"/>
      <c r="L255" s="43"/>
      <c r="M255" s="47"/>
      <c r="N255" s="237"/>
      <c r="O255" s="238"/>
      <c r="P255" s="87"/>
      <c r="Q255" s="87"/>
      <c r="R255" s="87"/>
      <c r="S255" s="87"/>
      <c r="T255" s="87"/>
      <c r="U255" s="87"/>
      <c r="V255" s="87"/>
      <c r="W255" s="87"/>
      <c r="X255" s="88"/>
      <c r="Y255" s="41"/>
      <c r="Z255" s="41"/>
      <c r="AA255" s="41"/>
      <c r="AB255" s="41"/>
      <c r="AC255" s="41"/>
      <c r="AD255" s="41"/>
      <c r="AE255" s="41"/>
      <c r="AT255" s="20" t="s">
        <v>204</v>
      </c>
      <c r="AU255" s="20" t="s">
        <v>84</v>
      </c>
    </row>
    <row r="256" s="12" customFormat="1" ht="22.8" customHeight="1">
      <c r="A256" s="12"/>
      <c r="B256" s="203"/>
      <c r="C256" s="204"/>
      <c r="D256" s="205" t="s">
        <v>73</v>
      </c>
      <c r="E256" s="218" t="s">
        <v>868</v>
      </c>
      <c r="F256" s="218" t="s">
        <v>869</v>
      </c>
      <c r="G256" s="204"/>
      <c r="H256" s="204"/>
      <c r="I256" s="207"/>
      <c r="J256" s="207"/>
      <c r="K256" s="219">
        <f>BK256</f>
        <v>0</v>
      </c>
      <c r="L256" s="204"/>
      <c r="M256" s="209"/>
      <c r="N256" s="210"/>
      <c r="O256" s="211"/>
      <c r="P256" s="211"/>
      <c r="Q256" s="212">
        <f>SUM(Q257:Q292)</f>
        <v>0</v>
      </c>
      <c r="R256" s="212">
        <f>SUM(R257:R292)</f>
        <v>0</v>
      </c>
      <c r="S256" s="211"/>
      <c r="T256" s="213">
        <f>SUM(T257:T292)</f>
        <v>0</v>
      </c>
      <c r="U256" s="211"/>
      <c r="V256" s="213">
        <f>SUM(V257:V292)</f>
        <v>0.041621039999999998</v>
      </c>
      <c r="W256" s="211"/>
      <c r="X256" s="214">
        <f>SUM(X257:X292)</f>
        <v>0</v>
      </c>
      <c r="Y256" s="12"/>
      <c r="Z256" s="12"/>
      <c r="AA256" s="12"/>
      <c r="AB256" s="12"/>
      <c r="AC256" s="12"/>
      <c r="AD256" s="12"/>
      <c r="AE256" s="12"/>
      <c r="AR256" s="215" t="s">
        <v>84</v>
      </c>
      <c r="AT256" s="216" t="s">
        <v>73</v>
      </c>
      <c r="AU256" s="216" t="s">
        <v>82</v>
      </c>
      <c r="AY256" s="215" t="s">
        <v>194</v>
      </c>
      <c r="BK256" s="217">
        <f>SUM(BK257:BK292)</f>
        <v>0</v>
      </c>
    </row>
    <row r="257" s="2" customFormat="1" ht="24.15" customHeight="1">
      <c r="A257" s="41"/>
      <c r="B257" s="42"/>
      <c r="C257" s="220" t="s">
        <v>301</v>
      </c>
      <c r="D257" s="220" t="s">
        <v>197</v>
      </c>
      <c r="E257" s="221" t="s">
        <v>870</v>
      </c>
      <c r="F257" s="222" t="s">
        <v>871</v>
      </c>
      <c r="G257" s="223" t="s">
        <v>200</v>
      </c>
      <c r="H257" s="224">
        <v>192.69</v>
      </c>
      <c r="I257" s="225"/>
      <c r="J257" s="225"/>
      <c r="K257" s="226">
        <f>ROUND(P257*H257,2)</f>
        <v>0</v>
      </c>
      <c r="L257" s="222" t="s">
        <v>201</v>
      </c>
      <c r="M257" s="47"/>
      <c r="N257" s="227" t="s">
        <v>20</v>
      </c>
      <c r="O257" s="228" t="s">
        <v>43</v>
      </c>
      <c r="P257" s="229">
        <f>I257+J257</f>
        <v>0</v>
      </c>
      <c r="Q257" s="229">
        <f>ROUND(I257*H257,2)</f>
        <v>0</v>
      </c>
      <c r="R257" s="229">
        <f>ROUND(J257*H257,2)</f>
        <v>0</v>
      </c>
      <c r="S257" s="87"/>
      <c r="T257" s="230">
        <f>S257*H257</f>
        <v>0</v>
      </c>
      <c r="U257" s="230">
        <v>0</v>
      </c>
      <c r="V257" s="230">
        <f>U257*H257</f>
        <v>0</v>
      </c>
      <c r="W257" s="230">
        <v>0</v>
      </c>
      <c r="X257" s="231">
        <f>W257*H257</f>
        <v>0</v>
      </c>
      <c r="Y257" s="41"/>
      <c r="Z257" s="41"/>
      <c r="AA257" s="41"/>
      <c r="AB257" s="41"/>
      <c r="AC257" s="41"/>
      <c r="AD257" s="41"/>
      <c r="AE257" s="41"/>
      <c r="AR257" s="232" t="s">
        <v>289</v>
      </c>
      <c r="AT257" s="232" t="s">
        <v>197</v>
      </c>
      <c r="AU257" s="232" t="s">
        <v>84</v>
      </c>
      <c r="AY257" s="20" t="s">
        <v>194</v>
      </c>
      <c r="BE257" s="233">
        <f>IF(O257="základní",K257,0)</f>
        <v>0</v>
      </c>
      <c r="BF257" s="233">
        <f>IF(O257="snížená",K257,0)</f>
        <v>0</v>
      </c>
      <c r="BG257" s="233">
        <f>IF(O257="zákl. přenesená",K257,0)</f>
        <v>0</v>
      </c>
      <c r="BH257" s="233">
        <f>IF(O257="sníž. přenesená",K257,0)</f>
        <v>0</v>
      </c>
      <c r="BI257" s="233">
        <f>IF(O257="nulová",K257,0)</f>
        <v>0</v>
      </c>
      <c r="BJ257" s="20" t="s">
        <v>82</v>
      </c>
      <c r="BK257" s="233">
        <f>ROUND(P257*H257,2)</f>
        <v>0</v>
      </c>
      <c r="BL257" s="20" t="s">
        <v>289</v>
      </c>
      <c r="BM257" s="232" t="s">
        <v>872</v>
      </c>
    </row>
    <row r="258" s="2" customFormat="1">
      <c r="A258" s="41"/>
      <c r="B258" s="42"/>
      <c r="C258" s="43"/>
      <c r="D258" s="234" t="s">
        <v>204</v>
      </c>
      <c r="E258" s="43"/>
      <c r="F258" s="235" t="s">
        <v>873</v>
      </c>
      <c r="G258" s="43"/>
      <c r="H258" s="43"/>
      <c r="I258" s="236"/>
      <c r="J258" s="236"/>
      <c r="K258" s="43"/>
      <c r="L258" s="43"/>
      <c r="M258" s="47"/>
      <c r="N258" s="237"/>
      <c r="O258" s="238"/>
      <c r="P258" s="87"/>
      <c r="Q258" s="87"/>
      <c r="R258" s="87"/>
      <c r="S258" s="87"/>
      <c r="T258" s="87"/>
      <c r="U258" s="87"/>
      <c r="V258" s="87"/>
      <c r="W258" s="87"/>
      <c r="X258" s="88"/>
      <c r="Y258" s="41"/>
      <c r="Z258" s="41"/>
      <c r="AA258" s="41"/>
      <c r="AB258" s="41"/>
      <c r="AC258" s="41"/>
      <c r="AD258" s="41"/>
      <c r="AE258" s="41"/>
      <c r="AT258" s="20" t="s">
        <v>204</v>
      </c>
      <c r="AU258" s="20" t="s">
        <v>84</v>
      </c>
    </row>
    <row r="259" s="13" customFormat="1">
      <c r="A259" s="13"/>
      <c r="B259" s="239"/>
      <c r="C259" s="240"/>
      <c r="D259" s="241" t="s">
        <v>206</v>
      </c>
      <c r="E259" s="242" t="s">
        <v>20</v>
      </c>
      <c r="F259" s="243" t="s">
        <v>778</v>
      </c>
      <c r="G259" s="240"/>
      <c r="H259" s="242" t="s">
        <v>20</v>
      </c>
      <c r="I259" s="244"/>
      <c r="J259" s="244"/>
      <c r="K259" s="240"/>
      <c r="L259" s="240"/>
      <c r="M259" s="245"/>
      <c r="N259" s="246"/>
      <c r="O259" s="247"/>
      <c r="P259" s="247"/>
      <c r="Q259" s="247"/>
      <c r="R259" s="247"/>
      <c r="S259" s="247"/>
      <c r="T259" s="247"/>
      <c r="U259" s="247"/>
      <c r="V259" s="247"/>
      <c r="W259" s="247"/>
      <c r="X259" s="248"/>
      <c r="Y259" s="13"/>
      <c r="Z259" s="13"/>
      <c r="AA259" s="13"/>
      <c r="AB259" s="13"/>
      <c r="AC259" s="13"/>
      <c r="AD259" s="13"/>
      <c r="AE259" s="13"/>
      <c r="AT259" s="249" t="s">
        <v>206</v>
      </c>
      <c r="AU259" s="249" t="s">
        <v>84</v>
      </c>
      <c r="AV259" s="13" t="s">
        <v>82</v>
      </c>
      <c r="AW259" s="13" t="s">
        <v>5</v>
      </c>
      <c r="AX259" s="13" t="s">
        <v>74</v>
      </c>
      <c r="AY259" s="249" t="s">
        <v>194</v>
      </c>
    </row>
    <row r="260" s="13" customFormat="1">
      <c r="A260" s="13"/>
      <c r="B260" s="239"/>
      <c r="C260" s="240"/>
      <c r="D260" s="241" t="s">
        <v>206</v>
      </c>
      <c r="E260" s="242" t="s">
        <v>20</v>
      </c>
      <c r="F260" s="243" t="s">
        <v>874</v>
      </c>
      <c r="G260" s="240"/>
      <c r="H260" s="242" t="s">
        <v>20</v>
      </c>
      <c r="I260" s="244"/>
      <c r="J260" s="244"/>
      <c r="K260" s="240"/>
      <c r="L260" s="240"/>
      <c r="M260" s="245"/>
      <c r="N260" s="246"/>
      <c r="O260" s="247"/>
      <c r="P260" s="247"/>
      <c r="Q260" s="247"/>
      <c r="R260" s="247"/>
      <c r="S260" s="247"/>
      <c r="T260" s="247"/>
      <c r="U260" s="247"/>
      <c r="V260" s="247"/>
      <c r="W260" s="247"/>
      <c r="X260" s="248"/>
      <c r="Y260" s="13"/>
      <c r="Z260" s="13"/>
      <c r="AA260" s="13"/>
      <c r="AB260" s="13"/>
      <c r="AC260" s="13"/>
      <c r="AD260" s="13"/>
      <c r="AE260" s="13"/>
      <c r="AT260" s="249" t="s">
        <v>206</v>
      </c>
      <c r="AU260" s="249" t="s">
        <v>84</v>
      </c>
      <c r="AV260" s="13" t="s">
        <v>82</v>
      </c>
      <c r="AW260" s="13" t="s">
        <v>5</v>
      </c>
      <c r="AX260" s="13" t="s">
        <v>74</v>
      </c>
      <c r="AY260" s="249" t="s">
        <v>194</v>
      </c>
    </row>
    <row r="261" s="13" customFormat="1">
      <c r="A261" s="13"/>
      <c r="B261" s="239"/>
      <c r="C261" s="240"/>
      <c r="D261" s="241" t="s">
        <v>206</v>
      </c>
      <c r="E261" s="242" t="s">
        <v>20</v>
      </c>
      <c r="F261" s="243" t="s">
        <v>349</v>
      </c>
      <c r="G261" s="240"/>
      <c r="H261" s="242" t="s">
        <v>20</v>
      </c>
      <c r="I261" s="244"/>
      <c r="J261" s="244"/>
      <c r="K261" s="240"/>
      <c r="L261" s="240"/>
      <c r="M261" s="245"/>
      <c r="N261" s="246"/>
      <c r="O261" s="247"/>
      <c r="P261" s="247"/>
      <c r="Q261" s="247"/>
      <c r="R261" s="247"/>
      <c r="S261" s="247"/>
      <c r="T261" s="247"/>
      <c r="U261" s="247"/>
      <c r="V261" s="247"/>
      <c r="W261" s="247"/>
      <c r="X261" s="248"/>
      <c r="Y261" s="13"/>
      <c r="Z261" s="13"/>
      <c r="AA261" s="13"/>
      <c r="AB261" s="13"/>
      <c r="AC261" s="13"/>
      <c r="AD261" s="13"/>
      <c r="AE261" s="13"/>
      <c r="AT261" s="249" t="s">
        <v>206</v>
      </c>
      <c r="AU261" s="249" t="s">
        <v>84</v>
      </c>
      <c r="AV261" s="13" t="s">
        <v>82</v>
      </c>
      <c r="AW261" s="13" t="s">
        <v>5</v>
      </c>
      <c r="AX261" s="13" t="s">
        <v>74</v>
      </c>
      <c r="AY261" s="249" t="s">
        <v>194</v>
      </c>
    </row>
    <row r="262" s="14" customFormat="1">
      <c r="A262" s="14"/>
      <c r="B262" s="250"/>
      <c r="C262" s="251"/>
      <c r="D262" s="241" t="s">
        <v>206</v>
      </c>
      <c r="E262" s="252" t="s">
        <v>20</v>
      </c>
      <c r="F262" s="253" t="s">
        <v>875</v>
      </c>
      <c r="G262" s="251"/>
      <c r="H262" s="254">
        <v>47.951999999999998</v>
      </c>
      <c r="I262" s="255"/>
      <c r="J262" s="255"/>
      <c r="K262" s="251"/>
      <c r="L262" s="251"/>
      <c r="M262" s="256"/>
      <c r="N262" s="257"/>
      <c r="O262" s="258"/>
      <c r="P262" s="258"/>
      <c r="Q262" s="258"/>
      <c r="R262" s="258"/>
      <c r="S262" s="258"/>
      <c r="T262" s="258"/>
      <c r="U262" s="258"/>
      <c r="V262" s="258"/>
      <c r="W262" s="258"/>
      <c r="X262" s="259"/>
      <c r="Y262" s="14"/>
      <c r="Z262" s="14"/>
      <c r="AA262" s="14"/>
      <c r="AB262" s="14"/>
      <c r="AC262" s="14"/>
      <c r="AD262" s="14"/>
      <c r="AE262" s="14"/>
      <c r="AT262" s="260" t="s">
        <v>206</v>
      </c>
      <c r="AU262" s="260" t="s">
        <v>84</v>
      </c>
      <c r="AV262" s="14" t="s">
        <v>84</v>
      </c>
      <c r="AW262" s="14" t="s">
        <v>5</v>
      </c>
      <c r="AX262" s="14" t="s">
        <v>74</v>
      </c>
      <c r="AY262" s="260" t="s">
        <v>194</v>
      </c>
    </row>
    <row r="263" s="13" customFormat="1">
      <c r="A263" s="13"/>
      <c r="B263" s="239"/>
      <c r="C263" s="240"/>
      <c r="D263" s="241" t="s">
        <v>206</v>
      </c>
      <c r="E263" s="242" t="s">
        <v>20</v>
      </c>
      <c r="F263" s="243" t="s">
        <v>876</v>
      </c>
      <c r="G263" s="240"/>
      <c r="H263" s="242" t="s">
        <v>20</v>
      </c>
      <c r="I263" s="244"/>
      <c r="J263" s="244"/>
      <c r="K263" s="240"/>
      <c r="L263" s="240"/>
      <c r="M263" s="245"/>
      <c r="N263" s="246"/>
      <c r="O263" s="247"/>
      <c r="P263" s="247"/>
      <c r="Q263" s="247"/>
      <c r="R263" s="247"/>
      <c r="S263" s="247"/>
      <c r="T263" s="247"/>
      <c r="U263" s="247"/>
      <c r="V263" s="247"/>
      <c r="W263" s="247"/>
      <c r="X263" s="248"/>
      <c r="Y263" s="13"/>
      <c r="Z263" s="13"/>
      <c r="AA263" s="13"/>
      <c r="AB263" s="13"/>
      <c r="AC263" s="13"/>
      <c r="AD263" s="13"/>
      <c r="AE263" s="13"/>
      <c r="AT263" s="249" t="s">
        <v>206</v>
      </c>
      <c r="AU263" s="249" t="s">
        <v>84</v>
      </c>
      <c r="AV263" s="13" t="s">
        <v>82</v>
      </c>
      <c r="AW263" s="13" t="s">
        <v>5</v>
      </c>
      <c r="AX263" s="13" t="s">
        <v>74</v>
      </c>
      <c r="AY263" s="249" t="s">
        <v>194</v>
      </c>
    </row>
    <row r="264" s="13" customFormat="1">
      <c r="A264" s="13"/>
      <c r="B264" s="239"/>
      <c r="C264" s="240"/>
      <c r="D264" s="241" t="s">
        <v>206</v>
      </c>
      <c r="E264" s="242" t="s">
        <v>20</v>
      </c>
      <c r="F264" s="243" t="s">
        <v>778</v>
      </c>
      <c r="G264" s="240"/>
      <c r="H264" s="242" t="s">
        <v>20</v>
      </c>
      <c r="I264" s="244"/>
      <c r="J264" s="244"/>
      <c r="K264" s="240"/>
      <c r="L264" s="240"/>
      <c r="M264" s="245"/>
      <c r="N264" s="246"/>
      <c r="O264" s="247"/>
      <c r="P264" s="247"/>
      <c r="Q264" s="247"/>
      <c r="R264" s="247"/>
      <c r="S264" s="247"/>
      <c r="T264" s="247"/>
      <c r="U264" s="247"/>
      <c r="V264" s="247"/>
      <c r="W264" s="247"/>
      <c r="X264" s="248"/>
      <c r="Y264" s="13"/>
      <c r="Z264" s="13"/>
      <c r="AA264" s="13"/>
      <c r="AB264" s="13"/>
      <c r="AC264" s="13"/>
      <c r="AD264" s="13"/>
      <c r="AE264" s="13"/>
      <c r="AT264" s="249" t="s">
        <v>206</v>
      </c>
      <c r="AU264" s="249" t="s">
        <v>84</v>
      </c>
      <c r="AV264" s="13" t="s">
        <v>82</v>
      </c>
      <c r="AW264" s="13" t="s">
        <v>5</v>
      </c>
      <c r="AX264" s="13" t="s">
        <v>74</v>
      </c>
      <c r="AY264" s="249" t="s">
        <v>194</v>
      </c>
    </row>
    <row r="265" s="13" customFormat="1">
      <c r="A265" s="13"/>
      <c r="B265" s="239"/>
      <c r="C265" s="240"/>
      <c r="D265" s="241" t="s">
        <v>206</v>
      </c>
      <c r="E265" s="242" t="s">
        <v>20</v>
      </c>
      <c r="F265" s="243" t="s">
        <v>874</v>
      </c>
      <c r="G265" s="240"/>
      <c r="H265" s="242" t="s">
        <v>20</v>
      </c>
      <c r="I265" s="244"/>
      <c r="J265" s="244"/>
      <c r="K265" s="240"/>
      <c r="L265" s="240"/>
      <c r="M265" s="245"/>
      <c r="N265" s="246"/>
      <c r="O265" s="247"/>
      <c r="P265" s="247"/>
      <c r="Q265" s="247"/>
      <c r="R265" s="247"/>
      <c r="S265" s="247"/>
      <c r="T265" s="247"/>
      <c r="U265" s="247"/>
      <c r="V265" s="247"/>
      <c r="W265" s="247"/>
      <c r="X265" s="248"/>
      <c r="Y265" s="13"/>
      <c r="Z265" s="13"/>
      <c r="AA265" s="13"/>
      <c r="AB265" s="13"/>
      <c r="AC265" s="13"/>
      <c r="AD265" s="13"/>
      <c r="AE265" s="13"/>
      <c r="AT265" s="249" t="s">
        <v>206</v>
      </c>
      <c r="AU265" s="249" t="s">
        <v>84</v>
      </c>
      <c r="AV265" s="13" t="s">
        <v>82</v>
      </c>
      <c r="AW265" s="13" t="s">
        <v>5</v>
      </c>
      <c r="AX265" s="13" t="s">
        <v>74</v>
      </c>
      <c r="AY265" s="249" t="s">
        <v>194</v>
      </c>
    </row>
    <row r="266" s="13" customFormat="1">
      <c r="A266" s="13"/>
      <c r="B266" s="239"/>
      <c r="C266" s="240"/>
      <c r="D266" s="241" t="s">
        <v>206</v>
      </c>
      <c r="E266" s="242" t="s">
        <v>20</v>
      </c>
      <c r="F266" s="243" t="s">
        <v>349</v>
      </c>
      <c r="G266" s="240"/>
      <c r="H266" s="242" t="s">
        <v>20</v>
      </c>
      <c r="I266" s="244"/>
      <c r="J266" s="244"/>
      <c r="K266" s="240"/>
      <c r="L266" s="240"/>
      <c r="M266" s="245"/>
      <c r="N266" s="246"/>
      <c r="O266" s="247"/>
      <c r="P266" s="247"/>
      <c r="Q266" s="247"/>
      <c r="R266" s="247"/>
      <c r="S266" s="247"/>
      <c r="T266" s="247"/>
      <c r="U266" s="247"/>
      <c r="V266" s="247"/>
      <c r="W266" s="247"/>
      <c r="X266" s="248"/>
      <c r="Y266" s="13"/>
      <c r="Z266" s="13"/>
      <c r="AA266" s="13"/>
      <c r="AB266" s="13"/>
      <c r="AC266" s="13"/>
      <c r="AD266" s="13"/>
      <c r="AE266" s="13"/>
      <c r="AT266" s="249" t="s">
        <v>206</v>
      </c>
      <c r="AU266" s="249" t="s">
        <v>84</v>
      </c>
      <c r="AV266" s="13" t="s">
        <v>82</v>
      </c>
      <c r="AW266" s="13" t="s">
        <v>5</v>
      </c>
      <c r="AX266" s="13" t="s">
        <v>74</v>
      </c>
      <c r="AY266" s="249" t="s">
        <v>194</v>
      </c>
    </row>
    <row r="267" s="14" customFormat="1">
      <c r="A267" s="14"/>
      <c r="B267" s="250"/>
      <c r="C267" s="251"/>
      <c r="D267" s="241" t="s">
        <v>206</v>
      </c>
      <c r="E267" s="252" t="s">
        <v>20</v>
      </c>
      <c r="F267" s="253" t="s">
        <v>877</v>
      </c>
      <c r="G267" s="251"/>
      <c r="H267" s="254">
        <v>60.588000000000001</v>
      </c>
      <c r="I267" s="255"/>
      <c r="J267" s="255"/>
      <c r="K267" s="251"/>
      <c r="L267" s="251"/>
      <c r="M267" s="256"/>
      <c r="N267" s="257"/>
      <c r="O267" s="258"/>
      <c r="P267" s="258"/>
      <c r="Q267" s="258"/>
      <c r="R267" s="258"/>
      <c r="S267" s="258"/>
      <c r="T267" s="258"/>
      <c r="U267" s="258"/>
      <c r="V267" s="258"/>
      <c r="W267" s="258"/>
      <c r="X267" s="259"/>
      <c r="Y267" s="14"/>
      <c r="Z267" s="14"/>
      <c r="AA267" s="14"/>
      <c r="AB267" s="14"/>
      <c r="AC267" s="14"/>
      <c r="AD267" s="14"/>
      <c r="AE267" s="14"/>
      <c r="AT267" s="260" t="s">
        <v>206</v>
      </c>
      <c r="AU267" s="260" t="s">
        <v>84</v>
      </c>
      <c r="AV267" s="14" t="s">
        <v>84</v>
      </c>
      <c r="AW267" s="14" t="s">
        <v>5</v>
      </c>
      <c r="AX267" s="14" t="s">
        <v>74</v>
      </c>
      <c r="AY267" s="260" t="s">
        <v>194</v>
      </c>
    </row>
    <row r="268" s="13" customFormat="1">
      <c r="A268" s="13"/>
      <c r="B268" s="239"/>
      <c r="C268" s="240"/>
      <c r="D268" s="241" t="s">
        <v>206</v>
      </c>
      <c r="E268" s="242" t="s">
        <v>20</v>
      </c>
      <c r="F268" s="243" t="s">
        <v>878</v>
      </c>
      <c r="G268" s="240"/>
      <c r="H268" s="242" t="s">
        <v>20</v>
      </c>
      <c r="I268" s="244"/>
      <c r="J268" s="244"/>
      <c r="K268" s="240"/>
      <c r="L268" s="240"/>
      <c r="M268" s="245"/>
      <c r="N268" s="246"/>
      <c r="O268" s="247"/>
      <c r="P268" s="247"/>
      <c r="Q268" s="247"/>
      <c r="R268" s="247"/>
      <c r="S268" s="247"/>
      <c r="T268" s="247"/>
      <c r="U268" s="247"/>
      <c r="V268" s="247"/>
      <c r="W268" s="247"/>
      <c r="X268" s="248"/>
      <c r="Y268" s="13"/>
      <c r="Z268" s="13"/>
      <c r="AA268" s="13"/>
      <c r="AB268" s="13"/>
      <c r="AC268" s="13"/>
      <c r="AD268" s="13"/>
      <c r="AE268" s="13"/>
      <c r="AT268" s="249" t="s">
        <v>206</v>
      </c>
      <c r="AU268" s="249" t="s">
        <v>84</v>
      </c>
      <c r="AV268" s="13" t="s">
        <v>82</v>
      </c>
      <c r="AW268" s="13" t="s">
        <v>5</v>
      </c>
      <c r="AX268" s="13" t="s">
        <v>74</v>
      </c>
      <c r="AY268" s="249" t="s">
        <v>194</v>
      </c>
    </row>
    <row r="269" s="13" customFormat="1">
      <c r="A269" s="13"/>
      <c r="B269" s="239"/>
      <c r="C269" s="240"/>
      <c r="D269" s="241" t="s">
        <v>206</v>
      </c>
      <c r="E269" s="242" t="s">
        <v>20</v>
      </c>
      <c r="F269" s="243" t="s">
        <v>778</v>
      </c>
      <c r="G269" s="240"/>
      <c r="H269" s="242" t="s">
        <v>20</v>
      </c>
      <c r="I269" s="244"/>
      <c r="J269" s="244"/>
      <c r="K269" s="240"/>
      <c r="L269" s="240"/>
      <c r="M269" s="245"/>
      <c r="N269" s="246"/>
      <c r="O269" s="247"/>
      <c r="P269" s="247"/>
      <c r="Q269" s="247"/>
      <c r="R269" s="247"/>
      <c r="S269" s="247"/>
      <c r="T269" s="247"/>
      <c r="U269" s="247"/>
      <c r="V269" s="247"/>
      <c r="W269" s="247"/>
      <c r="X269" s="248"/>
      <c r="Y269" s="13"/>
      <c r="Z269" s="13"/>
      <c r="AA269" s="13"/>
      <c r="AB269" s="13"/>
      <c r="AC269" s="13"/>
      <c r="AD269" s="13"/>
      <c r="AE269" s="13"/>
      <c r="AT269" s="249" t="s">
        <v>206</v>
      </c>
      <c r="AU269" s="249" t="s">
        <v>84</v>
      </c>
      <c r="AV269" s="13" t="s">
        <v>82</v>
      </c>
      <c r="AW269" s="13" t="s">
        <v>5</v>
      </c>
      <c r="AX269" s="13" t="s">
        <v>74</v>
      </c>
      <c r="AY269" s="249" t="s">
        <v>194</v>
      </c>
    </row>
    <row r="270" s="13" customFormat="1">
      <c r="A270" s="13"/>
      <c r="B270" s="239"/>
      <c r="C270" s="240"/>
      <c r="D270" s="241" t="s">
        <v>206</v>
      </c>
      <c r="E270" s="242" t="s">
        <v>20</v>
      </c>
      <c r="F270" s="243" t="s">
        <v>874</v>
      </c>
      <c r="G270" s="240"/>
      <c r="H270" s="242" t="s">
        <v>20</v>
      </c>
      <c r="I270" s="244"/>
      <c r="J270" s="244"/>
      <c r="K270" s="240"/>
      <c r="L270" s="240"/>
      <c r="M270" s="245"/>
      <c r="N270" s="246"/>
      <c r="O270" s="247"/>
      <c r="P270" s="247"/>
      <c r="Q270" s="247"/>
      <c r="R270" s="247"/>
      <c r="S270" s="247"/>
      <c r="T270" s="247"/>
      <c r="U270" s="247"/>
      <c r="V270" s="247"/>
      <c r="W270" s="247"/>
      <c r="X270" s="248"/>
      <c r="Y270" s="13"/>
      <c r="Z270" s="13"/>
      <c r="AA270" s="13"/>
      <c r="AB270" s="13"/>
      <c r="AC270" s="13"/>
      <c r="AD270" s="13"/>
      <c r="AE270" s="13"/>
      <c r="AT270" s="249" t="s">
        <v>206</v>
      </c>
      <c r="AU270" s="249" t="s">
        <v>84</v>
      </c>
      <c r="AV270" s="13" t="s">
        <v>82</v>
      </c>
      <c r="AW270" s="13" t="s">
        <v>5</v>
      </c>
      <c r="AX270" s="13" t="s">
        <v>74</v>
      </c>
      <c r="AY270" s="249" t="s">
        <v>194</v>
      </c>
    </row>
    <row r="271" s="13" customFormat="1">
      <c r="A271" s="13"/>
      <c r="B271" s="239"/>
      <c r="C271" s="240"/>
      <c r="D271" s="241" t="s">
        <v>206</v>
      </c>
      <c r="E271" s="242" t="s">
        <v>20</v>
      </c>
      <c r="F271" s="243" t="s">
        <v>349</v>
      </c>
      <c r="G271" s="240"/>
      <c r="H271" s="242" t="s">
        <v>20</v>
      </c>
      <c r="I271" s="244"/>
      <c r="J271" s="244"/>
      <c r="K271" s="240"/>
      <c r="L271" s="240"/>
      <c r="M271" s="245"/>
      <c r="N271" s="246"/>
      <c r="O271" s="247"/>
      <c r="P271" s="247"/>
      <c r="Q271" s="247"/>
      <c r="R271" s="247"/>
      <c r="S271" s="247"/>
      <c r="T271" s="247"/>
      <c r="U271" s="247"/>
      <c r="V271" s="247"/>
      <c r="W271" s="247"/>
      <c r="X271" s="248"/>
      <c r="Y271" s="13"/>
      <c r="Z271" s="13"/>
      <c r="AA271" s="13"/>
      <c r="AB271" s="13"/>
      <c r="AC271" s="13"/>
      <c r="AD271" s="13"/>
      <c r="AE271" s="13"/>
      <c r="AT271" s="249" t="s">
        <v>206</v>
      </c>
      <c r="AU271" s="249" t="s">
        <v>84</v>
      </c>
      <c r="AV271" s="13" t="s">
        <v>82</v>
      </c>
      <c r="AW271" s="13" t="s">
        <v>5</v>
      </c>
      <c r="AX271" s="13" t="s">
        <v>74</v>
      </c>
      <c r="AY271" s="249" t="s">
        <v>194</v>
      </c>
    </row>
    <row r="272" s="14" customFormat="1">
      <c r="A272" s="14"/>
      <c r="B272" s="250"/>
      <c r="C272" s="251"/>
      <c r="D272" s="241" t="s">
        <v>206</v>
      </c>
      <c r="E272" s="252" t="s">
        <v>20</v>
      </c>
      <c r="F272" s="253" t="s">
        <v>879</v>
      </c>
      <c r="G272" s="251"/>
      <c r="H272" s="254">
        <v>84.150000000000006</v>
      </c>
      <c r="I272" s="255"/>
      <c r="J272" s="255"/>
      <c r="K272" s="251"/>
      <c r="L272" s="251"/>
      <c r="M272" s="256"/>
      <c r="N272" s="257"/>
      <c r="O272" s="258"/>
      <c r="P272" s="258"/>
      <c r="Q272" s="258"/>
      <c r="R272" s="258"/>
      <c r="S272" s="258"/>
      <c r="T272" s="258"/>
      <c r="U272" s="258"/>
      <c r="V272" s="258"/>
      <c r="W272" s="258"/>
      <c r="X272" s="259"/>
      <c r="Y272" s="14"/>
      <c r="Z272" s="14"/>
      <c r="AA272" s="14"/>
      <c r="AB272" s="14"/>
      <c r="AC272" s="14"/>
      <c r="AD272" s="14"/>
      <c r="AE272" s="14"/>
      <c r="AT272" s="260" t="s">
        <v>206</v>
      </c>
      <c r="AU272" s="260" t="s">
        <v>84</v>
      </c>
      <c r="AV272" s="14" t="s">
        <v>84</v>
      </c>
      <c r="AW272" s="14" t="s">
        <v>5</v>
      </c>
      <c r="AX272" s="14" t="s">
        <v>74</v>
      </c>
      <c r="AY272" s="260" t="s">
        <v>194</v>
      </c>
    </row>
    <row r="273" s="13" customFormat="1">
      <c r="A273" s="13"/>
      <c r="B273" s="239"/>
      <c r="C273" s="240"/>
      <c r="D273" s="241" t="s">
        <v>206</v>
      </c>
      <c r="E273" s="242" t="s">
        <v>20</v>
      </c>
      <c r="F273" s="243" t="s">
        <v>880</v>
      </c>
      <c r="G273" s="240"/>
      <c r="H273" s="242" t="s">
        <v>20</v>
      </c>
      <c r="I273" s="244"/>
      <c r="J273" s="244"/>
      <c r="K273" s="240"/>
      <c r="L273" s="240"/>
      <c r="M273" s="245"/>
      <c r="N273" s="246"/>
      <c r="O273" s="247"/>
      <c r="P273" s="247"/>
      <c r="Q273" s="247"/>
      <c r="R273" s="247"/>
      <c r="S273" s="247"/>
      <c r="T273" s="247"/>
      <c r="U273" s="247"/>
      <c r="V273" s="247"/>
      <c r="W273" s="247"/>
      <c r="X273" s="248"/>
      <c r="Y273" s="13"/>
      <c r="Z273" s="13"/>
      <c r="AA273" s="13"/>
      <c r="AB273" s="13"/>
      <c r="AC273" s="13"/>
      <c r="AD273" s="13"/>
      <c r="AE273" s="13"/>
      <c r="AT273" s="249" t="s">
        <v>206</v>
      </c>
      <c r="AU273" s="249" t="s">
        <v>84</v>
      </c>
      <c r="AV273" s="13" t="s">
        <v>82</v>
      </c>
      <c r="AW273" s="13" t="s">
        <v>5</v>
      </c>
      <c r="AX273" s="13" t="s">
        <v>74</v>
      </c>
      <c r="AY273" s="249" t="s">
        <v>194</v>
      </c>
    </row>
    <row r="274" s="15" customFormat="1">
      <c r="A274" s="15"/>
      <c r="B274" s="261"/>
      <c r="C274" s="262"/>
      <c r="D274" s="241" t="s">
        <v>206</v>
      </c>
      <c r="E274" s="263" t="s">
        <v>20</v>
      </c>
      <c r="F274" s="264" t="s">
        <v>210</v>
      </c>
      <c r="G274" s="262"/>
      <c r="H274" s="265">
        <v>192.69</v>
      </c>
      <c r="I274" s="266"/>
      <c r="J274" s="266"/>
      <c r="K274" s="262"/>
      <c r="L274" s="262"/>
      <c r="M274" s="267"/>
      <c r="N274" s="268"/>
      <c r="O274" s="269"/>
      <c r="P274" s="269"/>
      <c r="Q274" s="269"/>
      <c r="R274" s="269"/>
      <c r="S274" s="269"/>
      <c r="T274" s="269"/>
      <c r="U274" s="269"/>
      <c r="V274" s="269"/>
      <c r="W274" s="269"/>
      <c r="X274" s="270"/>
      <c r="Y274" s="15"/>
      <c r="Z274" s="15"/>
      <c r="AA274" s="15"/>
      <c r="AB274" s="15"/>
      <c r="AC274" s="15"/>
      <c r="AD274" s="15"/>
      <c r="AE274" s="15"/>
      <c r="AT274" s="271" t="s">
        <v>206</v>
      </c>
      <c r="AU274" s="271" t="s">
        <v>84</v>
      </c>
      <c r="AV274" s="15" t="s">
        <v>202</v>
      </c>
      <c r="AW274" s="15" t="s">
        <v>5</v>
      </c>
      <c r="AX274" s="15" t="s">
        <v>82</v>
      </c>
      <c r="AY274" s="271" t="s">
        <v>194</v>
      </c>
    </row>
    <row r="275" s="2" customFormat="1" ht="24.15" customHeight="1">
      <c r="A275" s="41"/>
      <c r="B275" s="42"/>
      <c r="C275" s="220" t="s">
        <v>299</v>
      </c>
      <c r="D275" s="220" t="s">
        <v>197</v>
      </c>
      <c r="E275" s="221" t="s">
        <v>881</v>
      </c>
      <c r="F275" s="222" t="s">
        <v>882</v>
      </c>
      <c r="G275" s="223" t="s">
        <v>200</v>
      </c>
      <c r="H275" s="224">
        <v>192.69</v>
      </c>
      <c r="I275" s="225"/>
      <c r="J275" s="225"/>
      <c r="K275" s="226">
        <f>ROUND(P275*H275,2)</f>
        <v>0</v>
      </c>
      <c r="L275" s="222" t="s">
        <v>201</v>
      </c>
      <c r="M275" s="47"/>
      <c r="N275" s="227" t="s">
        <v>20</v>
      </c>
      <c r="O275" s="228" t="s">
        <v>43</v>
      </c>
      <c r="P275" s="229">
        <f>I275+J275</f>
        <v>0</v>
      </c>
      <c r="Q275" s="229">
        <f>ROUND(I275*H275,2)</f>
        <v>0</v>
      </c>
      <c r="R275" s="229">
        <f>ROUND(J275*H275,2)</f>
        <v>0</v>
      </c>
      <c r="S275" s="87"/>
      <c r="T275" s="230">
        <f>S275*H275</f>
        <v>0</v>
      </c>
      <c r="U275" s="230">
        <v>0.00021599999999999999</v>
      </c>
      <c r="V275" s="230">
        <f>U275*H275</f>
        <v>0.041621039999999998</v>
      </c>
      <c r="W275" s="230">
        <v>0</v>
      </c>
      <c r="X275" s="231">
        <f>W275*H275</f>
        <v>0</v>
      </c>
      <c r="Y275" s="41"/>
      <c r="Z275" s="41"/>
      <c r="AA275" s="41"/>
      <c r="AB275" s="41"/>
      <c r="AC275" s="41"/>
      <c r="AD275" s="41"/>
      <c r="AE275" s="41"/>
      <c r="AR275" s="232" t="s">
        <v>289</v>
      </c>
      <c r="AT275" s="232" t="s">
        <v>197</v>
      </c>
      <c r="AU275" s="232" t="s">
        <v>84</v>
      </c>
      <c r="AY275" s="20" t="s">
        <v>194</v>
      </c>
      <c r="BE275" s="233">
        <f>IF(O275="základní",K275,0)</f>
        <v>0</v>
      </c>
      <c r="BF275" s="233">
        <f>IF(O275="snížená",K275,0)</f>
        <v>0</v>
      </c>
      <c r="BG275" s="233">
        <f>IF(O275="zákl. přenesená",K275,0)</f>
        <v>0</v>
      </c>
      <c r="BH275" s="233">
        <f>IF(O275="sníž. přenesená",K275,0)</f>
        <v>0</v>
      </c>
      <c r="BI275" s="233">
        <f>IF(O275="nulová",K275,0)</f>
        <v>0</v>
      </c>
      <c r="BJ275" s="20" t="s">
        <v>82</v>
      </c>
      <c r="BK275" s="233">
        <f>ROUND(P275*H275,2)</f>
        <v>0</v>
      </c>
      <c r="BL275" s="20" t="s">
        <v>289</v>
      </c>
      <c r="BM275" s="232" t="s">
        <v>883</v>
      </c>
    </row>
    <row r="276" s="2" customFormat="1">
      <c r="A276" s="41"/>
      <c r="B276" s="42"/>
      <c r="C276" s="43"/>
      <c r="D276" s="234" t="s">
        <v>204</v>
      </c>
      <c r="E276" s="43"/>
      <c r="F276" s="235" t="s">
        <v>884</v>
      </c>
      <c r="G276" s="43"/>
      <c r="H276" s="43"/>
      <c r="I276" s="236"/>
      <c r="J276" s="236"/>
      <c r="K276" s="43"/>
      <c r="L276" s="43"/>
      <c r="M276" s="47"/>
      <c r="N276" s="237"/>
      <c r="O276" s="238"/>
      <c r="P276" s="87"/>
      <c r="Q276" s="87"/>
      <c r="R276" s="87"/>
      <c r="S276" s="87"/>
      <c r="T276" s="87"/>
      <c r="U276" s="87"/>
      <c r="V276" s="87"/>
      <c r="W276" s="87"/>
      <c r="X276" s="88"/>
      <c r="Y276" s="41"/>
      <c r="Z276" s="41"/>
      <c r="AA276" s="41"/>
      <c r="AB276" s="41"/>
      <c r="AC276" s="41"/>
      <c r="AD276" s="41"/>
      <c r="AE276" s="41"/>
      <c r="AT276" s="20" t="s">
        <v>204</v>
      </c>
      <c r="AU276" s="20" t="s">
        <v>84</v>
      </c>
    </row>
    <row r="277" s="13" customFormat="1">
      <c r="A277" s="13"/>
      <c r="B277" s="239"/>
      <c r="C277" s="240"/>
      <c r="D277" s="241" t="s">
        <v>206</v>
      </c>
      <c r="E277" s="242" t="s">
        <v>20</v>
      </c>
      <c r="F277" s="243" t="s">
        <v>778</v>
      </c>
      <c r="G277" s="240"/>
      <c r="H277" s="242" t="s">
        <v>20</v>
      </c>
      <c r="I277" s="244"/>
      <c r="J277" s="244"/>
      <c r="K277" s="240"/>
      <c r="L277" s="240"/>
      <c r="M277" s="245"/>
      <c r="N277" s="246"/>
      <c r="O277" s="247"/>
      <c r="P277" s="247"/>
      <c r="Q277" s="247"/>
      <c r="R277" s="247"/>
      <c r="S277" s="247"/>
      <c r="T277" s="247"/>
      <c r="U277" s="247"/>
      <c r="V277" s="247"/>
      <c r="W277" s="247"/>
      <c r="X277" s="248"/>
      <c r="Y277" s="13"/>
      <c r="Z277" s="13"/>
      <c r="AA277" s="13"/>
      <c r="AB277" s="13"/>
      <c r="AC277" s="13"/>
      <c r="AD277" s="13"/>
      <c r="AE277" s="13"/>
      <c r="AT277" s="249" t="s">
        <v>206</v>
      </c>
      <c r="AU277" s="249" t="s">
        <v>84</v>
      </c>
      <c r="AV277" s="13" t="s">
        <v>82</v>
      </c>
      <c r="AW277" s="13" t="s">
        <v>5</v>
      </c>
      <c r="AX277" s="13" t="s">
        <v>74</v>
      </c>
      <c r="AY277" s="249" t="s">
        <v>194</v>
      </c>
    </row>
    <row r="278" s="13" customFormat="1">
      <c r="A278" s="13"/>
      <c r="B278" s="239"/>
      <c r="C278" s="240"/>
      <c r="D278" s="241" t="s">
        <v>206</v>
      </c>
      <c r="E278" s="242" t="s">
        <v>20</v>
      </c>
      <c r="F278" s="243" t="s">
        <v>874</v>
      </c>
      <c r="G278" s="240"/>
      <c r="H278" s="242" t="s">
        <v>20</v>
      </c>
      <c r="I278" s="244"/>
      <c r="J278" s="244"/>
      <c r="K278" s="240"/>
      <c r="L278" s="240"/>
      <c r="M278" s="245"/>
      <c r="N278" s="246"/>
      <c r="O278" s="247"/>
      <c r="P278" s="247"/>
      <c r="Q278" s="247"/>
      <c r="R278" s="247"/>
      <c r="S278" s="247"/>
      <c r="T278" s="247"/>
      <c r="U278" s="247"/>
      <c r="V278" s="247"/>
      <c r="W278" s="247"/>
      <c r="X278" s="248"/>
      <c r="Y278" s="13"/>
      <c r="Z278" s="13"/>
      <c r="AA278" s="13"/>
      <c r="AB278" s="13"/>
      <c r="AC278" s="13"/>
      <c r="AD278" s="13"/>
      <c r="AE278" s="13"/>
      <c r="AT278" s="249" t="s">
        <v>206</v>
      </c>
      <c r="AU278" s="249" t="s">
        <v>84</v>
      </c>
      <c r="AV278" s="13" t="s">
        <v>82</v>
      </c>
      <c r="AW278" s="13" t="s">
        <v>5</v>
      </c>
      <c r="AX278" s="13" t="s">
        <v>74</v>
      </c>
      <c r="AY278" s="249" t="s">
        <v>194</v>
      </c>
    </row>
    <row r="279" s="13" customFormat="1">
      <c r="A279" s="13"/>
      <c r="B279" s="239"/>
      <c r="C279" s="240"/>
      <c r="D279" s="241" t="s">
        <v>206</v>
      </c>
      <c r="E279" s="242" t="s">
        <v>20</v>
      </c>
      <c r="F279" s="243" t="s">
        <v>349</v>
      </c>
      <c r="G279" s="240"/>
      <c r="H279" s="242" t="s">
        <v>20</v>
      </c>
      <c r="I279" s="244"/>
      <c r="J279" s="244"/>
      <c r="K279" s="240"/>
      <c r="L279" s="240"/>
      <c r="M279" s="245"/>
      <c r="N279" s="246"/>
      <c r="O279" s="247"/>
      <c r="P279" s="247"/>
      <c r="Q279" s="247"/>
      <c r="R279" s="247"/>
      <c r="S279" s="247"/>
      <c r="T279" s="247"/>
      <c r="U279" s="247"/>
      <c r="V279" s="247"/>
      <c r="W279" s="247"/>
      <c r="X279" s="248"/>
      <c r="Y279" s="13"/>
      <c r="Z279" s="13"/>
      <c r="AA279" s="13"/>
      <c r="AB279" s="13"/>
      <c r="AC279" s="13"/>
      <c r="AD279" s="13"/>
      <c r="AE279" s="13"/>
      <c r="AT279" s="249" t="s">
        <v>206</v>
      </c>
      <c r="AU279" s="249" t="s">
        <v>84</v>
      </c>
      <c r="AV279" s="13" t="s">
        <v>82</v>
      </c>
      <c r="AW279" s="13" t="s">
        <v>5</v>
      </c>
      <c r="AX279" s="13" t="s">
        <v>74</v>
      </c>
      <c r="AY279" s="249" t="s">
        <v>194</v>
      </c>
    </row>
    <row r="280" s="14" customFormat="1">
      <c r="A280" s="14"/>
      <c r="B280" s="250"/>
      <c r="C280" s="251"/>
      <c r="D280" s="241" t="s">
        <v>206</v>
      </c>
      <c r="E280" s="252" t="s">
        <v>20</v>
      </c>
      <c r="F280" s="253" t="s">
        <v>875</v>
      </c>
      <c r="G280" s="251"/>
      <c r="H280" s="254">
        <v>47.951999999999998</v>
      </c>
      <c r="I280" s="255"/>
      <c r="J280" s="255"/>
      <c r="K280" s="251"/>
      <c r="L280" s="251"/>
      <c r="M280" s="256"/>
      <c r="N280" s="257"/>
      <c r="O280" s="258"/>
      <c r="P280" s="258"/>
      <c r="Q280" s="258"/>
      <c r="R280" s="258"/>
      <c r="S280" s="258"/>
      <c r="T280" s="258"/>
      <c r="U280" s="258"/>
      <c r="V280" s="258"/>
      <c r="W280" s="258"/>
      <c r="X280" s="259"/>
      <c r="Y280" s="14"/>
      <c r="Z280" s="14"/>
      <c r="AA280" s="14"/>
      <c r="AB280" s="14"/>
      <c r="AC280" s="14"/>
      <c r="AD280" s="14"/>
      <c r="AE280" s="14"/>
      <c r="AT280" s="260" t="s">
        <v>206</v>
      </c>
      <c r="AU280" s="260" t="s">
        <v>84</v>
      </c>
      <c r="AV280" s="14" t="s">
        <v>84</v>
      </c>
      <c r="AW280" s="14" t="s">
        <v>5</v>
      </c>
      <c r="AX280" s="14" t="s">
        <v>74</v>
      </c>
      <c r="AY280" s="260" t="s">
        <v>194</v>
      </c>
    </row>
    <row r="281" s="13" customFormat="1">
      <c r="A281" s="13"/>
      <c r="B281" s="239"/>
      <c r="C281" s="240"/>
      <c r="D281" s="241" t="s">
        <v>206</v>
      </c>
      <c r="E281" s="242" t="s">
        <v>20</v>
      </c>
      <c r="F281" s="243" t="s">
        <v>876</v>
      </c>
      <c r="G281" s="240"/>
      <c r="H281" s="242" t="s">
        <v>20</v>
      </c>
      <c r="I281" s="244"/>
      <c r="J281" s="244"/>
      <c r="K281" s="240"/>
      <c r="L281" s="240"/>
      <c r="M281" s="245"/>
      <c r="N281" s="246"/>
      <c r="O281" s="247"/>
      <c r="P281" s="247"/>
      <c r="Q281" s="247"/>
      <c r="R281" s="247"/>
      <c r="S281" s="247"/>
      <c r="T281" s="247"/>
      <c r="U281" s="247"/>
      <c r="V281" s="247"/>
      <c r="W281" s="247"/>
      <c r="X281" s="248"/>
      <c r="Y281" s="13"/>
      <c r="Z281" s="13"/>
      <c r="AA281" s="13"/>
      <c r="AB281" s="13"/>
      <c r="AC281" s="13"/>
      <c r="AD281" s="13"/>
      <c r="AE281" s="13"/>
      <c r="AT281" s="249" t="s">
        <v>206</v>
      </c>
      <c r="AU281" s="249" t="s">
        <v>84</v>
      </c>
      <c r="AV281" s="13" t="s">
        <v>82</v>
      </c>
      <c r="AW281" s="13" t="s">
        <v>5</v>
      </c>
      <c r="AX281" s="13" t="s">
        <v>74</v>
      </c>
      <c r="AY281" s="249" t="s">
        <v>194</v>
      </c>
    </row>
    <row r="282" s="13" customFormat="1">
      <c r="A282" s="13"/>
      <c r="B282" s="239"/>
      <c r="C282" s="240"/>
      <c r="D282" s="241" t="s">
        <v>206</v>
      </c>
      <c r="E282" s="242" t="s">
        <v>20</v>
      </c>
      <c r="F282" s="243" t="s">
        <v>778</v>
      </c>
      <c r="G282" s="240"/>
      <c r="H282" s="242" t="s">
        <v>20</v>
      </c>
      <c r="I282" s="244"/>
      <c r="J282" s="244"/>
      <c r="K282" s="240"/>
      <c r="L282" s="240"/>
      <c r="M282" s="245"/>
      <c r="N282" s="246"/>
      <c r="O282" s="247"/>
      <c r="P282" s="247"/>
      <c r="Q282" s="247"/>
      <c r="R282" s="247"/>
      <c r="S282" s="247"/>
      <c r="T282" s="247"/>
      <c r="U282" s="247"/>
      <c r="V282" s="247"/>
      <c r="W282" s="247"/>
      <c r="X282" s="248"/>
      <c r="Y282" s="13"/>
      <c r="Z282" s="13"/>
      <c r="AA282" s="13"/>
      <c r="AB282" s="13"/>
      <c r="AC282" s="13"/>
      <c r="AD282" s="13"/>
      <c r="AE282" s="13"/>
      <c r="AT282" s="249" t="s">
        <v>206</v>
      </c>
      <c r="AU282" s="249" t="s">
        <v>84</v>
      </c>
      <c r="AV282" s="13" t="s">
        <v>82</v>
      </c>
      <c r="AW282" s="13" t="s">
        <v>5</v>
      </c>
      <c r="AX282" s="13" t="s">
        <v>74</v>
      </c>
      <c r="AY282" s="249" t="s">
        <v>194</v>
      </c>
    </row>
    <row r="283" s="13" customFormat="1">
      <c r="A283" s="13"/>
      <c r="B283" s="239"/>
      <c r="C283" s="240"/>
      <c r="D283" s="241" t="s">
        <v>206</v>
      </c>
      <c r="E283" s="242" t="s">
        <v>20</v>
      </c>
      <c r="F283" s="243" t="s">
        <v>874</v>
      </c>
      <c r="G283" s="240"/>
      <c r="H283" s="242" t="s">
        <v>20</v>
      </c>
      <c r="I283" s="244"/>
      <c r="J283" s="244"/>
      <c r="K283" s="240"/>
      <c r="L283" s="240"/>
      <c r="M283" s="245"/>
      <c r="N283" s="246"/>
      <c r="O283" s="247"/>
      <c r="P283" s="247"/>
      <c r="Q283" s="247"/>
      <c r="R283" s="247"/>
      <c r="S283" s="247"/>
      <c r="T283" s="247"/>
      <c r="U283" s="247"/>
      <c r="V283" s="247"/>
      <c r="W283" s="247"/>
      <c r="X283" s="248"/>
      <c r="Y283" s="13"/>
      <c r="Z283" s="13"/>
      <c r="AA283" s="13"/>
      <c r="AB283" s="13"/>
      <c r="AC283" s="13"/>
      <c r="AD283" s="13"/>
      <c r="AE283" s="13"/>
      <c r="AT283" s="249" t="s">
        <v>206</v>
      </c>
      <c r="AU283" s="249" t="s">
        <v>84</v>
      </c>
      <c r="AV283" s="13" t="s">
        <v>82</v>
      </c>
      <c r="AW283" s="13" t="s">
        <v>5</v>
      </c>
      <c r="AX283" s="13" t="s">
        <v>74</v>
      </c>
      <c r="AY283" s="249" t="s">
        <v>194</v>
      </c>
    </row>
    <row r="284" s="13" customFormat="1">
      <c r="A284" s="13"/>
      <c r="B284" s="239"/>
      <c r="C284" s="240"/>
      <c r="D284" s="241" t="s">
        <v>206</v>
      </c>
      <c r="E284" s="242" t="s">
        <v>20</v>
      </c>
      <c r="F284" s="243" t="s">
        <v>349</v>
      </c>
      <c r="G284" s="240"/>
      <c r="H284" s="242" t="s">
        <v>20</v>
      </c>
      <c r="I284" s="244"/>
      <c r="J284" s="244"/>
      <c r="K284" s="240"/>
      <c r="L284" s="240"/>
      <c r="M284" s="245"/>
      <c r="N284" s="246"/>
      <c r="O284" s="247"/>
      <c r="P284" s="247"/>
      <c r="Q284" s="247"/>
      <c r="R284" s="247"/>
      <c r="S284" s="247"/>
      <c r="T284" s="247"/>
      <c r="U284" s="247"/>
      <c r="V284" s="247"/>
      <c r="W284" s="247"/>
      <c r="X284" s="248"/>
      <c r="Y284" s="13"/>
      <c r="Z284" s="13"/>
      <c r="AA284" s="13"/>
      <c r="AB284" s="13"/>
      <c r="AC284" s="13"/>
      <c r="AD284" s="13"/>
      <c r="AE284" s="13"/>
      <c r="AT284" s="249" t="s">
        <v>206</v>
      </c>
      <c r="AU284" s="249" t="s">
        <v>84</v>
      </c>
      <c r="AV284" s="13" t="s">
        <v>82</v>
      </c>
      <c r="AW284" s="13" t="s">
        <v>5</v>
      </c>
      <c r="AX284" s="13" t="s">
        <v>74</v>
      </c>
      <c r="AY284" s="249" t="s">
        <v>194</v>
      </c>
    </row>
    <row r="285" s="14" customFormat="1">
      <c r="A285" s="14"/>
      <c r="B285" s="250"/>
      <c r="C285" s="251"/>
      <c r="D285" s="241" t="s">
        <v>206</v>
      </c>
      <c r="E285" s="252" t="s">
        <v>20</v>
      </c>
      <c r="F285" s="253" t="s">
        <v>877</v>
      </c>
      <c r="G285" s="251"/>
      <c r="H285" s="254">
        <v>60.588000000000001</v>
      </c>
      <c r="I285" s="255"/>
      <c r="J285" s="255"/>
      <c r="K285" s="251"/>
      <c r="L285" s="251"/>
      <c r="M285" s="256"/>
      <c r="N285" s="257"/>
      <c r="O285" s="258"/>
      <c r="P285" s="258"/>
      <c r="Q285" s="258"/>
      <c r="R285" s="258"/>
      <c r="S285" s="258"/>
      <c r="T285" s="258"/>
      <c r="U285" s="258"/>
      <c r="V285" s="258"/>
      <c r="W285" s="258"/>
      <c r="X285" s="259"/>
      <c r="Y285" s="14"/>
      <c r="Z285" s="14"/>
      <c r="AA285" s="14"/>
      <c r="AB285" s="14"/>
      <c r="AC285" s="14"/>
      <c r="AD285" s="14"/>
      <c r="AE285" s="14"/>
      <c r="AT285" s="260" t="s">
        <v>206</v>
      </c>
      <c r="AU285" s="260" t="s">
        <v>84</v>
      </c>
      <c r="AV285" s="14" t="s">
        <v>84</v>
      </c>
      <c r="AW285" s="14" t="s">
        <v>5</v>
      </c>
      <c r="AX285" s="14" t="s">
        <v>74</v>
      </c>
      <c r="AY285" s="260" t="s">
        <v>194</v>
      </c>
    </row>
    <row r="286" s="13" customFormat="1">
      <c r="A286" s="13"/>
      <c r="B286" s="239"/>
      <c r="C286" s="240"/>
      <c r="D286" s="241" t="s">
        <v>206</v>
      </c>
      <c r="E286" s="242" t="s">
        <v>20</v>
      </c>
      <c r="F286" s="243" t="s">
        <v>878</v>
      </c>
      <c r="G286" s="240"/>
      <c r="H286" s="242" t="s">
        <v>20</v>
      </c>
      <c r="I286" s="244"/>
      <c r="J286" s="244"/>
      <c r="K286" s="240"/>
      <c r="L286" s="240"/>
      <c r="M286" s="245"/>
      <c r="N286" s="246"/>
      <c r="O286" s="247"/>
      <c r="P286" s="247"/>
      <c r="Q286" s="247"/>
      <c r="R286" s="247"/>
      <c r="S286" s="247"/>
      <c r="T286" s="247"/>
      <c r="U286" s="247"/>
      <c r="V286" s="247"/>
      <c r="W286" s="247"/>
      <c r="X286" s="248"/>
      <c r="Y286" s="13"/>
      <c r="Z286" s="13"/>
      <c r="AA286" s="13"/>
      <c r="AB286" s="13"/>
      <c r="AC286" s="13"/>
      <c r="AD286" s="13"/>
      <c r="AE286" s="13"/>
      <c r="AT286" s="249" t="s">
        <v>206</v>
      </c>
      <c r="AU286" s="249" t="s">
        <v>84</v>
      </c>
      <c r="AV286" s="13" t="s">
        <v>82</v>
      </c>
      <c r="AW286" s="13" t="s">
        <v>5</v>
      </c>
      <c r="AX286" s="13" t="s">
        <v>74</v>
      </c>
      <c r="AY286" s="249" t="s">
        <v>194</v>
      </c>
    </row>
    <row r="287" s="13" customFormat="1">
      <c r="A287" s="13"/>
      <c r="B287" s="239"/>
      <c r="C287" s="240"/>
      <c r="D287" s="241" t="s">
        <v>206</v>
      </c>
      <c r="E287" s="242" t="s">
        <v>20</v>
      </c>
      <c r="F287" s="243" t="s">
        <v>778</v>
      </c>
      <c r="G287" s="240"/>
      <c r="H287" s="242" t="s">
        <v>20</v>
      </c>
      <c r="I287" s="244"/>
      <c r="J287" s="244"/>
      <c r="K287" s="240"/>
      <c r="L287" s="240"/>
      <c r="M287" s="245"/>
      <c r="N287" s="246"/>
      <c r="O287" s="247"/>
      <c r="P287" s="247"/>
      <c r="Q287" s="247"/>
      <c r="R287" s="247"/>
      <c r="S287" s="247"/>
      <c r="T287" s="247"/>
      <c r="U287" s="247"/>
      <c r="V287" s="247"/>
      <c r="W287" s="247"/>
      <c r="X287" s="248"/>
      <c r="Y287" s="13"/>
      <c r="Z287" s="13"/>
      <c r="AA287" s="13"/>
      <c r="AB287" s="13"/>
      <c r="AC287" s="13"/>
      <c r="AD287" s="13"/>
      <c r="AE287" s="13"/>
      <c r="AT287" s="249" t="s">
        <v>206</v>
      </c>
      <c r="AU287" s="249" t="s">
        <v>84</v>
      </c>
      <c r="AV287" s="13" t="s">
        <v>82</v>
      </c>
      <c r="AW287" s="13" t="s">
        <v>5</v>
      </c>
      <c r="AX287" s="13" t="s">
        <v>74</v>
      </c>
      <c r="AY287" s="249" t="s">
        <v>194</v>
      </c>
    </row>
    <row r="288" s="13" customFormat="1">
      <c r="A288" s="13"/>
      <c r="B288" s="239"/>
      <c r="C288" s="240"/>
      <c r="D288" s="241" t="s">
        <v>206</v>
      </c>
      <c r="E288" s="242" t="s">
        <v>20</v>
      </c>
      <c r="F288" s="243" t="s">
        <v>874</v>
      </c>
      <c r="G288" s="240"/>
      <c r="H288" s="242" t="s">
        <v>20</v>
      </c>
      <c r="I288" s="244"/>
      <c r="J288" s="244"/>
      <c r="K288" s="240"/>
      <c r="L288" s="240"/>
      <c r="M288" s="245"/>
      <c r="N288" s="246"/>
      <c r="O288" s="247"/>
      <c r="P288" s="247"/>
      <c r="Q288" s="247"/>
      <c r="R288" s="247"/>
      <c r="S288" s="247"/>
      <c r="T288" s="247"/>
      <c r="U288" s="247"/>
      <c r="V288" s="247"/>
      <c r="W288" s="247"/>
      <c r="X288" s="248"/>
      <c r="Y288" s="13"/>
      <c r="Z288" s="13"/>
      <c r="AA288" s="13"/>
      <c r="AB288" s="13"/>
      <c r="AC288" s="13"/>
      <c r="AD288" s="13"/>
      <c r="AE288" s="13"/>
      <c r="AT288" s="249" t="s">
        <v>206</v>
      </c>
      <c r="AU288" s="249" t="s">
        <v>84</v>
      </c>
      <c r="AV288" s="13" t="s">
        <v>82</v>
      </c>
      <c r="AW288" s="13" t="s">
        <v>5</v>
      </c>
      <c r="AX288" s="13" t="s">
        <v>74</v>
      </c>
      <c r="AY288" s="249" t="s">
        <v>194</v>
      </c>
    </row>
    <row r="289" s="13" customFormat="1">
      <c r="A289" s="13"/>
      <c r="B289" s="239"/>
      <c r="C289" s="240"/>
      <c r="D289" s="241" t="s">
        <v>206</v>
      </c>
      <c r="E289" s="242" t="s">
        <v>20</v>
      </c>
      <c r="F289" s="243" t="s">
        <v>349</v>
      </c>
      <c r="G289" s="240"/>
      <c r="H289" s="242" t="s">
        <v>20</v>
      </c>
      <c r="I289" s="244"/>
      <c r="J289" s="244"/>
      <c r="K289" s="240"/>
      <c r="L289" s="240"/>
      <c r="M289" s="245"/>
      <c r="N289" s="246"/>
      <c r="O289" s="247"/>
      <c r="P289" s="247"/>
      <c r="Q289" s="247"/>
      <c r="R289" s="247"/>
      <c r="S289" s="247"/>
      <c r="T289" s="247"/>
      <c r="U289" s="247"/>
      <c r="V289" s="247"/>
      <c r="W289" s="247"/>
      <c r="X289" s="248"/>
      <c r="Y289" s="13"/>
      <c r="Z289" s="13"/>
      <c r="AA289" s="13"/>
      <c r="AB289" s="13"/>
      <c r="AC289" s="13"/>
      <c r="AD289" s="13"/>
      <c r="AE289" s="13"/>
      <c r="AT289" s="249" t="s">
        <v>206</v>
      </c>
      <c r="AU289" s="249" t="s">
        <v>84</v>
      </c>
      <c r="AV289" s="13" t="s">
        <v>82</v>
      </c>
      <c r="AW289" s="13" t="s">
        <v>5</v>
      </c>
      <c r="AX289" s="13" t="s">
        <v>74</v>
      </c>
      <c r="AY289" s="249" t="s">
        <v>194</v>
      </c>
    </row>
    <row r="290" s="14" customFormat="1">
      <c r="A290" s="14"/>
      <c r="B290" s="250"/>
      <c r="C290" s="251"/>
      <c r="D290" s="241" t="s">
        <v>206</v>
      </c>
      <c r="E290" s="252" t="s">
        <v>20</v>
      </c>
      <c r="F290" s="253" t="s">
        <v>879</v>
      </c>
      <c r="G290" s="251"/>
      <c r="H290" s="254">
        <v>84.150000000000006</v>
      </c>
      <c r="I290" s="255"/>
      <c r="J290" s="255"/>
      <c r="K290" s="251"/>
      <c r="L290" s="251"/>
      <c r="M290" s="256"/>
      <c r="N290" s="257"/>
      <c r="O290" s="258"/>
      <c r="P290" s="258"/>
      <c r="Q290" s="258"/>
      <c r="R290" s="258"/>
      <c r="S290" s="258"/>
      <c r="T290" s="258"/>
      <c r="U290" s="258"/>
      <c r="V290" s="258"/>
      <c r="W290" s="258"/>
      <c r="X290" s="259"/>
      <c r="Y290" s="14"/>
      <c r="Z290" s="14"/>
      <c r="AA290" s="14"/>
      <c r="AB290" s="14"/>
      <c r="AC290" s="14"/>
      <c r="AD290" s="14"/>
      <c r="AE290" s="14"/>
      <c r="AT290" s="260" t="s">
        <v>206</v>
      </c>
      <c r="AU290" s="260" t="s">
        <v>84</v>
      </c>
      <c r="AV290" s="14" t="s">
        <v>84</v>
      </c>
      <c r="AW290" s="14" t="s">
        <v>5</v>
      </c>
      <c r="AX290" s="14" t="s">
        <v>74</v>
      </c>
      <c r="AY290" s="260" t="s">
        <v>194</v>
      </c>
    </row>
    <row r="291" s="13" customFormat="1">
      <c r="A291" s="13"/>
      <c r="B291" s="239"/>
      <c r="C291" s="240"/>
      <c r="D291" s="241" t="s">
        <v>206</v>
      </c>
      <c r="E291" s="242" t="s">
        <v>20</v>
      </c>
      <c r="F291" s="243" t="s">
        <v>880</v>
      </c>
      <c r="G291" s="240"/>
      <c r="H291" s="242" t="s">
        <v>20</v>
      </c>
      <c r="I291" s="244"/>
      <c r="J291" s="244"/>
      <c r="K291" s="240"/>
      <c r="L291" s="240"/>
      <c r="M291" s="245"/>
      <c r="N291" s="246"/>
      <c r="O291" s="247"/>
      <c r="P291" s="247"/>
      <c r="Q291" s="247"/>
      <c r="R291" s="247"/>
      <c r="S291" s="247"/>
      <c r="T291" s="247"/>
      <c r="U291" s="247"/>
      <c r="V291" s="247"/>
      <c r="W291" s="247"/>
      <c r="X291" s="248"/>
      <c r="Y291" s="13"/>
      <c r="Z291" s="13"/>
      <c r="AA291" s="13"/>
      <c r="AB291" s="13"/>
      <c r="AC291" s="13"/>
      <c r="AD291" s="13"/>
      <c r="AE291" s="13"/>
      <c r="AT291" s="249" t="s">
        <v>206</v>
      </c>
      <c r="AU291" s="249" t="s">
        <v>84</v>
      </c>
      <c r="AV291" s="13" t="s">
        <v>82</v>
      </c>
      <c r="AW291" s="13" t="s">
        <v>5</v>
      </c>
      <c r="AX291" s="13" t="s">
        <v>74</v>
      </c>
      <c r="AY291" s="249" t="s">
        <v>194</v>
      </c>
    </row>
    <row r="292" s="15" customFormat="1">
      <c r="A292" s="15"/>
      <c r="B292" s="261"/>
      <c r="C292" s="262"/>
      <c r="D292" s="241" t="s">
        <v>206</v>
      </c>
      <c r="E292" s="263" t="s">
        <v>20</v>
      </c>
      <c r="F292" s="264" t="s">
        <v>210</v>
      </c>
      <c r="G292" s="262"/>
      <c r="H292" s="265">
        <v>192.69</v>
      </c>
      <c r="I292" s="266"/>
      <c r="J292" s="266"/>
      <c r="K292" s="262"/>
      <c r="L292" s="262"/>
      <c r="M292" s="267"/>
      <c r="N292" s="298"/>
      <c r="O292" s="299"/>
      <c r="P292" s="299"/>
      <c r="Q292" s="299"/>
      <c r="R292" s="299"/>
      <c r="S292" s="299"/>
      <c r="T292" s="299"/>
      <c r="U292" s="299"/>
      <c r="V292" s="299"/>
      <c r="W292" s="299"/>
      <c r="X292" s="300"/>
      <c r="Y292" s="15"/>
      <c r="Z292" s="15"/>
      <c r="AA292" s="15"/>
      <c r="AB292" s="15"/>
      <c r="AC292" s="15"/>
      <c r="AD292" s="15"/>
      <c r="AE292" s="15"/>
      <c r="AT292" s="271" t="s">
        <v>206</v>
      </c>
      <c r="AU292" s="271" t="s">
        <v>84</v>
      </c>
      <c r="AV292" s="15" t="s">
        <v>202</v>
      </c>
      <c r="AW292" s="15" t="s">
        <v>5</v>
      </c>
      <c r="AX292" s="15" t="s">
        <v>82</v>
      </c>
      <c r="AY292" s="271" t="s">
        <v>194</v>
      </c>
    </row>
    <row r="293" s="2" customFormat="1" ht="6.96" customHeight="1">
      <c r="A293" s="41"/>
      <c r="B293" s="62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47"/>
      <c r="N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</row>
  </sheetData>
  <sheetProtection sheet="1" autoFilter="0" formatColumns="0" formatRows="0" objects="1" scenarios="1" spinCount="100000" saltValue="fFhN4/r72Gr573oB2koCrsBE3omTnOP9vKUmLC4E76N/eDw6ERyaaFllAQ3O5aSQjU0RZxu4RUlehuZBr7jxtw==" hashValue="0enhJ6Y1tmZBssv/SuFz0MNrfjpRrjSaAwiCPZO+4HECbgI12xOkEaGbukLqk5reOuBw5MpXU/ohTh3UwIobAQ==" algorithmName="SHA-512" password="CC35"/>
  <autoFilter ref="C93:L292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82:H82"/>
    <mergeCell ref="E84:H84"/>
    <mergeCell ref="E86:H86"/>
    <mergeCell ref="M2:Z2"/>
  </mergeCells>
  <hyperlinks>
    <hyperlink ref="F98" r:id="rId1" display="https://podminky.urs.cz/item/CS_URS_2025_01/131213701"/>
    <hyperlink ref="F105" r:id="rId2" display="https://podminky.urs.cz/item/CS_URS_2025_01/162211311"/>
    <hyperlink ref="F112" r:id="rId3" display="https://podminky.urs.cz/item/CS_URS_2025_01/162211319"/>
    <hyperlink ref="F119" r:id="rId4" display="https://podminky.urs.cz/item/CS_URS_2025_01/162751117"/>
    <hyperlink ref="F126" r:id="rId5" display="https://podminky.urs.cz/item/CS_URS_2025_01/162751119"/>
    <hyperlink ref="F133" r:id="rId6" display="https://podminky.urs.cz/item/CS_URS_2025_01/167111101"/>
    <hyperlink ref="F140" r:id="rId7" display="https://podminky.urs.cz/item/CS_URS_2025_01/171152501"/>
    <hyperlink ref="F146" r:id="rId8" display="https://podminky.urs.cz/item/CS_URS_2025_01/171201221"/>
    <hyperlink ref="F153" r:id="rId9" display="https://podminky.urs.cz/item/CS_URS_2025_01/171251201"/>
    <hyperlink ref="F160" r:id="rId10" display="https://podminky.urs.cz/item/CS_URS_2025_01/175111201"/>
    <hyperlink ref="F168" r:id="rId11" display="https://podminky.urs.cz/item/CS_URS_2025_01/275313711"/>
    <hyperlink ref="F175" r:id="rId12" display="https://podminky.urs.cz/item/CS_URS_2025_01/275351121"/>
    <hyperlink ref="F181" r:id="rId13" display="https://podminky.urs.cz/item/CS_URS_2025_01/275351122"/>
    <hyperlink ref="F188" r:id="rId14" display="https://podminky.urs.cz/item/CS_URS_2025_01/998011008"/>
    <hyperlink ref="F192" r:id="rId15" display="https://podminky.urs.cz/item/CS_URS_2025_01/762085103"/>
    <hyperlink ref="F203" r:id="rId16" display="https://podminky.urs.cz/item/CS_URS_2025_01/762723311"/>
    <hyperlink ref="F242" r:id="rId17" display="https://podminky.urs.cz/item/CS_URS_2025_01/762795000"/>
    <hyperlink ref="F255" r:id="rId18" display="https://podminky.urs.cz/item/CS_URS_2025_01/998762201"/>
    <hyperlink ref="F258" r:id="rId19" display="https://podminky.urs.cz/item/CS_URS_2025_01/783201401"/>
    <hyperlink ref="F276" r:id="rId20" display="https://podminky.urs.cz/item/CS_URS_2025_01/783213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100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1" customFormat="1" ht="12" customHeight="1">
      <c r="B8" s="23"/>
      <c r="D8" s="148" t="s">
        <v>153</v>
      </c>
      <c r="M8" s="23"/>
    </row>
    <row r="9" s="2" customFormat="1" ht="16.5" customHeight="1">
      <c r="A9" s="41"/>
      <c r="B9" s="47"/>
      <c r="C9" s="41"/>
      <c r="D9" s="41"/>
      <c r="E9" s="149" t="s">
        <v>772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8" t="s">
        <v>518</v>
      </c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885</v>
      </c>
      <c r="F11" s="41"/>
      <c r="G11" s="41"/>
      <c r="H11" s="41"/>
      <c r="I11" s="41"/>
      <c r="J11" s="41"/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8" t="s">
        <v>19</v>
      </c>
      <c r="E13" s="41"/>
      <c r="F13" s="139" t="s">
        <v>20</v>
      </c>
      <c r="G13" s="41"/>
      <c r="H13" s="41"/>
      <c r="I13" s="148" t="s">
        <v>21</v>
      </c>
      <c r="J13" s="139" t="s">
        <v>20</v>
      </c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22</v>
      </c>
      <c r="E14" s="41"/>
      <c r="F14" s="139" t="s">
        <v>23</v>
      </c>
      <c r="G14" s="41"/>
      <c r="H14" s="41"/>
      <c r="I14" s="148" t="s">
        <v>24</v>
      </c>
      <c r="J14" s="152" t="str">
        <f>'Rekapitulace stavby'!AN8</f>
        <v>5. 6. 2025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8" t="s">
        <v>26</v>
      </c>
      <c r="E16" s="41"/>
      <c r="F16" s="41"/>
      <c r="G16" s="41"/>
      <c r="H16" s="41"/>
      <c r="I16" s="148" t="s">
        <v>27</v>
      </c>
      <c r="J16" s="139" t="s">
        <v>20</v>
      </c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9" t="s">
        <v>28</v>
      </c>
      <c r="F17" s="41"/>
      <c r="G17" s="41"/>
      <c r="H17" s="41"/>
      <c r="I17" s="148" t="s">
        <v>29</v>
      </c>
      <c r="J17" s="139" t="s">
        <v>20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8" t="s">
        <v>30</v>
      </c>
      <c r="E19" s="41"/>
      <c r="F19" s="41"/>
      <c r="G19" s="41"/>
      <c r="H19" s="41"/>
      <c r="I19" s="148" t="s">
        <v>27</v>
      </c>
      <c r="J19" s="36" t="str">
        <f>'Rekapitulace stavby'!AN13</f>
        <v>Vyplň údaj</v>
      </c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9"/>
      <c r="G20" s="139"/>
      <c r="H20" s="139"/>
      <c r="I20" s="148" t="s">
        <v>29</v>
      </c>
      <c r="J20" s="36" t="str">
        <f>'Rekapitulace stavby'!AN14</f>
        <v>Vyplň údaj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8" t="s">
        <v>32</v>
      </c>
      <c r="E22" s="41"/>
      <c r="F22" s="41"/>
      <c r="G22" s="41"/>
      <c r="H22" s="41"/>
      <c r="I22" s="148" t="s">
        <v>27</v>
      </c>
      <c r="J22" s="139" t="s">
        <v>20</v>
      </c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9" t="s">
        <v>33</v>
      </c>
      <c r="F23" s="41"/>
      <c r="G23" s="41"/>
      <c r="H23" s="41"/>
      <c r="I23" s="148" t="s">
        <v>29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8" t="s">
        <v>34</v>
      </c>
      <c r="E25" s="41"/>
      <c r="F25" s="41"/>
      <c r="G25" s="41"/>
      <c r="H25" s="41"/>
      <c r="I25" s="148" t="s">
        <v>27</v>
      </c>
      <c r="J25" s="139" t="s">
        <v>20</v>
      </c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9" t="s">
        <v>35</v>
      </c>
      <c r="F26" s="41"/>
      <c r="G26" s="41"/>
      <c r="H26" s="41"/>
      <c r="I26" s="148" t="s">
        <v>29</v>
      </c>
      <c r="J26" s="139" t="s">
        <v>20</v>
      </c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8" t="s">
        <v>36</v>
      </c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3"/>
      <c r="B29" s="154"/>
      <c r="C29" s="153"/>
      <c r="D29" s="153"/>
      <c r="E29" s="155" t="s">
        <v>520</v>
      </c>
      <c r="F29" s="155"/>
      <c r="G29" s="155"/>
      <c r="H29" s="155"/>
      <c r="I29" s="153"/>
      <c r="J29" s="153"/>
      <c r="K29" s="153"/>
      <c r="L29" s="153"/>
      <c r="M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7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7"/>
      <c r="C32" s="41"/>
      <c r="D32" s="41"/>
      <c r="E32" s="148" t="s">
        <v>156</v>
      </c>
      <c r="F32" s="41"/>
      <c r="G32" s="41"/>
      <c r="H32" s="41"/>
      <c r="I32" s="41"/>
      <c r="J32" s="41"/>
      <c r="K32" s="158">
        <f>I65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>
      <c r="A33" s="41"/>
      <c r="B33" s="47"/>
      <c r="C33" s="41"/>
      <c r="D33" s="41"/>
      <c r="E33" s="148" t="s">
        <v>157</v>
      </c>
      <c r="F33" s="41"/>
      <c r="G33" s="41"/>
      <c r="H33" s="41"/>
      <c r="I33" s="41"/>
      <c r="J33" s="41"/>
      <c r="K33" s="158">
        <f>J65</f>
        <v>0</v>
      </c>
      <c r="L33" s="41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38</v>
      </c>
      <c r="E34" s="41"/>
      <c r="F34" s="41"/>
      <c r="G34" s="41"/>
      <c r="H34" s="41"/>
      <c r="I34" s="41"/>
      <c r="J34" s="41"/>
      <c r="K34" s="160">
        <f>ROUND(K94, 2)</f>
        <v>0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7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40</v>
      </c>
      <c r="G36" s="41"/>
      <c r="H36" s="41"/>
      <c r="I36" s="161" t="s">
        <v>39</v>
      </c>
      <c r="J36" s="41"/>
      <c r="K36" s="161" t="s">
        <v>41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2" t="s">
        <v>42</v>
      </c>
      <c r="E37" s="148" t="s">
        <v>43</v>
      </c>
      <c r="F37" s="158">
        <f>ROUND((SUM(BE94:BE319)),  2)</f>
        <v>0</v>
      </c>
      <c r="G37" s="41"/>
      <c r="H37" s="41"/>
      <c r="I37" s="163">
        <v>0.20999999999999999</v>
      </c>
      <c r="J37" s="41"/>
      <c r="K37" s="158">
        <f>ROUND(((SUM(BE94:BE319))*I37),  2)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8" t="s">
        <v>44</v>
      </c>
      <c r="F38" s="158">
        <f>ROUND((SUM(BF94:BF319)),  2)</f>
        <v>0</v>
      </c>
      <c r="G38" s="41"/>
      <c r="H38" s="41"/>
      <c r="I38" s="163">
        <v>0.12</v>
      </c>
      <c r="J38" s="41"/>
      <c r="K38" s="158">
        <f>ROUND(((SUM(BF94:BF319))*I38),  2)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45</v>
      </c>
      <c r="F39" s="158">
        <f>ROUND((SUM(BG94:BG319)),  2)</f>
        <v>0</v>
      </c>
      <c r="G39" s="41"/>
      <c r="H39" s="41"/>
      <c r="I39" s="163">
        <v>0.20999999999999999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8" t="s">
        <v>46</v>
      </c>
      <c r="F40" s="158">
        <f>ROUND((SUM(BH94:BH319)),  2)</f>
        <v>0</v>
      </c>
      <c r="G40" s="41"/>
      <c r="H40" s="41"/>
      <c r="I40" s="163">
        <v>0.12</v>
      </c>
      <c r="J40" s="41"/>
      <c r="K40" s="158">
        <f>0</f>
        <v>0</v>
      </c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8" t="s">
        <v>47</v>
      </c>
      <c r="F41" s="158">
        <f>ROUND((SUM(BI94:BI319)),  2)</f>
        <v>0</v>
      </c>
      <c r="G41" s="41"/>
      <c r="H41" s="41"/>
      <c r="I41" s="163">
        <v>0</v>
      </c>
      <c r="J41" s="41"/>
      <c r="K41" s="158">
        <f>0</f>
        <v>0</v>
      </c>
      <c r="L41" s="41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48</v>
      </c>
      <c r="E43" s="166"/>
      <c r="F43" s="166"/>
      <c r="G43" s="167" t="s">
        <v>49</v>
      </c>
      <c r="H43" s="168" t="s">
        <v>50</v>
      </c>
      <c r="I43" s="166"/>
      <c r="J43" s="166"/>
      <c r="K43" s="169">
        <f>SUM(K34:K41)</f>
        <v>0</v>
      </c>
      <c r="L43" s="170"/>
      <c r="M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158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17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Revitalizace zahrady Benediktinského opatství</v>
      </c>
      <c r="F52" s="35"/>
      <c r="G52" s="35"/>
      <c r="H52" s="35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153</v>
      </c>
      <c r="D53" s="25"/>
      <c r="E53" s="25"/>
      <c r="F53" s="25"/>
      <c r="G53" s="25"/>
      <c r="H53" s="25"/>
      <c r="I53" s="25"/>
      <c r="J53" s="25"/>
      <c r="K53" s="25"/>
      <c r="L53" s="25"/>
      <c r="M53" s="23"/>
    </row>
    <row r="54" s="2" customFormat="1" ht="16.5" customHeight="1">
      <c r="A54" s="41"/>
      <c r="B54" s="42"/>
      <c r="C54" s="43"/>
      <c r="D54" s="43"/>
      <c r="E54" s="175" t="s">
        <v>772</v>
      </c>
      <c r="F54" s="43"/>
      <c r="G54" s="43"/>
      <c r="H54" s="43"/>
      <c r="I54" s="43"/>
      <c r="J54" s="43"/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2" customHeight="1">
      <c r="A55" s="41"/>
      <c r="B55" s="42"/>
      <c r="C55" s="35" t="s">
        <v>518</v>
      </c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6.5" customHeight="1">
      <c r="A56" s="41"/>
      <c r="B56" s="42"/>
      <c r="C56" s="43"/>
      <c r="D56" s="43"/>
      <c r="E56" s="72" t="str">
        <f>E11</f>
        <v>2025-014-03-02 - Pergola nad parkovacím stáním</v>
      </c>
      <c r="F56" s="43"/>
      <c r="G56" s="43"/>
      <c r="H56" s="43"/>
      <c r="I56" s="43"/>
      <c r="J56" s="43"/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2" customHeight="1">
      <c r="A58" s="41"/>
      <c r="B58" s="42"/>
      <c r="C58" s="35" t="s">
        <v>22</v>
      </c>
      <c r="D58" s="43"/>
      <c r="E58" s="43"/>
      <c r="F58" s="30" t="str">
        <f>F14</f>
        <v>parc.č.:1236, 1237/1, 1237/2, 1238, k.ú</v>
      </c>
      <c r="G58" s="43"/>
      <c r="H58" s="43"/>
      <c r="I58" s="35" t="s">
        <v>24</v>
      </c>
      <c r="J58" s="75" t="str">
        <f>IF(J14="","",J14)</f>
        <v>5. 6. 2025</v>
      </c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40.05" customHeight="1">
      <c r="A60" s="41"/>
      <c r="B60" s="42"/>
      <c r="C60" s="35" t="s">
        <v>26</v>
      </c>
      <c r="D60" s="43"/>
      <c r="E60" s="43"/>
      <c r="F60" s="30" t="str">
        <f>E17</f>
        <v xml:space="preserve">Benediktinské opatství, Vyšehradská 49, Praha 2   </v>
      </c>
      <c r="G60" s="43"/>
      <c r="H60" s="43"/>
      <c r="I60" s="35" t="s">
        <v>32</v>
      </c>
      <c r="J60" s="39" t="str">
        <f>E23</f>
        <v xml:space="preserve">Ing. arch. Tomáš Hradečný, Sestupná 21, Praha 6   </v>
      </c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15.15" customHeight="1">
      <c r="A61" s="41"/>
      <c r="B61" s="42"/>
      <c r="C61" s="35" t="s">
        <v>30</v>
      </c>
      <c r="D61" s="43"/>
      <c r="E61" s="43"/>
      <c r="F61" s="30" t="str">
        <f>IF(E20="","",E20)</f>
        <v>Vyplň údaj</v>
      </c>
      <c r="G61" s="43"/>
      <c r="H61" s="43"/>
      <c r="I61" s="35" t="s">
        <v>34</v>
      </c>
      <c r="J61" s="39" t="str">
        <f>E26</f>
        <v>Ing. Dana Mlejnková</v>
      </c>
      <c r="K61" s="43"/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9.28" customHeight="1">
      <c r="A63" s="41"/>
      <c r="B63" s="42"/>
      <c r="C63" s="176" t="s">
        <v>159</v>
      </c>
      <c r="D63" s="177"/>
      <c r="E63" s="177"/>
      <c r="F63" s="177"/>
      <c r="G63" s="177"/>
      <c r="H63" s="177"/>
      <c r="I63" s="178" t="s">
        <v>160</v>
      </c>
      <c r="J63" s="178" t="s">
        <v>161</v>
      </c>
      <c r="K63" s="178" t="s">
        <v>162</v>
      </c>
      <c r="L63" s="177"/>
      <c r="M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2.8" customHeight="1">
      <c r="A65" s="41"/>
      <c r="B65" s="42"/>
      <c r="C65" s="179" t="s">
        <v>72</v>
      </c>
      <c r="D65" s="43"/>
      <c r="E65" s="43"/>
      <c r="F65" s="43"/>
      <c r="G65" s="43"/>
      <c r="H65" s="43"/>
      <c r="I65" s="105">
        <f>Q94</f>
        <v>0</v>
      </c>
      <c r="J65" s="105">
        <f>R94</f>
        <v>0</v>
      </c>
      <c r="K65" s="105">
        <f>K94</f>
        <v>0</v>
      </c>
      <c r="L65" s="43"/>
      <c r="M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U65" s="20" t="s">
        <v>163</v>
      </c>
    </row>
    <row r="66" s="9" customFormat="1" ht="24.96" customHeight="1">
      <c r="A66" s="9"/>
      <c r="B66" s="180"/>
      <c r="C66" s="181"/>
      <c r="D66" s="182" t="s">
        <v>164</v>
      </c>
      <c r="E66" s="183"/>
      <c r="F66" s="183"/>
      <c r="G66" s="183"/>
      <c r="H66" s="183"/>
      <c r="I66" s="184">
        <f>Q95</f>
        <v>0</v>
      </c>
      <c r="J66" s="184">
        <f>R95</f>
        <v>0</v>
      </c>
      <c r="K66" s="184">
        <f>K95</f>
        <v>0</v>
      </c>
      <c r="L66" s="181"/>
      <c r="M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31"/>
      <c r="D67" s="187" t="s">
        <v>522</v>
      </c>
      <c r="E67" s="188"/>
      <c r="F67" s="188"/>
      <c r="G67" s="188"/>
      <c r="H67" s="188"/>
      <c r="I67" s="189">
        <f>Q96</f>
        <v>0</v>
      </c>
      <c r="J67" s="189">
        <f>R96</f>
        <v>0</v>
      </c>
      <c r="K67" s="189">
        <f>K96</f>
        <v>0</v>
      </c>
      <c r="L67" s="131"/>
      <c r="M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31"/>
      <c r="D68" s="187" t="s">
        <v>523</v>
      </c>
      <c r="E68" s="188"/>
      <c r="F68" s="188"/>
      <c r="G68" s="188"/>
      <c r="H68" s="188"/>
      <c r="I68" s="189">
        <f>Q166</f>
        <v>0</v>
      </c>
      <c r="J68" s="189">
        <f>R166</f>
        <v>0</v>
      </c>
      <c r="K68" s="189">
        <f>K166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31"/>
      <c r="D69" s="187" t="s">
        <v>174</v>
      </c>
      <c r="E69" s="188"/>
      <c r="F69" s="188"/>
      <c r="G69" s="188"/>
      <c r="H69" s="188"/>
      <c r="I69" s="189">
        <f>Q186</f>
        <v>0</v>
      </c>
      <c r="J69" s="189">
        <f>R186</f>
        <v>0</v>
      </c>
      <c r="K69" s="189">
        <f>K186</f>
        <v>0</v>
      </c>
      <c r="L69" s="131"/>
      <c r="M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774</v>
      </c>
      <c r="E70" s="183"/>
      <c r="F70" s="183"/>
      <c r="G70" s="183"/>
      <c r="H70" s="183"/>
      <c r="I70" s="184">
        <f>Q189</f>
        <v>0</v>
      </c>
      <c r="J70" s="184">
        <f>R189</f>
        <v>0</v>
      </c>
      <c r="K70" s="184">
        <f>K189</f>
        <v>0</v>
      </c>
      <c r="L70" s="181"/>
      <c r="M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31"/>
      <c r="D71" s="187" t="s">
        <v>775</v>
      </c>
      <c r="E71" s="188"/>
      <c r="F71" s="188"/>
      <c r="G71" s="188"/>
      <c r="H71" s="188"/>
      <c r="I71" s="189">
        <f>Q190</f>
        <v>0</v>
      </c>
      <c r="J71" s="189">
        <f>R190</f>
        <v>0</v>
      </c>
      <c r="K71" s="189">
        <f>K190</f>
        <v>0</v>
      </c>
      <c r="L71" s="131"/>
      <c r="M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31"/>
      <c r="D72" s="187" t="s">
        <v>776</v>
      </c>
      <c r="E72" s="188"/>
      <c r="F72" s="188"/>
      <c r="G72" s="188"/>
      <c r="H72" s="188"/>
      <c r="I72" s="189">
        <f>Q273</f>
        <v>0</v>
      </c>
      <c r="J72" s="189">
        <f>R273</f>
        <v>0</v>
      </c>
      <c r="K72" s="189">
        <f>K273</f>
        <v>0</v>
      </c>
      <c r="L72" s="131"/>
      <c r="M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175</v>
      </c>
      <c r="D79" s="43"/>
      <c r="E79" s="43"/>
      <c r="F79" s="43"/>
      <c r="G79" s="43"/>
      <c r="H79" s="43"/>
      <c r="I79" s="43"/>
      <c r="J79" s="43"/>
      <c r="K79" s="43"/>
      <c r="L79" s="43"/>
      <c r="M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17</v>
      </c>
      <c r="D81" s="43"/>
      <c r="E81" s="43"/>
      <c r="F81" s="43"/>
      <c r="G81" s="43"/>
      <c r="H81" s="43"/>
      <c r="I81" s="43"/>
      <c r="J81" s="43"/>
      <c r="K81" s="43"/>
      <c r="L81" s="43"/>
      <c r="M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5" t="str">
        <f>E7</f>
        <v>Revitalizace zahrady Benediktinského opatství</v>
      </c>
      <c r="F82" s="35"/>
      <c r="G82" s="35"/>
      <c r="H82" s="35"/>
      <c r="I82" s="43"/>
      <c r="J82" s="43"/>
      <c r="K82" s="43"/>
      <c r="L82" s="43"/>
      <c r="M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153</v>
      </c>
      <c r="D83" s="25"/>
      <c r="E83" s="25"/>
      <c r="F83" s="25"/>
      <c r="G83" s="25"/>
      <c r="H83" s="25"/>
      <c r="I83" s="25"/>
      <c r="J83" s="25"/>
      <c r="K83" s="25"/>
      <c r="L83" s="25"/>
      <c r="M83" s="23"/>
    </row>
    <row r="84" s="2" customFormat="1" ht="16.5" customHeight="1">
      <c r="A84" s="41"/>
      <c r="B84" s="42"/>
      <c r="C84" s="43"/>
      <c r="D84" s="43"/>
      <c r="E84" s="175" t="s">
        <v>772</v>
      </c>
      <c r="F84" s="43"/>
      <c r="G84" s="43"/>
      <c r="H84" s="43"/>
      <c r="I84" s="43"/>
      <c r="J84" s="43"/>
      <c r="K84" s="43"/>
      <c r="L84" s="43"/>
      <c r="M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518</v>
      </c>
      <c r="D85" s="43"/>
      <c r="E85" s="43"/>
      <c r="F85" s="43"/>
      <c r="G85" s="43"/>
      <c r="H85" s="43"/>
      <c r="I85" s="43"/>
      <c r="J85" s="43"/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2025-014-03-02 - Pergola nad parkovacím stáním</v>
      </c>
      <c r="F86" s="43"/>
      <c r="G86" s="43"/>
      <c r="H86" s="43"/>
      <c r="I86" s="43"/>
      <c r="J86" s="43"/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F14</f>
        <v>parc.č.:1236, 1237/1, 1237/2, 1238, k.ú</v>
      </c>
      <c r="G88" s="43"/>
      <c r="H88" s="43"/>
      <c r="I88" s="35" t="s">
        <v>24</v>
      </c>
      <c r="J88" s="75" t="str">
        <f>IF(J14="","",J14)</f>
        <v>5. 6. 2025</v>
      </c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26</v>
      </c>
      <c r="D90" s="43"/>
      <c r="E90" s="43"/>
      <c r="F90" s="30" t="str">
        <f>E17</f>
        <v xml:space="preserve">Benediktinské opatství, Vyšehradská 49, Praha 2   </v>
      </c>
      <c r="G90" s="43"/>
      <c r="H90" s="43"/>
      <c r="I90" s="35" t="s">
        <v>32</v>
      </c>
      <c r="J90" s="39" t="str">
        <f>E23</f>
        <v xml:space="preserve">Ing. arch. Tomáš Hradečný, Sestupná 21, Praha 6   </v>
      </c>
      <c r="K90" s="43"/>
      <c r="L90" s="43"/>
      <c r="M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IF(E20="","",E20)</f>
        <v>Vyplň údaj</v>
      </c>
      <c r="G91" s="43"/>
      <c r="H91" s="43"/>
      <c r="I91" s="35" t="s">
        <v>34</v>
      </c>
      <c r="J91" s="39" t="str">
        <f>E26</f>
        <v>Ing. Dana Mlejnková</v>
      </c>
      <c r="K91" s="43"/>
      <c r="L91" s="43"/>
      <c r="M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1"/>
      <c r="B93" s="192"/>
      <c r="C93" s="193" t="s">
        <v>176</v>
      </c>
      <c r="D93" s="194" t="s">
        <v>57</v>
      </c>
      <c r="E93" s="194" t="s">
        <v>53</v>
      </c>
      <c r="F93" s="194" t="s">
        <v>54</v>
      </c>
      <c r="G93" s="194" t="s">
        <v>177</v>
      </c>
      <c r="H93" s="194" t="s">
        <v>178</v>
      </c>
      <c r="I93" s="194" t="s">
        <v>179</v>
      </c>
      <c r="J93" s="194" t="s">
        <v>180</v>
      </c>
      <c r="K93" s="194" t="s">
        <v>162</v>
      </c>
      <c r="L93" s="195" t="s">
        <v>181</v>
      </c>
      <c r="M93" s="196"/>
      <c r="N93" s="95" t="s">
        <v>20</v>
      </c>
      <c r="O93" s="96" t="s">
        <v>42</v>
      </c>
      <c r="P93" s="96" t="s">
        <v>182</v>
      </c>
      <c r="Q93" s="96" t="s">
        <v>183</v>
      </c>
      <c r="R93" s="96" t="s">
        <v>184</v>
      </c>
      <c r="S93" s="96" t="s">
        <v>185</v>
      </c>
      <c r="T93" s="96" t="s">
        <v>186</v>
      </c>
      <c r="U93" s="96" t="s">
        <v>187</v>
      </c>
      <c r="V93" s="96" t="s">
        <v>188</v>
      </c>
      <c r="W93" s="96" t="s">
        <v>189</v>
      </c>
      <c r="X93" s="97" t="s">
        <v>190</v>
      </c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1"/>
      <c r="B94" s="42"/>
      <c r="C94" s="102" t="s">
        <v>191</v>
      </c>
      <c r="D94" s="43"/>
      <c r="E94" s="43"/>
      <c r="F94" s="43"/>
      <c r="G94" s="43"/>
      <c r="H94" s="43"/>
      <c r="I94" s="43"/>
      <c r="J94" s="43"/>
      <c r="K94" s="197">
        <f>BK94</f>
        <v>0</v>
      </c>
      <c r="L94" s="43"/>
      <c r="M94" s="47"/>
      <c r="N94" s="98"/>
      <c r="O94" s="198"/>
      <c r="P94" s="99"/>
      <c r="Q94" s="199">
        <f>Q95+Q189</f>
        <v>0</v>
      </c>
      <c r="R94" s="199">
        <f>R95+R189</f>
        <v>0</v>
      </c>
      <c r="S94" s="99"/>
      <c r="T94" s="200">
        <f>T95+T189</f>
        <v>0</v>
      </c>
      <c r="U94" s="99"/>
      <c r="V94" s="200">
        <f>V95+V189</f>
        <v>7.0529443528800009</v>
      </c>
      <c r="W94" s="99"/>
      <c r="X94" s="201">
        <f>X95+X189</f>
        <v>0</v>
      </c>
      <c r="Y94" s="41"/>
      <c r="Z94" s="41"/>
      <c r="AA94" s="41"/>
      <c r="AB94" s="41"/>
      <c r="AC94" s="41"/>
      <c r="AD94" s="41"/>
      <c r="AE94" s="41"/>
      <c r="AT94" s="20" t="s">
        <v>73</v>
      </c>
      <c r="AU94" s="20" t="s">
        <v>163</v>
      </c>
      <c r="BK94" s="202">
        <f>BK95+BK189</f>
        <v>0</v>
      </c>
    </row>
    <row r="95" s="12" customFormat="1" ht="25.92" customHeight="1">
      <c r="A95" s="12"/>
      <c r="B95" s="203"/>
      <c r="C95" s="204"/>
      <c r="D95" s="205" t="s">
        <v>73</v>
      </c>
      <c r="E95" s="206" t="s">
        <v>192</v>
      </c>
      <c r="F95" s="206" t="s">
        <v>193</v>
      </c>
      <c r="G95" s="204"/>
      <c r="H95" s="204"/>
      <c r="I95" s="207"/>
      <c r="J95" s="207"/>
      <c r="K95" s="208">
        <f>BK95</f>
        <v>0</v>
      </c>
      <c r="L95" s="204"/>
      <c r="M95" s="209"/>
      <c r="N95" s="210"/>
      <c r="O95" s="211"/>
      <c r="P95" s="211"/>
      <c r="Q95" s="212">
        <f>Q96+Q166+Q186</f>
        <v>0</v>
      </c>
      <c r="R95" s="212">
        <f>R96+R166+R186</f>
        <v>0</v>
      </c>
      <c r="S95" s="211"/>
      <c r="T95" s="213">
        <f>T96+T166+T186</f>
        <v>0</v>
      </c>
      <c r="U95" s="211"/>
      <c r="V95" s="213">
        <f>V96+V166+V186</f>
        <v>1.8203336668799999</v>
      </c>
      <c r="W95" s="211"/>
      <c r="X95" s="214">
        <f>X96+X166+X186</f>
        <v>0</v>
      </c>
      <c r="Y95" s="12"/>
      <c r="Z95" s="12"/>
      <c r="AA95" s="12"/>
      <c r="AB95" s="12"/>
      <c r="AC95" s="12"/>
      <c r="AD95" s="12"/>
      <c r="AE95" s="12"/>
      <c r="AR95" s="215" t="s">
        <v>82</v>
      </c>
      <c r="AT95" s="216" t="s">
        <v>73</v>
      </c>
      <c r="AU95" s="216" t="s">
        <v>74</v>
      </c>
      <c r="AY95" s="215" t="s">
        <v>194</v>
      </c>
      <c r="BK95" s="217">
        <f>BK96+BK166+BK186</f>
        <v>0</v>
      </c>
    </row>
    <row r="96" s="12" customFormat="1" ht="22.8" customHeight="1">
      <c r="A96" s="12"/>
      <c r="B96" s="203"/>
      <c r="C96" s="204"/>
      <c r="D96" s="205" t="s">
        <v>73</v>
      </c>
      <c r="E96" s="218" t="s">
        <v>82</v>
      </c>
      <c r="F96" s="218" t="s">
        <v>530</v>
      </c>
      <c r="G96" s="204"/>
      <c r="H96" s="204"/>
      <c r="I96" s="207"/>
      <c r="J96" s="207"/>
      <c r="K96" s="219">
        <f>BK96</f>
        <v>0</v>
      </c>
      <c r="L96" s="204"/>
      <c r="M96" s="209"/>
      <c r="N96" s="210"/>
      <c r="O96" s="211"/>
      <c r="P96" s="211"/>
      <c r="Q96" s="212">
        <f>SUM(Q97:Q165)</f>
        <v>0</v>
      </c>
      <c r="R96" s="212">
        <f>SUM(R97:R165)</f>
        <v>0</v>
      </c>
      <c r="S96" s="211"/>
      <c r="T96" s="213">
        <f>SUM(T97:T165)</f>
        <v>0</v>
      </c>
      <c r="U96" s="211"/>
      <c r="V96" s="213">
        <f>SUM(V97:V165)</f>
        <v>0</v>
      </c>
      <c r="W96" s="211"/>
      <c r="X96" s="214">
        <f>SUM(X97:X165)</f>
        <v>0</v>
      </c>
      <c r="Y96" s="12"/>
      <c r="Z96" s="12"/>
      <c r="AA96" s="12"/>
      <c r="AB96" s="12"/>
      <c r="AC96" s="12"/>
      <c r="AD96" s="12"/>
      <c r="AE96" s="12"/>
      <c r="AR96" s="215" t="s">
        <v>82</v>
      </c>
      <c r="AT96" s="216" t="s">
        <v>73</v>
      </c>
      <c r="AU96" s="216" t="s">
        <v>82</v>
      </c>
      <c r="AY96" s="215" t="s">
        <v>194</v>
      </c>
      <c r="BK96" s="217">
        <f>SUM(BK97:BK165)</f>
        <v>0</v>
      </c>
    </row>
    <row r="97" s="2" customFormat="1" ht="24.15" customHeight="1">
      <c r="A97" s="41"/>
      <c r="B97" s="42"/>
      <c r="C97" s="220" t="s">
        <v>82</v>
      </c>
      <c r="D97" s="220" t="s">
        <v>197</v>
      </c>
      <c r="E97" s="221" t="s">
        <v>531</v>
      </c>
      <c r="F97" s="222" t="s">
        <v>532</v>
      </c>
      <c r="G97" s="223" t="s">
        <v>218</v>
      </c>
      <c r="H97" s="224">
        <v>4.5</v>
      </c>
      <c r="I97" s="225"/>
      <c r="J97" s="225"/>
      <c r="K97" s="226">
        <f>ROUND(P97*H97,2)</f>
        <v>0</v>
      </c>
      <c r="L97" s="222" t="s">
        <v>201</v>
      </c>
      <c r="M97" s="47"/>
      <c r="N97" s="227" t="s">
        <v>20</v>
      </c>
      <c r="O97" s="228" t="s">
        <v>43</v>
      </c>
      <c r="P97" s="229">
        <f>I97+J97</f>
        <v>0</v>
      </c>
      <c r="Q97" s="229">
        <f>ROUND(I97*H97,2)</f>
        <v>0</v>
      </c>
      <c r="R97" s="229">
        <f>ROUND(J97*H97,2)</f>
        <v>0</v>
      </c>
      <c r="S97" s="87"/>
      <c r="T97" s="230">
        <f>S97*H97</f>
        <v>0</v>
      </c>
      <c r="U97" s="230">
        <v>0</v>
      </c>
      <c r="V97" s="230">
        <f>U97*H97</f>
        <v>0</v>
      </c>
      <c r="W97" s="230">
        <v>0</v>
      </c>
      <c r="X97" s="231">
        <f>W97*H97</f>
        <v>0</v>
      </c>
      <c r="Y97" s="41"/>
      <c r="Z97" s="41"/>
      <c r="AA97" s="41"/>
      <c r="AB97" s="41"/>
      <c r="AC97" s="41"/>
      <c r="AD97" s="41"/>
      <c r="AE97" s="41"/>
      <c r="AR97" s="232" t="s">
        <v>202</v>
      </c>
      <c r="AT97" s="232" t="s">
        <v>197</v>
      </c>
      <c r="AU97" s="232" t="s">
        <v>84</v>
      </c>
      <c r="AY97" s="20" t="s">
        <v>194</v>
      </c>
      <c r="BE97" s="233">
        <f>IF(O97="základní",K97,0)</f>
        <v>0</v>
      </c>
      <c r="BF97" s="233">
        <f>IF(O97="snížená",K97,0)</f>
        <v>0</v>
      </c>
      <c r="BG97" s="233">
        <f>IF(O97="zákl. přenesená",K97,0)</f>
        <v>0</v>
      </c>
      <c r="BH97" s="233">
        <f>IF(O97="sníž. přenesená",K97,0)</f>
        <v>0</v>
      </c>
      <c r="BI97" s="233">
        <f>IF(O97="nulová",K97,0)</f>
        <v>0</v>
      </c>
      <c r="BJ97" s="20" t="s">
        <v>82</v>
      </c>
      <c r="BK97" s="233">
        <f>ROUND(P97*H97,2)</f>
        <v>0</v>
      </c>
      <c r="BL97" s="20" t="s">
        <v>202</v>
      </c>
      <c r="BM97" s="232" t="s">
        <v>886</v>
      </c>
    </row>
    <row r="98" s="2" customFormat="1">
      <c r="A98" s="41"/>
      <c r="B98" s="42"/>
      <c r="C98" s="43"/>
      <c r="D98" s="234" t="s">
        <v>204</v>
      </c>
      <c r="E98" s="43"/>
      <c r="F98" s="235" t="s">
        <v>534</v>
      </c>
      <c r="G98" s="43"/>
      <c r="H98" s="43"/>
      <c r="I98" s="236"/>
      <c r="J98" s="236"/>
      <c r="K98" s="43"/>
      <c r="L98" s="43"/>
      <c r="M98" s="47"/>
      <c r="N98" s="237"/>
      <c r="O98" s="238"/>
      <c r="P98" s="87"/>
      <c r="Q98" s="87"/>
      <c r="R98" s="87"/>
      <c r="S98" s="87"/>
      <c r="T98" s="87"/>
      <c r="U98" s="87"/>
      <c r="V98" s="87"/>
      <c r="W98" s="87"/>
      <c r="X98" s="88"/>
      <c r="Y98" s="41"/>
      <c r="Z98" s="41"/>
      <c r="AA98" s="41"/>
      <c r="AB98" s="41"/>
      <c r="AC98" s="41"/>
      <c r="AD98" s="41"/>
      <c r="AE98" s="41"/>
      <c r="AT98" s="20" t="s">
        <v>204</v>
      </c>
      <c r="AU98" s="20" t="s">
        <v>84</v>
      </c>
    </row>
    <row r="99" s="13" customFormat="1">
      <c r="A99" s="13"/>
      <c r="B99" s="239"/>
      <c r="C99" s="240"/>
      <c r="D99" s="241" t="s">
        <v>206</v>
      </c>
      <c r="E99" s="242" t="s">
        <v>20</v>
      </c>
      <c r="F99" s="243" t="s">
        <v>887</v>
      </c>
      <c r="G99" s="240"/>
      <c r="H99" s="242" t="s">
        <v>20</v>
      </c>
      <c r="I99" s="244"/>
      <c r="J99" s="244"/>
      <c r="K99" s="240"/>
      <c r="L99" s="240"/>
      <c r="M99" s="245"/>
      <c r="N99" s="246"/>
      <c r="O99" s="247"/>
      <c r="P99" s="247"/>
      <c r="Q99" s="247"/>
      <c r="R99" s="247"/>
      <c r="S99" s="247"/>
      <c r="T99" s="247"/>
      <c r="U99" s="247"/>
      <c r="V99" s="247"/>
      <c r="W99" s="247"/>
      <c r="X99" s="248"/>
      <c r="Y99" s="13"/>
      <c r="Z99" s="13"/>
      <c r="AA99" s="13"/>
      <c r="AB99" s="13"/>
      <c r="AC99" s="13"/>
      <c r="AD99" s="13"/>
      <c r="AE99" s="13"/>
      <c r="AT99" s="249" t="s">
        <v>206</v>
      </c>
      <c r="AU99" s="249" t="s">
        <v>84</v>
      </c>
      <c r="AV99" s="13" t="s">
        <v>82</v>
      </c>
      <c r="AW99" s="13" t="s">
        <v>5</v>
      </c>
      <c r="AX99" s="13" t="s">
        <v>74</v>
      </c>
      <c r="AY99" s="249" t="s">
        <v>194</v>
      </c>
    </row>
    <row r="100" s="13" customFormat="1">
      <c r="A100" s="13"/>
      <c r="B100" s="239"/>
      <c r="C100" s="240"/>
      <c r="D100" s="241" t="s">
        <v>206</v>
      </c>
      <c r="E100" s="242" t="s">
        <v>20</v>
      </c>
      <c r="F100" s="243" t="s">
        <v>779</v>
      </c>
      <c r="G100" s="240"/>
      <c r="H100" s="242" t="s">
        <v>20</v>
      </c>
      <c r="I100" s="244"/>
      <c r="J100" s="244"/>
      <c r="K100" s="240"/>
      <c r="L100" s="240"/>
      <c r="M100" s="245"/>
      <c r="N100" s="246"/>
      <c r="O100" s="247"/>
      <c r="P100" s="247"/>
      <c r="Q100" s="247"/>
      <c r="R100" s="247"/>
      <c r="S100" s="247"/>
      <c r="T100" s="247"/>
      <c r="U100" s="247"/>
      <c r="V100" s="247"/>
      <c r="W100" s="247"/>
      <c r="X100" s="248"/>
      <c r="Y100" s="13"/>
      <c r="Z100" s="13"/>
      <c r="AA100" s="13"/>
      <c r="AB100" s="13"/>
      <c r="AC100" s="13"/>
      <c r="AD100" s="13"/>
      <c r="AE100" s="13"/>
      <c r="AT100" s="249" t="s">
        <v>206</v>
      </c>
      <c r="AU100" s="249" t="s">
        <v>84</v>
      </c>
      <c r="AV100" s="13" t="s">
        <v>82</v>
      </c>
      <c r="AW100" s="13" t="s">
        <v>5</v>
      </c>
      <c r="AX100" s="13" t="s">
        <v>74</v>
      </c>
      <c r="AY100" s="249" t="s">
        <v>194</v>
      </c>
    </row>
    <row r="101" s="13" customFormat="1">
      <c r="A101" s="13"/>
      <c r="B101" s="239"/>
      <c r="C101" s="240"/>
      <c r="D101" s="241" t="s">
        <v>206</v>
      </c>
      <c r="E101" s="242" t="s">
        <v>20</v>
      </c>
      <c r="F101" s="243" t="s">
        <v>355</v>
      </c>
      <c r="G101" s="240"/>
      <c r="H101" s="242" t="s">
        <v>20</v>
      </c>
      <c r="I101" s="244"/>
      <c r="J101" s="244"/>
      <c r="K101" s="240"/>
      <c r="L101" s="240"/>
      <c r="M101" s="245"/>
      <c r="N101" s="246"/>
      <c r="O101" s="247"/>
      <c r="P101" s="247"/>
      <c r="Q101" s="247"/>
      <c r="R101" s="247"/>
      <c r="S101" s="247"/>
      <c r="T101" s="247"/>
      <c r="U101" s="247"/>
      <c r="V101" s="247"/>
      <c r="W101" s="247"/>
      <c r="X101" s="248"/>
      <c r="Y101" s="13"/>
      <c r="Z101" s="13"/>
      <c r="AA101" s="13"/>
      <c r="AB101" s="13"/>
      <c r="AC101" s="13"/>
      <c r="AD101" s="13"/>
      <c r="AE101" s="13"/>
      <c r="AT101" s="249" t="s">
        <v>206</v>
      </c>
      <c r="AU101" s="249" t="s">
        <v>84</v>
      </c>
      <c r="AV101" s="13" t="s">
        <v>82</v>
      </c>
      <c r="AW101" s="13" t="s">
        <v>5</v>
      </c>
      <c r="AX101" s="13" t="s">
        <v>74</v>
      </c>
      <c r="AY101" s="249" t="s">
        <v>194</v>
      </c>
    </row>
    <row r="102" s="14" customFormat="1">
      <c r="A102" s="14"/>
      <c r="B102" s="250"/>
      <c r="C102" s="251"/>
      <c r="D102" s="241" t="s">
        <v>206</v>
      </c>
      <c r="E102" s="252" t="s">
        <v>20</v>
      </c>
      <c r="F102" s="253" t="s">
        <v>888</v>
      </c>
      <c r="G102" s="251"/>
      <c r="H102" s="254">
        <v>4.5</v>
      </c>
      <c r="I102" s="255"/>
      <c r="J102" s="255"/>
      <c r="K102" s="251"/>
      <c r="L102" s="251"/>
      <c r="M102" s="256"/>
      <c r="N102" s="257"/>
      <c r="O102" s="258"/>
      <c r="P102" s="258"/>
      <c r="Q102" s="258"/>
      <c r="R102" s="258"/>
      <c r="S102" s="258"/>
      <c r="T102" s="258"/>
      <c r="U102" s="258"/>
      <c r="V102" s="258"/>
      <c r="W102" s="258"/>
      <c r="X102" s="259"/>
      <c r="Y102" s="14"/>
      <c r="Z102" s="14"/>
      <c r="AA102" s="14"/>
      <c r="AB102" s="14"/>
      <c r="AC102" s="14"/>
      <c r="AD102" s="14"/>
      <c r="AE102" s="14"/>
      <c r="AT102" s="260" t="s">
        <v>206</v>
      </c>
      <c r="AU102" s="260" t="s">
        <v>84</v>
      </c>
      <c r="AV102" s="14" t="s">
        <v>84</v>
      </c>
      <c r="AW102" s="14" t="s">
        <v>5</v>
      </c>
      <c r="AX102" s="14" t="s">
        <v>74</v>
      </c>
      <c r="AY102" s="260" t="s">
        <v>194</v>
      </c>
    </row>
    <row r="103" s="15" customFormat="1">
      <c r="A103" s="15"/>
      <c r="B103" s="261"/>
      <c r="C103" s="262"/>
      <c r="D103" s="241" t="s">
        <v>206</v>
      </c>
      <c r="E103" s="263" t="s">
        <v>20</v>
      </c>
      <c r="F103" s="264" t="s">
        <v>210</v>
      </c>
      <c r="G103" s="262"/>
      <c r="H103" s="265">
        <v>4.5</v>
      </c>
      <c r="I103" s="266"/>
      <c r="J103" s="266"/>
      <c r="K103" s="262"/>
      <c r="L103" s="262"/>
      <c r="M103" s="267"/>
      <c r="N103" s="268"/>
      <c r="O103" s="269"/>
      <c r="P103" s="269"/>
      <c r="Q103" s="269"/>
      <c r="R103" s="269"/>
      <c r="S103" s="269"/>
      <c r="T103" s="269"/>
      <c r="U103" s="269"/>
      <c r="V103" s="269"/>
      <c r="W103" s="269"/>
      <c r="X103" s="270"/>
      <c r="Y103" s="15"/>
      <c r="Z103" s="15"/>
      <c r="AA103" s="15"/>
      <c r="AB103" s="15"/>
      <c r="AC103" s="15"/>
      <c r="AD103" s="15"/>
      <c r="AE103" s="15"/>
      <c r="AT103" s="271" t="s">
        <v>206</v>
      </c>
      <c r="AU103" s="271" t="s">
        <v>84</v>
      </c>
      <c r="AV103" s="15" t="s">
        <v>202</v>
      </c>
      <c r="AW103" s="15" t="s">
        <v>5</v>
      </c>
      <c r="AX103" s="15" t="s">
        <v>82</v>
      </c>
      <c r="AY103" s="271" t="s">
        <v>194</v>
      </c>
    </row>
    <row r="104" s="2" customFormat="1" ht="33" customHeight="1">
      <c r="A104" s="41"/>
      <c r="B104" s="42"/>
      <c r="C104" s="220" t="s">
        <v>84</v>
      </c>
      <c r="D104" s="220" t="s">
        <v>197</v>
      </c>
      <c r="E104" s="221" t="s">
        <v>781</v>
      </c>
      <c r="F104" s="222" t="s">
        <v>782</v>
      </c>
      <c r="G104" s="223" t="s">
        <v>218</v>
      </c>
      <c r="H104" s="224">
        <v>0.71999999999999997</v>
      </c>
      <c r="I104" s="225"/>
      <c r="J104" s="225"/>
      <c r="K104" s="226">
        <f>ROUND(P104*H104,2)</f>
        <v>0</v>
      </c>
      <c r="L104" s="222" t="s">
        <v>201</v>
      </c>
      <c r="M104" s="47"/>
      <c r="N104" s="227" t="s">
        <v>20</v>
      </c>
      <c r="O104" s="228" t="s">
        <v>43</v>
      </c>
      <c r="P104" s="229">
        <f>I104+J104</f>
        <v>0</v>
      </c>
      <c r="Q104" s="229">
        <f>ROUND(I104*H104,2)</f>
        <v>0</v>
      </c>
      <c r="R104" s="229">
        <f>ROUND(J104*H104,2)</f>
        <v>0</v>
      </c>
      <c r="S104" s="87"/>
      <c r="T104" s="230">
        <f>S104*H104</f>
        <v>0</v>
      </c>
      <c r="U104" s="230">
        <v>0</v>
      </c>
      <c r="V104" s="230">
        <f>U104*H104</f>
        <v>0</v>
      </c>
      <c r="W104" s="230">
        <v>0</v>
      </c>
      <c r="X104" s="231">
        <f>W104*H104</f>
        <v>0</v>
      </c>
      <c r="Y104" s="41"/>
      <c r="Z104" s="41"/>
      <c r="AA104" s="41"/>
      <c r="AB104" s="41"/>
      <c r="AC104" s="41"/>
      <c r="AD104" s="41"/>
      <c r="AE104" s="41"/>
      <c r="AR104" s="232" t="s">
        <v>202</v>
      </c>
      <c r="AT104" s="232" t="s">
        <v>197</v>
      </c>
      <c r="AU104" s="232" t="s">
        <v>84</v>
      </c>
      <c r="AY104" s="20" t="s">
        <v>194</v>
      </c>
      <c r="BE104" s="233">
        <f>IF(O104="základní",K104,0)</f>
        <v>0</v>
      </c>
      <c r="BF104" s="233">
        <f>IF(O104="snížená",K104,0)</f>
        <v>0</v>
      </c>
      <c r="BG104" s="233">
        <f>IF(O104="zákl. přenesená",K104,0)</f>
        <v>0</v>
      </c>
      <c r="BH104" s="233">
        <f>IF(O104="sníž. přenesená",K104,0)</f>
        <v>0</v>
      </c>
      <c r="BI104" s="233">
        <f>IF(O104="nulová",K104,0)</f>
        <v>0</v>
      </c>
      <c r="BJ104" s="20" t="s">
        <v>82</v>
      </c>
      <c r="BK104" s="233">
        <f>ROUND(P104*H104,2)</f>
        <v>0</v>
      </c>
      <c r="BL104" s="20" t="s">
        <v>202</v>
      </c>
      <c r="BM104" s="232" t="s">
        <v>889</v>
      </c>
    </row>
    <row r="105" s="2" customFormat="1">
      <c r="A105" s="41"/>
      <c r="B105" s="42"/>
      <c r="C105" s="43"/>
      <c r="D105" s="234" t="s">
        <v>204</v>
      </c>
      <c r="E105" s="43"/>
      <c r="F105" s="235" t="s">
        <v>784</v>
      </c>
      <c r="G105" s="43"/>
      <c r="H105" s="43"/>
      <c r="I105" s="236"/>
      <c r="J105" s="236"/>
      <c r="K105" s="43"/>
      <c r="L105" s="43"/>
      <c r="M105" s="47"/>
      <c r="N105" s="237"/>
      <c r="O105" s="238"/>
      <c r="P105" s="87"/>
      <c r="Q105" s="87"/>
      <c r="R105" s="87"/>
      <c r="S105" s="87"/>
      <c r="T105" s="87"/>
      <c r="U105" s="87"/>
      <c r="V105" s="87"/>
      <c r="W105" s="87"/>
      <c r="X105" s="88"/>
      <c r="Y105" s="41"/>
      <c r="Z105" s="41"/>
      <c r="AA105" s="41"/>
      <c r="AB105" s="41"/>
      <c r="AC105" s="41"/>
      <c r="AD105" s="41"/>
      <c r="AE105" s="41"/>
      <c r="AT105" s="20" t="s">
        <v>204</v>
      </c>
      <c r="AU105" s="20" t="s">
        <v>84</v>
      </c>
    </row>
    <row r="106" s="13" customFormat="1">
      <c r="A106" s="13"/>
      <c r="B106" s="239"/>
      <c r="C106" s="240"/>
      <c r="D106" s="241" t="s">
        <v>206</v>
      </c>
      <c r="E106" s="242" t="s">
        <v>20</v>
      </c>
      <c r="F106" s="243" t="s">
        <v>887</v>
      </c>
      <c r="G106" s="240"/>
      <c r="H106" s="242" t="s">
        <v>20</v>
      </c>
      <c r="I106" s="244"/>
      <c r="J106" s="244"/>
      <c r="K106" s="240"/>
      <c r="L106" s="240"/>
      <c r="M106" s="245"/>
      <c r="N106" s="246"/>
      <c r="O106" s="247"/>
      <c r="P106" s="247"/>
      <c r="Q106" s="247"/>
      <c r="R106" s="247"/>
      <c r="S106" s="247"/>
      <c r="T106" s="247"/>
      <c r="U106" s="247"/>
      <c r="V106" s="247"/>
      <c r="W106" s="247"/>
      <c r="X106" s="248"/>
      <c r="Y106" s="13"/>
      <c r="Z106" s="13"/>
      <c r="AA106" s="13"/>
      <c r="AB106" s="13"/>
      <c r="AC106" s="13"/>
      <c r="AD106" s="13"/>
      <c r="AE106" s="13"/>
      <c r="AT106" s="249" t="s">
        <v>206</v>
      </c>
      <c r="AU106" s="249" t="s">
        <v>84</v>
      </c>
      <c r="AV106" s="13" t="s">
        <v>82</v>
      </c>
      <c r="AW106" s="13" t="s">
        <v>5</v>
      </c>
      <c r="AX106" s="13" t="s">
        <v>74</v>
      </c>
      <c r="AY106" s="249" t="s">
        <v>194</v>
      </c>
    </row>
    <row r="107" s="13" customFormat="1">
      <c r="A107" s="13"/>
      <c r="B107" s="239"/>
      <c r="C107" s="240"/>
      <c r="D107" s="241" t="s">
        <v>206</v>
      </c>
      <c r="E107" s="242" t="s">
        <v>20</v>
      </c>
      <c r="F107" s="243" t="s">
        <v>785</v>
      </c>
      <c r="G107" s="240"/>
      <c r="H107" s="242" t="s">
        <v>20</v>
      </c>
      <c r="I107" s="244"/>
      <c r="J107" s="244"/>
      <c r="K107" s="240"/>
      <c r="L107" s="240"/>
      <c r="M107" s="245"/>
      <c r="N107" s="246"/>
      <c r="O107" s="247"/>
      <c r="P107" s="247"/>
      <c r="Q107" s="247"/>
      <c r="R107" s="247"/>
      <c r="S107" s="247"/>
      <c r="T107" s="247"/>
      <c r="U107" s="247"/>
      <c r="V107" s="247"/>
      <c r="W107" s="247"/>
      <c r="X107" s="248"/>
      <c r="Y107" s="13"/>
      <c r="Z107" s="13"/>
      <c r="AA107" s="13"/>
      <c r="AB107" s="13"/>
      <c r="AC107" s="13"/>
      <c r="AD107" s="13"/>
      <c r="AE107" s="13"/>
      <c r="AT107" s="249" t="s">
        <v>206</v>
      </c>
      <c r="AU107" s="249" t="s">
        <v>84</v>
      </c>
      <c r="AV107" s="13" t="s">
        <v>82</v>
      </c>
      <c r="AW107" s="13" t="s">
        <v>5</v>
      </c>
      <c r="AX107" s="13" t="s">
        <v>74</v>
      </c>
      <c r="AY107" s="249" t="s">
        <v>194</v>
      </c>
    </row>
    <row r="108" s="13" customFormat="1">
      <c r="A108" s="13"/>
      <c r="B108" s="239"/>
      <c r="C108" s="240"/>
      <c r="D108" s="241" t="s">
        <v>206</v>
      </c>
      <c r="E108" s="242" t="s">
        <v>20</v>
      </c>
      <c r="F108" s="243" t="s">
        <v>355</v>
      </c>
      <c r="G108" s="240"/>
      <c r="H108" s="242" t="s">
        <v>20</v>
      </c>
      <c r="I108" s="244"/>
      <c r="J108" s="244"/>
      <c r="K108" s="240"/>
      <c r="L108" s="240"/>
      <c r="M108" s="245"/>
      <c r="N108" s="246"/>
      <c r="O108" s="247"/>
      <c r="P108" s="247"/>
      <c r="Q108" s="247"/>
      <c r="R108" s="247"/>
      <c r="S108" s="247"/>
      <c r="T108" s="247"/>
      <c r="U108" s="247"/>
      <c r="V108" s="247"/>
      <c r="W108" s="247"/>
      <c r="X108" s="248"/>
      <c r="Y108" s="13"/>
      <c r="Z108" s="13"/>
      <c r="AA108" s="13"/>
      <c r="AB108" s="13"/>
      <c r="AC108" s="13"/>
      <c r="AD108" s="13"/>
      <c r="AE108" s="13"/>
      <c r="AT108" s="249" t="s">
        <v>206</v>
      </c>
      <c r="AU108" s="249" t="s">
        <v>84</v>
      </c>
      <c r="AV108" s="13" t="s">
        <v>82</v>
      </c>
      <c r="AW108" s="13" t="s">
        <v>5</v>
      </c>
      <c r="AX108" s="13" t="s">
        <v>74</v>
      </c>
      <c r="AY108" s="249" t="s">
        <v>194</v>
      </c>
    </row>
    <row r="109" s="14" customFormat="1">
      <c r="A109" s="14"/>
      <c r="B109" s="250"/>
      <c r="C109" s="251"/>
      <c r="D109" s="241" t="s">
        <v>206</v>
      </c>
      <c r="E109" s="252" t="s">
        <v>20</v>
      </c>
      <c r="F109" s="253" t="s">
        <v>890</v>
      </c>
      <c r="G109" s="251"/>
      <c r="H109" s="254">
        <v>0.71999999999999997</v>
      </c>
      <c r="I109" s="255"/>
      <c r="J109" s="255"/>
      <c r="K109" s="251"/>
      <c r="L109" s="251"/>
      <c r="M109" s="256"/>
      <c r="N109" s="257"/>
      <c r="O109" s="258"/>
      <c r="P109" s="258"/>
      <c r="Q109" s="258"/>
      <c r="R109" s="258"/>
      <c r="S109" s="258"/>
      <c r="T109" s="258"/>
      <c r="U109" s="258"/>
      <c r="V109" s="258"/>
      <c r="W109" s="258"/>
      <c r="X109" s="259"/>
      <c r="Y109" s="14"/>
      <c r="Z109" s="14"/>
      <c r="AA109" s="14"/>
      <c r="AB109" s="14"/>
      <c r="AC109" s="14"/>
      <c r="AD109" s="14"/>
      <c r="AE109" s="14"/>
      <c r="AT109" s="260" t="s">
        <v>206</v>
      </c>
      <c r="AU109" s="260" t="s">
        <v>84</v>
      </c>
      <c r="AV109" s="14" t="s">
        <v>84</v>
      </c>
      <c r="AW109" s="14" t="s">
        <v>5</v>
      </c>
      <c r="AX109" s="14" t="s">
        <v>74</v>
      </c>
      <c r="AY109" s="260" t="s">
        <v>194</v>
      </c>
    </row>
    <row r="110" s="15" customFormat="1">
      <c r="A110" s="15"/>
      <c r="B110" s="261"/>
      <c r="C110" s="262"/>
      <c r="D110" s="241" t="s">
        <v>206</v>
      </c>
      <c r="E110" s="263" t="s">
        <v>20</v>
      </c>
      <c r="F110" s="264" t="s">
        <v>210</v>
      </c>
      <c r="G110" s="262"/>
      <c r="H110" s="265">
        <v>0.71999999999999997</v>
      </c>
      <c r="I110" s="266"/>
      <c r="J110" s="266"/>
      <c r="K110" s="262"/>
      <c r="L110" s="262"/>
      <c r="M110" s="267"/>
      <c r="N110" s="268"/>
      <c r="O110" s="269"/>
      <c r="P110" s="269"/>
      <c r="Q110" s="269"/>
      <c r="R110" s="269"/>
      <c r="S110" s="269"/>
      <c r="T110" s="269"/>
      <c r="U110" s="269"/>
      <c r="V110" s="269"/>
      <c r="W110" s="269"/>
      <c r="X110" s="270"/>
      <c r="Y110" s="15"/>
      <c r="Z110" s="15"/>
      <c r="AA110" s="15"/>
      <c r="AB110" s="15"/>
      <c r="AC110" s="15"/>
      <c r="AD110" s="15"/>
      <c r="AE110" s="15"/>
      <c r="AT110" s="271" t="s">
        <v>206</v>
      </c>
      <c r="AU110" s="271" t="s">
        <v>84</v>
      </c>
      <c r="AV110" s="15" t="s">
        <v>202</v>
      </c>
      <c r="AW110" s="15" t="s">
        <v>5</v>
      </c>
      <c r="AX110" s="15" t="s">
        <v>82</v>
      </c>
      <c r="AY110" s="271" t="s">
        <v>194</v>
      </c>
    </row>
    <row r="111" s="2" customFormat="1" ht="33" customHeight="1">
      <c r="A111" s="41"/>
      <c r="B111" s="42"/>
      <c r="C111" s="220" t="s">
        <v>215</v>
      </c>
      <c r="D111" s="220" t="s">
        <v>197</v>
      </c>
      <c r="E111" s="221" t="s">
        <v>787</v>
      </c>
      <c r="F111" s="222" t="s">
        <v>788</v>
      </c>
      <c r="G111" s="223" t="s">
        <v>218</v>
      </c>
      <c r="H111" s="224">
        <v>0.71999999999999997</v>
      </c>
      <c r="I111" s="225"/>
      <c r="J111" s="225"/>
      <c r="K111" s="226">
        <f>ROUND(P111*H111,2)</f>
        <v>0</v>
      </c>
      <c r="L111" s="222" t="s">
        <v>201</v>
      </c>
      <c r="M111" s="47"/>
      <c r="N111" s="227" t="s">
        <v>20</v>
      </c>
      <c r="O111" s="228" t="s">
        <v>43</v>
      </c>
      <c r="P111" s="229">
        <f>I111+J111</f>
        <v>0</v>
      </c>
      <c r="Q111" s="229">
        <f>ROUND(I111*H111,2)</f>
        <v>0</v>
      </c>
      <c r="R111" s="229">
        <f>ROUND(J111*H111,2)</f>
        <v>0</v>
      </c>
      <c r="S111" s="87"/>
      <c r="T111" s="230">
        <f>S111*H111</f>
        <v>0</v>
      </c>
      <c r="U111" s="230">
        <v>0</v>
      </c>
      <c r="V111" s="230">
        <f>U111*H111</f>
        <v>0</v>
      </c>
      <c r="W111" s="230">
        <v>0</v>
      </c>
      <c r="X111" s="231">
        <f>W111*H111</f>
        <v>0</v>
      </c>
      <c r="Y111" s="41"/>
      <c r="Z111" s="41"/>
      <c r="AA111" s="41"/>
      <c r="AB111" s="41"/>
      <c r="AC111" s="41"/>
      <c r="AD111" s="41"/>
      <c r="AE111" s="41"/>
      <c r="AR111" s="232" t="s">
        <v>202</v>
      </c>
      <c r="AT111" s="232" t="s">
        <v>197</v>
      </c>
      <c r="AU111" s="232" t="s">
        <v>84</v>
      </c>
      <c r="AY111" s="20" t="s">
        <v>194</v>
      </c>
      <c r="BE111" s="233">
        <f>IF(O111="základní",K111,0)</f>
        <v>0</v>
      </c>
      <c r="BF111" s="233">
        <f>IF(O111="snížená",K111,0)</f>
        <v>0</v>
      </c>
      <c r="BG111" s="233">
        <f>IF(O111="zákl. přenesená",K111,0)</f>
        <v>0</v>
      </c>
      <c r="BH111" s="233">
        <f>IF(O111="sníž. přenesená",K111,0)</f>
        <v>0</v>
      </c>
      <c r="BI111" s="233">
        <f>IF(O111="nulová",K111,0)</f>
        <v>0</v>
      </c>
      <c r="BJ111" s="20" t="s">
        <v>82</v>
      </c>
      <c r="BK111" s="233">
        <f>ROUND(P111*H111,2)</f>
        <v>0</v>
      </c>
      <c r="BL111" s="20" t="s">
        <v>202</v>
      </c>
      <c r="BM111" s="232" t="s">
        <v>891</v>
      </c>
    </row>
    <row r="112" s="2" customFormat="1">
      <c r="A112" s="41"/>
      <c r="B112" s="42"/>
      <c r="C112" s="43"/>
      <c r="D112" s="234" t="s">
        <v>204</v>
      </c>
      <c r="E112" s="43"/>
      <c r="F112" s="235" t="s">
        <v>790</v>
      </c>
      <c r="G112" s="43"/>
      <c r="H112" s="43"/>
      <c r="I112" s="236"/>
      <c r="J112" s="236"/>
      <c r="K112" s="43"/>
      <c r="L112" s="43"/>
      <c r="M112" s="47"/>
      <c r="N112" s="237"/>
      <c r="O112" s="238"/>
      <c r="P112" s="87"/>
      <c r="Q112" s="87"/>
      <c r="R112" s="87"/>
      <c r="S112" s="87"/>
      <c r="T112" s="87"/>
      <c r="U112" s="87"/>
      <c r="V112" s="87"/>
      <c r="W112" s="87"/>
      <c r="X112" s="88"/>
      <c r="Y112" s="41"/>
      <c r="Z112" s="41"/>
      <c r="AA112" s="41"/>
      <c r="AB112" s="41"/>
      <c r="AC112" s="41"/>
      <c r="AD112" s="41"/>
      <c r="AE112" s="41"/>
      <c r="AT112" s="20" t="s">
        <v>204</v>
      </c>
      <c r="AU112" s="20" t="s">
        <v>84</v>
      </c>
    </row>
    <row r="113" s="13" customFormat="1">
      <c r="A113" s="13"/>
      <c r="B113" s="239"/>
      <c r="C113" s="240"/>
      <c r="D113" s="241" t="s">
        <v>206</v>
      </c>
      <c r="E113" s="242" t="s">
        <v>20</v>
      </c>
      <c r="F113" s="243" t="s">
        <v>887</v>
      </c>
      <c r="G113" s="240"/>
      <c r="H113" s="242" t="s">
        <v>20</v>
      </c>
      <c r="I113" s="244"/>
      <c r="J113" s="244"/>
      <c r="K113" s="240"/>
      <c r="L113" s="240"/>
      <c r="M113" s="245"/>
      <c r="N113" s="246"/>
      <c r="O113" s="247"/>
      <c r="P113" s="247"/>
      <c r="Q113" s="247"/>
      <c r="R113" s="247"/>
      <c r="S113" s="247"/>
      <c r="T113" s="247"/>
      <c r="U113" s="247"/>
      <c r="V113" s="247"/>
      <c r="W113" s="247"/>
      <c r="X113" s="248"/>
      <c r="Y113" s="13"/>
      <c r="Z113" s="13"/>
      <c r="AA113" s="13"/>
      <c r="AB113" s="13"/>
      <c r="AC113" s="13"/>
      <c r="AD113" s="13"/>
      <c r="AE113" s="13"/>
      <c r="AT113" s="249" t="s">
        <v>206</v>
      </c>
      <c r="AU113" s="249" t="s">
        <v>84</v>
      </c>
      <c r="AV113" s="13" t="s">
        <v>82</v>
      </c>
      <c r="AW113" s="13" t="s">
        <v>5</v>
      </c>
      <c r="AX113" s="13" t="s">
        <v>74</v>
      </c>
      <c r="AY113" s="249" t="s">
        <v>194</v>
      </c>
    </row>
    <row r="114" s="13" customFormat="1">
      <c r="A114" s="13"/>
      <c r="B114" s="239"/>
      <c r="C114" s="240"/>
      <c r="D114" s="241" t="s">
        <v>206</v>
      </c>
      <c r="E114" s="242" t="s">
        <v>20</v>
      </c>
      <c r="F114" s="243" t="s">
        <v>779</v>
      </c>
      <c r="G114" s="240"/>
      <c r="H114" s="242" t="s">
        <v>20</v>
      </c>
      <c r="I114" s="244"/>
      <c r="J114" s="244"/>
      <c r="K114" s="240"/>
      <c r="L114" s="240"/>
      <c r="M114" s="245"/>
      <c r="N114" s="246"/>
      <c r="O114" s="247"/>
      <c r="P114" s="247"/>
      <c r="Q114" s="247"/>
      <c r="R114" s="247"/>
      <c r="S114" s="247"/>
      <c r="T114" s="247"/>
      <c r="U114" s="247"/>
      <c r="V114" s="247"/>
      <c r="W114" s="247"/>
      <c r="X114" s="248"/>
      <c r="Y114" s="13"/>
      <c r="Z114" s="13"/>
      <c r="AA114" s="13"/>
      <c r="AB114" s="13"/>
      <c r="AC114" s="13"/>
      <c r="AD114" s="13"/>
      <c r="AE114" s="13"/>
      <c r="AT114" s="249" t="s">
        <v>206</v>
      </c>
      <c r="AU114" s="249" t="s">
        <v>84</v>
      </c>
      <c r="AV114" s="13" t="s">
        <v>82</v>
      </c>
      <c r="AW114" s="13" t="s">
        <v>5</v>
      </c>
      <c r="AX114" s="13" t="s">
        <v>74</v>
      </c>
      <c r="AY114" s="249" t="s">
        <v>194</v>
      </c>
    </row>
    <row r="115" s="13" customFormat="1">
      <c r="A115" s="13"/>
      <c r="B115" s="239"/>
      <c r="C115" s="240"/>
      <c r="D115" s="241" t="s">
        <v>206</v>
      </c>
      <c r="E115" s="242" t="s">
        <v>20</v>
      </c>
      <c r="F115" s="243" t="s">
        <v>355</v>
      </c>
      <c r="G115" s="240"/>
      <c r="H115" s="242" t="s">
        <v>20</v>
      </c>
      <c r="I115" s="244"/>
      <c r="J115" s="244"/>
      <c r="K115" s="240"/>
      <c r="L115" s="240"/>
      <c r="M115" s="245"/>
      <c r="N115" s="246"/>
      <c r="O115" s="247"/>
      <c r="P115" s="247"/>
      <c r="Q115" s="247"/>
      <c r="R115" s="247"/>
      <c r="S115" s="247"/>
      <c r="T115" s="247"/>
      <c r="U115" s="247"/>
      <c r="V115" s="247"/>
      <c r="W115" s="247"/>
      <c r="X115" s="248"/>
      <c r="Y115" s="13"/>
      <c r="Z115" s="13"/>
      <c r="AA115" s="13"/>
      <c r="AB115" s="13"/>
      <c r="AC115" s="13"/>
      <c r="AD115" s="13"/>
      <c r="AE115" s="13"/>
      <c r="AT115" s="249" t="s">
        <v>206</v>
      </c>
      <c r="AU115" s="249" t="s">
        <v>84</v>
      </c>
      <c r="AV115" s="13" t="s">
        <v>82</v>
      </c>
      <c r="AW115" s="13" t="s">
        <v>5</v>
      </c>
      <c r="AX115" s="13" t="s">
        <v>74</v>
      </c>
      <c r="AY115" s="249" t="s">
        <v>194</v>
      </c>
    </row>
    <row r="116" s="14" customFormat="1">
      <c r="A116" s="14"/>
      <c r="B116" s="250"/>
      <c r="C116" s="251"/>
      <c r="D116" s="241" t="s">
        <v>206</v>
      </c>
      <c r="E116" s="252" t="s">
        <v>20</v>
      </c>
      <c r="F116" s="253" t="s">
        <v>890</v>
      </c>
      <c r="G116" s="251"/>
      <c r="H116" s="254">
        <v>0.71999999999999997</v>
      </c>
      <c r="I116" s="255"/>
      <c r="J116" s="255"/>
      <c r="K116" s="251"/>
      <c r="L116" s="251"/>
      <c r="M116" s="256"/>
      <c r="N116" s="257"/>
      <c r="O116" s="258"/>
      <c r="P116" s="258"/>
      <c r="Q116" s="258"/>
      <c r="R116" s="258"/>
      <c r="S116" s="258"/>
      <c r="T116" s="258"/>
      <c r="U116" s="258"/>
      <c r="V116" s="258"/>
      <c r="W116" s="258"/>
      <c r="X116" s="259"/>
      <c r="Y116" s="14"/>
      <c r="Z116" s="14"/>
      <c r="AA116" s="14"/>
      <c r="AB116" s="14"/>
      <c r="AC116" s="14"/>
      <c r="AD116" s="14"/>
      <c r="AE116" s="14"/>
      <c r="AT116" s="260" t="s">
        <v>206</v>
      </c>
      <c r="AU116" s="260" t="s">
        <v>84</v>
      </c>
      <c r="AV116" s="14" t="s">
        <v>84</v>
      </c>
      <c r="AW116" s="14" t="s">
        <v>5</v>
      </c>
      <c r="AX116" s="14" t="s">
        <v>74</v>
      </c>
      <c r="AY116" s="260" t="s">
        <v>194</v>
      </c>
    </row>
    <row r="117" s="15" customFormat="1">
      <c r="A117" s="15"/>
      <c r="B117" s="261"/>
      <c r="C117" s="262"/>
      <c r="D117" s="241" t="s">
        <v>206</v>
      </c>
      <c r="E117" s="263" t="s">
        <v>20</v>
      </c>
      <c r="F117" s="264" t="s">
        <v>210</v>
      </c>
      <c r="G117" s="262"/>
      <c r="H117" s="265">
        <v>0.71999999999999997</v>
      </c>
      <c r="I117" s="266"/>
      <c r="J117" s="266"/>
      <c r="K117" s="262"/>
      <c r="L117" s="262"/>
      <c r="M117" s="267"/>
      <c r="N117" s="268"/>
      <c r="O117" s="269"/>
      <c r="P117" s="269"/>
      <c r="Q117" s="269"/>
      <c r="R117" s="269"/>
      <c r="S117" s="269"/>
      <c r="T117" s="269"/>
      <c r="U117" s="269"/>
      <c r="V117" s="269"/>
      <c r="W117" s="269"/>
      <c r="X117" s="270"/>
      <c r="Y117" s="15"/>
      <c r="Z117" s="15"/>
      <c r="AA117" s="15"/>
      <c r="AB117" s="15"/>
      <c r="AC117" s="15"/>
      <c r="AD117" s="15"/>
      <c r="AE117" s="15"/>
      <c r="AT117" s="271" t="s">
        <v>206</v>
      </c>
      <c r="AU117" s="271" t="s">
        <v>84</v>
      </c>
      <c r="AV117" s="15" t="s">
        <v>202</v>
      </c>
      <c r="AW117" s="15" t="s">
        <v>5</v>
      </c>
      <c r="AX117" s="15" t="s">
        <v>82</v>
      </c>
      <c r="AY117" s="271" t="s">
        <v>194</v>
      </c>
    </row>
    <row r="118" s="2" customFormat="1" ht="37.8" customHeight="1">
      <c r="A118" s="41"/>
      <c r="B118" s="42"/>
      <c r="C118" s="220" t="s">
        <v>202</v>
      </c>
      <c r="D118" s="220" t="s">
        <v>197</v>
      </c>
      <c r="E118" s="221" t="s">
        <v>239</v>
      </c>
      <c r="F118" s="222" t="s">
        <v>240</v>
      </c>
      <c r="G118" s="223" t="s">
        <v>218</v>
      </c>
      <c r="H118" s="224">
        <v>0.71999999999999997</v>
      </c>
      <c r="I118" s="225"/>
      <c r="J118" s="225"/>
      <c r="K118" s="226">
        <f>ROUND(P118*H118,2)</f>
        <v>0</v>
      </c>
      <c r="L118" s="222" t="s">
        <v>201</v>
      </c>
      <c r="M118" s="47"/>
      <c r="N118" s="227" t="s">
        <v>20</v>
      </c>
      <c r="O118" s="228" t="s">
        <v>43</v>
      </c>
      <c r="P118" s="229">
        <f>I118+J118</f>
        <v>0</v>
      </c>
      <c r="Q118" s="229">
        <f>ROUND(I118*H118,2)</f>
        <v>0</v>
      </c>
      <c r="R118" s="229">
        <f>ROUND(J118*H118,2)</f>
        <v>0</v>
      </c>
      <c r="S118" s="87"/>
      <c r="T118" s="230">
        <f>S118*H118</f>
        <v>0</v>
      </c>
      <c r="U118" s="230">
        <v>0</v>
      </c>
      <c r="V118" s="230">
        <f>U118*H118</f>
        <v>0</v>
      </c>
      <c r="W118" s="230">
        <v>0</v>
      </c>
      <c r="X118" s="231">
        <f>W118*H118</f>
        <v>0</v>
      </c>
      <c r="Y118" s="41"/>
      <c r="Z118" s="41"/>
      <c r="AA118" s="41"/>
      <c r="AB118" s="41"/>
      <c r="AC118" s="41"/>
      <c r="AD118" s="41"/>
      <c r="AE118" s="41"/>
      <c r="AR118" s="232" t="s">
        <v>202</v>
      </c>
      <c r="AT118" s="232" t="s">
        <v>197</v>
      </c>
      <c r="AU118" s="232" t="s">
        <v>84</v>
      </c>
      <c r="AY118" s="20" t="s">
        <v>194</v>
      </c>
      <c r="BE118" s="233">
        <f>IF(O118="základní",K118,0)</f>
        <v>0</v>
      </c>
      <c r="BF118" s="233">
        <f>IF(O118="snížená",K118,0)</f>
        <v>0</v>
      </c>
      <c r="BG118" s="233">
        <f>IF(O118="zákl. přenesená",K118,0)</f>
        <v>0</v>
      </c>
      <c r="BH118" s="233">
        <f>IF(O118="sníž. přenesená",K118,0)</f>
        <v>0</v>
      </c>
      <c r="BI118" s="233">
        <f>IF(O118="nulová",K118,0)</f>
        <v>0</v>
      </c>
      <c r="BJ118" s="20" t="s">
        <v>82</v>
      </c>
      <c r="BK118" s="233">
        <f>ROUND(P118*H118,2)</f>
        <v>0</v>
      </c>
      <c r="BL118" s="20" t="s">
        <v>202</v>
      </c>
      <c r="BM118" s="232" t="s">
        <v>892</v>
      </c>
    </row>
    <row r="119" s="2" customFormat="1">
      <c r="A119" s="41"/>
      <c r="B119" s="42"/>
      <c r="C119" s="43"/>
      <c r="D119" s="234" t="s">
        <v>204</v>
      </c>
      <c r="E119" s="43"/>
      <c r="F119" s="235" t="s">
        <v>242</v>
      </c>
      <c r="G119" s="43"/>
      <c r="H119" s="43"/>
      <c r="I119" s="236"/>
      <c r="J119" s="236"/>
      <c r="K119" s="43"/>
      <c r="L119" s="43"/>
      <c r="M119" s="47"/>
      <c r="N119" s="237"/>
      <c r="O119" s="238"/>
      <c r="P119" s="87"/>
      <c r="Q119" s="87"/>
      <c r="R119" s="87"/>
      <c r="S119" s="87"/>
      <c r="T119" s="87"/>
      <c r="U119" s="87"/>
      <c r="V119" s="87"/>
      <c r="W119" s="87"/>
      <c r="X119" s="88"/>
      <c r="Y119" s="41"/>
      <c r="Z119" s="41"/>
      <c r="AA119" s="41"/>
      <c r="AB119" s="41"/>
      <c r="AC119" s="41"/>
      <c r="AD119" s="41"/>
      <c r="AE119" s="41"/>
      <c r="AT119" s="20" t="s">
        <v>204</v>
      </c>
      <c r="AU119" s="20" t="s">
        <v>84</v>
      </c>
    </row>
    <row r="120" s="13" customFormat="1">
      <c r="A120" s="13"/>
      <c r="B120" s="239"/>
      <c r="C120" s="240"/>
      <c r="D120" s="241" t="s">
        <v>206</v>
      </c>
      <c r="E120" s="242" t="s">
        <v>20</v>
      </c>
      <c r="F120" s="243" t="s">
        <v>887</v>
      </c>
      <c r="G120" s="240"/>
      <c r="H120" s="242" t="s">
        <v>20</v>
      </c>
      <c r="I120" s="244"/>
      <c r="J120" s="244"/>
      <c r="K120" s="240"/>
      <c r="L120" s="240"/>
      <c r="M120" s="245"/>
      <c r="N120" s="246"/>
      <c r="O120" s="247"/>
      <c r="P120" s="247"/>
      <c r="Q120" s="247"/>
      <c r="R120" s="247"/>
      <c r="S120" s="247"/>
      <c r="T120" s="247"/>
      <c r="U120" s="247"/>
      <c r="V120" s="247"/>
      <c r="W120" s="247"/>
      <c r="X120" s="248"/>
      <c r="Y120" s="13"/>
      <c r="Z120" s="13"/>
      <c r="AA120" s="13"/>
      <c r="AB120" s="13"/>
      <c r="AC120" s="13"/>
      <c r="AD120" s="13"/>
      <c r="AE120" s="13"/>
      <c r="AT120" s="249" t="s">
        <v>206</v>
      </c>
      <c r="AU120" s="249" t="s">
        <v>84</v>
      </c>
      <c r="AV120" s="13" t="s">
        <v>82</v>
      </c>
      <c r="AW120" s="13" t="s">
        <v>5</v>
      </c>
      <c r="AX120" s="13" t="s">
        <v>74</v>
      </c>
      <c r="AY120" s="249" t="s">
        <v>194</v>
      </c>
    </row>
    <row r="121" s="13" customFormat="1">
      <c r="A121" s="13"/>
      <c r="B121" s="239"/>
      <c r="C121" s="240"/>
      <c r="D121" s="241" t="s">
        <v>206</v>
      </c>
      <c r="E121" s="242" t="s">
        <v>20</v>
      </c>
      <c r="F121" s="243" t="s">
        <v>779</v>
      </c>
      <c r="G121" s="240"/>
      <c r="H121" s="242" t="s">
        <v>20</v>
      </c>
      <c r="I121" s="244"/>
      <c r="J121" s="244"/>
      <c r="K121" s="240"/>
      <c r="L121" s="240"/>
      <c r="M121" s="245"/>
      <c r="N121" s="246"/>
      <c r="O121" s="247"/>
      <c r="P121" s="247"/>
      <c r="Q121" s="247"/>
      <c r="R121" s="247"/>
      <c r="S121" s="247"/>
      <c r="T121" s="247"/>
      <c r="U121" s="247"/>
      <c r="V121" s="247"/>
      <c r="W121" s="247"/>
      <c r="X121" s="248"/>
      <c r="Y121" s="13"/>
      <c r="Z121" s="13"/>
      <c r="AA121" s="13"/>
      <c r="AB121" s="13"/>
      <c r="AC121" s="13"/>
      <c r="AD121" s="13"/>
      <c r="AE121" s="13"/>
      <c r="AT121" s="249" t="s">
        <v>206</v>
      </c>
      <c r="AU121" s="249" t="s">
        <v>84</v>
      </c>
      <c r="AV121" s="13" t="s">
        <v>82</v>
      </c>
      <c r="AW121" s="13" t="s">
        <v>5</v>
      </c>
      <c r="AX121" s="13" t="s">
        <v>74</v>
      </c>
      <c r="AY121" s="249" t="s">
        <v>194</v>
      </c>
    </row>
    <row r="122" s="13" customFormat="1">
      <c r="A122" s="13"/>
      <c r="B122" s="239"/>
      <c r="C122" s="240"/>
      <c r="D122" s="241" t="s">
        <v>206</v>
      </c>
      <c r="E122" s="242" t="s">
        <v>20</v>
      </c>
      <c r="F122" s="243" t="s">
        <v>355</v>
      </c>
      <c r="G122" s="240"/>
      <c r="H122" s="242" t="s">
        <v>20</v>
      </c>
      <c r="I122" s="244"/>
      <c r="J122" s="244"/>
      <c r="K122" s="240"/>
      <c r="L122" s="240"/>
      <c r="M122" s="245"/>
      <c r="N122" s="246"/>
      <c r="O122" s="247"/>
      <c r="P122" s="247"/>
      <c r="Q122" s="247"/>
      <c r="R122" s="247"/>
      <c r="S122" s="247"/>
      <c r="T122" s="247"/>
      <c r="U122" s="247"/>
      <c r="V122" s="247"/>
      <c r="W122" s="247"/>
      <c r="X122" s="248"/>
      <c r="Y122" s="13"/>
      <c r="Z122" s="13"/>
      <c r="AA122" s="13"/>
      <c r="AB122" s="13"/>
      <c r="AC122" s="13"/>
      <c r="AD122" s="13"/>
      <c r="AE122" s="13"/>
      <c r="AT122" s="249" t="s">
        <v>206</v>
      </c>
      <c r="AU122" s="249" t="s">
        <v>84</v>
      </c>
      <c r="AV122" s="13" t="s">
        <v>82</v>
      </c>
      <c r="AW122" s="13" t="s">
        <v>5</v>
      </c>
      <c r="AX122" s="13" t="s">
        <v>74</v>
      </c>
      <c r="AY122" s="249" t="s">
        <v>194</v>
      </c>
    </row>
    <row r="123" s="14" customFormat="1">
      <c r="A123" s="14"/>
      <c r="B123" s="250"/>
      <c r="C123" s="251"/>
      <c r="D123" s="241" t="s">
        <v>206</v>
      </c>
      <c r="E123" s="252" t="s">
        <v>20</v>
      </c>
      <c r="F123" s="253" t="s">
        <v>890</v>
      </c>
      <c r="G123" s="251"/>
      <c r="H123" s="254">
        <v>0.71999999999999997</v>
      </c>
      <c r="I123" s="255"/>
      <c r="J123" s="255"/>
      <c r="K123" s="251"/>
      <c r="L123" s="251"/>
      <c r="M123" s="256"/>
      <c r="N123" s="257"/>
      <c r="O123" s="258"/>
      <c r="P123" s="258"/>
      <c r="Q123" s="258"/>
      <c r="R123" s="258"/>
      <c r="S123" s="258"/>
      <c r="T123" s="258"/>
      <c r="U123" s="258"/>
      <c r="V123" s="258"/>
      <c r="W123" s="258"/>
      <c r="X123" s="259"/>
      <c r="Y123" s="14"/>
      <c r="Z123" s="14"/>
      <c r="AA123" s="14"/>
      <c r="AB123" s="14"/>
      <c r="AC123" s="14"/>
      <c r="AD123" s="14"/>
      <c r="AE123" s="14"/>
      <c r="AT123" s="260" t="s">
        <v>206</v>
      </c>
      <c r="AU123" s="260" t="s">
        <v>84</v>
      </c>
      <c r="AV123" s="14" t="s">
        <v>84</v>
      </c>
      <c r="AW123" s="14" t="s">
        <v>5</v>
      </c>
      <c r="AX123" s="14" t="s">
        <v>74</v>
      </c>
      <c r="AY123" s="260" t="s">
        <v>194</v>
      </c>
    </row>
    <row r="124" s="15" customFormat="1">
      <c r="A124" s="15"/>
      <c r="B124" s="261"/>
      <c r="C124" s="262"/>
      <c r="D124" s="241" t="s">
        <v>206</v>
      </c>
      <c r="E124" s="263" t="s">
        <v>20</v>
      </c>
      <c r="F124" s="264" t="s">
        <v>210</v>
      </c>
      <c r="G124" s="262"/>
      <c r="H124" s="265">
        <v>0.71999999999999997</v>
      </c>
      <c r="I124" s="266"/>
      <c r="J124" s="266"/>
      <c r="K124" s="262"/>
      <c r="L124" s="262"/>
      <c r="M124" s="267"/>
      <c r="N124" s="268"/>
      <c r="O124" s="269"/>
      <c r="P124" s="269"/>
      <c r="Q124" s="269"/>
      <c r="R124" s="269"/>
      <c r="S124" s="269"/>
      <c r="T124" s="269"/>
      <c r="U124" s="269"/>
      <c r="V124" s="269"/>
      <c r="W124" s="269"/>
      <c r="X124" s="270"/>
      <c r="Y124" s="15"/>
      <c r="Z124" s="15"/>
      <c r="AA124" s="15"/>
      <c r="AB124" s="15"/>
      <c r="AC124" s="15"/>
      <c r="AD124" s="15"/>
      <c r="AE124" s="15"/>
      <c r="AT124" s="271" t="s">
        <v>206</v>
      </c>
      <c r="AU124" s="271" t="s">
        <v>84</v>
      </c>
      <c r="AV124" s="15" t="s">
        <v>202</v>
      </c>
      <c r="AW124" s="15" t="s">
        <v>5</v>
      </c>
      <c r="AX124" s="15" t="s">
        <v>82</v>
      </c>
      <c r="AY124" s="271" t="s">
        <v>194</v>
      </c>
    </row>
    <row r="125" s="2" customFormat="1" ht="37.8" customHeight="1">
      <c r="A125" s="41"/>
      <c r="B125" s="42"/>
      <c r="C125" s="220" t="s">
        <v>232</v>
      </c>
      <c r="D125" s="220" t="s">
        <v>197</v>
      </c>
      <c r="E125" s="221" t="s">
        <v>244</v>
      </c>
      <c r="F125" s="222" t="s">
        <v>245</v>
      </c>
      <c r="G125" s="223" t="s">
        <v>218</v>
      </c>
      <c r="H125" s="224">
        <v>0.71999999999999997</v>
      </c>
      <c r="I125" s="225"/>
      <c r="J125" s="225"/>
      <c r="K125" s="226">
        <f>ROUND(P125*H125,2)</f>
        <v>0</v>
      </c>
      <c r="L125" s="222" t="s">
        <v>201</v>
      </c>
      <c r="M125" s="47"/>
      <c r="N125" s="227" t="s">
        <v>20</v>
      </c>
      <c r="O125" s="228" t="s">
        <v>43</v>
      </c>
      <c r="P125" s="229">
        <f>I125+J125</f>
        <v>0</v>
      </c>
      <c r="Q125" s="229">
        <f>ROUND(I125*H125,2)</f>
        <v>0</v>
      </c>
      <c r="R125" s="229">
        <f>ROUND(J125*H125,2)</f>
        <v>0</v>
      </c>
      <c r="S125" s="87"/>
      <c r="T125" s="230">
        <f>S125*H125</f>
        <v>0</v>
      </c>
      <c r="U125" s="230">
        <v>0</v>
      </c>
      <c r="V125" s="230">
        <f>U125*H125</f>
        <v>0</v>
      </c>
      <c r="W125" s="230">
        <v>0</v>
      </c>
      <c r="X125" s="231">
        <f>W125*H125</f>
        <v>0</v>
      </c>
      <c r="Y125" s="41"/>
      <c r="Z125" s="41"/>
      <c r="AA125" s="41"/>
      <c r="AB125" s="41"/>
      <c r="AC125" s="41"/>
      <c r="AD125" s="41"/>
      <c r="AE125" s="41"/>
      <c r="AR125" s="232" t="s">
        <v>202</v>
      </c>
      <c r="AT125" s="232" t="s">
        <v>197</v>
      </c>
      <c r="AU125" s="232" t="s">
        <v>84</v>
      </c>
      <c r="AY125" s="20" t="s">
        <v>194</v>
      </c>
      <c r="BE125" s="233">
        <f>IF(O125="základní",K125,0)</f>
        <v>0</v>
      </c>
      <c r="BF125" s="233">
        <f>IF(O125="snížená",K125,0)</f>
        <v>0</v>
      </c>
      <c r="BG125" s="233">
        <f>IF(O125="zákl. přenesená",K125,0)</f>
        <v>0</v>
      </c>
      <c r="BH125" s="233">
        <f>IF(O125="sníž. přenesená",K125,0)</f>
        <v>0</v>
      </c>
      <c r="BI125" s="233">
        <f>IF(O125="nulová",K125,0)</f>
        <v>0</v>
      </c>
      <c r="BJ125" s="20" t="s">
        <v>82</v>
      </c>
      <c r="BK125" s="233">
        <f>ROUND(P125*H125,2)</f>
        <v>0</v>
      </c>
      <c r="BL125" s="20" t="s">
        <v>202</v>
      </c>
      <c r="BM125" s="232" t="s">
        <v>893</v>
      </c>
    </row>
    <row r="126" s="2" customFormat="1">
      <c r="A126" s="41"/>
      <c r="B126" s="42"/>
      <c r="C126" s="43"/>
      <c r="D126" s="234" t="s">
        <v>204</v>
      </c>
      <c r="E126" s="43"/>
      <c r="F126" s="235" t="s">
        <v>247</v>
      </c>
      <c r="G126" s="43"/>
      <c r="H126" s="43"/>
      <c r="I126" s="236"/>
      <c r="J126" s="236"/>
      <c r="K126" s="43"/>
      <c r="L126" s="43"/>
      <c r="M126" s="47"/>
      <c r="N126" s="237"/>
      <c r="O126" s="238"/>
      <c r="P126" s="87"/>
      <c r="Q126" s="87"/>
      <c r="R126" s="87"/>
      <c r="S126" s="87"/>
      <c r="T126" s="87"/>
      <c r="U126" s="87"/>
      <c r="V126" s="87"/>
      <c r="W126" s="87"/>
      <c r="X126" s="88"/>
      <c r="Y126" s="41"/>
      <c r="Z126" s="41"/>
      <c r="AA126" s="41"/>
      <c r="AB126" s="41"/>
      <c r="AC126" s="41"/>
      <c r="AD126" s="41"/>
      <c r="AE126" s="41"/>
      <c r="AT126" s="20" t="s">
        <v>204</v>
      </c>
      <c r="AU126" s="20" t="s">
        <v>84</v>
      </c>
    </row>
    <row r="127" s="13" customFormat="1">
      <c r="A127" s="13"/>
      <c r="B127" s="239"/>
      <c r="C127" s="240"/>
      <c r="D127" s="241" t="s">
        <v>206</v>
      </c>
      <c r="E127" s="242" t="s">
        <v>20</v>
      </c>
      <c r="F127" s="243" t="s">
        <v>887</v>
      </c>
      <c r="G127" s="240"/>
      <c r="H127" s="242" t="s">
        <v>20</v>
      </c>
      <c r="I127" s="244"/>
      <c r="J127" s="244"/>
      <c r="K127" s="240"/>
      <c r="L127" s="240"/>
      <c r="M127" s="245"/>
      <c r="N127" s="246"/>
      <c r="O127" s="247"/>
      <c r="P127" s="247"/>
      <c r="Q127" s="247"/>
      <c r="R127" s="247"/>
      <c r="S127" s="247"/>
      <c r="T127" s="247"/>
      <c r="U127" s="247"/>
      <c r="V127" s="247"/>
      <c r="W127" s="247"/>
      <c r="X127" s="248"/>
      <c r="Y127" s="13"/>
      <c r="Z127" s="13"/>
      <c r="AA127" s="13"/>
      <c r="AB127" s="13"/>
      <c r="AC127" s="13"/>
      <c r="AD127" s="13"/>
      <c r="AE127" s="13"/>
      <c r="AT127" s="249" t="s">
        <v>206</v>
      </c>
      <c r="AU127" s="249" t="s">
        <v>84</v>
      </c>
      <c r="AV127" s="13" t="s">
        <v>82</v>
      </c>
      <c r="AW127" s="13" t="s">
        <v>5</v>
      </c>
      <c r="AX127" s="13" t="s">
        <v>74</v>
      </c>
      <c r="AY127" s="249" t="s">
        <v>194</v>
      </c>
    </row>
    <row r="128" s="13" customFormat="1">
      <c r="A128" s="13"/>
      <c r="B128" s="239"/>
      <c r="C128" s="240"/>
      <c r="D128" s="241" t="s">
        <v>206</v>
      </c>
      <c r="E128" s="242" t="s">
        <v>20</v>
      </c>
      <c r="F128" s="243" t="s">
        <v>779</v>
      </c>
      <c r="G128" s="240"/>
      <c r="H128" s="242" t="s">
        <v>20</v>
      </c>
      <c r="I128" s="244"/>
      <c r="J128" s="244"/>
      <c r="K128" s="240"/>
      <c r="L128" s="240"/>
      <c r="M128" s="245"/>
      <c r="N128" s="246"/>
      <c r="O128" s="247"/>
      <c r="P128" s="247"/>
      <c r="Q128" s="247"/>
      <c r="R128" s="247"/>
      <c r="S128" s="247"/>
      <c r="T128" s="247"/>
      <c r="U128" s="247"/>
      <c r="V128" s="247"/>
      <c r="W128" s="247"/>
      <c r="X128" s="248"/>
      <c r="Y128" s="13"/>
      <c r="Z128" s="13"/>
      <c r="AA128" s="13"/>
      <c r="AB128" s="13"/>
      <c r="AC128" s="13"/>
      <c r="AD128" s="13"/>
      <c r="AE128" s="13"/>
      <c r="AT128" s="249" t="s">
        <v>206</v>
      </c>
      <c r="AU128" s="249" t="s">
        <v>84</v>
      </c>
      <c r="AV128" s="13" t="s">
        <v>82</v>
      </c>
      <c r="AW128" s="13" t="s">
        <v>5</v>
      </c>
      <c r="AX128" s="13" t="s">
        <v>74</v>
      </c>
      <c r="AY128" s="249" t="s">
        <v>194</v>
      </c>
    </row>
    <row r="129" s="13" customFormat="1">
      <c r="A129" s="13"/>
      <c r="B129" s="239"/>
      <c r="C129" s="240"/>
      <c r="D129" s="241" t="s">
        <v>206</v>
      </c>
      <c r="E129" s="242" t="s">
        <v>20</v>
      </c>
      <c r="F129" s="243" t="s">
        <v>355</v>
      </c>
      <c r="G129" s="240"/>
      <c r="H129" s="242" t="s">
        <v>20</v>
      </c>
      <c r="I129" s="244"/>
      <c r="J129" s="244"/>
      <c r="K129" s="240"/>
      <c r="L129" s="240"/>
      <c r="M129" s="245"/>
      <c r="N129" s="246"/>
      <c r="O129" s="247"/>
      <c r="P129" s="247"/>
      <c r="Q129" s="247"/>
      <c r="R129" s="247"/>
      <c r="S129" s="247"/>
      <c r="T129" s="247"/>
      <c r="U129" s="247"/>
      <c r="V129" s="247"/>
      <c r="W129" s="247"/>
      <c r="X129" s="248"/>
      <c r="Y129" s="13"/>
      <c r="Z129" s="13"/>
      <c r="AA129" s="13"/>
      <c r="AB129" s="13"/>
      <c r="AC129" s="13"/>
      <c r="AD129" s="13"/>
      <c r="AE129" s="13"/>
      <c r="AT129" s="249" t="s">
        <v>206</v>
      </c>
      <c r="AU129" s="249" t="s">
        <v>84</v>
      </c>
      <c r="AV129" s="13" t="s">
        <v>82</v>
      </c>
      <c r="AW129" s="13" t="s">
        <v>5</v>
      </c>
      <c r="AX129" s="13" t="s">
        <v>74</v>
      </c>
      <c r="AY129" s="249" t="s">
        <v>194</v>
      </c>
    </row>
    <row r="130" s="14" customFormat="1">
      <c r="A130" s="14"/>
      <c r="B130" s="250"/>
      <c r="C130" s="251"/>
      <c r="D130" s="241" t="s">
        <v>206</v>
      </c>
      <c r="E130" s="252" t="s">
        <v>20</v>
      </c>
      <c r="F130" s="253" t="s">
        <v>890</v>
      </c>
      <c r="G130" s="251"/>
      <c r="H130" s="254">
        <v>0.71999999999999997</v>
      </c>
      <c r="I130" s="255"/>
      <c r="J130" s="255"/>
      <c r="K130" s="251"/>
      <c r="L130" s="251"/>
      <c r="M130" s="256"/>
      <c r="N130" s="257"/>
      <c r="O130" s="258"/>
      <c r="P130" s="258"/>
      <c r="Q130" s="258"/>
      <c r="R130" s="258"/>
      <c r="S130" s="258"/>
      <c r="T130" s="258"/>
      <c r="U130" s="258"/>
      <c r="V130" s="258"/>
      <c r="W130" s="258"/>
      <c r="X130" s="259"/>
      <c r="Y130" s="14"/>
      <c r="Z130" s="14"/>
      <c r="AA130" s="14"/>
      <c r="AB130" s="14"/>
      <c r="AC130" s="14"/>
      <c r="AD130" s="14"/>
      <c r="AE130" s="14"/>
      <c r="AT130" s="260" t="s">
        <v>206</v>
      </c>
      <c r="AU130" s="260" t="s">
        <v>84</v>
      </c>
      <c r="AV130" s="14" t="s">
        <v>84</v>
      </c>
      <c r="AW130" s="14" t="s">
        <v>5</v>
      </c>
      <c r="AX130" s="14" t="s">
        <v>74</v>
      </c>
      <c r="AY130" s="260" t="s">
        <v>194</v>
      </c>
    </row>
    <row r="131" s="15" customFormat="1">
      <c r="A131" s="15"/>
      <c r="B131" s="261"/>
      <c r="C131" s="262"/>
      <c r="D131" s="241" t="s">
        <v>206</v>
      </c>
      <c r="E131" s="263" t="s">
        <v>20</v>
      </c>
      <c r="F131" s="264" t="s">
        <v>210</v>
      </c>
      <c r="G131" s="262"/>
      <c r="H131" s="265">
        <v>0.71999999999999997</v>
      </c>
      <c r="I131" s="266"/>
      <c r="J131" s="266"/>
      <c r="K131" s="262"/>
      <c r="L131" s="262"/>
      <c r="M131" s="267"/>
      <c r="N131" s="268"/>
      <c r="O131" s="269"/>
      <c r="P131" s="269"/>
      <c r="Q131" s="269"/>
      <c r="R131" s="269"/>
      <c r="S131" s="269"/>
      <c r="T131" s="269"/>
      <c r="U131" s="269"/>
      <c r="V131" s="269"/>
      <c r="W131" s="269"/>
      <c r="X131" s="270"/>
      <c r="Y131" s="15"/>
      <c r="Z131" s="15"/>
      <c r="AA131" s="15"/>
      <c r="AB131" s="15"/>
      <c r="AC131" s="15"/>
      <c r="AD131" s="15"/>
      <c r="AE131" s="15"/>
      <c r="AT131" s="271" t="s">
        <v>206</v>
      </c>
      <c r="AU131" s="271" t="s">
        <v>84</v>
      </c>
      <c r="AV131" s="15" t="s">
        <v>202</v>
      </c>
      <c r="AW131" s="15" t="s">
        <v>5</v>
      </c>
      <c r="AX131" s="15" t="s">
        <v>82</v>
      </c>
      <c r="AY131" s="271" t="s">
        <v>194</v>
      </c>
    </row>
    <row r="132" s="2" customFormat="1" ht="24.15" customHeight="1">
      <c r="A132" s="41"/>
      <c r="B132" s="42"/>
      <c r="C132" s="220" t="s">
        <v>223</v>
      </c>
      <c r="D132" s="220" t="s">
        <v>197</v>
      </c>
      <c r="E132" s="221" t="s">
        <v>249</v>
      </c>
      <c r="F132" s="222" t="s">
        <v>250</v>
      </c>
      <c r="G132" s="223" t="s">
        <v>218</v>
      </c>
      <c r="H132" s="224">
        <v>0.71999999999999997</v>
      </c>
      <c r="I132" s="225"/>
      <c r="J132" s="225"/>
      <c r="K132" s="226">
        <f>ROUND(P132*H132,2)</f>
        <v>0</v>
      </c>
      <c r="L132" s="222" t="s">
        <v>201</v>
      </c>
      <c r="M132" s="47"/>
      <c r="N132" s="227" t="s">
        <v>20</v>
      </c>
      <c r="O132" s="228" t="s">
        <v>43</v>
      </c>
      <c r="P132" s="229">
        <f>I132+J132</f>
        <v>0</v>
      </c>
      <c r="Q132" s="229">
        <f>ROUND(I132*H132,2)</f>
        <v>0</v>
      </c>
      <c r="R132" s="229">
        <f>ROUND(J132*H132,2)</f>
        <v>0</v>
      </c>
      <c r="S132" s="87"/>
      <c r="T132" s="230">
        <f>S132*H132</f>
        <v>0</v>
      </c>
      <c r="U132" s="230">
        <v>0</v>
      </c>
      <c r="V132" s="230">
        <f>U132*H132</f>
        <v>0</v>
      </c>
      <c r="W132" s="230">
        <v>0</v>
      </c>
      <c r="X132" s="231">
        <f>W132*H132</f>
        <v>0</v>
      </c>
      <c r="Y132" s="41"/>
      <c r="Z132" s="41"/>
      <c r="AA132" s="41"/>
      <c r="AB132" s="41"/>
      <c r="AC132" s="41"/>
      <c r="AD132" s="41"/>
      <c r="AE132" s="41"/>
      <c r="AR132" s="232" t="s">
        <v>202</v>
      </c>
      <c r="AT132" s="232" t="s">
        <v>197</v>
      </c>
      <c r="AU132" s="232" t="s">
        <v>84</v>
      </c>
      <c r="AY132" s="20" t="s">
        <v>194</v>
      </c>
      <c r="BE132" s="233">
        <f>IF(O132="základní",K132,0)</f>
        <v>0</v>
      </c>
      <c r="BF132" s="233">
        <f>IF(O132="snížená",K132,0)</f>
        <v>0</v>
      </c>
      <c r="BG132" s="233">
        <f>IF(O132="zákl. přenesená",K132,0)</f>
        <v>0</v>
      </c>
      <c r="BH132" s="233">
        <f>IF(O132="sníž. přenesená",K132,0)</f>
        <v>0</v>
      </c>
      <c r="BI132" s="233">
        <f>IF(O132="nulová",K132,0)</f>
        <v>0</v>
      </c>
      <c r="BJ132" s="20" t="s">
        <v>82</v>
      </c>
      <c r="BK132" s="233">
        <f>ROUND(P132*H132,2)</f>
        <v>0</v>
      </c>
      <c r="BL132" s="20" t="s">
        <v>202</v>
      </c>
      <c r="BM132" s="232" t="s">
        <v>894</v>
      </c>
    </row>
    <row r="133" s="2" customFormat="1">
      <c r="A133" s="41"/>
      <c r="B133" s="42"/>
      <c r="C133" s="43"/>
      <c r="D133" s="234" t="s">
        <v>204</v>
      </c>
      <c r="E133" s="43"/>
      <c r="F133" s="235" t="s">
        <v>252</v>
      </c>
      <c r="G133" s="43"/>
      <c r="H133" s="43"/>
      <c r="I133" s="236"/>
      <c r="J133" s="236"/>
      <c r="K133" s="43"/>
      <c r="L133" s="43"/>
      <c r="M133" s="47"/>
      <c r="N133" s="237"/>
      <c r="O133" s="238"/>
      <c r="P133" s="87"/>
      <c r="Q133" s="87"/>
      <c r="R133" s="87"/>
      <c r="S133" s="87"/>
      <c r="T133" s="87"/>
      <c r="U133" s="87"/>
      <c r="V133" s="87"/>
      <c r="W133" s="87"/>
      <c r="X133" s="88"/>
      <c r="Y133" s="41"/>
      <c r="Z133" s="41"/>
      <c r="AA133" s="41"/>
      <c r="AB133" s="41"/>
      <c r="AC133" s="41"/>
      <c r="AD133" s="41"/>
      <c r="AE133" s="41"/>
      <c r="AT133" s="20" t="s">
        <v>204</v>
      </c>
      <c r="AU133" s="20" t="s">
        <v>84</v>
      </c>
    </row>
    <row r="134" s="13" customFormat="1">
      <c r="A134" s="13"/>
      <c r="B134" s="239"/>
      <c r="C134" s="240"/>
      <c r="D134" s="241" t="s">
        <v>206</v>
      </c>
      <c r="E134" s="242" t="s">
        <v>20</v>
      </c>
      <c r="F134" s="243" t="s">
        <v>887</v>
      </c>
      <c r="G134" s="240"/>
      <c r="H134" s="242" t="s">
        <v>20</v>
      </c>
      <c r="I134" s="244"/>
      <c r="J134" s="244"/>
      <c r="K134" s="240"/>
      <c r="L134" s="240"/>
      <c r="M134" s="245"/>
      <c r="N134" s="246"/>
      <c r="O134" s="247"/>
      <c r="P134" s="247"/>
      <c r="Q134" s="247"/>
      <c r="R134" s="247"/>
      <c r="S134" s="247"/>
      <c r="T134" s="247"/>
      <c r="U134" s="247"/>
      <c r="V134" s="247"/>
      <c r="W134" s="247"/>
      <c r="X134" s="248"/>
      <c r="Y134" s="13"/>
      <c r="Z134" s="13"/>
      <c r="AA134" s="13"/>
      <c r="AB134" s="13"/>
      <c r="AC134" s="13"/>
      <c r="AD134" s="13"/>
      <c r="AE134" s="13"/>
      <c r="AT134" s="249" t="s">
        <v>206</v>
      </c>
      <c r="AU134" s="249" t="s">
        <v>84</v>
      </c>
      <c r="AV134" s="13" t="s">
        <v>82</v>
      </c>
      <c r="AW134" s="13" t="s">
        <v>5</v>
      </c>
      <c r="AX134" s="13" t="s">
        <v>74</v>
      </c>
      <c r="AY134" s="249" t="s">
        <v>194</v>
      </c>
    </row>
    <row r="135" s="13" customFormat="1">
      <c r="A135" s="13"/>
      <c r="B135" s="239"/>
      <c r="C135" s="240"/>
      <c r="D135" s="241" t="s">
        <v>206</v>
      </c>
      <c r="E135" s="242" t="s">
        <v>20</v>
      </c>
      <c r="F135" s="243" t="s">
        <v>779</v>
      </c>
      <c r="G135" s="240"/>
      <c r="H135" s="242" t="s">
        <v>20</v>
      </c>
      <c r="I135" s="244"/>
      <c r="J135" s="244"/>
      <c r="K135" s="240"/>
      <c r="L135" s="240"/>
      <c r="M135" s="245"/>
      <c r="N135" s="246"/>
      <c r="O135" s="247"/>
      <c r="P135" s="247"/>
      <c r="Q135" s="247"/>
      <c r="R135" s="247"/>
      <c r="S135" s="247"/>
      <c r="T135" s="247"/>
      <c r="U135" s="247"/>
      <c r="V135" s="247"/>
      <c r="W135" s="247"/>
      <c r="X135" s="248"/>
      <c r="Y135" s="13"/>
      <c r="Z135" s="13"/>
      <c r="AA135" s="13"/>
      <c r="AB135" s="13"/>
      <c r="AC135" s="13"/>
      <c r="AD135" s="13"/>
      <c r="AE135" s="13"/>
      <c r="AT135" s="249" t="s">
        <v>206</v>
      </c>
      <c r="AU135" s="249" t="s">
        <v>84</v>
      </c>
      <c r="AV135" s="13" t="s">
        <v>82</v>
      </c>
      <c r="AW135" s="13" t="s">
        <v>5</v>
      </c>
      <c r="AX135" s="13" t="s">
        <v>74</v>
      </c>
      <c r="AY135" s="249" t="s">
        <v>194</v>
      </c>
    </row>
    <row r="136" s="13" customFormat="1">
      <c r="A136" s="13"/>
      <c r="B136" s="239"/>
      <c r="C136" s="240"/>
      <c r="D136" s="241" t="s">
        <v>206</v>
      </c>
      <c r="E136" s="242" t="s">
        <v>20</v>
      </c>
      <c r="F136" s="243" t="s">
        <v>355</v>
      </c>
      <c r="G136" s="240"/>
      <c r="H136" s="242" t="s">
        <v>20</v>
      </c>
      <c r="I136" s="244"/>
      <c r="J136" s="244"/>
      <c r="K136" s="240"/>
      <c r="L136" s="240"/>
      <c r="M136" s="245"/>
      <c r="N136" s="246"/>
      <c r="O136" s="247"/>
      <c r="P136" s="247"/>
      <c r="Q136" s="247"/>
      <c r="R136" s="247"/>
      <c r="S136" s="247"/>
      <c r="T136" s="247"/>
      <c r="U136" s="247"/>
      <c r="V136" s="247"/>
      <c r="W136" s="247"/>
      <c r="X136" s="248"/>
      <c r="Y136" s="13"/>
      <c r="Z136" s="13"/>
      <c r="AA136" s="13"/>
      <c r="AB136" s="13"/>
      <c r="AC136" s="13"/>
      <c r="AD136" s="13"/>
      <c r="AE136" s="13"/>
      <c r="AT136" s="249" t="s">
        <v>206</v>
      </c>
      <c r="AU136" s="249" t="s">
        <v>84</v>
      </c>
      <c r="AV136" s="13" t="s">
        <v>82</v>
      </c>
      <c r="AW136" s="13" t="s">
        <v>5</v>
      </c>
      <c r="AX136" s="13" t="s">
        <v>74</v>
      </c>
      <c r="AY136" s="249" t="s">
        <v>194</v>
      </c>
    </row>
    <row r="137" s="14" customFormat="1">
      <c r="A137" s="14"/>
      <c r="B137" s="250"/>
      <c r="C137" s="251"/>
      <c r="D137" s="241" t="s">
        <v>206</v>
      </c>
      <c r="E137" s="252" t="s">
        <v>20</v>
      </c>
      <c r="F137" s="253" t="s">
        <v>890</v>
      </c>
      <c r="G137" s="251"/>
      <c r="H137" s="254">
        <v>0.71999999999999997</v>
      </c>
      <c r="I137" s="255"/>
      <c r="J137" s="255"/>
      <c r="K137" s="251"/>
      <c r="L137" s="251"/>
      <c r="M137" s="256"/>
      <c r="N137" s="257"/>
      <c r="O137" s="258"/>
      <c r="P137" s="258"/>
      <c r="Q137" s="258"/>
      <c r="R137" s="258"/>
      <c r="S137" s="258"/>
      <c r="T137" s="258"/>
      <c r="U137" s="258"/>
      <c r="V137" s="258"/>
      <c r="W137" s="258"/>
      <c r="X137" s="259"/>
      <c r="Y137" s="14"/>
      <c r="Z137" s="14"/>
      <c r="AA137" s="14"/>
      <c r="AB137" s="14"/>
      <c r="AC137" s="14"/>
      <c r="AD137" s="14"/>
      <c r="AE137" s="14"/>
      <c r="AT137" s="260" t="s">
        <v>206</v>
      </c>
      <c r="AU137" s="260" t="s">
        <v>84</v>
      </c>
      <c r="AV137" s="14" t="s">
        <v>84</v>
      </c>
      <c r="AW137" s="14" t="s">
        <v>5</v>
      </c>
      <c r="AX137" s="14" t="s">
        <v>74</v>
      </c>
      <c r="AY137" s="260" t="s">
        <v>194</v>
      </c>
    </row>
    <row r="138" s="15" customFormat="1">
      <c r="A138" s="15"/>
      <c r="B138" s="261"/>
      <c r="C138" s="262"/>
      <c r="D138" s="241" t="s">
        <v>206</v>
      </c>
      <c r="E138" s="263" t="s">
        <v>20</v>
      </c>
      <c r="F138" s="264" t="s">
        <v>210</v>
      </c>
      <c r="G138" s="262"/>
      <c r="H138" s="265">
        <v>0.71999999999999997</v>
      </c>
      <c r="I138" s="266"/>
      <c r="J138" s="266"/>
      <c r="K138" s="262"/>
      <c r="L138" s="262"/>
      <c r="M138" s="267"/>
      <c r="N138" s="268"/>
      <c r="O138" s="269"/>
      <c r="P138" s="269"/>
      <c r="Q138" s="269"/>
      <c r="R138" s="269"/>
      <c r="S138" s="269"/>
      <c r="T138" s="269"/>
      <c r="U138" s="269"/>
      <c r="V138" s="269"/>
      <c r="W138" s="269"/>
      <c r="X138" s="270"/>
      <c r="Y138" s="15"/>
      <c r="Z138" s="15"/>
      <c r="AA138" s="15"/>
      <c r="AB138" s="15"/>
      <c r="AC138" s="15"/>
      <c r="AD138" s="15"/>
      <c r="AE138" s="15"/>
      <c r="AT138" s="271" t="s">
        <v>206</v>
      </c>
      <c r="AU138" s="271" t="s">
        <v>84</v>
      </c>
      <c r="AV138" s="15" t="s">
        <v>202</v>
      </c>
      <c r="AW138" s="15" t="s">
        <v>5</v>
      </c>
      <c r="AX138" s="15" t="s">
        <v>82</v>
      </c>
      <c r="AY138" s="271" t="s">
        <v>194</v>
      </c>
    </row>
    <row r="139" s="2" customFormat="1" ht="24.15" customHeight="1">
      <c r="A139" s="41"/>
      <c r="B139" s="42"/>
      <c r="C139" s="220" t="s">
        <v>266</v>
      </c>
      <c r="D139" s="220" t="s">
        <v>197</v>
      </c>
      <c r="E139" s="221" t="s">
        <v>253</v>
      </c>
      <c r="F139" s="222" t="s">
        <v>254</v>
      </c>
      <c r="G139" s="223" t="s">
        <v>200</v>
      </c>
      <c r="H139" s="224">
        <v>0.80000000000000004</v>
      </c>
      <c r="I139" s="225"/>
      <c r="J139" s="225"/>
      <c r="K139" s="226">
        <f>ROUND(P139*H139,2)</f>
        <v>0</v>
      </c>
      <c r="L139" s="222" t="s">
        <v>201</v>
      </c>
      <c r="M139" s="47"/>
      <c r="N139" s="227" t="s">
        <v>20</v>
      </c>
      <c r="O139" s="228" t="s">
        <v>43</v>
      </c>
      <c r="P139" s="229">
        <f>I139+J139</f>
        <v>0</v>
      </c>
      <c r="Q139" s="229">
        <f>ROUND(I139*H139,2)</f>
        <v>0</v>
      </c>
      <c r="R139" s="229">
        <f>ROUND(J139*H139,2)</f>
        <v>0</v>
      </c>
      <c r="S139" s="87"/>
      <c r="T139" s="230">
        <f>S139*H139</f>
        <v>0</v>
      </c>
      <c r="U139" s="230">
        <v>0</v>
      </c>
      <c r="V139" s="230">
        <f>U139*H139</f>
        <v>0</v>
      </c>
      <c r="W139" s="230">
        <v>0</v>
      </c>
      <c r="X139" s="231">
        <f>W139*H139</f>
        <v>0</v>
      </c>
      <c r="Y139" s="41"/>
      <c r="Z139" s="41"/>
      <c r="AA139" s="41"/>
      <c r="AB139" s="41"/>
      <c r="AC139" s="41"/>
      <c r="AD139" s="41"/>
      <c r="AE139" s="41"/>
      <c r="AR139" s="232" t="s">
        <v>202</v>
      </c>
      <c r="AT139" s="232" t="s">
        <v>197</v>
      </c>
      <c r="AU139" s="232" t="s">
        <v>84</v>
      </c>
      <c r="AY139" s="20" t="s">
        <v>194</v>
      </c>
      <c r="BE139" s="233">
        <f>IF(O139="základní",K139,0)</f>
        <v>0</v>
      </c>
      <c r="BF139" s="233">
        <f>IF(O139="snížená",K139,0)</f>
        <v>0</v>
      </c>
      <c r="BG139" s="233">
        <f>IF(O139="zákl. přenesená",K139,0)</f>
        <v>0</v>
      </c>
      <c r="BH139" s="233">
        <f>IF(O139="sníž. přenesená",K139,0)</f>
        <v>0</v>
      </c>
      <c r="BI139" s="233">
        <f>IF(O139="nulová",K139,0)</f>
        <v>0</v>
      </c>
      <c r="BJ139" s="20" t="s">
        <v>82</v>
      </c>
      <c r="BK139" s="233">
        <f>ROUND(P139*H139,2)</f>
        <v>0</v>
      </c>
      <c r="BL139" s="20" t="s">
        <v>202</v>
      </c>
      <c r="BM139" s="232" t="s">
        <v>895</v>
      </c>
    </row>
    <row r="140" s="2" customFormat="1">
      <c r="A140" s="41"/>
      <c r="B140" s="42"/>
      <c r="C140" s="43"/>
      <c r="D140" s="234" t="s">
        <v>204</v>
      </c>
      <c r="E140" s="43"/>
      <c r="F140" s="235" t="s">
        <v>256</v>
      </c>
      <c r="G140" s="43"/>
      <c r="H140" s="43"/>
      <c r="I140" s="236"/>
      <c r="J140" s="236"/>
      <c r="K140" s="43"/>
      <c r="L140" s="43"/>
      <c r="M140" s="47"/>
      <c r="N140" s="237"/>
      <c r="O140" s="238"/>
      <c r="P140" s="87"/>
      <c r="Q140" s="87"/>
      <c r="R140" s="87"/>
      <c r="S140" s="87"/>
      <c r="T140" s="87"/>
      <c r="U140" s="87"/>
      <c r="V140" s="87"/>
      <c r="W140" s="87"/>
      <c r="X140" s="88"/>
      <c r="Y140" s="41"/>
      <c r="Z140" s="41"/>
      <c r="AA140" s="41"/>
      <c r="AB140" s="41"/>
      <c r="AC140" s="41"/>
      <c r="AD140" s="41"/>
      <c r="AE140" s="41"/>
      <c r="AT140" s="20" t="s">
        <v>204</v>
      </c>
      <c r="AU140" s="20" t="s">
        <v>84</v>
      </c>
    </row>
    <row r="141" s="13" customFormat="1">
      <c r="A141" s="13"/>
      <c r="B141" s="239"/>
      <c r="C141" s="240"/>
      <c r="D141" s="241" t="s">
        <v>206</v>
      </c>
      <c r="E141" s="242" t="s">
        <v>20</v>
      </c>
      <c r="F141" s="243" t="s">
        <v>795</v>
      </c>
      <c r="G141" s="240"/>
      <c r="H141" s="242" t="s">
        <v>20</v>
      </c>
      <c r="I141" s="244"/>
      <c r="J141" s="244"/>
      <c r="K141" s="240"/>
      <c r="L141" s="240"/>
      <c r="M141" s="245"/>
      <c r="N141" s="246"/>
      <c r="O141" s="247"/>
      <c r="P141" s="247"/>
      <c r="Q141" s="247"/>
      <c r="R141" s="247"/>
      <c r="S141" s="247"/>
      <c r="T141" s="247"/>
      <c r="U141" s="247"/>
      <c r="V141" s="247"/>
      <c r="W141" s="247"/>
      <c r="X141" s="248"/>
      <c r="Y141" s="13"/>
      <c r="Z141" s="13"/>
      <c r="AA141" s="13"/>
      <c r="AB141" s="13"/>
      <c r="AC141" s="13"/>
      <c r="AD141" s="13"/>
      <c r="AE141" s="13"/>
      <c r="AT141" s="249" t="s">
        <v>206</v>
      </c>
      <c r="AU141" s="249" t="s">
        <v>84</v>
      </c>
      <c r="AV141" s="13" t="s">
        <v>82</v>
      </c>
      <c r="AW141" s="13" t="s">
        <v>5</v>
      </c>
      <c r="AX141" s="13" t="s">
        <v>74</v>
      </c>
      <c r="AY141" s="249" t="s">
        <v>194</v>
      </c>
    </row>
    <row r="142" s="13" customFormat="1">
      <c r="A142" s="13"/>
      <c r="B142" s="239"/>
      <c r="C142" s="240"/>
      <c r="D142" s="241" t="s">
        <v>206</v>
      </c>
      <c r="E142" s="242" t="s">
        <v>20</v>
      </c>
      <c r="F142" s="243" t="s">
        <v>349</v>
      </c>
      <c r="G142" s="240"/>
      <c r="H142" s="242" t="s">
        <v>20</v>
      </c>
      <c r="I142" s="244"/>
      <c r="J142" s="244"/>
      <c r="K142" s="240"/>
      <c r="L142" s="240"/>
      <c r="M142" s="245"/>
      <c r="N142" s="246"/>
      <c r="O142" s="247"/>
      <c r="P142" s="247"/>
      <c r="Q142" s="247"/>
      <c r="R142" s="247"/>
      <c r="S142" s="247"/>
      <c r="T142" s="247"/>
      <c r="U142" s="247"/>
      <c r="V142" s="247"/>
      <c r="W142" s="247"/>
      <c r="X142" s="248"/>
      <c r="Y142" s="13"/>
      <c r="Z142" s="13"/>
      <c r="AA142" s="13"/>
      <c r="AB142" s="13"/>
      <c r="AC142" s="13"/>
      <c r="AD142" s="13"/>
      <c r="AE142" s="13"/>
      <c r="AT142" s="249" t="s">
        <v>206</v>
      </c>
      <c r="AU142" s="249" t="s">
        <v>84</v>
      </c>
      <c r="AV142" s="13" t="s">
        <v>82</v>
      </c>
      <c r="AW142" s="13" t="s">
        <v>5</v>
      </c>
      <c r="AX142" s="13" t="s">
        <v>74</v>
      </c>
      <c r="AY142" s="249" t="s">
        <v>194</v>
      </c>
    </row>
    <row r="143" s="14" customFormat="1">
      <c r="A143" s="14"/>
      <c r="B143" s="250"/>
      <c r="C143" s="251"/>
      <c r="D143" s="241" t="s">
        <v>206</v>
      </c>
      <c r="E143" s="252" t="s">
        <v>20</v>
      </c>
      <c r="F143" s="253" t="s">
        <v>896</v>
      </c>
      <c r="G143" s="251"/>
      <c r="H143" s="254">
        <v>0.80000000000000004</v>
      </c>
      <c r="I143" s="255"/>
      <c r="J143" s="255"/>
      <c r="K143" s="251"/>
      <c r="L143" s="251"/>
      <c r="M143" s="256"/>
      <c r="N143" s="257"/>
      <c r="O143" s="258"/>
      <c r="P143" s="258"/>
      <c r="Q143" s="258"/>
      <c r="R143" s="258"/>
      <c r="S143" s="258"/>
      <c r="T143" s="258"/>
      <c r="U143" s="258"/>
      <c r="V143" s="258"/>
      <c r="W143" s="258"/>
      <c r="X143" s="259"/>
      <c r="Y143" s="14"/>
      <c r="Z143" s="14"/>
      <c r="AA143" s="14"/>
      <c r="AB143" s="14"/>
      <c r="AC143" s="14"/>
      <c r="AD143" s="14"/>
      <c r="AE143" s="14"/>
      <c r="AT143" s="260" t="s">
        <v>206</v>
      </c>
      <c r="AU143" s="260" t="s">
        <v>84</v>
      </c>
      <c r="AV143" s="14" t="s">
        <v>84</v>
      </c>
      <c r="AW143" s="14" t="s">
        <v>5</v>
      </c>
      <c r="AX143" s="14" t="s">
        <v>74</v>
      </c>
      <c r="AY143" s="260" t="s">
        <v>194</v>
      </c>
    </row>
    <row r="144" s="15" customFormat="1">
      <c r="A144" s="15"/>
      <c r="B144" s="261"/>
      <c r="C144" s="262"/>
      <c r="D144" s="241" t="s">
        <v>206</v>
      </c>
      <c r="E144" s="263" t="s">
        <v>20</v>
      </c>
      <c r="F144" s="264" t="s">
        <v>210</v>
      </c>
      <c r="G144" s="262"/>
      <c r="H144" s="265">
        <v>0.80000000000000004</v>
      </c>
      <c r="I144" s="266"/>
      <c r="J144" s="266"/>
      <c r="K144" s="262"/>
      <c r="L144" s="262"/>
      <c r="M144" s="267"/>
      <c r="N144" s="268"/>
      <c r="O144" s="269"/>
      <c r="P144" s="269"/>
      <c r="Q144" s="269"/>
      <c r="R144" s="269"/>
      <c r="S144" s="269"/>
      <c r="T144" s="269"/>
      <c r="U144" s="269"/>
      <c r="V144" s="269"/>
      <c r="W144" s="269"/>
      <c r="X144" s="270"/>
      <c r="Y144" s="15"/>
      <c r="Z144" s="15"/>
      <c r="AA144" s="15"/>
      <c r="AB144" s="15"/>
      <c r="AC144" s="15"/>
      <c r="AD144" s="15"/>
      <c r="AE144" s="15"/>
      <c r="AT144" s="271" t="s">
        <v>206</v>
      </c>
      <c r="AU144" s="271" t="s">
        <v>84</v>
      </c>
      <c r="AV144" s="15" t="s">
        <v>202</v>
      </c>
      <c r="AW144" s="15" t="s">
        <v>5</v>
      </c>
      <c r="AX144" s="15" t="s">
        <v>82</v>
      </c>
      <c r="AY144" s="271" t="s">
        <v>194</v>
      </c>
    </row>
    <row r="145" s="2" customFormat="1" ht="24.15" customHeight="1">
      <c r="A145" s="41"/>
      <c r="B145" s="42"/>
      <c r="C145" s="220" t="s">
        <v>243</v>
      </c>
      <c r="D145" s="220" t="s">
        <v>197</v>
      </c>
      <c r="E145" s="221" t="s">
        <v>260</v>
      </c>
      <c r="F145" s="222" t="s">
        <v>261</v>
      </c>
      <c r="G145" s="223" t="s">
        <v>262</v>
      </c>
      <c r="H145" s="224">
        <v>1.1519999999999999</v>
      </c>
      <c r="I145" s="225"/>
      <c r="J145" s="225"/>
      <c r="K145" s="226">
        <f>ROUND(P145*H145,2)</f>
        <v>0</v>
      </c>
      <c r="L145" s="222" t="s">
        <v>201</v>
      </c>
      <c r="M145" s="47"/>
      <c r="N145" s="227" t="s">
        <v>20</v>
      </c>
      <c r="O145" s="228" t="s">
        <v>43</v>
      </c>
      <c r="P145" s="229">
        <f>I145+J145</f>
        <v>0</v>
      </c>
      <c r="Q145" s="229">
        <f>ROUND(I145*H145,2)</f>
        <v>0</v>
      </c>
      <c r="R145" s="229">
        <f>ROUND(J145*H145,2)</f>
        <v>0</v>
      </c>
      <c r="S145" s="87"/>
      <c r="T145" s="230">
        <f>S145*H145</f>
        <v>0</v>
      </c>
      <c r="U145" s="230">
        <v>0</v>
      </c>
      <c r="V145" s="230">
        <f>U145*H145</f>
        <v>0</v>
      </c>
      <c r="W145" s="230">
        <v>0</v>
      </c>
      <c r="X145" s="231">
        <f>W145*H145</f>
        <v>0</v>
      </c>
      <c r="Y145" s="41"/>
      <c r="Z145" s="41"/>
      <c r="AA145" s="41"/>
      <c r="AB145" s="41"/>
      <c r="AC145" s="41"/>
      <c r="AD145" s="41"/>
      <c r="AE145" s="41"/>
      <c r="AR145" s="232" t="s">
        <v>202</v>
      </c>
      <c r="AT145" s="232" t="s">
        <v>197</v>
      </c>
      <c r="AU145" s="232" t="s">
        <v>84</v>
      </c>
      <c r="AY145" s="20" t="s">
        <v>194</v>
      </c>
      <c r="BE145" s="233">
        <f>IF(O145="základní",K145,0)</f>
        <v>0</v>
      </c>
      <c r="BF145" s="233">
        <f>IF(O145="snížená",K145,0)</f>
        <v>0</v>
      </c>
      <c r="BG145" s="233">
        <f>IF(O145="zákl. přenesená",K145,0)</f>
        <v>0</v>
      </c>
      <c r="BH145" s="233">
        <f>IF(O145="sníž. přenesená",K145,0)</f>
        <v>0</v>
      </c>
      <c r="BI145" s="233">
        <f>IF(O145="nulová",K145,0)</f>
        <v>0</v>
      </c>
      <c r="BJ145" s="20" t="s">
        <v>82</v>
      </c>
      <c r="BK145" s="233">
        <f>ROUND(P145*H145,2)</f>
        <v>0</v>
      </c>
      <c r="BL145" s="20" t="s">
        <v>202</v>
      </c>
      <c r="BM145" s="232" t="s">
        <v>897</v>
      </c>
    </row>
    <row r="146" s="2" customFormat="1">
      <c r="A146" s="41"/>
      <c r="B146" s="42"/>
      <c r="C146" s="43"/>
      <c r="D146" s="234" t="s">
        <v>204</v>
      </c>
      <c r="E146" s="43"/>
      <c r="F146" s="235" t="s">
        <v>264</v>
      </c>
      <c r="G146" s="43"/>
      <c r="H146" s="43"/>
      <c r="I146" s="236"/>
      <c r="J146" s="236"/>
      <c r="K146" s="43"/>
      <c r="L146" s="43"/>
      <c r="M146" s="47"/>
      <c r="N146" s="237"/>
      <c r="O146" s="238"/>
      <c r="P146" s="87"/>
      <c r="Q146" s="87"/>
      <c r="R146" s="87"/>
      <c r="S146" s="87"/>
      <c r="T146" s="87"/>
      <c r="U146" s="87"/>
      <c r="V146" s="87"/>
      <c r="W146" s="87"/>
      <c r="X146" s="88"/>
      <c r="Y146" s="41"/>
      <c r="Z146" s="41"/>
      <c r="AA146" s="41"/>
      <c r="AB146" s="41"/>
      <c r="AC146" s="41"/>
      <c r="AD146" s="41"/>
      <c r="AE146" s="41"/>
      <c r="AT146" s="20" t="s">
        <v>204</v>
      </c>
      <c r="AU146" s="20" t="s">
        <v>84</v>
      </c>
    </row>
    <row r="147" s="13" customFormat="1">
      <c r="A147" s="13"/>
      <c r="B147" s="239"/>
      <c r="C147" s="240"/>
      <c r="D147" s="241" t="s">
        <v>206</v>
      </c>
      <c r="E147" s="242" t="s">
        <v>20</v>
      </c>
      <c r="F147" s="243" t="s">
        <v>887</v>
      </c>
      <c r="G147" s="240"/>
      <c r="H147" s="242" t="s">
        <v>20</v>
      </c>
      <c r="I147" s="244"/>
      <c r="J147" s="244"/>
      <c r="K147" s="240"/>
      <c r="L147" s="240"/>
      <c r="M147" s="245"/>
      <c r="N147" s="246"/>
      <c r="O147" s="247"/>
      <c r="P147" s="247"/>
      <c r="Q147" s="247"/>
      <c r="R147" s="247"/>
      <c r="S147" s="247"/>
      <c r="T147" s="247"/>
      <c r="U147" s="247"/>
      <c r="V147" s="247"/>
      <c r="W147" s="247"/>
      <c r="X147" s="248"/>
      <c r="Y147" s="13"/>
      <c r="Z147" s="13"/>
      <c r="AA147" s="13"/>
      <c r="AB147" s="13"/>
      <c r="AC147" s="13"/>
      <c r="AD147" s="13"/>
      <c r="AE147" s="13"/>
      <c r="AT147" s="249" t="s">
        <v>206</v>
      </c>
      <c r="AU147" s="249" t="s">
        <v>84</v>
      </c>
      <c r="AV147" s="13" t="s">
        <v>82</v>
      </c>
      <c r="AW147" s="13" t="s">
        <v>5</v>
      </c>
      <c r="AX147" s="13" t="s">
        <v>74</v>
      </c>
      <c r="AY147" s="249" t="s">
        <v>194</v>
      </c>
    </row>
    <row r="148" s="13" customFormat="1">
      <c r="A148" s="13"/>
      <c r="B148" s="239"/>
      <c r="C148" s="240"/>
      <c r="D148" s="241" t="s">
        <v>206</v>
      </c>
      <c r="E148" s="242" t="s">
        <v>20</v>
      </c>
      <c r="F148" s="243" t="s">
        <v>779</v>
      </c>
      <c r="G148" s="240"/>
      <c r="H148" s="242" t="s">
        <v>20</v>
      </c>
      <c r="I148" s="244"/>
      <c r="J148" s="244"/>
      <c r="K148" s="240"/>
      <c r="L148" s="240"/>
      <c r="M148" s="245"/>
      <c r="N148" s="246"/>
      <c r="O148" s="247"/>
      <c r="P148" s="247"/>
      <c r="Q148" s="247"/>
      <c r="R148" s="247"/>
      <c r="S148" s="247"/>
      <c r="T148" s="247"/>
      <c r="U148" s="247"/>
      <c r="V148" s="247"/>
      <c r="W148" s="247"/>
      <c r="X148" s="248"/>
      <c r="Y148" s="13"/>
      <c r="Z148" s="13"/>
      <c r="AA148" s="13"/>
      <c r="AB148" s="13"/>
      <c r="AC148" s="13"/>
      <c r="AD148" s="13"/>
      <c r="AE148" s="13"/>
      <c r="AT148" s="249" t="s">
        <v>206</v>
      </c>
      <c r="AU148" s="249" t="s">
        <v>84</v>
      </c>
      <c r="AV148" s="13" t="s">
        <v>82</v>
      </c>
      <c r="AW148" s="13" t="s">
        <v>5</v>
      </c>
      <c r="AX148" s="13" t="s">
        <v>74</v>
      </c>
      <c r="AY148" s="249" t="s">
        <v>194</v>
      </c>
    </row>
    <row r="149" s="13" customFormat="1">
      <c r="A149" s="13"/>
      <c r="B149" s="239"/>
      <c r="C149" s="240"/>
      <c r="D149" s="241" t="s">
        <v>206</v>
      </c>
      <c r="E149" s="242" t="s">
        <v>20</v>
      </c>
      <c r="F149" s="243" t="s">
        <v>355</v>
      </c>
      <c r="G149" s="240"/>
      <c r="H149" s="242" t="s">
        <v>20</v>
      </c>
      <c r="I149" s="244"/>
      <c r="J149" s="244"/>
      <c r="K149" s="240"/>
      <c r="L149" s="240"/>
      <c r="M149" s="245"/>
      <c r="N149" s="246"/>
      <c r="O149" s="247"/>
      <c r="P149" s="247"/>
      <c r="Q149" s="247"/>
      <c r="R149" s="247"/>
      <c r="S149" s="247"/>
      <c r="T149" s="247"/>
      <c r="U149" s="247"/>
      <c r="V149" s="247"/>
      <c r="W149" s="247"/>
      <c r="X149" s="248"/>
      <c r="Y149" s="13"/>
      <c r="Z149" s="13"/>
      <c r="AA149" s="13"/>
      <c r="AB149" s="13"/>
      <c r="AC149" s="13"/>
      <c r="AD149" s="13"/>
      <c r="AE149" s="13"/>
      <c r="AT149" s="249" t="s">
        <v>206</v>
      </c>
      <c r="AU149" s="249" t="s">
        <v>84</v>
      </c>
      <c r="AV149" s="13" t="s">
        <v>82</v>
      </c>
      <c r="AW149" s="13" t="s">
        <v>5</v>
      </c>
      <c r="AX149" s="13" t="s">
        <v>74</v>
      </c>
      <c r="AY149" s="249" t="s">
        <v>194</v>
      </c>
    </row>
    <row r="150" s="14" customFormat="1">
      <c r="A150" s="14"/>
      <c r="B150" s="250"/>
      <c r="C150" s="251"/>
      <c r="D150" s="241" t="s">
        <v>206</v>
      </c>
      <c r="E150" s="252" t="s">
        <v>20</v>
      </c>
      <c r="F150" s="253" t="s">
        <v>898</v>
      </c>
      <c r="G150" s="251"/>
      <c r="H150" s="254">
        <v>1.1519999999999999</v>
      </c>
      <c r="I150" s="255"/>
      <c r="J150" s="255"/>
      <c r="K150" s="251"/>
      <c r="L150" s="251"/>
      <c r="M150" s="256"/>
      <c r="N150" s="257"/>
      <c r="O150" s="258"/>
      <c r="P150" s="258"/>
      <c r="Q150" s="258"/>
      <c r="R150" s="258"/>
      <c r="S150" s="258"/>
      <c r="T150" s="258"/>
      <c r="U150" s="258"/>
      <c r="V150" s="258"/>
      <c r="W150" s="258"/>
      <c r="X150" s="259"/>
      <c r="Y150" s="14"/>
      <c r="Z150" s="14"/>
      <c r="AA150" s="14"/>
      <c r="AB150" s="14"/>
      <c r="AC150" s="14"/>
      <c r="AD150" s="14"/>
      <c r="AE150" s="14"/>
      <c r="AT150" s="260" t="s">
        <v>206</v>
      </c>
      <c r="AU150" s="260" t="s">
        <v>84</v>
      </c>
      <c r="AV150" s="14" t="s">
        <v>84</v>
      </c>
      <c r="AW150" s="14" t="s">
        <v>5</v>
      </c>
      <c r="AX150" s="14" t="s">
        <v>74</v>
      </c>
      <c r="AY150" s="260" t="s">
        <v>194</v>
      </c>
    </row>
    <row r="151" s="15" customFormat="1">
      <c r="A151" s="15"/>
      <c r="B151" s="261"/>
      <c r="C151" s="262"/>
      <c r="D151" s="241" t="s">
        <v>206</v>
      </c>
      <c r="E151" s="263" t="s">
        <v>20</v>
      </c>
      <c r="F151" s="264" t="s">
        <v>210</v>
      </c>
      <c r="G151" s="262"/>
      <c r="H151" s="265">
        <v>1.1519999999999999</v>
      </c>
      <c r="I151" s="266"/>
      <c r="J151" s="266"/>
      <c r="K151" s="262"/>
      <c r="L151" s="262"/>
      <c r="M151" s="267"/>
      <c r="N151" s="268"/>
      <c r="O151" s="269"/>
      <c r="P151" s="269"/>
      <c r="Q151" s="269"/>
      <c r="R151" s="269"/>
      <c r="S151" s="269"/>
      <c r="T151" s="269"/>
      <c r="U151" s="269"/>
      <c r="V151" s="269"/>
      <c r="W151" s="269"/>
      <c r="X151" s="270"/>
      <c r="Y151" s="15"/>
      <c r="Z151" s="15"/>
      <c r="AA151" s="15"/>
      <c r="AB151" s="15"/>
      <c r="AC151" s="15"/>
      <c r="AD151" s="15"/>
      <c r="AE151" s="15"/>
      <c r="AT151" s="271" t="s">
        <v>206</v>
      </c>
      <c r="AU151" s="271" t="s">
        <v>84</v>
      </c>
      <c r="AV151" s="15" t="s">
        <v>202</v>
      </c>
      <c r="AW151" s="15" t="s">
        <v>5</v>
      </c>
      <c r="AX151" s="15" t="s">
        <v>82</v>
      </c>
      <c r="AY151" s="271" t="s">
        <v>194</v>
      </c>
    </row>
    <row r="152" s="2" customFormat="1" ht="24.15" customHeight="1">
      <c r="A152" s="41"/>
      <c r="B152" s="42"/>
      <c r="C152" s="220" t="s">
        <v>238</v>
      </c>
      <c r="D152" s="220" t="s">
        <v>197</v>
      </c>
      <c r="E152" s="221" t="s">
        <v>267</v>
      </c>
      <c r="F152" s="222" t="s">
        <v>268</v>
      </c>
      <c r="G152" s="223" t="s">
        <v>218</v>
      </c>
      <c r="H152" s="224">
        <v>0.71999999999999997</v>
      </c>
      <c r="I152" s="225"/>
      <c r="J152" s="225"/>
      <c r="K152" s="226">
        <f>ROUND(P152*H152,2)</f>
        <v>0</v>
      </c>
      <c r="L152" s="222" t="s">
        <v>201</v>
      </c>
      <c r="M152" s="47"/>
      <c r="N152" s="227" t="s">
        <v>20</v>
      </c>
      <c r="O152" s="228" t="s">
        <v>43</v>
      </c>
      <c r="P152" s="229">
        <f>I152+J152</f>
        <v>0</v>
      </c>
      <c r="Q152" s="229">
        <f>ROUND(I152*H152,2)</f>
        <v>0</v>
      </c>
      <c r="R152" s="229">
        <f>ROUND(J152*H152,2)</f>
        <v>0</v>
      </c>
      <c r="S152" s="87"/>
      <c r="T152" s="230">
        <f>S152*H152</f>
        <v>0</v>
      </c>
      <c r="U152" s="230">
        <v>0</v>
      </c>
      <c r="V152" s="230">
        <f>U152*H152</f>
        <v>0</v>
      </c>
      <c r="W152" s="230">
        <v>0</v>
      </c>
      <c r="X152" s="231">
        <f>W152*H152</f>
        <v>0</v>
      </c>
      <c r="Y152" s="41"/>
      <c r="Z152" s="41"/>
      <c r="AA152" s="41"/>
      <c r="AB152" s="41"/>
      <c r="AC152" s="41"/>
      <c r="AD152" s="41"/>
      <c r="AE152" s="41"/>
      <c r="AR152" s="232" t="s">
        <v>202</v>
      </c>
      <c r="AT152" s="232" t="s">
        <v>197</v>
      </c>
      <c r="AU152" s="232" t="s">
        <v>84</v>
      </c>
      <c r="AY152" s="20" t="s">
        <v>194</v>
      </c>
      <c r="BE152" s="233">
        <f>IF(O152="základní",K152,0)</f>
        <v>0</v>
      </c>
      <c r="BF152" s="233">
        <f>IF(O152="snížená",K152,0)</f>
        <v>0</v>
      </c>
      <c r="BG152" s="233">
        <f>IF(O152="zákl. přenesená",K152,0)</f>
        <v>0</v>
      </c>
      <c r="BH152" s="233">
        <f>IF(O152="sníž. přenesená",K152,0)</f>
        <v>0</v>
      </c>
      <c r="BI152" s="233">
        <f>IF(O152="nulová",K152,0)</f>
        <v>0</v>
      </c>
      <c r="BJ152" s="20" t="s">
        <v>82</v>
      </c>
      <c r="BK152" s="233">
        <f>ROUND(P152*H152,2)</f>
        <v>0</v>
      </c>
      <c r="BL152" s="20" t="s">
        <v>202</v>
      </c>
      <c r="BM152" s="232" t="s">
        <v>899</v>
      </c>
    </row>
    <row r="153" s="2" customFormat="1">
      <c r="A153" s="41"/>
      <c r="B153" s="42"/>
      <c r="C153" s="43"/>
      <c r="D153" s="234" t="s">
        <v>204</v>
      </c>
      <c r="E153" s="43"/>
      <c r="F153" s="235" t="s">
        <v>270</v>
      </c>
      <c r="G153" s="43"/>
      <c r="H153" s="43"/>
      <c r="I153" s="236"/>
      <c r="J153" s="236"/>
      <c r="K153" s="43"/>
      <c r="L153" s="43"/>
      <c r="M153" s="47"/>
      <c r="N153" s="237"/>
      <c r="O153" s="238"/>
      <c r="P153" s="87"/>
      <c r="Q153" s="87"/>
      <c r="R153" s="87"/>
      <c r="S153" s="87"/>
      <c r="T153" s="87"/>
      <c r="U153" s="87"/>
      <c r="V153" s="87"/>
      <c r="W153" s="87"/>
      <c r="X153" s="88"/>
      <c r="Y153" s="41"/>
      <c r="Z153" s="41"/>
      <c r="AA153" s="41"/>
      <c r="AB153" s="41"/>
      <c r="AC153" s="41"/>
      <c r="AD153" s="41"/>
      <c r="AE153" s="41"/>
      <c r="AT153" s="20" t="s">
        <v>204</v>
      </c>
      <c r="AU153" s="20" t="s">
        <v>84</v>
      </c>
    </row>
    <row r="154" s="13" customFormat="1">
      <c r="A154" s="13"/>
      <c r="B154" s="239"/>
      <c r="C154" s="240"/>
      <c r="D154" s="241" t="s">
        <v>206</v>
      </c>
      <c r="E154" s="242" t="s">
        <v>20</v>
      </c>
      <c r="F154" s="243" t="s">
        <v>887</v>
      </c>
      <c r="G154" s="240"/>
      <c r="H154" s="242" t="s">
        <v>20</v>
      </c>
      <c r="I154" s="244"/>
      <c r="J154" s="244"/>
      <c r="K154" s="240"/>
      <c r="L154" s="240"/>
      <c r="M154" s="245"/>
      <c r="N154" s="246"/>
      <c r="O154" s="247"/>
      <c r="P154" s="247"/>
      <c r="Q154" s="247"/>
      <c r="R154" s="247"/>
      <c r="S154" s="247"/>
      <c r="T154" s="247"/>
      <c r="U154" s="247"/>
      <c r="V154" s="247"/>
      <c r="W154" s="247"/>
      <c r="X154" s="248"/>
      <c r="Y154" s="13"/>
      <c r="Z154" s="13"/>
      <c r="AA154" s="13"/>
      <c r="AB154" s="13"/>
      <c r="AC154" s="13"/>
      <c r="AD154" s="13"/>
      <c r="AE154" s="13"/>
      <c r="AT154" s="249" t="s">
        <v>206</v>
      </c>
      <c r="AU154" s="249" t="s">
        <v>84</v>
      </c>
      <c r="AV154" s="13" t="s">
        <v>82</v>
      </c>
      <c r="AW154" s="13" t="s">
        <v>5</v>
      </c>
      <c r="AX154" s="13" t="s">
        <v>74</v>
      </c>
      <c r="AY154" s="249" t="s">
        <v>194</v>
      </c>
    </row>
    <row r="155" s="13" customFormat="1">
      <c r="A155" s="13"/>
      <c r="B155" s="239"/>
      <c r="C155" s="240"/>
      <c r="D155" s="241" t="s">
        <v>206</v>
      </c>
      <c r="E155" s="242" t="s">
        <v>20</v>
      </c>
      <c r="F155" s="243" t="s">
        <v>779</v>
      </c>
      <c r="G155" s="240"/>
      <c r="H155" s="242" t="s">
        <v>20</v>
      </c>
      <c r="I155" s="244"/>
      <c r="J155" s="244"/>
      <c r="K155" s="240"/>
      <c r="L155" s="240"/>
      <c r="M155" s="245"/>
      <c r="N155" s="246"/>
      <c r="O155" s="247"/>
      <c r="P155" s="247"/>
      <c r="Q155" s="247"/>
      <c r="R155" s="247"/>
      <c r="S155" s="247"/>
      <c r="T155" s="247"/>
      <c r="U155" s="247"/>
      <c r="V155" s="247"/>
      <c r="W155" s="247"/>
      <c r="X155" s="248"/>
      <c r="Y155" s="13"/>
      <c r="Z155" s="13"/>
      <c r="AA155" s="13"/>
      <c r="AB155" s="13"/>
      <c r="AC155" s="13"/>
      <c r="AD155" s="13"/>
      <c r="AE155" s="13"/>
      <c r="AT155" s="249" t="s">
        <v>206</v>
      </c>
      <c r="AU155" s="249" t="s">
        <v>84</v>
      </c>
      <c r="AV155" s="13" t="s">
        <v>82</v>
      </c>
      <c r="AW155" s="13" t="s">
        <v>5</v>
      </c>
      <c r="AX155" s="13" t="s">
        <v>74</v>
      </c>
      <c r="AY155" s="249" t="s">
        <v>194</v>
      </c>
    </row>
    <row r="156" s="13" customFormat="1">
      <c r="A156" s="13"/>
      <c r="B156" s="239"/>
      <c r="C156" s="240"/>
      <c r="D156" s="241" t="s">
        <v>206</v>
      </c>
      <c r="E156" s="242" t="s">
        <v>20</v>
      </c>
      <c r="F156" s="243" t="s">
        <v>355</v>
      </c>
      <c r="G156" s="240"/>
      <c r="H156" s="242" t="s">
        <v>20</v>
      </c>
      <c r="I156" s="244"/>
      <c r="J156" s="244"/>
      <c r="K156" s="240"/>
      <c r="L156" s="240"/>
      <c r="M156" s="245"/>
      <c r="N156" s="246"/>
      <c r="O156" s="247"/>
      <c r="P156" s="247"/>
      <c r="Q156" s="247"/>
      <c r="R156" s="247"/>
      <c r="S156" s="247"/>
      <c r="T156" s="247"/>
      <c r="U156" s="247"/>
      <c r="V156" s="247"/>
      <c r="W156" s="247"/>
      <c r="X156" s="248"/>
      <c r="Y156" s="13"/>
      <c r="Z156" s="13"/>
      <c r="AA156" s="13"/>
      <c r="AB156" s="13"/>
      <c r="AC156" s="13"/>
      <c r="AD156" s="13"/>
      <c r="AE156" s="13"/>
      <c r="AT156" s="249" t="s">
        <v>206</v>
      </c>
      <c r="AU156" s="249" t="s">
        <v>84</v>
      </c>
      <c r="AV156" s="13" t="s">
        <v>82</v>
      </c>
      <c r="AW156" s="13" t="s">
        <v>5</v>
      </c>
      <c r="AX156" s="13" t="s">
        <v>74</v>
      </c>
      <c r="AY156" s="249" t="s">
        <v>194</v>
      </c>
    </row>
    <row r="157" s="14" customFormat="1">
      <c r="A157" s="14"/>
      <c r="B157" s="250"/>
      <c r="C157" s="251"/>
      <c r="D157" s="241" t="s">
        <v>206</v>
      </c>
      <c r="E157" s="252" t="s">
        <v>20</v>
      </c>
      <c r="F157" s="253" t="s">
        <v>890</v>
      </c>
      <c r="G157" s="251"/>
      <c r="H157" s="254">
        <v>0.71999999999999997</v>
      </c>
      <c r="I157" s="255"/>
      <c r="J157" s="255"/>
      <c r="K157" s="251"/>
      <c r="L157" s="251"/>
      <c r="M157" s="256"/>
      <c r="N157" s="257"/>
      <c r="O157" s="258"/>
      <c r="P157" s="258"/>
      <c r="Q157" s="258"/>
      <c r="R157" s="258"/>
      <c r="S157" s="258"/>
      <c r="T157" s="258"/>
      <c r="U157" s="258"/>
      <c r="V157" s="258"/>
      <c r="W157" s="258"/>
      <c r="X157" s="259"/>
      <c r="Y157" s="14"/>
      <c r="Z157" s="14"/>
      <c r="AA157" s="14"/>
      <c r="AB157" s="14"/>
      <c r="AC157" s="14"/>
      <c r="AD157" s="14"/>
      <c r="AE157" s="14"/>
      <c r="AT157" s="260" t="s">
        <v>206</v>
      </c>
      <c r="AU157" s="260" t="s">
        <v>84</v>
      </c>
      <c r="AV157" s="14" t="s">
        <v>84</v>
      </c>
      <c r="AW157" s="14" t="s">
        <v>5</v>
      </c>
      <c r="AX157" s="14" t="s">
        <v>74</v>
      </c>
      <c r="AY157" s="260" t="s">
        <v>194</v>
      </c>
    </row>
    <row r="158" s="15" customFormat="1">
      <c r="A158" s="15"/>
      <c r="B158" s="261"/>
      <c r="C158" s="262"/>
      <c r="D158" s="241" t="s">
        <v>206</v>
      </c>
      <c r="E158" s="263" t="s">
        <v>20</v>
      </c>
      <c r="F158" s="264" t="s">
        <v>210</v>
      </c>
      <c r="G158" s="262"/>
      <c r="H158" s="265">
        <v>0.71999999999999997</v>
      </c>
      <c r="I158" s="266"/>
      <c r="J158" s="266"/>
      <c r="K158" s="262"/>
      <c r="L158" s="262"/>
      <c r="M158" s="267"/>
      <c r="N158" s="268"/>
      <c r="O158" s="269"/>
      <c r="P158" s="269"/>
      <c r="Q158" s="269"/>
      <c r="R158" s="269"/>
      <c r="S158" s="269"/>
      <c r="T158" s="269"/>
      <c r="U158" s="269"/>
      <c r="V158" s="269"/>
      <c r="W158" s="269"/>
      <c r="X158" s="270"/>
      <c r="Y158" s="15"/>
      <c r="Z158" s="15"/>
      <c r="AA158" s="15"/>
      <c r="AB158" s="15"/>
      <c r="AC158" s="15"/>
      <c r="AD158" s="15"/>
      <c r="AE158" s="15"/>
      <c r="AT158" s="271" t="s">
        <v>206</v>
      </c>
      <c r="AU158" s="271" t="s">
        <v>84</v>
      </c>
      <c r="AV158" s="15" t="s">
        <v>202</v>
      </c>
      <c r="AW158" s="15" t="s">
        <v>5</v>
      </c>
      <c r="AX158" s="15" t="s">
        <v>82</v>
      </c>
      <c r="AY158" s="271" t="s">
        <v>194</v>
      </c>
    </row>
    <row r="159" s="2" customFormat="1" ht="37.8" customHeight="1">
      <c r="A159" s="41"/>
      <c r="B159" s="42"/>
      <c r="C159" s="220" t="s">
        <v>248</v>
      </c>
      <c r="D159" s="220" t="s">
        <v>197</v>
      </c>
      <c r="E159" s="221" t="s">
        <v>569</v>
      </c>
      <c r="F159" s="222" t="s">
        <v>570</v>
      </c>
      <c r="G159" s="223" t="s">
        <v>218</v>
      </c>
      <c r="H159" s="224">
        <v>3.7799999999999998</v>
      </c>
      <c r="I159" s="225"/>
      <c r="J159" s="225"/>
      <c r="K159" s="226">
        <f>ROUND(P159*H159,2)</f>
        <v>0</v>
      </c>
      <c r="L159" s="222" t="s">
        <v>201</v>
      </c>
      <c r="M159" s="47"/>
      <c r="N159" s="227" t="s">
        <v>20</v>
      </c>
      <c r="O159" s="228" t="s">
        <v>43</v>
      </c>
      <c r="P159" s="229">
        <f>I159+J159</f>
        <v>0</v>
      </c>
      <c r="Q159" s="229">
        <f>ROUND(I159*H159,2)</f>
        <v>0</v>
      </c>
      <c r="R159" s="229">
        <f>ROUND(J159*H159,2)</f>
        <v>0</v>
      </c>
      <c r="S159" s="87"/>
      <c r="T159" s="230">
        <f>S159*H159</f>
        <v>0</v>
      </c>
      <c r="U159" s="230">
        <v>0</v>
      </c>
      <c r="V159" s="230">
        <f>U159*H159</f>
        <v>0</v>
      </c>
      <c r="W159" s="230">
        <v>0</v>
      </c>
      <c r="X159" s="231">
        <f>W159*H159</f>
        <v>0</v>
      </c>
      <c r="Y159" s="41"/>
      <c r="Z159" s="41"/>
      <c r="AA159" s="41"/>
      <c r="AB159" s="41"/>
      <c r="AC159" s="41"/>
      <c r="AD159" s="41"/>
      <c r="AE159" s="41"/>
      <c r="AR159" s="232" t="s">
        <v>202</v>
      </c>
      <c r="AT159" s="232" t="s">
        <v>197</v>
      </c>
      <c r="AU159" s="232" t="s">
        <v>84</v>
      </c>
      <c r="AY159" s="20" t="s">
        <v>194</v>
      </c>
      <c r="BE159" s="233">
        <f>IF(O159="základní",K159,0)</f>
        <v>0</v>
      </c>
      <c r="BF159" s="233">
        <f>IF(O159="snížená",K159,0)</f>
        <v>0</v>
      </c>
      <c r="BG159" s="233">
        <f>IF(O159="zákl. přenesená",K159,0)</f>
        <v>0</v>
      </c>
      <c r="BH159" s="233">
        <f>IF(O159="sníž. přenesená",K159,0)</f>
        <v>0</v>
      </c>
      <c r="BI159" s="233">
        <f>IF(O159="nulová",K159,0)</f>
        <v>0</v>
      </c>
      <c r="BJ159" s="20" t="s">
        <v>82</v>
      </c>
      <c r="BK159" s="233">
        <f>ROUND(P159*H159,2)</f>
        <v>0</v>
      </c>
      <c r="BL159" s="20" t="s">
        <v>202</v>
      </c>
      <c r="BM159" s="232" t="s">
        <v>900</v>
      </c>
    </row>
    <row r="160" s="2" customFormat="1">
      <c r="A160" s="41"/>
      <c r="B160" s="42"/>
      <c r="C160" s="43"/>
      <c r="D160" s="234" t="s">
        <v>204</v>
      </c>
      <c r="E160" s="43"/>
      <c r="F160" s="235" t="s">
        <v>572</v>
      </c>
      <c r="G160" s="43"/>
      <c r="H160" s="43"/>
      <c r="I160" s="236"/>
      <c r="J160" s="236"/>
      <c r="K160" s="43"/>
      <c r="L160" s="43"/>
      <c r="M160" s="47"/>
      <c r="N160" s="237"/>
      <c r="O160" s="238"/>
      <c r="P160" s="87"/>
      <c r="Q160" s="87"/>
      <c r="R160" s="87"/>
      <c r="S160" s="87"/>
      <c r="T160" s="87"/>
      <c r="U160" s="87"/>
      <c r="V160" s="87"/>
      <c r="W160" s="87"/>
      <c r="X160" s="88"/>
      <c r="Y160" s="41"/>
      <c r="Z160" s="41"/>
      <c r="AA160" s="41"/>
      <c r="AB160" s="41"/>
      <c r="AC160" s="41"/>
      <c r="AD160" s="41"/>
      <c r="AE160" s="41"/>
      <c r="AT160" s="20" t="s">
        <v>204</v>
      </c>
      <c r="AU160" s="20" t="s">
        <v>84</v>
      </c>
    </row>
    <row r="161" s="13" customFormat="1">
      <c r="A161" s="13"/>
      <c r="B161" s="239"/>
      <c r="C161" s="240"/>
      <c r="D161" s="241" t="s">
        <v>206</v>
      </c>
      <c r="E161" s="242" t="s">
        <v>20</v>
      </c>
      <c r="F161" s="243" t="s">
        <v>887</v>
      </c>
      <c r="G161" s="240"/>
      <c r="H161" s="242" t="s">
        <v>20</v>
      </c>
      <c r="I161" s="244"/>
      <c r="J161" s="244"/>
      <c r="K161" s="240"/>
      <c r="L161" s="240"/>
      <c r="M161" s="245"/>
      <c r="N161" s="246"/>
      <c r="O161" s="247"/>
      <c r="P161" s="247"/>
      <c r="Q161" s="247"/>
      <c r="R161" s="247"/>
      <c r="S161" s="247"/>
      <c r="T161" s="247"/>
      <c r="U161" s="247"/>
      <c r="V161" s="247"/>
      <c r="W161" s="247"/>
      <c r="X161" s="248"/>
      <c r="Y161" s="13"/>
      <c r="Z161" s="13"/>
      <c r="AA161" s="13"/>
      <c r="AB161" s="13"/>
      <c r="AC161" s="13"/>
      <c r="AD161" s="13"/>
      <c r="AE161" s="13"/>
      <c r="AT161" s="249" t="s">
        <v>206</v>
      </c>
      <c r="AU161" s="249" t="s">
        <v>84</v>
      </c>
      <c r="AV161" s="13" t="s">
        <v>82</v>
      </c>
      <c r="AW161" s="13" t="s">
        <v>5</v>
      </c>
      <c r="AX161" s="13" t="s">
        <v>74</v>
      </c>
      <c r="AY161" s="249" t="s">
        <v>194</v>
      </c>
    </row>
    <row r="162" s="13" customFormat="1">
      <c r="A162" s="13"/>
      <c r="B162" s="239"/>
      <c r="C162" s="240"/>
      <c r="D162" s="241" t="s">
        <v>206</v>
      </c>
      <c r="E162" s="242" t="s">
        <v>20</v>
      </c>
      <c r="F162" s="243" t="s">
        <v>800</v>
      </c>
      <c r="G162" s="240"/>
      <c r="H162" s="242" t="s">
        <v>20</v>
      </c>
      <c r="I162" s="244"/>
      <c r="J162" s="244"/>
      <c r="K162" s="240"/>
      <c r="L162" s="240"/>
      <c r="M162" s="245"/>
      <c r="N162" s="246"/>
      <c r="O162" s="247"/>
      <c r="P162" s="247"/>
      <c r="Q162" s="247"/>
      <c r="R162" s="247"/>
      <c r="S162" s="247"/>
      <c r="T162" s="247"/>
      <c r="U162" s="247"/>
      <c r="V162" s="247"/>
      <c r="W162" s="247"/>
      <c r="X162" s="248"/>
      <c r="Y162" s="13"/>
      <c r="Z162" s="13"/>
      <c r="AA162" s="13"/>
      <c r="AB162" s="13"/>
      <c r="AC162" s="13"/>
      <c r="AD162" s="13"/>
      <c r="AE162" s="13"/>
      <c r="AT162" s="249" t="s">
        <v>206</v>
      </c>
      <c r="AU162" s="249" t="s">
        <v>84</v>
      </c>
      <c r="AV162" s="13" t="s">
        <v>82</v>
      </c>
      <c r="AW162" s="13" t="s">
        <v>5</v>
      </c>
      <c r="AX162" s="13" t="s">
        <v>74</v>
      </c>
      <c r="AY162" s="249" t="s">
        <v>194</v>
      </c>
    </row>
    <row r="163" s="13" customFormat="1">
      <c r="A163" s="13"/>
      <c r="B163" s="239"/>
      <c r="C163" s="240"/>
      <c r="D163" s="241" t="s">
        <v>206</v>
      </c>
      <c r="E163" s="242" t="s">
        <v>20</v>
      </c>
      <c r="F163" s="243" t="s">
        <v>355</v>
      </c>
      <c r="G163" s="240"/>
      <c r="H163" s="242" t="s">
        <v>20</v>
      </c>
      <c r="I163" s="244"/>
      <c r="J163" s="244"/>
      <c r="K163" s="240"/>
      <c r="L163" s="240"/>
      <c r="M163" s="245"/>
      <c r="N163" s="246"/>
      <c r="O163" s="247"/>
      <c r="P163" s="247"/>
      <c r="Q163" s="247"/>
      <c r="R163" s="247"/>
      <c r="S163" s="247"/>
      <c r="T163" s="247"/>
      <c r="U163" s="247"/>
      <c r="V163" s="247"/>
      <c r="W163" s="247"/>
      <c r="X163" s="248"/>
      <c r="Y163" s="13"/>
      <c r="Z163" s="13"/>
      <c r="AA163" s="13"/>
      <c r="AB163" s="13"/>
      <c r="AC163" s="13"/>
      <c r="AD163" s="13"/>
      <c r="AE163" s="13"/>
      <c r="AT163" s="249" t="s">
        <v>206</v>
      </c>
      <c r="AU163" s="249" t="s">
        <v>84</v>
      </c>
      <c r="AV163" s="13" t="s">
        <v>82</v>
      </c>
      <c r="AW163" s="13" t="s">
        <v>5</v>
      </c>
      <c r="AX163" s="13" t="s">
        <v>74</v>
      </c>
      <c r="AY163" s="249" t="s">
        <v>194</v>
      </c>
    </row>
    <row r="164" s="14" customFormat="1">
      <c r="A164" s="14"/>
      <c r="B164" s="250"/>
      <c r="C164" s="251"/>
      <c r="D164" s="241" t="s">
        <v>206</v>
      </c>
      <c r="E164" s="252" t="s">
        <v>20</v>
      </c>
      <c r="F164" s="253" t="s">
        <v>901</v>
      </c>
      <c r="G164" s="251"/>
      <c r="H164" s="254">
        <v>3.7799999999999998</v>
      </c>
      <c r="I164" s="255"/>
      <c r="J164" s="255"/>
      <c r="K164" s="251"/>
      <c r="L164" s="251"/>
      <c r="M164" s="256"/>
      <c r="N164" s="257"/>
      <c r="O164" s="258"/>
      <c r="P164" s="258"/>
      <c r="Q164" s="258"/>
      <c r="R164" s="258"/>
      <c r="S164" s="258"/>
      <c r="T164" s="258"/>
      <c r="U164" s="258"/>
      <c r="V164" s="258"/>
      <c r="W164" s="258"/>
      <c r="X164" s="259"/>
      <c r="Y164" s="14"/>
      <c r="Z164" s="14"/>
      <c r="AA164" s="14"/>
      <c r="AB164" s="14"/>
      <c r="AC164" s="14"/>
      <c r="AD164" s="14"/>
      <c r="AE164" s="14"/>
      <c r="AT164" s="260" t="s">
        <v>206</v>
      </c>
      <c r="AU164" s="260" t="s">
        <v>84</v>
      </c>
      <c r="AV164" s="14" t="s">
        <v>84</v>
      </c>
      <c r="AW164" s="14" t="s">
        <v>5</v>
      </c>
      <c r="AX164" s="14" t="s">
        <v>74</v>
      </c>
      <c r="AY164" s="260" t="s">
        <v>194</v>
      </c>
    </row>
    <row r="165" s="15" customFormat="1">
      <c r="A165" s="15"/>
      <c r="B165" s="261"/>
      <c r="C165" s="262"/>
      <c r="D165" s="241" t="s">
        <v>206</v>
      </c>
      <c r="E165" s="263" t="s">
        <v>20</v>
      </c>
      <c r="F165" s="264" t="s">
        <v>210</v>
      </c>
      <c r="G165" s="262"/>
      <c r="H165" s="265">
        <v>3.7799999999999998</v>
      </c>
      <c r="I165" s="266"/>
      <c r="J165" s="266"/>
      <c r="K165" s="262"/>
      <c r="L165" s="262"/>
      <c r="M165" s="267"/>
      <c r="N165" s="268"/>
      <c r="O165" s="269"/>
      <c r="P165" s="269"/>
      <c r="Q165" s="269"/>
      <c r="R165" s="269"/>
      <c r="S165" s="269"/>
      <c r="T165" s="269"/>
      <c r="U165" s="269"/>
      <c r="V165" s="269"/>
      <c r="W165" s="269"/>
      <c r="X165" s="270"/>
      <c r="Y165" s="15"/>
      <c r="Z165" s="15"/>
      <c r="AA165" s="15"/>
      <c r="AB165" s="15"/>
      <c r="AC165" s="15"/>
      <c r="AD165" s="15"/>
      <c r="AE165" s="15"/>
      <c r="AT165" s="271" t="s">
        <v>206</v>
      </c>
      <c r="AU165" s="271" t="s">
        <v>84</v>
      </c>
      <c r="AV165" s="15" t="s">
        <v>202</v>
      </c>
      <c r="AW165" s="15" t="s">
        <v>5</v>
      </c>
      <c r="AX165" s="15" t="s">
        <v>82</v>
      </c>
      <c r="AY165" s="271" t="s">
        <v>194</v>
      </c>
    </row>
    <row r="166" s="12" customFormat="1" ht="22.8" customHeight="1">
      <c r="A166" s="12"/>
      <c r="B166" s="203"/>
      <c r="C166" s="204"/>
      <c r="D166" s="205" t="s">
        <v>73</v>
      </c>
      <c r="E166" s="218" t="s">
        <v>84</v>
      </c>
      <c r="F166" s="218" t="s">
        <v>577</v>
      </c>
      <c r="G166" s="204"/>
      <c r="H166" s="204"/>
      <c r="I166" s="207"/>
      <c r="J166" s="207"/>
      <c r="K166" s="219">
        <f>BK166</f>
        <v>0</v>
      </c>
      <c r="L166" s="204"/>
      <c r="M166" s="209"/>
      <c r="N166" s="210"/>
      <c r="O166" s="211"/>
      <c r="P166" s="211"/>
      <c r="Q166" s="212">
        <f>SUM(Q167:Q185)</f>
        <v>0</v>
      </c>
      <c r="R166" s="212">
        <f>SUM(R167:R185)</f>
        <v>0</v>
      </c>
      <c r="S166" s="211"/>
      <c r="T166" s="213">
        <f>SUM(T167:T185)</f>
        <v>0</v>
      </c>
      <c r="U166" s="211"/>
      <c r="V166" s="213">
        <f>SUM(V167:V185)</f>
        <v>1.8203336668799999</v>
      </c>
      <c r="W166" s="211"/>
      <c r="X166" s="214">
        <f>SUM(X167:X185)</f>
        <v>0</v>
      </c>
      <c r="Y166" s="12"/>
      <c r="Z166" s="12"/>
      <c r="AA166" s="12"/>
      <c r="AB166" s="12"/>
      <c r="AC166" s="12"/>
      <c r="AD166" s="12"/>
      <c r="AE166" s="12"/>
      <c r="AR166" s="215" t="s">
        <v>82</v>
      </c>
      <c r="AT166" s="216" t="s">
        <v>73</v>
      </c>
      <c r="AU166" s="216" t="s">
        <v>82</v>
      </c>
      <c r="AY166" s="215" t="s">
        <v>194</v>
      </c>
      <c r="BK166" s="217">
        <f>SUM(BK167:BK185)</f>
        <v>0</v>
      </c>
    </row>
    <row r="167" s="2" customFormat="1" ht="24.15" customHeight="1">
      <c r="A167" s="41"/>
      <c r="B167" s="42"/>
      <c r="C167" s="220" t="s">
        <v>259</v>
      </c>
      <c r="D167" s="220" t="s">
        <v>197</v>
      </c>
      <c r="E167" s="221" t="s">
        <v>802</v>
      </c>
      <c r="F167" s="222" t="s">
        <v>803</v>
      </c>
      <c r="G167" s="223" t="s">
        <v>218</v>
      </c>
      <c r="H167" s="224">
        <v>0.71999999999999997</v>
      </c>
      <c r="I167" s="225"/>
      <c r="J167" s="225"/>
      <c r="K167" s="226">
        <f>ROUND(P167*H167,2)</f>
        <v>0</v>
      </c>
      <c r="L167" s="222" t="s">
        <v>201</v>
      </c>
      <c r="M167" s="47"/>
      <c r="N167" s="227" t="s">
        <v>20</v>
      </c>
      <c r="O167" s="228" t="s">
        <v>43</v>
      </c>
      <c r="P167" s="229">
        <f>I167+J167</f>
        <v>0</v>
      </c>
      <c r="Q167" s="229">
        <f>ROUND(I167*H167,2)</f>
        <v>0</v>
      </c>
      <c r="R167" s="229">
        <f>ROUND(J167*H167,2)</f>
        <v>0</v>
      </c>
      <c r="S167" s="87"/>
      <c r="T167" s="230">
        <f>S167*H167</f>
        <v>0</v>
      </c>
      <c r="U167" s="230">
        <v>2.5018722040000001</v>
      </c>
      <c r="V167" s="230">
        <f>U167*H167</f>
        <v>1.80134798688</v>
      </c>
      <c r="W167" s="230">
        <v>0</v>
      </c>
      <c r="X167" s="231">
        <f>W167*H167</f>
        <v>0</v>
      </c>
      <c r="Y167" s="41"/>
      <c r="Z167" s="41"/>
      <c r="AA167" s="41"/>
      <c r="AB167" s="41"/>
      <c r="AC167" s="41"/>
      <c r="AD167" s="41"/>
      <c r="AE167" s="41"/>
      <c r="AR167" s="232" t="s">
        <v>202</v>
      </c>
      <c r="AT167" s="232" t="s">
        <v>197</v>
      </c>
      <c r="AU167" s="232" t="s">
        <v>84</v>
      </c>
      <c r="AY167" s="20" t="s">
        <v>194</v>
      </c>
      <c r="BE167" s="233">
        <f>IF(O167="základní",K167,0)</f>
        <v>0</v>
      </c>
      <c r="BF167" s="233">
        <f>IF(O167="snížená",K167,0)</f>
        <v>0</v>
      </c>
      <c r="BG167" s="233">
        <f>IF(O167="zákl. přenesená",K167,0)</f>
        <v>0</v>
      </c>
      <c r="BH167" s="233">
        <f>IF(O167="sníž. přenesená",K167,0)</f>
        <v>0</v>
      </c>
      <c r="BI167" s="233">
        <f>IF(O167="nulová",K167,0)</f>
        <v>0</v>
      </c>
      <c r="BJ167" s="20" t="s">
        <v>82</v>
      </c>
      <c r="BK167" s="233">
        <f>ROUND(P167*H167,2)</f>
        <v>0</v>
      </c>
      <c r="BL167" s="20" t="s">
        <v>202</v>
      </c>
      <c r="BM167" s="232" t="s">
        <v>902</v>
      </c>
    </row>
    <row r="168" s="2" customFormat="1">
      <c r="A168" s="41"/>
      <c r="B168" s="42"/>
      <c r="C168" s="43"/>
      <c r="D168" s="234" t="s">
        <v>204</v>
      </c>
      <c r="E168" s="43"/>
      <c r="F168" s="235" t="s">
        <v>805</v>
      </c>
      <c r="G168" s="43"/>
      <c r="H168" s="43"/>
      <c r="I168" s="236"/>
      <c r="J168" s="236"/>
      <c r="K168" s="43"/>
      <c r="L168" s="43"/>
      <c r="M168" s="47"/>
      <c r="N168" s="237"/>
      <c r="O168" s="238"/>
      <c r="P168" s="87"/>
      <c r="Q168" s="87"/>
      <c r="R168" s="87"/>
      <c r="S168" s="87"/>
      <c r="T168" s="87"/>
      <c r="U168" s="87"/>
      <c r="V168" s="87"/>
      <c r="W168" s="87"/>
      <c r="X168" s="88"/>
      <c r="Y168" s="41"/>
      <c r="Z168" s="41"/>
      <c r="AA168" s="41"/>
      <c r="AB168" s="41"/>
      <c r="AC168" s="41"/>
      <c r="AD168" s="41"/>
      <c r="AE168" s="41"/>
      <c r="AT168" s="20" t="s">
        <v>204</v>
      </c>
      <c r="AU168" s="20" t="s">
        <v>84</v>
      </c>
    </row>
    <row r="169" s="13" customFormat="1">
      <c r="A169" s="13"/>
      <c r="B169" s="239"/>
      <c r="C169" s="240"/>
      <c r="D169" s="241" t="s">
        <v>206</v>
      </c>
      <c r="E169" s="242" t="s">
        <v>20</v>
      </c>
      <c r="F169" s="243" t="s">
        <v>887</v>
      </c>
      <c r="G169" s="240"/>
      <c r="H169" s="242" t="s">
        <v>20</v>
      </c>
      <c r="I169" s="244"/>
      <c r="J169" s="244"/>
      <c r="K169" s="240"/>
      <c r="L169" s="240"/>
      <c r="M169" s="245"/>
      <c r="N169" s="246"/>
      <c r="O169" s="247"/>
      <c r="P169" s="247"/>
      <c r="Q169" s="247"/>
      <c r="R169" s="247"/>
      <c r="S169" s="247"/>
      <c r="T169" s="247"/>
      <c r="U169" s="247"/>
      <c r="V169" s="247"/>
      <c r="W169" s="247"/>
      <c r="X169" s="248"/>
      <c r="Y169" s="13"/>
      <c r="Z169" s="13"/>
      <c r="AA169" s="13"/>
      <c r="AB169" s="13"/>
      <c r="AC169" s="13"/>
      <c r="AD169" s="13"/>
      <c r="AE169" s="13"/>
      <c r="AT169" s="249" t="s">
        <v>206</v>
      </c>
      <c r="AU169" s="249" t="s">
        <v>84</v>
      </c>
      <c r="AV169" s="13" t="s">
        <v>82</v>
      </c>
      <c r="AW169" s="13" t="s">
        <v>5</v>
      </c>
      <c r="AX169" s="13" t="s">
        <v>74</v>
      </c>
      <c r="AY169" s="249" t="s">
        <v>194</v>
      </c>
    </row>
    <row r="170" s="13" customFormat="1">
      <c r="A170" s="13"/>
      <c r="B170" s="239"/>
      <c r="C170" s="240"/>
      <c r="D170" s="241" t="s">
        <v>206</v>
      </c>
      <c r="E170" s="242" t="s">
        <v>20</v>
      </c>
      <c r="F170" s="243" t="s">
        <v>806</v>
      </c>
      <c r="G170" s="240"/>
      <c r="H170" s="242" t="s">
        <v>20</v>
      </c>
      <c r="I170" s="244"/>
      <c r="J170" s="244"/>
      <c r="K170" s="240"/>
      <c r="L170" s="240"/>
      <c r="M170" s="245"/>
      <c r="N170" s="246"/>
      <c r="O170" s="247"/>
      <c r="P170" s="247"/>
      <c r="Q170" s="247"/>
      <c r="R170" s="247"/>
      <c r="S170" s="247"/>
      <c r="T170" s="247"/>
      <c r="U170" s="247"/>
      <c r="V170" s="247"/>
      <c r="W170" s="247"/>
      <c r="X170" s="248"/>
      <c r="Y170" s="13"/>
      <c r="Z170" s="13"/>
      <c r="AA170" s="13"/>
      <c r="AB170" s="13"/>
      <c r="AC170" s="13"/>
      <c r="AD170" s="13"/>
      <c r="AE170" s="13"/>
      <c r="AT170" s="249" t="s">
        <v>206</v>
      </c>
      <c r="AU170" s="249" t="s">
        <v>84</v>
      </c>
      <c r="AV170" s="13" t="s">
        <v>82</v>
      </c>
      <c r="AW170" s="13" t="s">
        <v>5</v>
      </c>
      <c r="AX170" s="13" t="s">
        <v>74</v>
      </c>
      <c r="AY170" s="249" t="s">
        <v>194</v>
      </c>
    </row>
    <row r="171" s="13" customFormat="1">
      <c r="A171" s="13"/>
      <c r="B171" s="239"/>
      <c r="C171" s="240"/>
      <c r="D171" s="241" t="s">
        <v>206</v>
      </c>
      <c r="E171" s="242" t="s">
        <v>20</v>
      </c>
      <c r="F171" s="243" t="s">
        <v>506</v>
      </c>
      <c r="G171" s="240"/>
      <c r="H171" s="242" t="s">
        <v>20</v>
      </c>
      <c r="I171" s="244"/>
      <c r="J171" s="244"/>
      <c r="K171" s="240"/>
      <c r="L171" s="240"/>
      <c r="M171" s="245"/>
      <c r="N171" s="246"/>
      <c r="O171" s="247"/>
      <c r="P171" s="247"/>
      <c r="Q171" s="247"/>
      <c r="R171" s="247"/>
      <c r="S171" s="247"/>
      <c r="T171" s="247"/>
      <c r="U171" s="247"/>
      <c r="V171" s="247"/>
      <c r="W171" s="247"/>
      <c r="X171" s="248"/>
      <c r="Y171" s="13"/>
      <c r="Z171" s="13"/>
      <c r="AA171" s="13"/>
      <c r="AB171" s="13"/>
      <c r="AC171" s="13"/>
      <c r="AD171" s="13"/>
      <c r="AE171" s="13"/>
      <c r="AT171" s="249" t="s">
        <v>206</v>
      </c>
      <c r="AU171" s="249" t="s">
        <v>84</v>
      </c>
      <c r="AV171" s="13" t="s">
        <v>82</v>
      </c>
      <c r="AW171" s="13" t="s">
        <v>5</v>
      </c>
      <c r="AX171" s="13" t="s">
        <v>74</v>
      </c>
      <c r="AY171" s="249" t="s">
        <v>194</v>
      </c>
    </row>
    <row r="172" s="14" customFormat="1">
      <c r="A172" s="14"/>
      <c r="B172" s="250"/>
      <c r="C172" s="251"/>
      <c r="D172" s="241" t="s">
        <v>206</v>
      </c>
      <c r="E172" s="252" t="s">
        <v>20</v>
      </c>
      <c r="F172" s="253" t="s">
        <v>903</v>
      </c>
      <c r="G172" s="251"/>
      <c r="H172" s="254">
        <v>0.71999999999999997</v>
      </c>
      <c r="I172" s="255"/>
      <c r="J172" s="255"/>
      <c r="K172" s="251"/>
      <c r="L172" s="251"/>
      <c r="M172" s="256"/>
      <c r="N172" s="257"/>
      <c r="O172" s="258"/>
      <c r="P172" s="258"/>
      <c r="Q172" s="258"/>
      <c r="R172" s="258"/>
      <c r="S172" s="258"/>
      <c r="T172" s="258"/>
      <c r="U172" s="258"/>
      <c r="V172" s="258"/>
      <c r="W172" s="258"/>
      <c r="X172" s="259"/>
      <c r="Y172" s="14"/>
      <c r="Z172" s="14"/>
      <c r="AA172" s="14"/>
      <c r="AB172" s="14"/>
      <c r="AC172" s="14"/>
      <c r="AD172" s="14"/>
      <c r="AE172" s="14"/>
      <c r="AT172" s="260" t="s">
        <v>206</v>
      </c>
      <c r="AU172" s="260" t="s">
        <v>84</v>
      </c>
      <c r="AV172" s="14" t="s">
        <v>84</v>
      </c>
      <c r="AW172" s="14" t="s">
        <v>5</v>
      </c>
      <c r="AX172" s="14" t="s">
        <v>74</v>
      </c>
      <c r="AY172" s="260" t="s">
        <v>194</v>
      </c>
    </row>
    <row r="173" s="15" customFormat="1">
      <c r="A173" s="15"/>
      <c r="B173" s="261"/>
      <c r="C173" s="262"/>
      <c r="D173" s="241" t="s">
        <v>206</v>
      </c>
      <c r="E173" s="263" t="s">
        <v>20</v>
      </c>
      <c r="F173" s="264" t="s">
        <v>210</v>
      </c>
      <c r="G173" s="262"/>
      <c r="H173" s="265">
        <v>0.71999999999999997</v>
      </c>
      <c r="I173" s="266"/>
      <c r="J173" s="266"/>
      <c r="K173" s="262"/>
      <c r="L173" s="262"/>
      <c r="M173" s="267"/>
      <c r="N173" s="268"/>
      <c r="O173" s="269"/>
      <c r="P173" s="269"/>
      <c r="Q173" s="269"/>
      <c r="R173" s="269"/>
      <c r="S173" s="269"/>
      <c r="T173" s="269"/>
      <c r="U173" s="269"/>
      <c r="V173" s="269"/>
      <c r="W173" s="269"/>
      <c r="X173" s="270"/>
      <c r="Y173" s="15"/>
      <c r="Z173" s="15"/>
      <c r="AA173" s="15"/>
      <c r="AB173" s="15"/>
      <c r="AC173" s="15"/>
      <c r="AD173" s="15"/>
      <c r="AE173" s="15"/>
      <c r="AT173" s="271" t="s">
        <v>206</v>
      </c>
      <c r="AU173" s="271" t="s">
        <v>84</v>
      </c>
      <c r="AV173" s="15" t="s">
        <v>202</v>
      </c>
      <c r="AW173" s="15" t="s">
        <v>5</v>
      </c>
      <c r="AX173" s="15" t="s">
        <v>82</v>
      </c>
      <c r="AY173" s="271" t="s">
        <v>194</v>
      </c>
    </row>
    <row r="174" s="2" customFormat="1" ht="24.15" customHeight="1">
      <c r="A174" s="41"/>
      <c r="B174" s="42"/>
      <c r="C174" s="220" t="s">
        <v>9</v>
      </c>
      <c r="D174" s="220" t="s">
        <v>197</v>
      </c>
      <c r="E174" s="221" t="s">
        <v>642</v>
      </c>
      <c r="F174" s="222" t="s">
        <v>643</v>
      </c>
      <c r="G174" s="223" t="s">
        <v>200</v>
      </c>
      <c r="H174" s="224">
        <v>7.2000000000000002</v>
      </c>
      <c r="I174" s="225"/>
      <c r="J174" s="225"/>
      <c r="K174" s="226">
        <f>ROUND(P174*H174,2)</f>
        <v>0</v>
      </c>
      <c r="L174" s="222" t="s">
        <v>201</v>
      </c>
      <c r="M174" s="47"/>
      <c r="N174" s="227" t="s">
        <v>20</v>
      </c>
      <c r="O174" s="228" t="s">
        <v>43</v>
      </c>
      <c r="P174" s="229">
        <f>I174+J174</f>
        <v>0</v>
      </c>
      <c r="Q174" s="229">
        <f>ROUND(I174*H174,2)</f>
        <v>0</v>
      </c>
      <c r="R174" s="229">
        <f>ROUND(J174*H174,2)</f>
        <v>0</v>
      </c>
      <c r="S174" s="87"/>
      <c r="T174" s="230">
        <f>S174*H174</f>
        <v>0</v>
      </c>
      <c r="U174" s="230">
        <v>0.0026369000000000002</v>
      </c>
      <c r="V174" s="230">
        <f>U174*H174</f>
        <v>0.018985680000000001</v>
      </c>
      <c r="W174" s="230">
        <v>0</v>
      </c>
      <c r="X174" s="231">
        <f>W174*H174</f>
        <v>0</v>
      </c>
      <c r="Y174" s="41"/>
      <c r="Z174" s="41"/>
      <c r="AA174" s="41"/>
      <c r="AB174" s="41"/>
      <c r="AC174" s="41"/>
      <c r="AD174" s="41"/>
      <c r="AE174" s="41"/>
      <c r="AR174" s="232" t="s">
        <v>202</v>
      </c>
      <c r="AT174" s="232" t="s">
        <v>197</v>
      </c>
      <c r="AU174" s="232" t="s">
        <v>84</v>
      </c>
      <c r="AY174" s="20" t="s">
        <v>194</v>
      </c>
      <c r="BE174" s="233">
        <f>IF(O174="základní",K174,0)</f>
        <v>0</v>
      </c>
      <c r="BF174" s="233">
        <f>IF(O174="snížená",K174,0)</f>
        <v>0</v>
      </c>
      <c r="BG174" s="233">
        <f>IF(O174="zákl. přenesená",K174,0)</f>
        <v>0</v>
      </c>
      <c r="BH174" s="233">
        <f>IF(O174="sníž. přenesená",K174,0)</f>
        <v>0</v>
      </c>
      <c r="BI174" s="233">
        <f>IF(O174="nulová",K174,0)</f>
        <v>0</v>
      </c>
      <c r="BJ174" s="20" t="s">
        <v>82</v>
      </c>
      <c r="BK174" s="233">
        <f>ROUND(P174*H174,2)</f>
        <v>0</v>
      </c>
      <c r="BL174" s="20" t="s">
        <v>202</v>
      </c>
      <c r="BM174" s="232" t="s">
        <v>904</v>
      </c>
    </row>
    <row r="175" s="2" customFormat="1">
      <c r="A175" s="41"/>
      <c r="B175" s="42"/>
      <c r="C175" s="43"/>
      <c r="D175" s="234" t="s">
        <v>204</v>
      </c>
      <c r="E175" s="43"/>
      <c r="F175" s="235" t="s">
        <v>645</v>
      </c>
      <c r="G175" s="43"/>
      <c r="H175" s="43"/>
      <c r="I175" s="236"/>
      <c r="J175" s="236"/>
      <c r="K175" s="43"/>
      <c r="L175" s="43"/>
      <c r="M175" s="47"/>
      <c r="N175" s="237"/>
      <c r="O175" s="238"/>
      <c r="P175" s="87"/>
      <c r="Q175" s="87"/>
      <c r="R175" s="87"/>
      <c r="S175" s="87"/>
      <c r="T175" s="87"/>
      <c r="U175" s="87"/>
      <c r="V175" s="87"/>
      <c r="W175" s="87"/>
      <c r="X175" s="88"/>
      <c r="Y175" s="41"/>
      <c r="Z175" s="41"/>
      <c r="AA175" s="41"/>
      <c r="AB175" s="41"/>
      <c r="AC175" s="41"/>
      <c r="AD175" s="41"/>
      <c r="AE175" s="41"/>
      <c r="AT175" s="20" t="s">
        <v>204</v>
      </c>
      <c r="AU175" s="20" t="s">
        <v>84</v>
      </c>
    </row>
    <row r="176" s="13" customFormat="1">
      <c r="A176" s="13"/>
      <c r="B176" s="239"/>
      <c r="C176" s="240"/>
      <c r="D176" s="241" t="s">
        <v>206</v>
      </c>
      <c r="E176" s="242" t="s">
        <v>20</v>
      </c>
      <c r="F176" s="243" t="s">
        <v>887</v>
      </c>
      <c r="G176" s="240"/>
      <c r="H176" s="242" t="s">
        <v>20</v>
      </c>
      <c r="I176" s="244"/>
      <c r="J176" s="244"/>
      <c r="K176" s="240"/>
      <c r="L176" s="240"/>
      <c r="M176" s="245"/>
      <c r="N176" s="246"/>
      <c r="O176" s="247"/>
      <c r="P176" s="247"/>
      <c r="Q176" s="247"/>
      <c r="R176" s="247"/>
      <c r="S176" s="247"/>
      <c r="T176" s="247"/>
      <c r="U176" s="247"/>
      <c r="V176" s="247"/>
      <c r="W176" s="247"/>
      <c r="X176" s="248"/>
      <c r="Y176" s="13"/>
      <c r="Z176" s="13"/>
      <c r="AA176" s="13"/>
      <c r="AB176" s="13"/>
      <c r="AC176" s="13"/>
      <c r="AD176" s="13"/>
      <c r="AE176" s="13"/>
      <c r="AT176" s="249" t="s">
        <v>206</v>
      </c>
      <c r="AU176" s="249" t="s">
        <v>84</v>
      </c>
      <c r="AV176" s="13" t="s">
        <v>82</v>
      </c>
      <c r="AW176" s="13" t="s">
        <v>5</v>
      </c>
      <c r="AX176" s="13" t="s">
        <v>74</v>
      </c>
      <c r="AY176" s="249" t="s">
        <v>194</v>
      </c>
    </row>
    <row r="177" s="13" customFormat="1">
      <c r="A177" s="13"/>
      <c r="B177" s="239"/>
      <c r="C177" s="240"/>
      <c r="D177" s="241" t="s">
        <v>206</v>
      </c>
      <c r="E177" s="242" t="s">
        <v>20</v>
      </c>
      <c r="F177" s="243" t="s">
        <v>808</v>
      </c>
      <c r="G177" s="240"/>
      <c r="H177" s="242" t="s">
        <v>20</v>
      </c>
      <c r="I177" s="244"/>
      <c r="J177" s="244"/>
      <c r="K177" s="240"/>
      <c r="L177" s="240"/>
      <c r="M177" s="245"/>
      <c r="N177" s="246"/>
      <c r="O177" s="247"/>
      <c r="P177" s="247"/>
      <c r="Q177" s="247"/>
      <c r="R177" s="247"/>
      <c r="S177" s="247"/>
      <c r="T177" s="247"/>
      <c r="U177" s="247"/>
      <c r="V177" s="247"/>
      <c r="W177" s="247"/>
      <c r="X177" s="248"/>
      <c r="Y177" s="13"/>
      <c r="Z177" s="13"/>
      <c r="AA177" s="13"/>
      <c r="AB177" s="13"/>
      <c r="AC177" s="13"/>
      <c r="AD177" s="13"/>
      <c r="AE177" s="13"/>
      <c r="AT177" s="249" t="s">
        <v>206</v>
      </c>
      <c r="AU177" s="249" t="s">
        <v>84</v>
      </c>
      <c r="AV177" s="13" t="s">
        <v>82</v>
      </c>
      <c r="AW177" s="13" t="s">
        <v>5</v>
      </c>
      <c r="AX177" s="13" t="s">
        <v>74</v>
      </c>
      <c r="AY177" s="249" t="s">
        <v>194</v>
      </c>
    </row>
    <row r="178" s="14" customFormat="1">
      <c r="A178" s="14"/>
      <c r="B178" s="250"/>
      <c r="C178" s="251"/>
      <c r="D178" s="241" t="s">
        <v>206</v>
      </c>
      <c r="E178" s="252" t="s">
        <v>20</v>
      </c>
      <c r="F178" s="253" t="s">
        <v>905</v>
      </c>
      <c r="G178" s="251"/>
      <c r="H178" s="254">
        <v>7.2000000000000002</v>
      </c>
      <c r="I178" s="255"/>
      <c r="J178" s="255"/>
      <c r="K178" s="251"/>
      <c r="L178" s="251"/>
      <c r="M178" s="256"/>
      <c r="N178" s="257"/>
      <c r="O178" s="258"/>
      <c r="P178" s="258"/>
      <c r="Q178" s="258"/>
      <c r="R178" s="258"/>
      <c r="S178" s="258"/>
      <c r="T178" s="258"/>
      <c r="U178" s="258"/>
      <c r="V178" s="258"/>
      <c r="W178" s="258"/>
      <c r="X178" s="259"/>
      <c r="Y178" s="14"/>
      <c r="Z178" s="14"/>
      <c r="AA178" s="14"/>
      <c r="AB178" s="14"/>
      <c r="AC178" s="14"/>
      <c r="AD178" s="14"/>
      <c r="AE178" s="14"/>
      <c r="AT178" s="260" t="s">
        <v>206</v>
      </c>
      <c r="AU178" s="260" t="s">
        <v>84</v>
      </c>
      <c r="AV178" s="14" t="s">
        <v>84</v>
      </c>
      <c r="AW178" s="14" t="s">
        <v>5</v>
      </c>
      <c r="AX178" s="14" t="s">
        <v>74</v>
      </c>
      <c r="AY178" s="260" t="s">
        <v>194</v>
      </c>
    </row>
    <row r="179" s="15" customFormat="1">
      <c r="A179" s="15"/>
      <c r="B179" s="261"/>
      <c r="C179" s="262"/>
      <c r="D179" s="241" t="s">
        <v>206</v>
      </c>
      <c r="E179" s="263" t="s">
        <v>20</v>
      </c>
      <c r="F179" s="264" t="s">
        <v>210</v>
      </c>
      <c r="G179" s="262"/>
      <c r="H179" s="265">
        <v>7.2000000000000002</v>
      </c>
      <c r="I179" s="266"/>
      <c r="J179" s="266"/>
      <c r="K179" s="262"/>
      <c r="L179" s="262"/>
      <c r="M179" s="267"/>
      <c r="N179" s="268"/>
      <c r="O179" s="269"/>
      <c r="P179" s="269"/>
      <c r="Q179" s="269"/>
      <c r="R179" s="269"/>
      <c r="S179" s="269"/>
      <c r="T179" s="269"/>
      <c r="U179" s="269"/>
      <c r="V179" s="269"/>
      <c r="W179" s="269"/>
      <c r="X179" s="270"/>
      <c r="Y179" s="15"/>
      <c r="Z179" s="15"/>
      <c r="AA179" s="15"/>
      <c r="AB179" s="15"/>
      <c r="AC179" s="15"/>
      <c r="AD179" s="15"/>
      <c r="AE179" s="15"/>
      <c r="AT179" s="271" t="s">
        <v>206</v>
      </c>
      <c r="AU179" s="271" t="s">
        <v>84</v>
      </c>
      <c r="AV179" s="15" t="s">
        <v>202</v>
      </c>
      <c r="AW179" s="15" t="s">
        <v>5</v>
      </c>
      <c r="AX179" s="15" t="s">
        <v>82</v>
      </c>
      <c r="AY179" s="271" t="s">
        <v>194</v>
      </c>
    </row>
    <row r="180" s="2" customFormat="1" ht="24.15" customHeight="1">
      <c r="A180" s="41"/>
      <c r="B180" s="42"/>
      <c r="C180" s="220" t="s">
        <v>273</v>
      </c>
      <c r="D180" s="220" t="s">
        <v>197</v>
      </c>
      <c r="E180" s="221" t="s">
        <v>648</v>
      </c>
      <c r="F180" s="222" t="s">
        <v>649</v>
      </c>
      <c r="G180" s="223" t="s">
        <v>200</v>
      </c>
      <c r="H180" s="224">
        <v>7.2000000000000002</v>
      </c>
      <c r="I180" s="225"/>
      <c r="J180" s="225"/>
      <c r="K180" s="226">
        <f>ROUND(P180*H180,2)</f>
        <v>0</v>
      </c>
      <c r="L180" s="222" t="s">
        <v>201</v>
      </c>
      <c r="M180" s="47"/>
      <c r="N180" s="227" t="s">
        <v>20</v>
      </c>
      <c r="O180" s="228" t="s">
        <v>43</v>
      </c>
      <c r="P180" s="229">
        <f>I180+J180</f>
        <v>0</v>
      </c>
      <c r="Q180" s="229">
        <f>ROUND(I180*H180,2)</f>
        <v>0</v>
      </c>
      <c r="R180" s="229">
        <f>ROUND(J180*H180,2)</f>
        <v>0</v>
      </c>
      <c r="S180" s="87"/>
      <c r="T180" s="230">
        <f>S180*H180</f>
        <v>0</v>
      </c>
      <c r="U180" s="230">
        <v>0</v>
      </c>
      <c r="V180" s="230">
        <f>U180*H180</f>
        <v>0</v>
      </c>
      <c r="W180" s="230">
        <v>0</v>
      </c>
      <c r="X180" s="231">
        <f>W180*H180</f>
        <v>0</v>
      </c>
      <c r="Y180" s="41"/>
      <c r="Z180" s="41"/>
      <c r="AA180" s="41"/>
      <c r="AB180" s="41"/>
      <c r="AC180" s="41"/>
      <c r="AD180" s="41"/>
      <c r="AE180" s="41"/>
      <c r="AR180" s="232" t="s">
        <v>202</v>
      </c>
      <c r="AT180" s="232" t="s">
        <v>197</v>
      </c>
      <c r="AU180" s="232" t="s">
        <v>84</v>
      </c>
      <c r="AY180" s="20" t="s">
        <v>194</v>
      </c>
      <c r="BE180" s="233">
        <f>IF(O180="základní",K180,0)</f>
        <v>0</v>
      </c>
      <c r="BF180" s="233">
        <f>IF(O180="snížená",K180,0)</f>
        <v>0</v>
      </c>
      <c r="BG180" s="233">
        <f>IF(O180="zákl. přenesená",K180,0)</f>
        <v>0</v>
      </c>
      <c r="BH180" s="233">
        <f>IF(O180="sníž. přenesená",K180,0)</f>
        <v>0</v>
      </c>
      <c r="BI180" s="233">
        <f>IF(O180="nulová",K180,0)</f>
        <v>0</v>
      </c>
      <c r="BJ180" s="20" t="s">
        <v>82</v>
      </c>
      <c r="BK180" s="233">
        <f>ROUND(P180*H180,2)</f>
        <v>0</v>
      </c>
      <c r="BL180" s="20" t="s">
        <v>202</v>
      </c>
      <c r="BM180" s="232" t="s">
        <v>906</v>
      </c>
    </row>
    <row r="181" s="2" customFormat="1">
      <c r="A181" s="41"/>
      <c r="B181" s="42"/>
      <c r="C181" s="43"/>
      <c r="D181" s="234" t="s">
        <v>204</v>
      </c>
      <c r="E181" s="43"/>
      <c r="F181" s="235" t="s">
        <v>651</v>
      </c>
      <c r="G181" s="43"/>
      <c r="H181" s="43"/>
      <c r="I181" s="236"/>
      <c r="J181" s="236"/>
      <c r="K181" s="43"/>
      <c r="L181" s="43"/>
      <c r="M181" s="47"/>
      <c r="N181" s="237"/>
      <c r="O181" s="238"/>
      <c r="P181" s="87"/>
      <c r="Q181" s="87"/>
      <c r="R181" s="87"/>
      <c r="S181" s="87"/>
      <c r="T181" s="87"/>
      <c r="U181" s="87"/>
      <c r="V181" s="87"/>
      <c r="W181" s="87"/>
      <c r="X181" s="88"/>
      <c r="Y181" s="41"/>
      <c r="Z181" s="41"/>
      <c r="AA181" s="41"/>
      <c r="AB181" s="41"/>
      <c r="AC181" s="41"/>
      <c r="AD181" s="41"/>
      <c r="AE181" s="41"/>
      <c r="AT181" s="20" t="s">
        <v>204</v>
      </c>
      <c r="AU181" s="20" t="s">
        <v>84</v>
      </c>
    </row>
    <row r="182" s="13" customFormat="1">
      <c r="A182" s="13"/>
      <c r="B182" s="239"/>
      <c r="C182" s="240"/>
      <c r="D182" s="241" t="s">
        <v>206</v>
      </c>
      <c r="E182" s="242" t="s">
        <v>20</v>
      </c>
      <c r="F182" s="243" t="s">
        <v>887</v>
      </c>
      <c r="G182" s="240"/>
      <c r="H182" s="242" t="s">
        <v>20</v>
      </c>
      <c r="I182" s="244"/>
      <c r="J182" s="244"/>
      <c r="K182" s="240"/>
      <c r="L182" s="240"/>
      <c r="M182" s="245"/>
      <c r="N182" s="246"/>
      <c r="O182" s="247"/>
      <c r="P182" s="247"/>
      <c r="Q182" s="247"/>
      <c r="R182" s="247"/>
      <c r="S182" s="247"/>
      <c r="T182" s="247"/>
      <c r="U182" s="247"/>
      <c r="V182" s="247"/>
      <c r="W182" s="247"/>
      <c r="X182" s="248"/>
      <c r="Y182" s="13"/>
      <c r="Z182" s="13"/>
      <c r="AA182" s="13"/>
      <c r="AB182" s="13"/>
      <c r="AC182" s="13"/>
      <c r="AD182" s="13"/>
      <c r="AE182" s="13"/>
      <c r="AT182" s="249" t="s">
        <v>206</v>
      </c>
      <c r="AU182" s="249" t="s">
        <v>84</v>
      </c>
      <c r="AV182" s="13" t="s">
        <v>82</v>
      </c>
      <c r="AW182" s="13" t="s">
        <v>5</v>
      </c>
      <c r="AX182" s="13" t="s">
        <v>74</v>
      </c>
      <c r="AY182" s="249" t="s">
        <v>194</v>
      </c>
    </row>
    <row r="183" s="13" customFormat="1">
      <c r="A183" s="13"/>
      <c r="B183" s="239"/>
      <c r="C183" s="240"/>
      <c r="D183" s="241" t="s">
        <v>206</v>
      </c>
      <c r="E183" s="242" t="s">
        <v>20</v>
      </c>
      <c r="F183" s="243" t="s">
        <v>808</v>
      </c>
      <c r="G183" s="240"/>
      <c r="H183" s="242" t="s">
        <v>20</v>
      </c>
      <c r="I183" s="244"/>
      <c r="J183" s="244"/>
      <c r="K183" s="240"/>
      <c r="L183" s="240"/>
      <c r="M183" s="245"/>
      <c r="N183" s="246"/>
      <c r="O183" s="247"/>
      <c r="P183" s="247"/>
      <c r="Q183" s="247"/>
      <c r="R183" s="247"/>
      <c r="S183" s="247"/>
      <c r="T183" s="247"/>
      <c r="U183" s="247"/>
      <c r="V183" s="247"/>
      <c r="W183" s="247"/>
      <c r="X183" s="248"/>
      <c r="Y183" s="13"/>
      <c r="Z183" s="13"/>
      <c r="AA183" s="13"/>
      <c r="AB183" s="13"/>
      <c r="AC183" s="13"/>
      <c r="AD183" s="13"/>
      <c r="AE183" s="13"/>
      <c r="AT183" s="249" t="s">
        <v>206</v>
      </c>
      <c r="AU183" s="249" t="s">
        <v>84</v>
      </c>
      <c r="AV183" s="13" t="s">
        <v>82</v>
      </c>
      <c r="AW183" s="13" t="s">
        <v>5</v>
      </c>
      <c r="AX183" s="13" t="s">
        <v>74</v>
      </c>
      <c r="AY183" s="249" t="s">
        <v>194</v>
      </c>
    </row>
    <row r="184" s="14" customFormat="1">
      <c r="A184" s="14"/>
      <c r="B184" s="250"/>
      <c r="C184" s="251"/>
      <c r="D184" s="241" t="s">
        <v>206</v>
      </c>
      <c r="E184" s="252" t="s">
        <v>20</v>
      </c>
      <c r="F184" s="253" t="s">
        <v>905</v>
      </c>
      <c r="G184" s="251"/>
      <c r="H184" s="254">
        <v>7.2000000000000002</v>
      </c>
      <c r="I184" s="255"/>
      <c r="J184" s="255"/>
      <c r="K184" s="251"/>
      <c r="L184" s="251"/>
      <c r="M184" s="256"/>
      <c r="N184" s="257"/>
      <c r="O184" s="258"/>
      <c r="P184" s="258"/>
      <c r="Q184" s="258"/>
      <c r="R184" s="258"/>
      <c r="S184" s="258"/>
      <c r="T184" s="258"/>
      <c r="U184" s="258"/>
      <c r="V184" s="258"/>
      <c r="W184" s="258"/>
      <c r="X184" s="259"/>
      <c r="Y184" s="14"/>
      <c r="Z184" s="14"/>
      <c r="AA184" s="14"/>
      <c r="AB184" s="14"/>
      <c r="AC184" s="14"/>
      <c r="AD184" s="14"/>
      <c r="AE184" s="14"/>
      <c r="AT184" s="260" t="s">
        <v>206</v>
      </c>
      <c r="AU184" s="260" t="s">
        <v>84</v>
      </c>
      <c r="AV184" s="14" t="s">
        <v>84</v>
      </c>
      <c r="AW184" s="14" t="s">
        <v>5</v>
      </c>
      <c r="AX184" s="14" t="s">
        <v>74</v>
      </c>
      <c r="AY184" s="260" t="s">
        <v>194</v>
      </c>
    </row>
    <row r="185" s="15" customFormat="1">
      <c r="A185" s="15"/>
      <c r="B185" s="261"/>
      <c r="C185" s="262"/>
      <c r="D185" s="241" t="s">
        <v>206</v>
      </c>
      <c r="E185" s="263" t="s">
        <v>20</v>
      </c>
      <c r="F185" s="264" t="s">
        <v>210</v>
      </c>
      <c r="G185" s="262"/>
      <c r="H185" s="265">
        <v>7.2000000000000002</v>
      </c>
      <c r="I185" s="266"/>
      <c r="J185" s="266"/>
      <c r="K185" s="262"/>
      <c r="L185" s="262"/>
      <c r="M185" s="267"/>
      <c r="N185" s="268"/>
      <c r="O185" s="269"/>
      <c r="P185" s="269"/>
      <c r="Q185" s="269"/>
      <c r="R185" s="269"/>
      <c r="S185" s="269"/>
      <c r="T185" s="269"/>
      <c r="U185" s="269"/>
      <c r="V185" s="269"/>
      <c r="W185" s="269"/>
      <c r="X185" s="270"/>
      <c r="Y185" s="15"/>
      <c r="Z185" s="15"/>
      <c r="AA185" s="15"/>
      <c r="AB185" s="15"/>
      <c r="AC185" s="15"/>
      <c r="AD185" s="15"/>
      <c r="AE185" s="15"/>
      <c r="AT185" s="271" t="s">
        <v>206</v>
      </c>
      <c r="AU185" s="271" t="s">
        <v>84</v>
      </c>
      <c r="AV185" s="15" t="s">
        <v>202</v>
      </c>
      <c r="AW185" s="15" t="s">
        <v>5</v>
      </c>
      <c r="AX185" s="15" t="s">
        <v>82</v>
      </c>
      <c r="AY185" s="271" t="s">
        <v>194</v>
      </c>
    </row>
    <row r="186" s="12" customFormat="1" ht="22.8" customHeight="1">
      <c r="A186" s="12"/>
      <c r="B186" s="203"/>
      <c r="C186" s="204"/>
      <c r="D186" s="205" t="s">
        <v>73</v>
      </c>
      <c r="E186" s="218" t="s">
        <v>510</v>
      </c>
      <c r="F186" s="218" t="s">
        <v>511</v>
      </c>
      <c r="G186" s="204"/>
      <c r="H186" s="204"/>
      <c r="I186" s="207"/>
      <c r="J186" s="207"/>
      <c r="K186" s="219">
        <f>BK186</f>
        <v>0</v>
      </c>
      <c r="L186" s="204"/>
      <c r="M186" s="209"/>
      <c r="N186" s="210"/>
      <c r="O186" s="211"/>
      <c r="P186" s="211"/>
      <c r="Q186" s="212">
        <f>SUM(Q187:Q188)</f>
        <v>0</v>
      </c>
      <c r="R186" s="212">
        <f>SUM(R187:R188)</f>
        <v>0</v>
      </c>
      <c r="S186" s="211"/>
      <c r="T186" s="213">
        <f>SUM(T187:T188)</f>
        <v>0</v>
      </c>
      <c r="U186" s="211"/>
      <c r="V186" s="213">
        <f>SUM(V187:V188)</f>
        <v>0</v>
      </c>
      <c r="W186" s="211"/>
      <c r="X186" s="214">
        <f>SUM(X187:X188)</f>
        <v>0</v>
      </c>
      <c r="Y186" s="12"/>
      <c r="Z186" s="12"/>
      <c r="AA186" s="12"/>
      <c r="AB186" s="12"/>
      <c r="AC186" s="12"/>
      <c r="AD186" s="12"/>
      <c r="AE186" s="12"/>
      <c r="AR186" s="215" t="s">
        <v>82</v>
      </c>
      <c r="AT186" s="216" t="s">
        <v>73</v>
      </c>
      <c r="AU186" s="216" t="s">
        <v>82</v>
      </c>
      <c r="AY186" s="215" t="s">
        <v>194</v>
      </c>
      <c r="BK186" s="217">
        <f>SUM(BK187:BK188)</f>
        <v>0</v>
      </c>
    </row>
    <row r="187" s="2" customFormat="1" ht="37.8" customHeight="1">
      <c r="A187" s="41"/>
      <c r="B187" s="42"/>
      <c r="C187" s="220" t="s">
        <v>280</v>
      </c>
      <c r="D187" s="220" t="s">
        <v>197</v>
      </c>
      <c r="E187" s="221" t="s">
        <v>811</v>
      </c>
      <c r="F187" s="222" t="s">
        <v>812</v>
      </c>
      <c r="G187" s="223" t="s">
        <v>262</v>
      </c>
      <c r="H187" s="224">
        <v>1.8200000000000001</v>
      </c>
      <c r="I187" s="225"/>
      <c r="J187" s="225"/>
      <c r="K187" s="226">
        <f>ROUND(P187*H187,2)</f>
        <v>0</v>
      </c>
      <c r="L187" s="222" t="s">
        <v>201</v>
      </c>
      <c r="M187" s="47"/>
      <c r="N187" s="227" t="s">
        <v>20</v>
      </c>
      <c r="O187" s="228" t="s">
        <v>43</v>
      </c>
      <c r="P187" s="229">
        <f>I187+J187</f>
        <v>0</v>
      </c>
      <c r="Q187" s="229">
        <f>ROUND(I187*H187,2)</f>
        <v>0</v>
      </c>
      <c r="R187" s="229">
        <f>ROUND(J187*H187,2)</f>
        <v>0</v>
      </c>
      <c r="S187" s="87"/>
      <c r="T187" s="230">
        <f>S187*H187</f>
        <v>0</v>
      </c>
      <c r="U187" s="230">
        <v>0</v>
      </c>
      <c r="V187" s="230">
        <f>U187*H187</f>
        <v>0</v>
      </c>
      <c r="W187" s="230">
        <v>0</v>
      </c>
      <c r="X187" s="231">
        <f>W187*H187</f>
        <v>0</v>
      </c>
      <c r="Y187" s="41"/>
      <c r="Z187" s="41"/>
      <c r="AA187" s="41"/>
      <c r="AB187" s="41"/>
      <c r="AC187" s="41"/>
      <c r="AD187" s="41"/>
      <c r="AE187" s="41"/>
      <c r="AR187" s="232" t="s">
        <v>202</v>
      </c>
      <c r="AT187" s="232" t="s">
        <v>197</v>
      </c>
      <c r="AU187" s="232" t="s">
        <v>84</v>
      </c>
      <c r="AY187" s="20" t="s">
        <v>194</v>
      </c>
      <c r="BE187" s="233">
        <f>IF(O187="základní",K187,0)</f>
        <v>0</v>
      </c>
      <c r="BF187" s="233">
        <f>IF(O187="snížená",K187,0)</f>
        <v>0</v>
      </c>
      <c r="BG187" s="233">
        <f>IF(O187="zákl. přenesená",K187,0)</f>
        <v>0</v>
      </c>
      <c r="BH187" s="233">
        <f>IF(O187="sníž. přenesená",K187,0)</f>
        <v>0</v>
      </c>
      <c r="BI187" s="233">
        <f>IF(O187="nulová",K187,0)</f>
        <v>0</v>
      </c>
      <c r="BJ187" s="20" t="s">
        <v>82</v>
      </c>
      <c r="BK187" s="233">
        <f>ROUND(P187*H187,2)</f>
        <v>0</v>
      </c>
      <c r="BL187" s="20" t="s">
        <v>202</v>
      </c>
      <c r="BM187" s="232" t="s">
        <v>907</v>
      </c>
    </row>
    <row r="188" s="2" customFormat="1">
      <c r="A188" s="41"/>
      <c r="B188" s="42"/>
      <c r="C188" s="43"/>
      <c r="D188" s="234" t="s">
        <v>204</v>
      </c>
      <c r="E188" s="43"/>
      <c r="F188" s="235" t="s">
        <v>814</v>
      </c>
      <c r="G188" s="43"/>
      <c r="H188" s="43"/>
      <c r="I188" s="236"/>
      <c r="J188" s="236"/>
      <c r="K188" s="43"/>
      <c r="L188" s="43"/>
      <c r="M188" s="47"/>
      <c r="N188" s="237"/>
      <c r="O188" s="238"/>
      <c r="P188" s="87"/>
      <c r="Q188" s="87"/>
      <c r="R188" s="87"/>
      <c r="S188" s="87"/>
      <c r="T188" s="87"/>
      <c r="U188" s="87"/>
      <c r="V188" s="87"/>
      <c r="W188" s="87"/>
      <c r="X188" s="88"/>
      <c r="Y188" s="41"/>
      <c r="Z188" s="41"/>
      <c r="AA188" s="41"/>
      <c r="AB188" s="41"/>
      <c r="AC188" s="41"/>
      <c r="AD188" s="41"/>
      <c r="AE188" s="41"/>
      <c r="AT188" s="20" t="s">
        <v>204</v>
      </c>
      <c r="AU188" s="20" t="s">
        <v>84</v>
      </c>
    </row>
    <row r="189" s="12" customFormat="1" ht="25.92" customHeight="1">
      <c r="A189" s="12"/>
      <c r="B189" s="203"/>
      <c r="C189" s="204"/>
      <c r="D189" s="205" t="s">
        <v>73</v>
      </c>
      <c r="E189" s="206" t="s">
        <v>815</v>
      </c>
      <c r="F189" s="206" t="s">
        <v>816</v>
      </c>
      <c r="G189" s="204"/>
      <c r="H189" s="204"/>
      <c r="I189" s="207"/>
      <c r="J189" s="207"/>
      <c r="K189" s="208">
        <f>BK189</f>
        <v>0</v>
      </c>
      <c r="L189" s="204"/>
      <c r="M189" s="209"/>
      <c r="N189" s="210"/>
      <c r="O189" s="211"/>
      <c r="P189" s="211"/>
      <c r="Q189" s="212">
        <f>Q190+Q273</f>
        <v>0</v>
      </c>
      <c r="R189" s="212">
        <f>R190+R273</f>
        <v>0</v>
      </c>
      <c r="S189" s="211"/>
      <c r="T189" s="213">
        <f>T190+T273</f>
        <v>0</v>
      </c>
      <c r="U189" s="211"/>
      <c r="V189" s="213">
        <f>V190+V273</f>
        <v>5.232610686000001</v>
      </c>
      <c r="W189" s="211"/>
      <c r="X189" s="214">
        <f>X190+X273</f>
        <v>0</v>
      </c>
      <c r="Y189" s="12"/>
      <c r="Z189" s="12"/>
      <c r="AA189" s="12"/>
      <c r="AB189" s="12"/>
      <c r="AC189" s="12"/>
      <c r="AD189" s="12"/>
      <c r="AE189" s="12"/>
      <c r="AR189" s="215" t="s">
        <v>84</v>
      </c>
      <c r="AT189" s="216" t="s">
        <v>73</v>
      </c>
      <c r="AU189" s="216" t="s">
        <v>74</v>
      </c>
      <c r="AY189" s="215" t="s">
        <v>194</v>
      </c>
      <c r="BK189" s="217">
        <f>BK190+BK273</f>
        <v>0</v>
      </c>
    </row>
    <row r="190" s="12" customFormat="1" ht="22.8" customHeight="1">
      <c r="A190" s="12"/>
      <c r="B190" s="203"/>
      <c r="C190" s="204"/>
      <c r="D190" s="205" t="s">
        <v>73</v>
      </c>
      <c r="E190" s="218" t="s">
        <v>817</v>
      </c>
      <c r="F190" s="218" t="s">
        <v>818</v>
      </c>
      <c r="G190" s="204"/>
      <c r="H190" s="204"/>
      <c r="I190" s="207"/>
      <c r="J190" s="207"/>
      <c r="K190" s="219">
        <f>BK190</f>
        <v>0</v>
      </c>
      <c r="L190" s="204"/>
      <c r="M190" s="209"/>
      <c r="N190" s="210"/>
      <c r="O190" s="211"/>
      <c r="P190" s="211"/>
      <c r="Q190" s="212">
        <f>SUM(Q191:Q272)</f>
        <v>0</v>
      </c>
      <c r="R190" s="212">
        <f>SUM(R191:R272)</f>
        <v>0</v>
      </c>
      <c r="S190" s="211"/>
      <c r="T190" s="213">
        <f>SUM(T191:T272)</f>
        <v>0</v>
      </c>
      <c r="U190" s="211"/>
      <c r="V190" s="213">
        <f>SUM(V191:V272)</f>
        <v>5.1953461500000007</v>
      </c>
      <c r="W190" s="211"/>
      <c r="X190" s="214">
        <f>SUM(X191:X272)</f>
        <v>0</v>
      </c>
      <c r="Y190" s="12"/>
      <c r="Z190" s="12"/>
      <c r="AA190" s="12"/>
      <c r="AB190" s="12"/>
      <c r="AC190" s="12"/>
      <c r="AD190" s="12"/>
      <c r="AE190" s="12"/>
      <c r="AR190" s="215" t="s">
        <v>84</v>
      </c>
      <c r="AT190" s="216" t="s">
        <v>73</v>
      </c>
      <c r="AU190" s="216" t="s">
        <v>82</v>
      </c>
      <c r="AY190" s="215" t="s">
        <v>194</v>
      </c>
      <c r="BK190" s="217">
        <f>SUM(BK191:BK272)</f>
        <v>0</v>
      </c>
    </row>
    <row r="191" s="2" customFormat="1">
      <c r="A191" s="41"/>
      <c r="B191" s="42"/>
      <c r="C191" s="220" t="s">
        <v>282</v>
      </c>
      <c r="D191" s="220" t="s">
        <v>197</v>
      </c>
      <c r="E191" s="221" t="s">
        <v>819</v>
      </c>
      <c r="F191" s="222" t="s">
        <v>820</v>
      </c>
      <c r="G191" s="223" t="s">
        <v>503</v>
      </c>
      <c r="H191" s="224">
        <v>10</v>
      </c>
      <c r="I191" s="225"/>
      <c r="J191" s="225"/>
      <c r="K191" s="226">
        <f>ROUND(P191*H191,2)</f>
        <v>0</v>
      </c>
      <c r="L191" s="222" t="s">
        <v>201</v>
      </c>
      <c r="M191" s="47"/>
      <c r="N191" s="227" t="s">
        <v>20</v>
      </c>
      <c r="O191" s="228" t="s">
        <v>43</v>
      </c>
      <c r="P191" s="229">
        <f>I191+J191</f>
        <v>0</v>
      </c>
      <c r="Q191" s="229">
        <f>ROUND(I191*H191,2)</f>
        <v>0</v>
      </c>
      <c r="R191" s="229">
        <f>ROUND(J191*H191,2)</f>
        <v>0</v>
      </c>
      <c r="S191" s="87"/>
      <c r="T191" s="230">
        <f>S191*H191</f>
        <v>0</v>
      </c>
      <c r="U191" s="230">
        <v>0.0026700000000000001</v>
      </c>
      <c r="V191" s="230">
        <f>U191*H191</f>
        <v>0.026700000000000002</v>
      </c>
      <c r="W191" s="230">
        <v>0</v>
      </c>
      <c r="X191" s="231">
        <f>W191*H191</f>
        <v>0</v>
      </c>
      <c r="Y191" s="41"/>
      <c r="Z191" s="41"/>
      <c r="AA191" s="41"/>
      <c r="AB191" s="41"/>
      <c r="AC191" s="41"/>
      <c r="AD191" s="41"/>
      <c r="AE191" s="41"/>
      <c r="AR191" s="232" t="s">
        <v>289</v>
      </c>
      <c r="AT191" s="232" t="s">
        <v>197</v>
      </c>
      <c r="AU191" s="232" t="s">
        <v>84</v>
      </c>
      <c r="AY191" s="20" t="s">
        <v>194</v>
      </c>
      <c r="BE191" s="233">
        <f>IF(O191="základní",K191,0)</f>
        <v>0</v>
      </c>
      <c r="BF191" s="233">
        <f>IF(O191="snížená",K191,0)</f>
        <v>0</v>
      </c>
      <c r="BG191" s="233">
        <f>IF(O191="zákl. přenesená",K191,0)</f>
        <v>0</v>
      </c>
      <c r="BH191" s="233">
        <f>IF(O191="sníž. přenesená",K191,0)</f>
        <v>0</v>
      </c>
      <c r="BI191" s="233">
        <f>IF(O191="nulová",K191,0)</f>
        <v>0</v>
      </c>
      <c r="BJ191" s="20" t="s">
        <v>82</v>
      </c>
      <c r="BK191" s="233">
        <f>ROUND(P191*H191,2)</f>
        <v>0</v>
      </c>
      <c r="BL191" s="20" t="s">
        <v>289</v>
      </c>
      <c r="BM191" s="232" t="s">
        <v>908</v>
      </c>
    </row>
    <row r="192" s="2" customFormat="1">
      <c r="A192" s="41"/>
      <c r="B192" s="42"/>
      <c r="C192" s="43"/>
      <c r="D192" s="234" t="s">
        <v>204</v>
      </c>
      <c r="E192" s="43"/>
      <c r="F192" s="235" t="s">
        <v>822</v>
      </c>
      <c r="G192" s="43"/>
      <c r="H192" s="43"/>
      <c r="I192" s="236"/>
      <c r="J192" s="236"/>
      <c r="K192" s="43"/>
      <c r="L192" s="43"/>
      <c r="M192" s="47"/>
      <c r="N192" s="237"/>
      <c r="O192" s="238"/>
      <c r="P192" s="87"/>
      <c r="Q192" s="87"/>
      <c r="R192" s="87"/>
      <c r="S192" s="87"/>
      <c r="T192" s="87"/>
      <c r="U192" s="87"/>
      <c r="V192" s="87"/>
      <c r="W192" s="87"/>
      <c r="X192" s="88"/>
      <c r="Y192" s="41"/>
      <c r="Z192" s="41"/>
      <c r="AA192" s="41"/>
      <c r="AB192" s="41"/>
      <c r="AC192" s="41"/>
      <c r="AD192" s="41"/>
      <c r="AE192" s="41"/>
      <c r="AT192" s="20" t="s">
        <v>204</v>
      </c>
      <c r="AU192" s="20" t="s">
        <v>84</v>
      </c>
    </row>
    <row r="193" s="13" customFormat="1">
      <c r="A193" s="13"/>
      <c r="B193" s="239"/>
      <c r="C193" s="240"/>
      <c r="D193" s="241" t="s">
        <v>206</v>
      </c>
      <c r="E193" s="242" t="s">
        <v>20</v>
      </c>
      <c r="F193" s="243" t="s">
        <v>887</v>
      </c>
      <c r="G193" s="240"/>
      <c r="H193" s="242" t="s">
        <v>20</v>
      </c>
      <c r="I193" s="244"/>
      <c r="J193" s="244"/>
      <c r="K193" s="240"/>
      <c r="L193" s="240"/>
      <c r="M193" s="245"/>
      <c r="N193" s="246"/>
      <c r="O193" s="247"/>
      <c r="P193" s="247"/>
      <c r="Q193" s="247"/>
      <c r="R193" s="247"/>
      <c r="S193" s="247"/>
      <c r="T193" s="247"/>
      <c r="U193" s="247"/>
      <c r="V193" s="247"/>
      <c r="W193" s="247"/>
      <c r="X193" s="248"/>
      <c r="Y193" s="13"/>
      <c r="Z193" s="13"/>
      <c r="AA193" s="13"/>
      <c r="AB193" s="13"/>
      <c r="AC193" s="13"/>
      <c r="AD193" s="13"/>
      <c r="AE193" s="13"/>
      <c r="AT193" s="249" t="s">
        <v>206</v>
      </c>
      <c r="AU193" s="249" t="s">
        <v>84</v>
      </c>
      <c r="AV193" s="13" t="s">
        <v>82</v>
      </c>
      <c r="AW193" s="13" t="s">
        <v>5</v>
      </c>
      <c r="AX193" s="13" t="s">
        <v>74</v>
      </c>
      <c r="AY193" s="249" t="s">
        <v>194</v>
      </c>
    </row>
    <row r="194" s="13" customFormat="1">
      <c r="A194" s="13"/>
      <c r="B194" s="239"/>
      <c r="C194" s="240"/>
      <c r="D194" s="241" t="s">
        <v>206</v>
      </c>
      <c r="E194" s="242" t="s">
        <v>20</v>
      </c>
      <c r="F194" s="243" t="s">
        <v>909</v>
      </c>
      <c r="G194" s="240"/>
      <c r="H194" s="242" t="s">
        <v>20</v>
      </c>
      <c r="I194" s="244"/>
      <c r="J194" s="244"/>
      <c r="K194" s="240"/>
      <c r="L194" s="240"/>
      <c r="M194" s="245"/>
      <c r="N194" s="246"/>
      <c r="O194" s="247"/>
      <c r="P194" s="247"/>
      <c r="Q194" s="247"/>
      <c r="R194" s="247"/>
      <c r="S194" s="247"/>
      <c r="T194" s="247"/>
      <c r="U194" s="247"/>
      <c r="V194" s="247"/>
      <c r="W194" s="247"/>
      <c r="X194" s="248"/>
      <c r="Y194" s="13"/>
      <c r="Z194" s="13"/>
      <c r="AA194" s="13"/>
      <c r="AB194" s="13"/>
      <c r="AC194" s="13"/>
      <c r="AD194" s="13"/>
      <c r="AE194" s="13"/>
      <c r="AT194" s="249" t="s">
        <v>206</v>
      </c>
      <c r="AU194" s="249" t="s">
        <v>84</v>
      </c>
      <c r="AV194" s="13" t="s">
        <v>82</v>
      </c>
      <c r="AW194" s="13" t="s">
        <v>5</v>
      </c>
      <c r="AX194" s="13" t="s">
        <v>74</v>
      </c>
      <c r="AY194" s="249" t="s">
        <v>194</v>
      </c>
    </row>
    <row r="195" s="13" customFormat="1">
      <c r="A195" s="13"/>
      <c r="B195" s="239"/>
      <c r="C195" s="240"/>
      <c r="D195" s="241" t="s">
        <v>206</v>
      </c>
      <c r="E195" s="242" t="s">
        <v>20</v>
      </c>
      <c r="F195" s="243" t="s">
        <v>506</v>
      </c>
      <c r="G195" s="240"/>
      <c r="H195" s="242" t="s">
        <v>20</v>
      </c>
      <c r="I195" s="244"/>
      <c r="J195" s="244"/>
      <c r="K195" s="240"/>
      <c r="L195" s="240"/>
      <c r="M195" s="245"/>
      <c r="N195" s="246"/>
      <c r="O195" s="247"/>
      <c r="P195" s="247"/>
      <c r="Q195" s="247"/>
      <c r="R195" s="247"/>
      <c r="S195" s="247"/>
      <c r="T195" s="247"/>
      <c r="U195" s="247"/>
      <c r="V195" s="247"/>
      <c r="W195" s="247"/>
      <c r="X195" s="248"/>
      <c r="Y195" s="13"/>
      <c r="Z195" s="13"/>
      <c r="AA195" s="13"/>
      <c r="AB195" s="13"/>
      <c r="AC195" s="13"/>
      <c r="AD195" s="13"/>
      <c r="AE195" s="13"/>
      <c r="AT195" s="249" t="s">
        <v>206</v>
      </c>
      <c r="AU195" s="249" t="s">
        <v>84</v>
      </c>
      <c r="AV195" s="13" t="s">
        <v>82</v>
      </c>
      <c r="AW195" s="13" t="s">
        <v>5</v>
      </c>
      <c r="AX195" s="13" t="s">
        <v>74</v>
      </c>
      <c r="AY195" s="249" t="s">
        <v>194</v>
      </c>
    </row>
    <row r="196" s="14" customFormat="1">
      <c r="A196" s="14"/>
      <c r="B196" s="250"/>
      <c r="C196" s="251"/>
      <c r="D196" s="241" t="s">
        <v>206</v>
      </c>
      <c r="E196" s="252" t="s">
        <v>20</v>
      </c>
      <c r="F196" s="253" t="s">
        <v>266</v>
      </c>
      <c r="G196" s="251"/>
      <c r="H196" s="254">
        <v>10</v>
      </c>
      <c r="I196" s="255"/>
      <c r="J196" s="255"/>
      <c r="K196" s="251"/>
      <c r="L196" s="251"/>
      <c r="M196" s="256"/>
      <c r="N196" s="257"/>
      <c r="O196" s="258"/>
      <c r="P196" s="258"/>
      <c r="Q196" s="258"/>
      <c r="R196" s="258"/>
      <c r="S196" s="258"/>
      <c r="T196" s="258"/>
      <c r="U196" s="258"/>
      <c r="V196" s="258"/>
      <c r="W196" s="258"/>
      <c r="X196" s="259"/>
      <c r="Y196" s="14"/>
      <c r="Z196" s="14"/>
      <c r="AA196" s="14"/>
      <c r="AB196" s="14"/>
      <c r="AC196" s="14"/>
      <c r="AD196" s="14"/>
      <c r="AE196" s="14"/>
      <c r="AT196" s="260" t="s">
        <v>206</v>
      </c>
      <c r="AU196" s="260" t="s">
        <v>84</v>
      </c>
      <c r="AV196" s="14" t="s">
        <v>84</v>
      </c>
      <c r="AW196" s="14" t="s">
        <v>5</v>
      </c>
      <c r="AX196" s="14" t="s">
        <v>74</v>
      </c>
      <c r="AY196" s="260" t="s">
        <v>194</v>
      </c>
    </row>
    <row r="197" s="15" customFormat="1">
      <c r="A197" s="15"/>
      <c r="B197" s="261"/>
      <c r="C197" s="262"/>
      <c r="D197" s="241" t="s">
        <v>206</v>
      </c>
      <c r="E197" s="263" t="s">
        <v>20</v>
      </c>
      <c r="F197" s="264" t="s">
        <v>210</v>
      </c>
      <c r="G197" s="262"/>
      <c r="H197" s="265">
        <v>10</v>
      </c>
      <c r="I197" s="266"/>
      <c r="J197" s="266"/>
      <c r="K197" s="262"/>
      <c r="L197" s="262"/>
      <c r="M197" s="267"/>
      <c r="N197" s="268"/>
      <c r="O197" s="269"/>
      <c r="P197" s="269"/>
      <c r="Q197" s="269"/>
      <c r="R197" s="269"/>
      <c r="S197" s="269"/>
      <c r="T197" s="269"/>
      <c r="U197" s="269"/>
      <c r="V197" s="269"/>
      <c r="W197" s="269"/>
      <c r="X197" s="270"/>
      <c r="Y197" s="15"/>
      <c r="Z197" s="15"/>
      <c r="AA197" s="15"/>
      <c r="AB197" s="15"/>
      <c r="AC197" s="15"/>
      <c r="AD197" s="15"/>
      <c r="AE197" s="15"/>
      <c r="AT197" s="271" t="s">
        <v>206</v>
      </c>
      <c r="AU197" s="271" t="s">
        <v>84</v>
      </c>
      <c r="AV197" s="15" t="s">
        <v>202</v>
      </c>
      <c r="AW197" s="15" t="s">
        <v>5</v>
      </c>
      <c r="AX197" s="15" t="s">
        <v>82</v>
      </c>
      <c r="AY197" s="271" t="s">
        <v>194</v>
      </c>
    </row>
    <row r="198" s="2" customFormat="1" ht="16.5" customHeight="1">
      <c r="A198" s="41"/>
      <c r="B198" s="42"/>
      <c r="C198" s="283" t="s">
        <v>289</v>
      </c>
      <c r="D198" s="283" t="s">
        <v>418</v>
      </c>
      <c r="E198" s="284" t="s">
        <v>910</v>
      </c>
      <c r="F198" s="285" t="s">
        <v>911</v>
      </c>
      <c r="G198" s="286" t="s">
        <v>503</v>
      </c>
      <c r="H198" s="287">
        <v>10</v>
      </c>
      <c r="I198" s="288"/>
      <c r="J198" s="289"/>
      <c r="K198" s="290">
        <f>ROUND(P198*H198,2)</f>
        <v>0</v>
      </c>
      <c r="L198" s="285" t="s">
        <v>20</v>
      </c>
      <c r="M198" s="291"/>
      <c r="N198" s="292" t="s">
        <v>20</v>
      </c>
      <c r="O198" s="228" t="s">
        <v>43</v>
      </c>
      <c r="P198" s="229">
        <f>I198+J198</f>
        <v>0</v>
      </c>
      <c r="Q198" s="229">
        <f>ROUND(I198*H198,2)</f>
        <v>0</v>
      </c>
      <c r="R198" s="229">
        <f>ROUND(J198*H198,2)</f>
        <v>0</v>
      </c>
      <c r="S198" s="87"/>
      <c r="T198" s="230">
        <f>S198*H198</f>
        <v>0</v>
      </c>
      <c r="U198" s="230">
        <v>0.00182</v>
      </c>
      <c r="V198" s="230">
        <f>U198*H198</f>
        <v>0.018200000000000001</v>
      </c>
      <c r="W198" s="230">
        <v>0</v>
      </c>
      <c r="X198" s="231">
        <f>W198*H198</f>
        <v>0</v>
      </c>
      <c r="Y198" s="41"/>
      <c r="Z198" s="41"/>
      <c r="AA198" s="41"/>
      <c r="AB198" s="41"/>
      <c r="AC198" s="41"/>
      <c r="AD198" s="41"/>
      <c r="AE198" s="41"/>
      <c r="AR198" s="232" t="s">
        <v>333</v>
      </c>
      <c r="AT198" s="232" t="s">
        <v>418</v>
      </c>
      <c r="AU198" s="232" t="s">
        <v>84</v>
      </c>
      <c r="AY198" s="20" t="s">
        <v>194</v>
      </c>
      <c r="BE198" s="233">
        <f>IF(O198="základní",K198,0)</f>
        <v>0</v>
      </c>
      <c r="BF198" s="233">
        <f>IF(O198="snížená",K198,0)</f>
        <v>0</v>
      </c>
      <c r="BG198" s="233">
        <f>IF(O198="zákl. přenesená",K198,0)</f>
        <v>0</v>
      </c>
      <c r="BH198" s="233">
        <f>IF(O198="sníž. přenesená",K198,0)</f>
        <v>0</v>
      </c>
      <c r="BI198" s="233">
        <f>IF(O198="nulová",K198,0)</f>
        <v>0</v>
      </c>
      <c r="BJ198" s="20" t="s">
        <v>82</v>
      </c>
      <c r="BK198" s="233">
        <f>ROUND(P198*H198,2)</f>
        <v>0</v>
      </c>
      <c r="BL198" s="20" t="s">
        <v>289</v>
      </c>
      <c r="BM198" s="232" t="s">
        <v>912</v>
      </c>
    </row>
    <row r="199" s="13" customFormat="1">
      <c r="A199" s="13"/>
      <c r="B199" s="239"/>
      <c r="C199" s="240"/>
      <c r="D199" s="241" t="s">
        <v>206</v>
      </c>
      <c r="E199" s="242" t="s">
        <v>20</v>
      </c>
      <c r="F199" s="243" t="s">
        <v>913</v>
      </c>
      <c r="G199" s="240"/>
      <c r="H199" s="242" t="s">
        <v>20</v>
      </c>
      <c r="I199" s="244"/>
      <c r="J199" s="244"/>
      <c r="K199" s="240"/>
      <c r="L199" s="240"/>
      <c r="M199" s="245"/>
      <c r="N199" s="246"/>
      <c r="O199" s="247"/>
      <c r="P199" s="247"/>
      <c r="Q199" s="247"/>
      <c r="R199" s="247"/>
      <c r="S199" s="247"/>
      <c r="T199" s="247"/>
      <c r="U199" s="247"/>
      <c r="V199" s="247"/>
      <c r="W199" s="247"/>
      <c r="X199" s="248"/>
      <c r="Y199" s="13"/>
      <c r="Z199" s="13"/>
      <c r="AA199" s="13"/>
      <c r="AB199" s="13"/>
      <c r="AC199" s="13"/>
      <c r="AD199" s="13"/>
      <c r="AE199" s="13"/>
      <c r="AT199" s="249" t="s">
        <v>206</v>
      </c>
      <c r="AU199" s="249" t="s">
        <v>84</v>
      </c>
      <c r="AV199" s="13" t="s">
        <v>82</v>
      </c>
      <c r="AW199" s="13" t="s">
        <v>5</v>
      </c>
      <c r="AX199" s="13" t="s">
        <v>74</v>
      </c>
      <c r="AY199" s="249" t="s">
        <v>194</v>
      </c>
    </row>
    <row r="200" s="14" customFormat="1">
      <c r="A200" s="14"/>
      <c r="B200" s="250"/>
      <c r="C200" s="251"/>
      <c r="D200" s="241" t="s">
        <v>206</v>
      </c>
      <c r="E200" s="252" t="s">
        <v>20</v>
      </c>
      <c r="F200" s="253" t="s">
        <v>266</v>
      </c>
      <c r="G200" s="251"/>
      <c r="H200" s="254">
        <v>10</v>
      </c>
      <c r="I200" s="255"/>
      <c r="J200" s="255"/>
      <c r="K200" s="251"/>
      <c r="L200" s="251"/>
      <c r="M200" s="256"/>
      <c r="N200" s="257"/>
      <c r="O200" s="258"/>
      <c r="P200" s="258"/>
      <c r="Q200" s="258"/>
      <c r="R200" s="258"/>
      <c r="S200" s="258"/>
      <c r="T200" s="258"/>
      <c r="U200" s="258"/>
      <c r="V200" s="258"/>
      <c r="W200" s="258"/>
      <c r="X200" s="259"/>
      <c r="Y200" s="14"/>
      <c r="Z200" s="14"/>
      <c r="AA200" s="14"/>
      <c r="AB200" s="14"/>
      <c r="AC200" s="14"/>
      <c r="AD200" s="14"/>
      <c r="AE200" s="14"/>
      <c r="AT200" s="260" t="s">
        <v>206</v>
      </c>
      <c r="AU200" s="260" t="s">
        <v>84</v>
      </c>
      <c r="AV200" s="14" t="s">
        <v>84</v>
      </c>
      <c r="AW200" s="14" t="s">
        <v>5</v>
      </c>
      <c r="AX200" s="14" t="s">
        <v>74</v>
      </c>
      <c r="AY200" s="260" t="s">
        <v>194</v>
      </c>
    </row>
    <row r="201" s="15" customFormat="1">
      <c r="A201" s="15"/>
      <c r="B201" s="261"/>
      <c r="C201" s="262"/>
      <c r="D201" s="241" t="s">
        <v>206</v>
      </c>
      <c r="E201" s="263" t="s">
        <v>20</v>
      </c>
      <c r="F201" s="264" t="s">
        <v>210</v>
      </c>
      <c r="G201" s="262"/>
      <c r="H201" s="265">
        <v>10</v>
      </c>
      <c r="I201" s="266"/>
      <c r="J201" s="266"/>
      <c r="K201" s="262"/>
      <c r="L201" s="262"/>
      <c r="M201" s="267"/>
      <c r="N201" s="268"/>
      <c r="O201" s="269"/>
      <c r="P201" s="269"/>
      <c r="Q201" s="269"/>
      <c r="R201" s="269"/>
      <c r="S201" s="269"/>
      <c r="T201" s="269"/>
      <c r="U201" s="269"/>
      <c r="V201" s="269"/>
      <c r="W201" s="269"/>
      <c r="X201" s="270"/>
      <c r="Y201" s="15"/>
      <c r="Z201" s="15"/>
      <c r="AA201" s="15"/>
      <c r="AB201" s="15"/>
      <c r="AC201" s="15"/>
      <c r="AD201" s="15"/>
      <c r="AE201" s="15"/>
      <c r="AT201" s="271" t="s">
        <v>206</v>
      </c>
      <c r="AU201" s="271" t="s">
        <v>84</v>
      </c>
      <c r="AV201" s="15" t="s">
        <v>202</v>
      </c>
      <c r="AW201" s="15" t="s">
        <v>5</v>
      </c>
      <c r="AX201" s="15" t="s">
        <v>82</v>
      </c>
      <c r="AY201" s="271" t="s">
        <v>194</v>
      </c>
    </row>
    <row r="202" s="2" customFormat="1" ht="24.15" customHeight="1">
      <c r="A202" s="41"/>
      <c r="B202" s="42"/>
      <c r="C202" s="220" t="s">
        <v>291</v>
      </c>
      <c r="D202" s="220" t="s">
        <v>197</v>
      </c>
      <c r="E202" s="221" t="s">
        <v>827</v>
      </c>
      <c r="F202" s="222" t="s">
        <v>828</v>
      </c>
      <c r="G202" s="223" t="s">
        <v>461</v>
      </c>
      <c r="H202" s="224">
        <v>333.69999999999999</v>
      </c>
      <c r="I202" s="225"/>
      <c r="J202" s="225"/>
      <c r="K202" s="226">
        <f>ROUND(P202*H202,2)</f>
        <v>0</v>
      </c>
      <c r="L202" s="222" t="s">
        <v>201</v>
      </c>
      <c r="M202" s="47"/>
      <c r="N202" s="227" t="s">
        <v>20</v>
      </c>
      <c r="O202" s="228" t="s">
        <v>43</v>
      </c>
      <c r="P202" s="229">
        <f>I202+J202</f>
        <v>0</v>
      </c>
      <c r="Q202" s="229">
        <f>ROUND(I202*H202,2)</f>
        <v>0</v>
      </c>
      <c r="R202" s="229">
        <f>ROUND(J202*H202,2)</f>
        <v>0</v>
      </c>
      <c r="S202" s="87"/>
      <c r="T202" s="230">
        <f>S202*H202</f>
        <v>0</v>
      </c>
      <c r="U202" s="230">
        <v>0</v>
      </c>
      <c r="V202" s="230">
        <f>U202*H202</f>
        <v>0</v>
      </c>
      <c r="W202" s="230">
        <v>0</v>
      </c>
      <c r="X202" s="231">
        <f>W202*H202</f>
        <v>0</v>
      </c>
      <c r="Y202" s="41"/>
      <c r="Z202" s="41"/>
      <c r="AA202" s="41"/>
      <c r="AB202" s="41"/>
      <c r="AC202" s="41"/>
      <c r="AD202" s="41"/>
      <c r="AE202" s="41"/>
      <c r="AR202" s="232" t="s">
        <v>289</v>
      </c>
      <c r="AT202" s="232" t="s">
        <v>197</v>
      </c>
      <c r="AU202" s="232" t="s">
        <v>84</v>
      </c>
      <c r="AY202" s="20" t="s">
        <v>194</v>
      </c>
      <c r="BE202" s="233">
        <f>IF(O202="základní",K202,0)</f>
        <v>0</v>
      </c>
      <c r="BF202" s="233">
        <f>IF(O202="snížená",K202,0)</f>
        <v>0</v>
      </c>
      <c r="BG202" s="233">
        <f>IF(O202="zákl. přenesená",K202,0)</f>
        <v>0</v>
      </c>
      <c r="BH202" s="233">
        <f>IF(O202="sníž. přenesená",K202,0)</f>
        <v>0</v>
      </c>
      <c r="BI202" s="233">
        <f>IF(O202="nulová",K202,0)</f>
        <v>0</v>
      </c>
      <c r="BJ202" s="20" t="s">
        <v>82</v>
      </c>
      <c r="BK202" s="233">
        <f>ROUND(P202*H202,2)</f>
        <v>0</v>
      </c>
      <c r="BL202" s="20" t="s">
        <v>289</v>
      </c>
      <c r="BM202" s="232" t="s">
        <v>914</v>
      </c>
    </row>
    <row r="203" s="2" customFormat="1">
      <c r="A203" s="41"/>
      <c r="B203" s="42"/>
      <c r="C203" s="43"/>
      <c r="D203" s="234" t="s">
        <v>204</v>
      </c>
      <c r="E203" s="43"/>
      <c r="F203" s="235" t="s">
        <v>830</v>
      </c>
      <c r="G203" s="43"/>
      <c r="H203" s="43"/>
      <c r="I203" s="236"/>
      <c r="J203" s="236"/>
      <c r="K203" s="43"/>
      <c r="L203" s="43"/>
      <c r="M203" s="47"/>
      <c r="N203" s="237"/>
      <c r="O203" s="238"/>
      <c r="P203" s="87"/>
      <c r="Q203" s="87"/>
      <c r="R203" s="87"/>
      <c r="S203" s="87"/>
      <c r="T203" s="87"/>
      <c r="U203" s="87"/>
      <c r="V203" s="87"/>
      <c r="W203" s="87"/>
      <c r="X203" s="88"/>
      <c r="Y203" s="41"/>
      <c r="Z203" s="41"/>
      <c r="AA203" s="41"/>
      <c r="AB203" s="41"/>
      <c r="AC203" s="41"/>
      <c r="AD203" s="41"/>
      <c r="AE203" s="41"/>
      <c r="AT203" s="20" t="s">
        <v>204</v>
      </c>
      <c r="AU203" s="20" t="s">
        <v>84</v>
      </c>
    </row>
    <row r="204" s="13" customFormat="1">
      <c r="A204" s="13"/>
      <c r="B204" s="239"/>
      <c r="C204" s="240"/>
      <c r="D204" s="241" t="s">
        <v>206</v>
      </c>
      <c r="E204" s="242" t="s">
        <v>20</v>
      </c>
      <c r="F204" s="243" t="s">
        <v>887</v>
      </c>
      <c r="G204" s="240"/>
      <c r="H204" s="242" t="s">
        <v>20</v>
      </c>
      <c r="I204" s="244"/>
      <c r="J204" s="244"/>
      <c r="K204" s="240"/>
      <c r="L204" s="240"/>
      <c r="M204" s="245"/>
      <c r="N204" s="246"/>
      <c r="O204" s="247"/>
      <c r="P204" s="247"/>
      <c r="Q204" s="247"/>
      <c r="R204" s="247"/>
      <c r="S204" s="247"/>
      <c r="T204" s="247"/>
      <c r="U204" s="247"/>
      <c r="V204" s="247"/>
      <c r="W204" s="247"/>
      <c r="X204" s="248"/>
      <c r="Y204" s="13"/>
      <c r="Z204" s="13"/>
      <c r="AA204" s="13"/>
      <c r="AB204" s="13"/>
      <c r="AC204" s="13"/>
      <c r="AD204" s="13"/>
      <c r="AE204" s="13"/>
      <c r="AT204" s="249" t="s">
        <v>206</v>
      </c>
      <c r="AU204" s="249" t="s">
        <v>84</v>
      </c>
      <c r="AV204" s="13" t="s">
        <v>82</v>
      </c>
      <c r="AW204" s="13" t="s">
        <v>5</v>
      </c>
      <c r="AX204" s="13" t="s">
        <v>74</v>
      </c>
      <c r="AY204" s="249" t="s">
        <v>194</v>
      </c>
    </row>
    <row r="205" s="13" customFormat="1">
      <c r="A205" s="13"/>
      <c r="B205" s="239"/>
      <c r="C205" s="240"/>
      <c r="D205" s="241" t="s">
        <v>206</v>
      </c>
      <c r="E205" s="242" t="s">
        <v>20</v>
      </c>
      <c r="F205" s="243" t="s">
        <v>915</v>
      </c>
      <c r="G205" s="240"/>
      <c r="H205" s="242" t="s">
        <v>20</v>
      </c>
      <c r="I205" s="244"/>
      <c r="J205" s="244"/>
      <c r="K205" s="240"/>
      <c r="L205" s="240"/>
      <c r="M205" s="245"/>
      <c r="N205" s="246"/>
      <c r="O205" s="247"/>
      <c r="P205" s="247"/>
      <c r="Q205" s="247"/>
      <c r="R205" s="247"/>
      <c r="S205" s="247"/>
      <c r="T205" s="247"/>
      <c r="U205" s="247"/>
      <c r="V205" s="247"/>
      <c r="W205" s="247"/>
      <c r="X205" s="248"/>
      <c r="Y205" s="13"/>
      <c r="Z205" s="13"/>
      <c r="AA205" s="13"/>
      <c r="AB205" s="13"/>
      <c r="AC205" s="13"/>
      <c r="AD205" s="13"/>
      <c r="AE205" s="13"/>
      <c r="AT205" s="249" t="s">
        <v>206</v>
      </c>
      <c r="AU205" s="249" t="s">
        <v>84</v>
      </c>
      <c r="AV205" s="13" t="s">
        <v>82</v>
      </c>
      <c r="AW205" s="13" t="s">
        <v>5</v>
      </c>
      <c r="AX205" s="13" t="s">
        <v>74</v>
      </c>
      <c r="AY205" s="249" t="s">
        <v>194</v>
      </c>
    </row>
    <row r="206" s="13" customFormat="1">
      <c r="A206" s="13"/>
      <c r="B206" s="239"/>
      <c r="C206" s="240"/>
      <c r="D206" s="241" t="s">
        <v>206</v>
      </c>
      <c r="E206" s="242" t="s">
        <v>20</v>
      </c>
      <c r="F206" s="243" t="s">
        <v>916</v>
      </c>
      <c r="G206" s="240"/>
      <c r="H206" s="242" t="s">
        <v>20</v>
      </c>
      <c r="I206" s="244"/>
      <c r="J206" s="244"/>
      <c r="K206" s="240"/>
      <c r="L206" s="240"/>
      <c r="M206" s="245"/>
      <c r="N206" s="246"/>
      <c r="O206" s="247"/>
      <c r="P206" s="247"/>
      <c r="Q206" s="247"/>
      <c r="R206" s="247"/>
      <c r="S206" s="247"/>
      <c r="T206" s="247"/>
      <c r="U206" s="247"/>
      <c r="V206" s="247"/>
      <c r="W206" s="247"/>
      <c r="X206" s="248"/>
      <c r="Y206" s="13"/>
      <c r="Z206" s="13"/>
      <c r="AA206" s="13"/>
      <c r="AB206" s="13"/>
      <c r="AC206" s="13"/>
      <c r="AD206" s="13"/>
      <c r="AE206" s="13"/>
      <c r="AT206" s="249" t="s">
        <v>206</v>
      </c>
      <c r="AU206" s="249" t="s">
        <v>84</v>
      </c>
      <c r="AV206" s="13" t="s">
        <v>82</v>
      </c>
      <c r="AW206" s="13" t="s">
        <v>5</v>
      </c>
      <c r="AX206" s="13" t="s">
        <v>74</v>
      </c>
      <c r="AY206" s="249" t="s">
        <v>194</v>
      </c>
    </row>
    <row r="207" s="13" customFormat="1">
      <c r="A207" s="13"/>
      <c r="B207" s="239"/>
      <c r="C207" s="240"/>
      <c r="D207" s="241" t="s">
        <v>206</v>
      </c>
      <c r="E207" s="242" t="s">
        <v>20</v>
      </c>
      <c r="F207" s="243" t="s">
        <v>506</v>
      </c>
      <c r="G207" s="240"/>
      <c r="H207" s="242" t="s">
        <v>20</v>
      </c>
      <c r="I207" s="244"/>
      <c r="J207" s="244"/>
      <c r="K207" s="240"/>
      <c r="L207" s="240"/>
      <c r="M207" s="245"/>
      <c r="N207" s="246"/>
      <c r="O207" s="247"/>
      <c r="P207" s="247"/>
      <c r="Q207" s="247"/>
      <c r="R207" s="247"/>
      <c r="S207" s="247"/>
      <c r="T207" s="247"/>
      <c r="U207" s="247"/>
      <c r="V207" s="247"/>
      <c r="W207" s="247"/>
      <c r="X207" s="248"/>
      <c r="Y207" s="13"/>
      <c r="Z207" s="13"/>
      <c r="AA207" s="13"/>
      <c r="AB207" s="13"/>
      <c r="AC207" s="13"/>
      <c r="AD207" s="13"/>
      <c r="AE207" s="13"/>
      <c r="AT207" s="249" t="s">
        <v>206</v>
      </c>
      <c r="AU207" s="249" t="s">
        <v>84</v>
      </c>
      <c r="AV207" s="13" t="s">
        <v>82</v>
      </c>
      <c r="AW207" s="13" t="s">
        <v>5</v>
      </c>
      <c r="AX207" s="13" t="s">
        <v>74</v>
      </c>
      <c r="AY207" s="249" t="s">
        <v>194</v>
      </c>
    </row>
    <row r="208" s="14" customFormat="1">
      <c r="A208" s="14"/>
      <c r="B208" s="250"/>
      <c r="C208" s="251"/>
      <c r="D208" s="241" t="s">
        <v>206</v>
      </c>
      <c r="E208" s="252" t="s">
        <v>20</v>
      </c>
      <c r="F208" s="253" t="s">
        <v>917</v>
      </c>
      <c r="G208" s="251"/>
      <c r="H208" s="254">
        <v>11.5</v>
      </c>
      <c r="I208" s="255"/>
      <c r="J208" s="255"/>
      <c r="K208" s="251"/>
      <c r="L208" s="251"/>
      <c r="M208" s="256"/>
      <c r="N208" s="257"/>
      <c r="O208" s="258"/>
      <c r="P208" s="258"/>
      <c r="Q208" s="258"/>
      <c r="R208" s="258"/>
      <c r="S208" s="258"/>
      <c r="T208" s="258"/>
      <c r="U208" s="258"/>
      <c r="V208" s="258"/>
      <c r="W208" s="258"/>
      <c r="X208" s="259"/>
      <c r="Y208" s="14"/>
      <c r="Z208" s="14"/>
      <c r="AA208" s="14"/>
      <c r="AB208" s="14"/>
      <c r="AC208" s="14"/>
      <c r="AD208" s="14"/>
      <c r="AE208" s="14"/>
      <c r="AT208" s="260" t="s">
        <v>206</v>
      </c>
      <c r="AU208" s="260" t="s">
        <v>84</v>
      </c>
      <c r="AV208" s="14" t="s">
        <v>84</v>
      </c>
      <c r="AW208" s="14" t="s">
        <v>5</v>
      </c>
      <c r="AX208" s="14" t="s">
        <v>74</v>
      </c>
      <c r="AY208" s="260" t="s">
        <v>194</v>
      </c>
    </row>
    <row r="209" s="13" customFormat="1">
      <c r="A209" s="13"/>
      <c r="B209" s="239"/>
      <c r="C209" s="240"/>
      <c r="D209" s="241" t="s">
        <v>206</v>
      </c>
      <c r="E209" s="242" t="s">
        <v>20</v>
      </c>
      <c r="F209" s="243" t="s">
        <v>887</v>
      </c>
      <c r="G209" s="240"/>
      <c r="H209" s="242" t="s">
        <v>20</v>
      </c>
      <c r="I209" s="244"/>
      <c r="J209" s="244"/>
      <c r="K209" s="240"/>
      <c r="L209" s="240"/>
      <c r="M209" s="245"/>
      <c r="N209" s="246"/>
      <c r="O209" s="247"/>
      <c r="P209" s="247"/>
      <c r="Q209" s="247"/>
      <c r="R209" s="247"/>
      <c r="S209" s="247"/>
      <c r="T209" s="247"/>
      <c r="U209" s="247"/>
      <c r="V209" s="247"/>
      <c r="W209" s="247"/>
      <c r="X209" s="248"/>
      <c r="Y209" s="13"/>
      <c r="Z209" s="13"/>
      <c r="AA209" s="13"/>
      <c r="AB209" s="13"/>
      <c r="AC209" s="13"/>
      <c r="AD209" s="13"/>
      <c r="AE209" s="13"/>
      <c r="AT209" s="249" t="s">
        <v>206</v>
      </c>
      <c r="AU209" s="249" t="s">
        <v>84</v>
      </c>
      <c r="AV209" s="13" t="s">
        <v>82</v>
      </c>
      <c r="AW209" s="13" t="s">
        <v>5</v>
      </c>
      <c r="AX209" s="13" t="s">
        <v>74</v>
      </c>
      <c r="AY209" s="249" t="s">
        <v>194</v>
      </c>
    </row>
    <row r="210" s="13" customFormat="1">
      <c r="A210" s="13"/>
      <c r="B210" s="239"/>
      <c r="C210" s="240"/>
      <c r="D210" s="241" t="s">
        <v>206</v>
      </c>
      <c r="E210" s="242" t="s">
        <v>20</v>
      </c>
      <c r="F210" s="243" t="s">
        <v>918</v>
      </c>
      <c r="G210" s="240"/>
      <c r="H210" s="242" t="s">
        <v>20</v>
      </c>
      <c r="I210" s="244"/>
      <c r="J210" s="244"/>
      <c r="K210" s="240"/>
      <c r="L210" s="240"/>
      <c r="M210" s="245"/>
      <c r="N210" s="246"/>
      <c r="O210" s="247"/>
      <c r="P210" s="247"/>
      <c r="Q210" s="247"/>
      <c r="R210" s="247"/>
      <c r="S210" s="247"/>
      <c r="T210" s="247"/>
      <c r="U210" s="247"/>
      <c r="V210" s="247"/>
      <c r="W210" s="247"/>
      <c r="X210" s="248"/>
      <c r="Y210" s="13"/>
      <c r="Z210" s="13"/>
      <c r="AA210" s="13"/>
      <c r="AB210" s="13"/>
      <c r="AC210" s="13"/>
      <c r="AD210" s="13"/>
      <c r="AE210" s="13"/>
      <c r="AT210" s="249" t="s">
        <v>206</v>
      </c>
      <c r="AU210" s="249" t="s">
        <v>84</v>
      </c>
      <c r="AV210" s="13" t="s">
        <v>82</v>
      </c>
      <c r="AW210" s="13" t="s">
        <v>5</v>
      </c>
      <c r="AX210" s="13" t="s">
        <v>74</v>
      </c>
      <c r="AY210" s="249" t="s">
        <v>194</v>
      </c>
    </row>
    <row r="211" s="13" customFormat="1">
      <c r="A211" s="13"/>
      <c r="B211" s="239"/>
      <c r="C211" s="240"/>
      <c r="D211" s="241" t="s">
        <v>206</v>
      </c>
      <c r="E211" s="242" t="s">
        <v>20</v>
      </c>
      <c r="F211" s="243" t="s">
        <v>916</v>
      </c>
      <c r="G211" s="240"/>
      <c r="H211" s="242" t="s">
        <v>20</v>
      </c>
      <c r="I211" s="244"/>
      <c r="J211" s="244"/>
      <c r="K211" s="240"/>
      <c r="L211" s="240"/>
      <c r="M211" s="245"/>
      <c r="N211" s="246"/>
      <c r="O211" s="247"/>
      <c r="P211" s="247"/>
      <c r="Q211" s="247"/>
      <c r="R211" s="247"/>
      <c r="S211" s="247"/>
      <c r="T211" s="247"/>
      <c r="U211" s="247"/>
      <c r="V211" s="247"/>
      <c r="W211" s="247"/>
      <c r="X211" s="248"/>
      <c r="Y211" s="13"/>
      <c r="Z211" s="13"/>
      <c r="AA211" s="13"/>
      <c r="AB211" s="13"/>
      <c r="AC211" s="13"/>
      <c r="AD211" s="13"/>
      <c r="AE211" s="13"/>
      <c r="AT211" s="249" t="s">
        <v>206</v>
      </c>
      <c r="AU211" s="249" t="s">
        <v>84</v>
      </c>
      <c r="AV211" s="13" t="s">
        <v>82</v>
      </c>
      <c r="AW211" s="13" t="s">
        <v>5</v>
      </c>
      <c r="AX211" s="13" t="s">
        <v>74</v>
      </c>
      <c r="AY211" s="249" t="s">
        <v>194</v>
      </c>
    </row>
    <row r="212" s="13" customFormat="1">
      <c r="A212" s="13"/>
      <c r="B212" s="239"/>
      <c r="C212" s="240"/>
      <c r="D212" s="241" t="s">
        <v>206</v>
      </c>
      <c r="E212" s="242" t="s">
        <v>20</v>
      </c>
      <c r="F212" s="243" t="s">
        <v>506</v>
      </c>
      <c r="G212" s="240"/>
      <c r="H212" s="242" t="s">
        <v>20</v>
      </c>
      <c r="I212" s="244"/>
      <c r="J212" s="244"/>
      <c r="K212" s="240"/>
      <c r="L212" s="240"/>
      <c r="M212" s="245"/>
      <c r="N212" s="246"/>
      <c r="O212" s="247"/>
      <c r="P212" s="247"/>
      <c r="Q212" s="247"/>
      <c r="R212" s="247"/>
      <c r="S212" s="247"/>
      <c r="T212" s="247"/>
      <c r="U212" s="247"/>
      <c r="V212" s="247"/>
      <c r="W212" s="247"/>
      <c r="X212" s="248"/>
      <c r="Y212" s="13"/>
      <c r="Z212" s="13"/>
      <c r="AA212" s="13"/>
      <c r="AB212" s="13"/>
      <c r="AC212" s="13"/>
      <c r="AD212" s="13"/>
      <c r="AE212" s="13"/>
      <c r="AT212" s="249" t="s">
        <v>206</v>
      </c>
      <c r="AU212" s="249" t="s">
        <v>84</v>
      </c>
      <c r="AV212" s="13" t="s">
        <v>82</v>
      </c>
      <c r="AW212" s="13" t="s">
        <v>5</v>
      </c>
      <c r="AX212" s="13" t="s">
        <v>74</v>
      </c>
      <c r="AY212" s="249" t="s">
        <v>194</v>
      </c>
    </row>
    <row r="213" s="14" customFormat="1">
      <c r="A213" s="14"/>
      <c r="B213" s="250"/>
      <c r="C213" s="251"/>
      <c r="D213" s="241" t="s">
        <v>206</v>
      </c>
      <c r="E213" s="252" t="s">
        <v>20</v>
      </c>
      <c r="F213" s="253" t="s">
        <v>917</v>
      </c>
      <c r="G213" s="251"/>
      <c r="H213" s="254">
        <v>11.5</v>
      </c>
      <c r="I213" s="255"/>
      <c r="J213" s="255"/>
      <c r="K213" s="251"/>
      <c r="L213" s="251"/>
      <c r="M213" s="256"/>
      <c r="N213" s="257"/>
      <c r="O213" s="258"/>
      <c r="P213" s="258"/>
      <c r="Q213" s="258"/>
      <c r="R213" s="258"/>
      <c r="S213" s="258"/>
      <c r="T213" s="258"/>
      <c r="U213" s="258"/>
      <c r="V213" s="258"/>
      <c r="W213" s="258"/>
      <c r="X213" s="259"/>
      <c r="Y213" s="14"/>
      <c r="Z213" s="14"/>
      <c r="AA213" s="14"/>
      <c r="AB213" s="14"/>
      <c r="AC213" s="14"/>
      <c r="AD213" s="14"/>
      <c r="AE213" s="14"/>
      <c r="AT213" s="260" t="s">
        <v>206</v>
      </c>
      <c r="AU213" s="260" t="s">
        <v>84</v>
      </c>
      <c r="AV213" s="14" t="s">
        <v>84</v>
      </c>
      <c r="AW213" s="14" t="s">
        <v>5</v>
      </c>
      <c r="AX213" s="14" t="s">
        <v>74</v>
      </c>
      <c r="AY213" s="260" t="s">
        <v>194</v>
      </c>
    </row>
    <row r="214" s="13" customFormat="1">
      <c r="A214" s="13"/>
      <c r="B214" s="239"/>
      <c r="C214" s="240"/>
      <c r="D214" s="241" t="s">
        <v>206</v>
      </c>
      <c r="E214" s="242" t="s">
        <v>20</v>
      </c>
      <c r="F214" s="243" t="s">
        <v>887</v>
      </c>
      <c r="G214" s="240"/>
      <c r="H214" s="242" t="s">
        <v>20</v>
      </c>
      <c r="I214" s="244"/>
      <c r="J214" s="244"/>
      <c r="K214" s="240"/>
      <c r="L214" s="240"/>
      <c r="M214" s="245"/>
      <c r="N214" s="246"/>
      <c r="O214" s="247"/>
      <c r="P214" s="247"/>
      <c r="Q214" s="247"/>
      <c r="R214" s="247"/>
      <c r="S214" s="247"/>
      <c r="T214" s="247"/>
      <c r="U214" s="247"/>
      <c r="V214" s="247"/>
      <c r="W214" s="247"/>
      <c r="X214" s="248"/>
      <c r="Y214" s="13"/>
      <c r="Z214" s="13"/>
      <c r="AA214" s="13"/>
      <c r="AB214" s="13"/>
      <c r="AC214" s="13"/>
      <c r="AD214" s="13"/>
      <c r="AE214" s="13"/>
      <c r="AT214" s="249" t="s">
        <v>206</v>
      </c>
      <c r="AU214" s="249" t="s">
        <v>84</v>
      </c>
      <c r="AV214" s="13" t="s">
        <v>82</v>
      </c>
      <c r="AW214" s="13" t="s">
        <v>5</v>
      </c>
      <c r="AX214" s="13" t="s">
        <v>74</v>
      </c>
      <c r="AY214" s="249" t="s">
        <v>194</v>
      </c>
    </row>
    <row r="215" s="13" customFormat="1">
      <c r="A215" s="13"/>
      <c r="B215" s="239"/>
      <c r="C215" s="240"/>
      <c r="D215" s="241" t="s">
        <v>206</v>
      </c>
      <c r="E215" s="242" t="s">
        <v>20</v>
      </c>
      <c r="F215" s="243" t="s">
        <v>919</v>
      </c>
      <c r="G215" s="240"/>
      <c r="H215" s="242" t="s">
        <v>20</v>
      </c>
      <c r="I215" s="244"/>
      <c r="J215" s="244"/>
      <c r="K215" s="240"/>
      <c r="L215" s="240"/>
      <c r="M215" s="245"/>
      <c r="N215" s="246"/>
      <c r="O215" s="247"/>
      <c r="P215" s="247"/>
      <c r="Q215" s="247"/>
      <c r="R215" s="247"/>
      <c r="S215" s="247"/>
      <c r="T215" s="247"/>
      <c r="U215" s="247"/>
      <c r="V215" s="247"/>
      <c r="W215" s="247"/>
      <c r="X215" s="248"/>
      <c r="Y215" s="13"/>
      <c r="Z215" s="13"/>
      <c r="AA215" s="13"/>
      <c r="AB215" s="13"/>
      <c r="AC215" s="13"/>
      <c r="AD215" s="13"/>
      <c r="AE215" s="13"/>
      <c r="AT215" s="249" t="s">
        <v>206</v>
      </c>
      <c r="AU215" s="249" t="s">
        <v>84</v>
      </c>
      <c r="AV215" s="13" t="s">
        <v>82</v>
      </c>
      <c r="AW215" s="13" t="s">
        <v>5</v>
      </c>
      <c r="AX215" s="13" t="s">
        <v>74</v>
      </c>
      <c r="AY215" s="249" t="s">
        <v>194</v>
      </c>
    </row>
    <row r="216" s="13" customFormat="1">
      <c r="A216" s="13"/>
      <c r="B216" s="239"/>
      <c r="C216" s="240"/>
      <c r="D216" s="241" t="s">
        <v>206</v>
      </c>
      <c r="E216" s="242" t="s">
        <v>20</v>
      </c>
      <c r="F216" s="243" t="s">
        <v>506</v>
      </c>
      <c r="G216" s="240"/>
      <c r="H216" s="242" t="s">
        <v>20</v>
      </c>
      <c r="I216" s="244"/>
      <c r="J216" s="244"/>
      <c r="K216" s="240"/>
      <c r="L216" s="240"/>
      <c r="M216" s="245"/>
      <c r="N216" s="246"/>
      <c r="O216" s="247"/>
      <c r="P216" s="247"/>
      <c r="Q216" s="247"/>
      <c r="R216" s="247"/>
      <c r="S216" s="247"/>
      <c r="T216" s="247"/>
      <c r="U216" s="247"/>
      <c r="V216" s="247"/>
      <c r="W216" s="247"/>
      <c r="X216" s="248"/>
      <c r="Y216" s="13"/>
      <c r="Z216" s="13"/>
      <c r="AA216" s="13"/>
      <c r="AB216" s="13"/>
      <c r="AC216" s="13"/>
      <c r="AD216" s="13"/>
      <c r="AE216" s="13"/>
      <c r="AT216" s="249" t="s">
        <v>206</v>
      </c>
      <c r="AU216" s="249" t="s">
        <v>84</v>
      </c>
      <c r="AV216" s="13" t="s">
        <v>82</v>
      </c>
      <c r="AW216" s="13" t="s">
        <v>5</v>
      </c>
      <c r="AX216" s="13" t="s">
        <v>74</v>
      </c>
      <c r="AY216" s="249" t="s">
        <v>194</v>
      </c>
    </row>
    <row r="217" s="14" customFormat="1">
      <c r="A217" s="14"/>
      <c r="B217" s="250"/>
      <c r="C217" s="251"/>
      <c r="D217" s="241" t="s">
        <v>206</v>
      </c>
      <c r="E217" s="252" t="s">
        <v>20</v>
      </c>
      <c r="F217" s="253" t="s">
        <v>920</v>
      </c>
      <c r="G217" s="251"/>
      <c r="H217" s="254">
        <v>310.69999999999999</v>
      </c>
      <c r="I217" s="255"/>
      <c r="J217" s="255"/>
      <c r="K217" s="251"/>
      <c r="L217" s="251"/>
      <c r="M217" s="256"/>
      <c r="N217" s="257"/>
      <c r="O217" s="258"/>
      <c r="P217" s="258"/>
      <c r="Q217" s="258"/>
      <c r="R217" s="258"/>
      <c r="S217" s="258"/>
      <c r="T217" s="258"/>
      <c r="U217" s="258"/>
      <c r="V217" s="258"/>
      <c r="W217" s="258"/>
      <c r="X217" s="259"/>
      <c r="Y217" s="14"/>
      <c r="Z217" s="14"/>
      <c r="AA217" s="14"/>
      <c r="AB217" s="14"/>
      <c r="AC217" s="14"/>
      <c r="AD217" s="14"/>
      <c r="AE217" s="14"/>
      <c r="AT217" s="260" t="s">
        <v>206</v>
      </c>
      <c r="AU217" s="260" t="s">
        <v>84</v>
      </c>
      <c r="AV217" s="14" t="s">
        <v>84</v>
      </c>
      <c r="AW217" s="14" t="s">
        <v>5</v>
      </c>
      <c r="AX217" s="14" t="s">
        <v>74</v>
      </c>
      <c r="AY217" s="260" t="s">
        <v>194</v>
      </c>
    </row>
    <row r="218" s="15" customFormat="1">
      <c r="A218" s="15"/>
      <c r="B218" s="261"/>
      <c r="C218" s="262"/>
      <c r="D218" s="241" t="s">
        <v>206</v>
      </c>
      <c r="E218" s="263" t="s">
        <v>20</v>
      </c>
      <c r="F218" s="264" t="s">
        <v>210</v>
      </c>
      <c r="G218" s="262"/>
      <c r="H218" s="265">
        <v>333.69999999999999</v>
      </c>
      <c r="I218" s="266"/>
      <c r="J218" s="266"/>
      <c r="K218" s="262"/>
      <c r="L218" s="262"/>
      <c r="M218" s="267"/>
      <c r="N218" s="268"/>
      <c r="O218" s="269"/>
      <c r="P218" s="269"/>
      <c r="Q218" s="269"/>
      <c r="R218" s="269"/>
      <c r="S218" s="269"/>
      <c r="T218" s="269"/>
      <c r="U218" s="269"/>
      <c r="V218" s="269"/>
      <c r="W218" s="269"/>
      <c r="X218" s="270"/>
      <c r="Y218" s="15"/>
      <c r="Z218" s="15"/>
      <c r="AA218" s="15"/>
      <c r="AB218" s="15"/>
      <c r="AC218" s="15"/>
      <c r="AD218" s="15"/>
      <c r="AE218" s="15"/>
      <c r="AT218" s="271" t="s">
        <v>206</v>
      </c>
      <c r="AU218" s="271" t="s">
        <v>84</v>
      </c>
      <c r="AV218" s="15" t="s">
        <v>202</v>
      </c>
      <c r="AW218" s="15" t="s">
        <v>5</v>
      </c>
      <c r="AX218" s="15" t="s">
        <v>82</v>
      </c>
      <c r="AY218" s="271" t="s">
        <v>194</v>
      </c>
    </row>
    <row r="219" s="2" customFormat="1" ht="24.15" customHeight="1">
      <c r="A219" s="41"/>
      <c r="B219" s="42"/>
      <c r="C219" s="283" t="s">
        <v>287</v>
      </c>
      <c r="D219" s="283" t="s">
        <v>418</v>
      </c>
      <c r="E219" s="284" t="s">
        <v>921</v>
      </c>
      <c r="F219" s="285" t="s">
        <v>922</v>
      </c>
      <c r="G219" s="286" t="s">
        <v>218</v>
      </c>
      <c r="H219" s="287">
        <v>0.28599999999999998</v>
      </c>
      <c r="I219" s="288"/>
      <c r="J219" s="289"/>
      <c r="K219" s="290">
        <f>ROUND(P219*H219,2)</f>
        <v>0</v>
      </c>
      <c r="L219" s="285" t="s">
        <v>201</v>
      </c>
      <c r="M219" s="291"/>
      <c r="N219" s="292" t="s">
        <v>20</v>
      </c>
      <c r="O219" s="228" t="s">
        <v>43</v>
      </c>
      <c r="P219" s="229">
        <f>I219+J219</f>
        <v>0</v>
      </c>
      <c r="Q219" s="229">
        <f>ROUND(I219*H219,2)</f>
        <v>0</v>
      </c>
      <c r="R219" s="229">
        <f>ROUND(J219*H219,2)</f>
        <v>0</v>
      </c>
      <c r="S219" s="87"/>
      <c r="T219" s="230">
        <f>S219*H219</f>
        <v>0</v>
      </c>
      <c r="U219" s="230">
        <v>0.44</v>
      </c>
      <c r="V219" s="230">
        <f>U219*H219</f>
        <v>0.12583999999999998</v>
      </c>
      <c r="W219" s="230">
        <v>0</v>
      </c>
      <c r="X219" s="231">
        <f>W219*H219</f>
        <v>0</v>
      </c>
      <c r="Y219" s="41"/>
      <c r="Z219" s="41"/>
      <c r="AA219" s="41"/>
      <c r="AB219" s="41"/>
      <c r="AC219" s="41"/>
      <c r="AD219" s="41"/>
      <c r="AE219" s="41"/>
      <c r="AR219" s="232" t="s">
        <v>333</v>
      </c>
      <c r="AT219" s="232" t="s">
        <v>418</v>
      </c>
      <c r="AU219" s="232" t="s">
        <v>84</v>
      </c>
      <c r="AY219" s="20" t="s">
        <v>194</v>
      </c>
      <c r="BE219" s="233">
        <f>IF(O219="základní",K219,0)</f>
        <v>0</v>
      </c>
      <c r="BF219" s="233">
        <f>IF(O219="snížená",K219,0)</f>
        <v>0</v>
      </c>
      <c r="BG219" s="233">
        <f>IF(O219="zákl. přenesená",K219,0)</f>
        <v>0</v>
      </c>
      <c r="BH219" s="233">
        <f>IF(O219="sníž. přenesená",K219,0)</f>
        <v>0</v>
      </c>
      <c r="BI219" s="233">
        <f>IF(O219="nulová",K219,0)</f>
        <v>0</v>
      </c>
      <c r="BJ219" s="20" t="s">
        <v>82</v>
      </c>
      <c r="BK219" s="233">
        <f>ROUND(P219*H219,2)</f>
        <v>0</v>
      </c>
      <c r="BL219" s="20" t="s">
        <v>289</v>
      </c>
      <c r="BM219" s="232" t="s">
        <v>923</v>
      </c>
    </row>
    <row r="220" s="13" customFormat="1">
      <c r="A220" s="13"/>
      <c r="B220" s="239"/>
      <c r="C220" s="240"/>
      <c r="D220" s="241" t="s">
        <v>206</v>
      </c>
      <c r="E220" s="242" t="s">
        <v>20</v>
      </c>
      <c r="F220" s="243" t="s">
        <v>887</v>
      </c>
      <c r="G220" s="240"/>
      <c r="H220" s="242" t="s">
        <v>20</v>
      </c>
      <c r="I220" s="244"/>
      <c r="J220" s="244"/>
      <c r="K220" s="240"/>
      <c r="L220" s="240"/>
      <c r="M220" s="245"/>
      <c r="N220" s="246"/>
      <c r="O220" s="247"/>
      <c r="P220" s="247"/>
      <c r="Q220" s="247"/>
      <c r="R220" s="247"/>
      <c r="S220" s="247"/>
      <c r="T220" s="247"/>
      <c r="U220" s="247"/>
      <c r="V220" s="247"/>
      <c r="W220" s="247"/>
      <c r="X220" s="248"/>
      <c r="Y220" s="13"/>
      <c r="Z220" s="13"/>
      <c r="AA220" s="13"/>
      <c r="AB220" s="13"/>
      <c r="AC220" s="13"/>
      <c r="AD220" s="13"/>
      <c r="AE220" s="13"/>
      <c r="AT220" s="249" t="s">
        <v>206</v>
      </c>
      <c r="AU220" s="249" t="s">
        <v>84</v>
      </c>
      <c r="AV220" s="13" t="s">
        <v>82</v>
      </c>
      <c r="AW220" s="13" t="s">
        <v>5</v>
      </c>
      <c r="AX220" s="13" t="s">
        <v>74</v>
      </c>
      <c r="AY220" s="249" t="s">
        <v>194</v>
      </c>
    </row>
    <row r="221" s="13" customFormat="1">
      <c r="A221" s="13"/>
      <c r="B221" s="239"/>
      <c r="C221" s="240"/>
      <c r="D221" s="241" t="s">
        <v>206</v>
      </c>
      <c r="E221" s="242" t="s">
        <v>20</v>
      </c>
      <c r="F221" s="243" t="s">
        <v>915</v>
      </c>
      <c r="G221" s="240"/>
      <c r="H221" s="242" t="s">
        <v>20</v>
      </c>
      <c r="I221" s="244"/>
      <c r="J221" s="244"/>
      <c r="K221" s="240"/>
      <c r="L221" s="240"/>
      <c r="M221" s="245"/>
      <c r="N221" s="246"/>
      <c r="O221" s="247"/>
      <c r="P221" s="247"/>
      <c r="Q221" s="247"/>
      <c r="R221" s="247"/>
      <c r="S221" s="247"/>
      <c r="T221" s="247"/>
      <c r="U221" s="247"/>
      <c r="V221" s="247"/>
      <c r="W221" s="247"/>
      <c r="X221" s="248"/>
      <c r="Y221" s="13"/>
      <c r="Z221" s="13"/>
      <c r="AA221" s="13"/>
      <c r="AB221" s="13"/>
      <c r="AC221" s="13"/>
      <c r="AD221" s="13"/>
      <c r="AE221" s="13"/>
      <c r="AT221" s="249" t="s">
        <v>206</v>
      </c>
      <c r="AU221" s="249" t="s">
        <v>84</v>
      </c>
      <c r="AV221" s="13" t="s">
        <v>82</v>
      </c>
      <c r="AW221" s="13" t="s">
        <v>5</v>
      </c>
      <c r="AX221" s="13" t="s">
        <v>74</v>
      </c>
      <c r="AY221" s="249" t="s">
        <v>194</v>
      </c>
    </row>
    <row r="222" s="13" customFormat="1">
      <c r="A222" s="13"/>
      <c r="B222" s="239"/>
      <c r="C222" s="240"/>
      <c r="D222" s="241" t="s">
        <v>206</v>
      </c>
      <c r="E222" s="242" t="s">
        <v>20</v>
      </c>
      <c r="F222" s="243" t="s">
        <v>506</v>
      </c>
      <c r="G222" s="240"/>
      <c r="H222" s="242" t="s">
        <v>20</v>
      </c>
      <c r="I222" s="244"/>
      <c r="J222" s="244"/>
      <c r="K222" s="240"/>
      <c r="L222" s="240"/>
      <c r="M222" s="245"/>
      <c r="N222" s="246"/>
      <c r="O222" s="247"/>
      <c r="P222" s="247"/>
      <c r="Q222" s="247"/>
      <c r="R222" s="247"/>
      <c r="S222" s="247"/>
      <c r="T222" s="247"/>
      <c r="U222" s="247"/>
      <c r="V222" s="247"/>
      <c r="W222" s="247"/>
      <c r="X222" s="248"/>
      <c r="Y222" s="13"/>
      <c r="Z222" s="13"/>
      <c r="AA222" s="13"/>
      <c r="AB222" s="13"/>
      <c r="AC222" s="13"/>
      <c r="AD222" s="13"/>
      <c r="AE222" s="13"/>
      <c r="AT222" s="249" t="s">
        <v>206</v>
      </c>
      <c r="AU222" s="249" t="s">
        <v>84</v>
      </c>
      <c r="AV222" s="13" t="s">
        <v>82</v>
      </c>
      <c r="AW222" s="13" t="s">
        <v>5</v>
      </c>
      <c r="AX222" s="13" t="s">
        <v>74</v>
      </c>
      <c r="AY222" s="249" t="s">
        <v>194</v>
      </c>
    </row>
    <row r="223" s="14" customFormat="1">
      <c r="A223" s="14"/>
      <c r="B223" s="250"/>
      <c r="C223" s="251"/>
      <c r="D223" s="241" t="s">
        <v>206</v>
      </c>
      <c r="E223" s="252" t="s">
        <v>20</v>
      </c>
      <c r="F223" s="253" t="s">
        <v>924</v>
      </c>
      <c r="G223" s="251"/>
      <c r="H223" s="254">
        <v>0.16600000000000001</v>
      </c>
      <c r="I223" s="255"/>
      <c r="J223" s="255"/>
      <c r="K223" s="251"/>
      <c r="L223" s="251"/>
      <c r="M223" s="256"/>
      <c r="N223" s="257"/>
      <c r="O223" s="258"/>
      <c r="P223" s="258"/>
      <c r="Q223" s="258"/>
      <c r="R223" s="258"/>
      <c r="S223" s="258"/>
      <c r="T223" s="258"/>
      <c r="U223" s="258"/>
      <c r="V223" s="258"/>
      <c r="W223" s="258"/>
      <c r="X223" s="259"/>
      <c r="Y223" s="14"/>
      <c r="Z223" s="14"/>
      <c r="AA223" s="14"/>
      <c r="AB223" s="14"/>
      <c r="AC223" s="14"/>
      <c r="AD223" s="14"/>
      <c r="AE223" s="14"/>
      <c r="AT223" s="260" t="s">
        <v>206</v>
      </c>
      <c r="AU223" s="260" t="s">
        <v>84</v>
      </c>
      <c r="AV223" s="14" t="s">
        <v>84</v>
      </c>
      <c r="AW223" s="14" t="s">
        <v>5</v>
      </c>
      <c r="AX223" s="14" t="s">
        <v>74</v>
      </c>
      <c r="AY223" s="260" t="s">
        <v>194</v>
      </c>
    </row>
    <row r="224" s="13" customFormat="1">
      <c r="A224" s="13"/>
      <c r="B224" s="239"/>
      <c r="C224" s="240"/>
      <c r="D224" s="241" t="s">
        <v>206</v>
      </c>
      <c r="E224" s="242" t="s">
        <v>20</v>
      </c>
      <c r="F224" s="243" t="s">
        <v>887</v>
      </c>
      <c r="G224" s="240"/>
      <c r="H224" s="242" t="s">
        <v>20</v>
      </c>
      <c r="I224" s="244"/>
      <c r="J224" s="244"/>
      <c r="K224" s="240"/>
      <c r="L224" s="240"/>
      <c r="M224" s="245"/>
      <c r="N224" s="246"/>
      <c r="O224" s="247"/>
      <c r="P224" s="247"/>
      <c r="Q224" s="247"/>
      <c r="R224" s="247"/>
      <c r="S224" s="247"/>
      <c r="T224" s="247"/>
      <c r="U224" s="247"/>
      <c r="V224" s="247"/>
      <c r="W224" s="247"/>
      <c r="X224" s="248"/>
      <c r="Y224" s="13"/>
      <c r="Z224" s="13"/>
      <c r="AA224" s="13"/>
      <c r="AB224" s="13"/>
      <c r="AC224" s="13"/>
      <c r="AD224" s="13"/>
      <c r="AE224" s="13"/>
      <c r="AT224" s="249" t="s">
        <v>206</v>
      </c>
      <c r="AU224" s="249" t="s">
        <v>84</v>
      </c>
      <c r="AV224" s="13" t="s">
        <v>82</v>
      </c>
      <c r="AW224" s="13" t="s">
        <v>5</v>
      </c>
      <c r="AX224" s="13" t="s">
        <v>74</v>
      </c>
      <c r="AY224" s="249" t="s">
        <v>194</v>
      </c>
    </row>
    <row r="225" s="13" customFormat="1">
      <c r="A225" s="13"/>
      <c r="B225" s="239"/>
      <c r="C225" s="240"/>
      <c r="D225" s="241" t="s">
        <v>206</v>
      </c>
      <c r="E225" s="242" t="s">
        <v>20</v>
      </c>
      <c r="F225" s="243" t="s">
        <v>918</v>
      </c>
      <c r="G225" s="240"/>
      <c r="H225" s="242" t="s">
        <v>20</v>
      </c>
      <c r="I225" s="244"/>
      <c r="J225" s="244"/>
      <c r="K225" s="240"/>
      <c r="L225" s="240"/>
      <c r="M225" s="245"/>
      <c r="N225" s="246"/>
      <c r="O225" s="247"/>
      <c r="P225" s="247"/>
      <c r="Q225" s="247"/>
      <c r="R225" s="247"/>
      <c r="S225" s="247"/>
      <c r="T225" s="247"/>
      <c r="U225" s="247"/>
      <c r="V225" s="247"/>
      <c r="W225" s="247"/>
      <c r="X225" s="248"/>
      <c r="Y225" s="13"/>
      <c r="Z225" s="13"/>
      <c r="AA225" s="13"/>
      <c r="AB225" s="13"/>
      <c r="AC225" s="13"/>
      <c r="AD225" s="13"/>
      <c r="AE225" s="13"/>
      <c r="AT225" s="249" t="s">
        <v>206</v>
      </c>
      <c r="AU225" s="249" t="s">
        <v>84</v>
      </c>
      <c r="AV225" s="13" t="s">
        <v>82</v>
      </c>
      <c r="AW225" s="13" t="s">
        <v>5</v>
      </c>
      <c r="AX225" s="13" t="s">
        <v>74</v>
      </c>
      <c r="AY225" s="249" t="s">
        <v>194</v>
      </c>
    </row>
    <row r="226" s="13" customFormat="1">
      <c r="A226" s="13"/>
      <c r="B226" s="239"/>
      <c r="C226" s="240"/>
      <c r="D226" s="241" t="s">
        <v>206</v>
      </c>
      <c r="E226" s="242" t="s">
        <v>20</v>
      </c>
      <c r="F226" s="243" t="s">
        <v>506</v>
      </c>
      <c r="G226" s="240"/>
      <c r="H226" s="242" t="s">
        <v>20</v>
      </c>
      <c r="I226" s="244"/>
      <c r="J226" s="244"/>
      <c r="K226" s="240"/>
      <c r="L226" s="240"/>
      <c r="M226" s="245"/>
      <c r="N226" s="246"/>
      <c r="O226" s="247"/>
      <c r="P226" s="247"/>
      <c r="Q226" s="247"/>
      <c r="R226" s="247"/>
      <c r="S226" s="247"/>
      <c r="T226" s="247"/>
      <c r="U226" s="247"/>
      <c r="V226" s="247"/>
      <c r="W226" s="247"/>
      <c r="X226" s="248"/>
      <c r="Y226" s="13"/>
      <c r="Z226" s="13"/>
      <c r="AA226" s="13"/>
      <c r="AB226" s="13"/>
      <c r="AC226" s="13"/>
      <c r="AD226" s="13"/>
      <c r="AE226" s="13"/>
      <c r="AT226" s="249" t="s">
        <v>206</v>
      </c>
      <c r="AU226" s="249" t="s">
        <v>84</v>
      </c>
      <c r="AV226" s="13" t="s">
        <v>82</v>
      </c>
      <c r="AW226" s="13" t="s">
        <v>5</v>
      </c>
      <c r="AX226" s="13" t="s">
        <v>74</v>
      </c>
      <c r="AY226" s="249" t="s">
        <v>194</v>
      </c>
    </row>
    <row r="227" s="14" customFormat="1">
      <c r="A227" s="14"/>
      <c r="B227" s="250"/>
      <c r="C227" s="251"/>
      <c r="D227" s="241" t="s">
        <v>206</v>
      </c>
      <c r="E227" s="252" t="s">
        <v>20</v>
      </c>
      <c r="F227" s="253" t="s">
        <v>925</v>
      </c>
      <c r="G227" s="251"/>
      <c r="H227" s="254">
        <v>0.083000000000000004</v>
      </c>
      <c r="I227" s="255"/>
      <c r="J227" s="255"/>
      <c r="K227" s="251"/>
      <c r="L227" s="251"/>
      <c r="M227" s="256"/>
      <c r="N227" s="257"/>
      <c r="O227" s="258"/>
      <c r="P227" s="258"/>
      <c r="Q227" s="258"/>
      <c r="R227" s="258"/>
      <c r="S227" s="258"/>
      <c r="T227" s="258"/>
      <c r="U227" s="258"/>
      <c r="V227" s="258"/>
      <c r="W227" s="258"/>
      <c r="X227" s="259"/>
      <c r="Y227" s="14"/>
      <c r="Z227" s="14"/>
      <c r="AA227" s="14"/>
      <c r="AB227" s="14"/>
      <c r="AC227" s="14"/>
      <c r="AD227" s="14"/>
      <c r="AE227" s="14"/>
      <c r="AT227" s="260" t="s">
        <v>206</v>
      </c>
      <c r="AU227" s="260" t="s">
        <v>84</v>
      </c>
      <c r="AV227" s="14" t="s">
        <v>84</v>
      </c>
      <c r="AW227" s="14" t="s">
        <v>5</v>
      </c>
      <c r="AX227" s="14" t="s">
        <v>74</v>
      </c>
      <c r="AY227" s="260" t="s">
        <v>194</v>
      </c>
    </row>
    <row r="228" s="16" customFormat="1">
      <c r="A228" s="16"/>
      <c r="B228" s="272"/>
      <c r="C228" s="273"/>
      <c r="D228" s="241" t="s">
        <v>206</v>
      </c>
      <c r="E228" s="274" t="s">
        <v>20</v>
      </c>
      <c r="F228" s="275" t="s">
        <v>389</v>
      </c>
      <c r="G228" s="273"/>
      <c r="H228" s="276">
        <v>0.249</v>
      </c>
      <c r="I228" s="277"/>
      <c r="J228" s="277"/>
      <c r="K228" s="273"/>
      <c r="L228" s="273"/>
      <c r="M228" s="278"/>
      <c r="N228" s="279"/>
      <c r="O228" s="280"/>
      <c r="P228" s="280"/>
      <c r="Q228" s="280"/>
      <c r="R228" s="280"/>
      <c r="S228" s="280"/>
      <c r="T228" s="280"/>
      <c r="U228" s="280"/>
      <c r="V228" s="280"/>
      <c r="W228" s="280"/>
      <c r="X228" s="281"/>
      <c r="Y228" s="16"/>
      <c r="Z228" s="16"/>
      <c r="AA228" s="16"/>
      <c r="AB228" s="16"/>
      <c r="AC228" s="16"/>
      <c r="AD228" s="16"/>
      <c r="AE228" s="16"/>
      <c r="AT228" s="282" t="s">
        <v>206</v>
      </c>
      <c r="AU228" s="282" t="s">
        <v>84</v>
      </c>
      <c r="AV228" s="16" t="s">
        <v>215</v>
      </c>
      <c r="AW228" s="16" t="s">
        <v>5</v>
      </c>
      <c r="AX228" s="16" t="s">
        <v>74</v>
      </c>
      <c r="AY228" s="282" t="s">
        <v>194</v>
      </c>
    </row>
    <row r="229" s="13" customFormat="1">
      <c r="A229" s="13"/>
      <c r="B229" s="239"/>
      <c r="C229" s="240"/>
      <c r="D229" s="241" t="s">
        <v>206</v>
      </c>
      <c r="E229" s="242" t="s">
        <v>20</v>
      </c>
      <c r="F229" s="243" t="s">
        <v>926</v>
      </c>
      <c r="G229" s="240"/>
      <c r="H229" s="242" t="s">
        <v>20</v>
      </c>
      <c r="I229" s="244"/>
      <c r="J229" s="244"/>
      <c r="K229" s="240"/>
      <c r="L229" s="240"/>
      <c r="M229" s="245"/>
      <c r="N229" s="246"/>
      <c r="O229" s="247"/>
      <c r="P229" s="247"/>
      <c r="Q229" s="247"/>
      <c r="R229" s="247"/>
      <c r="S229" s="247"/>
      <c r="T229" s="247"/>
      <c r="U229" s="247"/>
      <c r="V229" s="247"/>
      <c r="W229" s="247"/>
      <c r="X229" s="248"/>
      <c r="Y229" s="13"/>
      <c r="Z229" s="13"/>
      <c r="AA229" s="13"/>
      <c r="AB229" s="13"/>
      <c r="AC229" s="13"/>
      <c r="AD229" s="13"/>
      <c r="AE229" s="13"/>
      <c r="AT229" s="249" t="s">
        <v>206</v>
      </c>
      <c r="AU229" s="249" t="s">
        <v>84</v>
      </c>
      <c r="AV229" s="13" t="s">
        <v>82</v>
      </c>
      <c r="AW229" s="13" t="s">
        <v>5</v>
      </c>
      <c r="AX229" s="13" t="s">
        <v>74</v>
      </c>
      <c r="AY229" s="249" t="s">
        <v>194</v>
      </c>
    </row>
    <row r="230" s="14" customFormat="1">
      <c r="A230" s="14"/>
      <c r="B230" s="250"/>
      <c r="C230" s="251"/>
      <c r="D230" s="241" t="s">
        <v>206</v>
      </c>
      <c r="E230" s="252" t="s">
        <v>20</v>
      </c>
      <c r="F230" s="253" t="s">
        <v>927</v>
      </c>
      <c r="G230" s="251"/>
      <c r="H230" s="254">
        <v>0.036999999999999998</v>
      </c>
      <c r="I230" s="255"/>
      <c r="J230" s="255"/>
      <c r="K230" s="251"/>
      <c r="L230" s="251"/>
      <c r="M230" s="256"/>
      <c r="N230" s="257"/>
      <c r="O230" s="258"/>
      <c r="P230" s="258"/>
      <c r="Q230" s="258"/>
      <c r="R230" s="258"/>
      <c r="S230" s="258"/>
      <c r="T230" s="258"/>
      <c r="U230" s="258"/>
      <c r="V230" s="258"/>
      <c r="W230" s="258"/>
      <c r="X230" s="259"/>
      <c r="Y230" s="14"/>
      <c r="Z230" s="14"/>
      <c r="AA230" s="14"/>
      <c r="AB230" s="14"/>
      <c r="AC230" s="14"/>
      <c r="AD230" s="14"/>
      <c r="AE230" s="14"/>
      <c r="AT230" s="260" t="s">
        <v>206</v>
      </c>
      <c r="AU230" s="260" t="s">
        <v>84</v>
      </c>
      <c r="AV230" s="14" t="s">
        <v>84</v>
      </c>
      <c r="AW230" s="14" t="s">
        <v>5</v>
      </c>
      <c r="AX230" s="14" t="s">
        <v>74</v>
      </c>
      <c r="AY230" s="260" t="s">
        <v>194</v>
      </c>
    </row>
    <row r="231" s="16" customFormat="1">
      <c r="A231" s="16"/>
      <c r="B231" s="272"/>
      <c r="C231" s="273"/>
      <c r="D231" s="241" t="s">
        <v>206</v>
      </c>
      <c r="E231" s="274" t="s">
        <v>20</v>
      </c>
      <c r="F231" s="275" t="s">
        <v>389</v>
      </c>
      <c r="G231" s="273"/>
      <c r="H231" s="276">
        <v>0.036999999999999998</v>
      </c>
      <c r="I231" s="277"/>
      <c r="J231" s="277"/>
      <c r="K231" s="273"/>
      <c r="L231" s="273"/>
      <c r="M231" s="278"/>
      <c r="N231" s="279"/>
      <c r="O231" s="280"/>
      <c r="P231" s="280"/>
      <c r="Q231" s="280"/>
      <c r="R231" s="280"/>
      <c r="S231" s="280"/>
      <c r="T231" s="280"/>
      <c r="U231" s="280"/>
      <c r="V231" s="280"/>
      <c r="W231" s="280"/>
      <c r="X231" s="281"/>
      <c r="Y231" s="16"/>
      <c r="Z231" s="16"/>
      <c r="AA231" s="16"/>
      <c r="AB231" s="16"/>
      <c r="AC231" s="16"/>
      <c r="AD231" s="16"/>
      <c r="AE231" s="16"/>
      <c r="AT231" s="282" t="s">
        <v>206</v>
      </c>
      <c r="AU231" s="282" t="s">
        <v>84</v>
      </c>
      <c r="AV231" s="16" t="s">
        <v>215</v>
      </c>
      <c r="AW231" s="16" t="s">
        <v>5</v>
      </c>
      <c r="AX231" s="16" t="s">
        <v>74</v>
      </c>
      <c r="AY231" s="282" t="s">
        <v>194</v>
      </c>
    </row>
    <row r="232" s="15" customFormat="1">
      <c r="A232" s="15"/>
      <c r="B232" s="261"/>
      <c r="C232" s="262"/>
      <c r="D232" s="241" t="s">
        <v>206</v>
      </c>
      <c r="E232" s="263" t="s">
        <v>20</v>
      </c>
      <c r="F232" s="264" t="s">
        <v>210</v>
      </c>
      <c r="G232" s="262"/>
      <c r="H232" s="265">
        <v>0.28599999999999998</v>
      </c>
      <c r="I232" s="266"/>
      <c r="J232" s="266"/>
      <c r="K232" s="262"/>
      <c r="L232" s="262"/>
      <c r="M232" s="267"/>
      <c r="N232" s="268"/>
      <c r="O232" s="269"/>
      <c r="P232" s="269"/>
      <c r="Q232" s="269"/>
      <c r="R232" s="269"/>
      <c r="S232" s="269"/>
      <c r="T232" s="269"/>
      <c r="U232" s="269"/>
      <c r="V232" s="269"/>
      <c r="W232" s="269"/>
      <c r="X232" s="270"/>
      <c r="Y232" s="15"/>
      <c r="Z232" s="15"/>
      <c r="AA232" s="15"/>
      <c r="AB232" s="15"/>
      <c r="AC232" s="15"/>
      <c r="AD232" s="15"/>
      <c r="AE232" s="15"/>
      <c r="AT232" s="271" t="s">
        <v>206</v>
      </c>
      <c r="AU232" s="271" t="s">
        <v>84</v>
      </c>
      <c r="AV232" s="15" t="s">
        <v>202</v>
      </c>
      <c r="AW232" s="15" t="s">
        <v>5</v>
      </c>
      <c r="AX232" s="15" t="s">
        <v>82</v>
      </c>
      <c r="AY232" s="271" t="s">
        <v>194</v>
      </c>
    </row>
    <row r="233" s="2" customFormat="1" ht="16.5" customHeight="1">
      <c r="A233" s="41"/>
      <c r="B233" s="42"/>
      <c r="C233" s="283" t="s">
        <v>294</v>
      </c>
      <c r="D233" s="283" t="s">
        <v>418</v>
      </c>
      <c r="E233" s="284" t="s">
        <v>928</v>
      </c>
      <c r="F233" s="285" t="s">
        <v>929</v>
      </c>
      <c r="G233" s="286" t="s">
        <v>218</v>
      </c>
      <c r="H233" s="287">
        <v>3.4300000000000002</v>
      </c>
      <c r="I233" s="288"/>
      <c r="J233" s="289"/>
      <c r="K233" s="290">
        <f>ROUND(P233*H233,2)</f>
        <v>0</v>
      </c>
      <c r="L233" s="285" t="s">
        <v>20</v>
      </c>
      <c r="M233" s="291"/>
      <c r="N233" s="292" t="s">
        <v>20</v>
      </c>
      <c r="O233" s="228" t="s">
        <v>43</v>
      </c>
      <c r="P233" s="229">
        <f>I233+J233</f>
        <v>0</v>
      </c>
      <c r="Q233" s="229">
        <f>ROUND(I233*H233,2)</f>
        <v>0</v>
      </c>
      <c r="R233" s="229">
        <f>ROUND(J233*H233,2)</f>
        <v>0</v>
      </c>
      <c r="S233" s="87"/>
      <c r="T233" s="230">
        <f>S233*H233</f>
        <v>0</v>
      </c>
      <c r="U233" s="230">
        <v>0.59999999999999998</v>
      </c>
      <c r="V233" s="230">
        <f>U233*H233</f>
        <v>2.0579999999999998</v>
      </c>
      <c r="W233" s="230">
        <v>0</v>
      </c>
      <c r="X233" s="231">
        <f>W233*H233</f>
        <v>0</v>
      </c>
      <c r="Y233" s="41"/>
      <c r="Z233" s="41"/>
      <c r="AA233" s="41"/>
      <c r="AB233" s="41"/>
      <c r="AC233" s="41"/>
      <c r="AD233" s="41"/>
      <c r="AE233" s="41"/>
      <c r="AR233" s="232" t="s">
        <v>333</v>
      </c>
      <c r="AT233" s="232" t="s">
        <v>418</v>
      </c>
      <c r="AU233" s="232" t="s">
        <v>84</v>
      </c>
      <c r="AY233" s="20" t="s">
        <v>194</v>
      </c>
      <c r="BE233" s="233">
        <f>IF(O233="základní",K233,0)</f>
        <v>0</v>
      </c>
      <c r="BF233" s="233">
        <f>IF(O233="snížená",K233,0)</f>
        <v>0</v>
      </c>
      <c r="BG233" s="233">
        <f>IF(O233="zákl. přenesená",K233,0)</f>
        <v>0</v>
      </c>
      <c r="BH233" s="233">
        <f>IF(O233="sníž. přenesená",K233,0)</f>
        <v>0</v>
      </c>
      <c r="BI233" s="233">
        <f>IF(O233="nulová",K233,0)</f>
        <v>0</v>
      </c>
      <c r="BJ233" s="20" t="s">
        <v>82</v>
      </c>
      <c r="BK233" s="233">
        <f>ROUND(P233*H233,2)</f>
        <v>0</v>
      </c>
      <c r="BL233" s="20" t="s">
        <v>289</v>
      </c>
      <c r="BM233" s="232" t="s">
        <v>930</v>
      </c>
    </row>
    <row r="234" s="13" customFormat="1">
      <c r="A234" s="13"/>
      <c r="B234" s="239"/>
      <c r="C234" s="240"/>
      <c r="D234" s="241" t="s">
        <v>206</v>
      </c>
      <c r="E234" s="242" t="s">
        <v>20</v>
      </c>
      <c r="F234" s="243" t="s">
        <v>887</v>
      </c>
      <c r="G234" s="240"/>
      <c r="H234" s="242" t="s">
        <v>20</v>
      </c>
      <c r="I234" s="244"/>
      <c r="J234" s="244"/>
      <c r="K234" s="240"/>
      <c r="L234" s="240"/>
      <c r="M234" s="245"/>
      <c r="N234" s="246"/>
      <c r="O234" s="247"/>
      <c r="P234" s="247"/>
      <c r="Q234" s="247"/>
      <c r="R234" s="247"/>
      <c r="S234" s="247"/>
      <c r="T234" s="247"/>
      <c r="U234" s="247"/>
      <c r="V234" s="247"/>
      <c r="W234" s="247"/>
      <c r="X234" s="248"/>
      <c r="Y234" s="13"/>
      <c r="Z234" s="13"/>
      <c r="AA234" s="13"/>
      <c r="AB234" s="13"/>
      <c r="AC234" s="13"/>
      <c r="AD234" s="13"/>
      <c r="AE234" s="13"/>
      <c r="AT234" s="249" t="s">
        <v>206</v>
      </c>
      <c r="AU234" s="249" t="s">
        <v>84</v>
      </c>
      <c r="AV234" s="13" t="s">
        <v>82</v>
      </c>
      <c r="AW234" s="13" t="s">
        <v>5</v>
      </c>
      <c r="AX234" s="13" t="s">
        <v>74</v>
      </c>
      <c r="AY234" s="249" t="s">
        <v>194</v>
      </c>
    </row>
    <row r="235" s="13" customFormat="1">
      <c r="A235" s="13"/>
      <c r="B235" s="239"/>
      <c r="C235" s="240"/>
      <c r="D235" s="241" t="s">
        <v>206</v>
      </c>
      <c r="E235" s="242" t="s">
        <v>20</v>
      </c>
      <c r="F235" s="243" t="s">
        <v>919</v>
      </c>
      <c r="G235" s="240"/>
      <c r="H235" s="242" t="s">
        <v>20</v>
      </c>
      <c r="I235" s="244"/>
      <c r="J235" s="244"/>
      <c r="K235" s="240"/>
      <c r="L235" s="240"/>
      <c r="M235" s="245"/>
      <c r="N235" s="246"/>
      <c r="O235" s="247"/>
      <c r="P235" s="247"/>
      <c r="Q235" s="247"/>
      <c r="R235" s="247"/>
      <c r="S235" s="247"/>
      <c r="T235" s="247"/>
      <c r="U235" s="247"/>
      <c r="V235" s="247"/>
      <c r="W235" s="247"/>
      <c r="X235" s="248"/>
      <c r="Y235" s="13"/>
      <c r="Z235" s="13"/>
      <c r="AA235" s="13"/>
      <c r="AB235" s="13"/>
      <c r="AC235" s="13"/>
      <c r="AD235" s="13"/>
      <c r="AE235" s="13"/>
      <c r="AT235" s="249" t="s">
        <v>206</v>
      </c>
      <c r="AU235" s="249" t="s">
        <v>84</v>
      </c>
      <c r="AV235" s="13" t="s">
        <v>82</v>
      </c>
      <c r="AW235" s="13" t="s">
        <v>5</v>
      </c>
      <c r="AX235" s="13" t="s">
        <v>74</v>
      </c>
      <c r="AY235" s="249" t="s">
        <v>194</v>
      </c>
    </row>
    <row r="236" s="13" customFormat="1">
      <c r="A236" s="13"/>
      <c r="B236" s="239"/>
      <c r="C236" s="240"/>
      <c r="D236" s="241" t="s">
        <v>206</v>
      </c>
      <c r="E236" s="242" t="s">
        <v>20</v>
      </c>
      <c r="F236" s="243" t="s">
        <v>506</v>
      </c>
      <c r="G236" s="240"/>
      <c r="H236" s="242" t="s">
        <v>20</v>
      </c>
      <c r="I236" s="244"/>
      <c r="J236" s="244"/>
      <c r="K236" s="240"/>
      <c r="L236" s="240"/>
      <c r="M236" s="245"/>
      <c r="N236" s="246"/>
      <c r="O236" s="247"/>
      <c r="P236" s="247"/>
      <c r="Q236" s="247"/>
      <c r="R236" s="247"/>
      <c r="S236" s="247"/>
      <c r="T236" s="247"/>
      <c r="U236" s="247"/>
      <c r="V236" s="247"/>
      <c r="W236" s="247"/>
      <c r="X236" s="248"/>
      <c r="Y236" s="13"/>
      <c r="Z236" s="13"/>
      <c r="AA236" s="13"/>
      <c r="AB236" s="13"/>
      <c r="AC236" s="13"/>
      <c r="AD236" s="13"/>
      <c r="AE236" s="13"/>
      <c r="AT236" s="249" t="s">
        <v>206</v>
      </c>
      <c r="AU236" s="249" t="s">
        <v>84</v>
      </c>
      <c r="AV236" s="13" t="s">
        <v>82</v>
      </c>
      <c r="AW236" s="13" t="s">
        <v>5</v>
      </c>
      <c r="AX236" s="13" t="s">
        <v>74</v>
      </c>
      <c r="AY236" s="249" t="s">
        <v>194</v>
      </c>
    </row>
    <row r="237" s="14" customFormat="1">
      <c r="A237" s="14"/>
      <c r="B237" s="250"/>
      <c r="C237" s="251"/>
      <c r="D237" s="241" t="s">
        <v>206</v>
      </c>
      <c r="E237" s="252" t="s">
        <v>20</v>
      </c>
      <c r="F237" s="253" t="s">
        <v>931</v>
      </c>
      <c r="G237" s="251"/>
      <c r="H237" s="254">
        <v>2.9830000000000001</v>
      </c>
      <c r="I237" s="255"/>
      <c r="J237" s="255"/>
      <c r="K237" s="251"/>
      <c r="L237" s="251"/>
      <c r="M237" s="256"/>
      <c r="N237" s="257"/>
      <c r="O237" s="258"/>
      <c r="P237" s="258"/>
      <c r="Q237" s="258"/>
      <c r="R237" s="258"/>
      <c r="S237" s="258"/>
      <c r="T237" s="258"/>
      <c r="U237" s="258"/>
      <c r="V237" s="258"/>
      <c r="W237" s="258"/>
      <c r="X237" s="259"/>
      <c r="Y237" s="14"/>
      <c r="Z237" s="14"/>
      <c r="AA237" s="14"/>
      <c r="AB237" s="14"/>
      <c r="AC237" s="14"/>
      <c r="AD237" s="14"/>
      <c r="AE237" s="14"/>
      <c r="AT237" s="260" t="s">
        <v>206</v>
      </c>
      <c r="AU237" s="260" t="s">
        <v>84</v>
      </c>
      <c r="AV237" s="14" t="s">
        <v>84</v>
      </c>
      <c r="AW237" s="14" t="s">
        <v>5</v>
      </c>
      <c r="AX237" s="14" t="s">
        <v>74</v>
      </c>
      <c r="AY237" s="260" t="s">
        <v>194</v>
      </c>
    </row>
    <row r="238" s="13" customFormat="1">
      <c r="A238" s="13"/>
      <c r="B238" s="239"/>
      <c r="C238" s="240"/>
      <c r="D238" s="241" t="s">
        <v>206</v>
      </c>
      <c r="E238" s="242" t="s">
        <v>20</v>
      </c>
      <c r="F238" s="243" t="s">
        <v>841</v>
      </c>
      <c r="G238" s="240"/>
      <c r="H238" s="242" t="s">
        <v>20</v>
      </c>
      <c r="I238" s="244"/>
      <c r="J238" s="244"/>
      <c r="K238" s="240"/>
      <c r="L238" s="240"/>
      <c r="M238" s="245"/>
      <c r="N238" s="246"/>
      <c r="O238" s="247"/>
      <c r="P238" s="247"/>
      <c r="Q238" s="247"/>
      <c r="R238" s="247"/>
      <c r="S238" s="247"/>
      <c r="T238" s="247"/>
      <c r="U238" s="247"/>
      <c r="V238" s="247"/>
      <c r="W238" s="247"/>
      <c r="X238" s="248"/>
      <c r="Y238" s="13"/>
      <c r="Z238" s="13"/>
      <c r="AA238" s="13"/>
      <c r="AB238" s="13"/>
      <c r="AC238" s="13"/>
      <c r="AD238" s="13"/>
      <c r="AE238" s="13"/>
      <c r="AT238" s="249" t="s">
        <v>206</v>
      </c>
      <c r="AU238" s="249" t="s">
        <v>84</v>
      </c>
      <c r="AV238" s="13" t="s">
        <v>82</v>
      </c>
      <c r="AW238" s="13" t="s">
        <v>5</v>
      </c>
      <c r="AX238" s="13" t="s">
        <v>74</v>
      </c>
      <c r="AY238" s="249" t="s">
        <v>194</v>
      </c>
    </row>
    <row r="239" s="14" customFormat="1">
      <c r="A239" s="14"/>
      <c r="B239" s="250"/>
      <c r="C239" s="251"/>
      <c r="D239" s="241" t="s">
        <v>206</v>
      </c>
      <c r="E239" s="252" t="s">
        <v>20</v>
      </c>
      <c r="F239" s="253" t="s">
        <v>932</v>
      </c>
      <c r="G239" s="251"/>
      <c r="H239" s="254">
        <v>0.44700000000000001</v>
      </c>
      <c r="I239" s="255"/>
      <c r="J239" s="255"/>
      <c r="K239" s="251"/>
      <c r="L239" s="251"/>
      <c r="M239" s="256"/>
      <c r="N239" s="257"/>
      <c r="O239" s="258"/>
      <c r="P239" s="258"/>
      <c r="Q239" s="258"/>
      <c r="R239" s="258"/>
      <c r="S239" s="258"/>
      <c r="T239" s="258"/>
      <c r="U239" s="258"/>
      <c r="V239" s="258"/>
      <c r="W239" s="258"/>
      <c r="X239" s="259"/>
      <c r="Y239" s="14"/>
      <c r="Z239" s="14"/>
      <c r="AA239" s="14"/>
      <c r="AB239" s="14"/>
      <c r="AC239" s="14"/>
      <c r="AD239" s="14"/>
      <c r="AE239" s="14"/>
      <c r="AT239" s="260" t="s">
        <v>206</v>
      </c>
      <c r="AU239" s="260" t="s">
        <v>84</v>
      </c>
      <c r="AV239" s="14" t="s">
        <v>84</v>
      </c>
      <c r="AW239" s="14" t="s">
        <v>5</v>
      </c>
      <c r="AX239" s="14" t="s">
        <v>74</v>
      </c>
      <c r="AY239" s="260" t="s">
        <v>194</v>
      </c>
    </row>
    <row r="240" s="15" customFormat="1">
      <c r="A240" s="15"/>
      <c r="B240" s="261"/>
      <c r="C240" s="262"/>
      <c r="D240" s="241" t="s">
        <v>206</v>
      </c>
      <c r="E240" s="263" t="s">
        <v>20</v>
      </c>
      <c r="F240" s="264" t="s">
        <v>210</v>
      </c>
      <c r="G240" s="262"/>
      <c r="H240" s="265">
        <v>3.4300000000000002</v>
      </c>
      <c r="I240" s="266"/>
      <c r="J240" s="266"/>
      <c r="K240" s="262"/>
      <c r="L240" s="262"/>
      <c r="M240" s="267"/>
      <c r="N240" s="268"/>
      <c r="O240" s="269"/>
      <c r="P240" s="269"/>
      <c r="Q240" s="269"/>
      <c r="R240" s="269"/>
      <c r="S240" s="269"/>
      <c r="T240" s="269"/>
      <c r="U240" s="269"/>
      <c r="V240" s="269"/>
      <c r="W240" s="269"/>
      <c r="X240" s="270"/>
      <c r="Y240" s="15"/>
      <c r="Z240" s="15"/>
      <c r="AA240" s="15"/>
      <c r="AB240" s="15"/>
      <c r="AC240" s="15"/>
      <c r="AD240" s="15"/>
      <c r="AE240" s="15"/>
      <c r="AT240" s="271" t="s">
        <v>206</v>
      </c>
      <c r="AU240" s="271" t="s">
        <v>84</v>
      </c>
      <c r="AV240" s="15" t="s">
        <v>202</v>
      </c>
      <c r="AW240" s="15" t="s">
        <v>5</v>
      </c>
      <c r="AX240" s="15" t="s">
        <v>82</v>
      </c>
      <c r="AY240" s="271" t="s">
        <v>194</v>
      </c>
    </row>
    <row r="241" s="2" customFormat="1" ht="24.15" customHeight="1">
      <c r="A241" s="41"/>
      <c r="B241" s="42"/>
      <c r="C241" s="220" t="s">
        <v>296</v>
      </c>
      <c r="D241" s="220" t="s">
        <v>197</v>
      </c>
      <c r="E241" s="221" t="s">
        <v>933</v>
      </c>
      <c r="F241" s="222" t="s">
        <v>934</v>
      </c>
      <c r="G241" s="223" t="s">
        <v>461</v>
      </c>
      <c r="H241" s="224">
        <v>215.09999999999999</v>
      </c>
      <c r="I241" s="225"/>
      <c r="J241" s="225"/>
      <c r="K241" s="226">
        <f>ROUND(P241*H241,2)</f>
        <v>0</v>
      </c>
      <c r="L241" s="222" t="s">
        <v>201</v>
      </c>
      <c r="M241" s="47"/>
      <c r="N241" s="227" t="s">
        <v>20</v>
      </c>
      <c r="O241" s="228" t="s">
        <v>43</v>
      </c>
      <c r="P241" s="229">
        <f>I241+J241</f>
        <v>0</v>
      </c>
      <c r="Q241" s="229">
        <f>ROUND(I241*H241,2)</f>
        <v>0</v>
      </c>
      <c r="R241" s="229">
        <f>ROUND(J241*H241,2)</f>
        <v>0</v>
      </c>
      <c r="S241" s="87"/>
      <c r="T241" s="230">
        <f>S241*H241</f>
        <v>0</v>
      </c>
      <c r="U241" s="230">
        <v>0</v>
      </c>
      <c r="V241" s="230">
        <f>U241*H241</f>
        <v>0</v>
      </c>
      <c r="W241" s="230">
        <v>0</v>
      </c>
      <c r="X241" s="231">
        <f>W241*H241</f>
        <v>0</v>
      </c>
      <c r="Y241" s="41"/>
      <c r="Z241" s="41"/>
      <c r="AA241" s="41"/>
      <c r="AB241" s="41"/>
      <c r="AC241" s="41"/>
      <c r="AD241" s="41"/>
      <c r="AE241" s="41"/>
      <c r="AR241" s="232" t="s">
        <v>289</v>
      </c>
      <c r="AT241" s="232" t="s">
        <v>197</v>
      </c>
      <c r="AU241" s="232" t="s">
        <v>84</v>
      </c>
      <c r="AY241" s="20" t="s">
        <v>194</v>
      </c>
      <c r="BE241" s="233">
        <f>IF(O241="základní",K241,0)</f>
        <v>0</v>
      </c>
      <c r="BF241" s="233">
        <f>IF(O241="snížená",K241,0)</f>
        <v>0</v>
      </c>
      <c r="BG241" s="233">
        <f>IF(O241="zákl. přenesená",K241,0)</f>
        <v>0</v>
      </c>
      <c r="BH241" s="233">
        <f>IF(O241="sníž. přenesená",K241,0)</f>
        <v>0</v>
      </c>
      <c r="BI241" s="233">
        <f>IF(O241="nulová",K241,0)</f>
        <v>0</v>
      </c>
      <c r="BJ241" s="20" t="s">
        <v>82</v>
      </c>
      <c r="BK241" s="233">
        <f>ROUND(P241*H241,2)</f>
        <v>0</v>
      </c>
      <c r="BL241" s="20" t="s">
        <v>289</v>
      </c>
      <c r="BM241" s="232" t="s">
        <v>935</v>
      </c>
    </row>
    <row r="242" s="2" customFormat="1">
      <c r="A242" s="41"/>
      <c r="B242" s="42"/>
      <c r="C242" s="43"/>
      <c r="D242" s="234" t="s">
        <v>204</v>
      </c>
      <c r="E242" s="43"/>
      <c r="F242" s="235" t="s">
        <v>936</v>
      </c>
      <c r="G242" s="43"/>
      <c r="H242" s="43"/>
      <c r="I242" s="236"/>
      <c r="J242" s="236"/>
      <c r="K242" s="43"/>
      <c r="L242" s="43"/>
      <c r="M242" s="47"/>
      <c r="N242" s="237"/>
      <c r="O242" s="238"/>
      <c r="P242" s="87"/>
      <c r="Q242" s="87"/>
      <c r="R242" s="87"/>
      <c r="S242" s="87"/>
      <c r="T242" s="87"/>
      <c r="U242" s="87"/>
      <c r="V242" s="87"/>
      <c r="W242" s="87"/>
      <c r="X242" s="88"/>
      <c r="Y242" s="41"/>
      <c r="Z242" s="41"/>
      <c r="AA242" s="41"/>
      <c r="AB242" s="41"/>
      <c r="AC242" s="41"/>
      <c r="AD242" s="41"/>
      <c r="AE242" s="41"/>
      <c r="AT242" s="20" t="s">
        <v>204</v>
      </c>
      <c r="AU242" s="20" t="s">
        <v>84</v>
      </c>
    </row>
    <row r="243" s="13" customFormat="1">
      <c r="A243" s="13"/>
      <c r="B243" s="239"/>
      <c r="C243" s="240"/>
      <c r="D243" s="241" t="s">
        <v>206</v>
      </c>
      <c r="E243" s="242" t="s">
        <v>20</v>
      </c>
      <c r="F243" s="243" t="s">
        <v>887</v>
      </c>
      <c r="G243" s="240"/>
      <c r="H243" s="242" t="s">
        <v>20</v>
      </c>
      <c r="I243" s="244"/>
      <c r="J243" s="244"/>
      <c r="K243" s="240"/>
      <c r="L243" s="240"/>
      <c r="M243" s="245"/>
      <c r="N243" s="246"/>
      <c r="O243" s="247"/>
      <c r="P243" s="247"/>
      <c r="Q243" s="247"/>
      <c r="R243" s="247"/>
      <c r="S243" s="247"/>
      <c r="T243" s="247"/>
      <c r="U243" s="247"/>
      <c r="V243" s="247"/>
      <c r="W243" s="247"/>
      <c r="X243" s="248"/>
      <c r="Y243" s="13"/>
      <c r="Z243" s="13"/>
      <c r="AA243" s="13"/>
      <c r="AB243" s="13"/>
      <c r="AC243" s="13"/>
      <c r="AD243" s="13"/>
      <c r="AE243" s="13"/>
      <c r="AT243" s="249" t="s">
        <v>206</v>
      </c>
      <c r="AU243" s="249" t="s">
        <v>84</v>
      </c>
      <c r="AV243" s="13" t="s">
        <v>82</v>
      </c>
      <c r="AW243" s="13" t="s">
        <v>5</v>
      </c>
      <c r="AX243" s="13" t="s">
        <v>74</v>
      </c>
      <c r="AY243" s="249" t="s">
        <v>194</v>
      </c>
    </row>
    <row r="244" s="13" customFormat="1">
      <c r="A244" s="13"/>
      <c r="B244" s="239"/>
      <c r="C244" s="240"/>
      <c r="D244" s="241" t="s">
        <v>206</v>
      </c>
      <c r="E244" s="242" t="s">
        <v>20</v>
      </c>
      <c r="F244" s="243" t="s">
        <v>937</v>
      </c>
      <c r="G244" s="240"/>
      <c r="H244" s="242" t="s">
        <v>20</v>
      </c>
      <c r="I244" s="244"/>
      <c r="J244" s="244"/>
      <c r="K244" s="240"/>
      <c r="L244" s="240"/>
      <c r="M244" s="245"/>
      <c r="N244" s="246"/>
      <c r="O244" s="247"/>
      <c r="P244" s="247"/>
      <c r="Q244" s="247"/>
      <c r="R244" s="247"/>
      <c r="S244" s="247"/>
      <c r="T244" s="247"/>
      <c r="U244" s="247"/>
      <c r="V244" s="247"/>
      <c r="W244" s="247"/>
      <c r="X244" s="248"/>
      <c r="Y244" s="13"/>
      <c r="Z244" s="13"/>
      <c r="AA244" s="13"/>
      <c r="AB244" s="13"/>
      <c r="AC244" s="13"/>
      <c r="AD244" s="13"/>
      <c r="AE244" s="13"/>
      <c r="AT244" s="249" t="s">
        <v>206</v>
      </c>
      <c r="AU244" s="249" t="s">
        <v>84</v>
      </c>
      <c r="AV244" s="13" t="s">
        <v>82</v>
      </c>
      <c r="AW244" s="13" t="s">
        <v>5</v>
      </c>
      <c r="AX244" s="13" t="s">
        <v>74</v>
      </c>
      <c r="AY244" s="249" t="s">
        <v>194</v>
      </c>
    </row>
    <row r="245" s="13" customFormat="1">
      <c r="A245" s="13"/>
      <c r="B245" s="239"/>
      <c r="C245" s="240"/>
      <c r="D245" s="241" t="s">
        <v>206</v>
      </c>
      <c r="E245" s="242" t="s">
        <v>20</v>
      </c>
      <c r="F245" s="243" t="s">
        <v>506</v>
      </c>
      <c r="G245" s="240"/>
      <c r="H245" s="242" t="s">
        <v>20</v>
      </c>
      <c r="I245" s="244"/>
      <c r="J245" s="244"/>
      <c r="K245" s="240"/>
      <c r="L245" s="240"/>
      <c r="M245" s="245"/>
      <c r="N245" s="246"/>
      <c r="O245" s="247"/>
      <c r="P245" s="247"/>
      <c r="Q245" s="247"/>
      <c r="R245" s="247"/>
      <c r="S245" s="247"/>
      <c r="T245" s="247"/>
      <c r="U245" s="247"/>
      <c r="V245" s="247"/>
      <c r="W245" s="247"/>
      <c r="X245" s="248"/>
      <c r="Y245" s="13"/>
      <c r="Z245" s="13"/>
      <c r="AA245" s="13"/>
      <c r="AB245" s="13"/>
      <c r="AC245" s="13"/>
      <c r="AD245" s="13"/>
      <c r="AE245" s="13"/>
      <c r="AT245" s="249" t="s">
        <v>206</v>
      </c>
      <c r="AU245" s="249" t="s">
        <v>84</v>
      </c>
      <c r="AV245" s="13" t="s">
        <v>82</v>
      </c>
      <c r="AW245" s="13" t="s">
        <v>5</v>
      </c>
      <c r="AX245" s="13" t="s">
        <v>74</v>
      </c>
      <c r="AY245" s="249" t="s">
        <v>194</v>
      </c>
    </row>
    <row r="246" s="14" customFormat="1">
      <c r="A246" s="14"/>
      <c r="B246" s="250"/>
      <c r="C246" s="251"/>
      <c r="D246" s="241" t="s">
        <v>206</v>
      </c>
      <c r="E246" s="252" t="s">
        <v>20</v>
      </c>
      <c r="F246" s="253" t="s">
        <v>938</v>
      </c>
      <c r="G246" s="251"/>
      <c r="H246" s="254">
        <v>215.09999999999999</v>
      </c>
      <c r="I246" s="255"/>
      <c r="J246" s="255"/>
      <c r="K246" s="251"/>
      <c r="L246" s="251"/>
      <c r="M246" s="256"/>
      <c r="N246" s="257"/>
      <c r="O246" s="258"/>
      <c r="P246" s="258"/>
      <c r="Q246" s="258"/>
      <c r="R246" s="258"/>
      <c r="S246" s="258"/>
      <c r="T246" s="258"/>
      <c r="U246" s="258"/>
      <c r="V246" s="258"/>
      <c r="W246" s="258"/>
      <c r="X246" s="259"/>
      <c r="Y246" s="14"/>
      <c r="Z246" s="14"/>
      <c r="AA246" s="14"/>
      <c r="AB246" s="14"/>
      <c r="AC246" s="14"/>
      <c r="AD246" s="14"/>
      <c r="AE246" s="14"/>
      <c r="AT246" s="260" t="s">
        <v>206</v>
      </c>
      <c r="AU246" s="260" t="s">
        <v>84</v>
      </c>
      <c r="AV246" s="14" t="s">
        <v>84</v>
      </c>
      <c r="AW246" s="14" t="s">
        <v>5</v>
      </c>
      <c r="AX246" s="14" t="s">
        <v>74</v>
      </c>
      <c r="AY246" s="260" t="s">
        <v>194</v>
      </c>
    </row>
    <row r="247" s="15" customFormat="1">
      <c r="A247" s="15"/>
      <c r="B247" s="261"/>
      <c r="C247" s="262"/>
      <c r="D247" s="241" t="s">
        <v>206</v>
      </c>
      <c r="E247" s="263" t="s">
        <v>20</v>
      </c>
      <c r="F247" s="264" t="s">
        <v>210</v>
      </c>
      <c r="G247" s="262"/>
      <c r="H247" s="265">
        <v>215.09999999999999</v>
      </c>
      <c r="I247" s="266"/>
      <c r="J247" s="266"/>
      <c r="K247" s="262"/>
      <c r="L247" s="262"/>
      <c r="M247" s="267"/>
      <c r="N247" s="268"/>
      <c r="O247" s="269"/>
      <c r="P247" s="269"/>
      <c r="Q247" s="269"/>
      <c r="R247" s="269"/>
      <c r="S247" s="269"/>
      <c r="T247" s="269"/>
      <c r="U247" s="269"/>
      <c r="V247" s="269"/>
      <c r="W247" s="269"/>
      <c r="X247" s="270"/>
      <c r="Y247" s="15"/>
      <c r="Z247" s="15"/>
      <c r="AA247" s="15"/>
      <c r="AB247" s="15"/>
      <c r="AC247" s="15"/>
      <c r="AD247" s="15"/>
      <c r="AE247" s="15"/>
      <c r="AT247" s="271" t="s">
        <v>206</v>
      </c>
      <c r="AU247" s="271" t="s">
        <v>84</v>
      </c>
      <c r="AV247" s="15" t="s">
        <v>202</v>
      </c>
      <c r="AW247" s="15" t="s">
        <v>5</v>
      </c>
      <c r="AX247" s="15" t="s">
        <v>82</v>
      </c>
      <c r="AY247" s="271" t="s">
        <v>194</v>
      </c>
    </row>
    <row r="248" s="2" customFormat="1" ht="24.15" customHeight="1">
      <c r="A248" s="41"/>
      <c r="B248" s="42"/>
      <c r="C248" s="283" t="s">
        <v>8</v>
      </c>
      <c r="D248" s="283" t="s">
        <v>418</v>
      </c>
      <c r="E248" s="284" t="s">
        <v>939</v>
      </c>
      <c r="F248" s="285" t="s">
        <v>940</v>
      </c>
      <c r="G248" s="286" t="s">
        <v>218</v>
      </c>
      <c r="H248" s="287">
        <v>6.234</v>
      </c>
      <c r="I248" s="288"/>
      <c r="J248" s="289"/>
      <c r="K248" s="290">
        <f>ROUND(P248*H248,2)</f>
        <v>0</v>
      </c>
      <c r="L248" s="285" t="s">
        <v>201</v>
      </c>
      <c r="M248" s="291"/>
      <c r="N248" s="292" t="s">
        <v>20</v>
      </c>
      <c r="O248" s="228" t="s">
        <v>43</v>
      </c>
      <c r="P248" s="229">
        <f>I248+J248</f>
        <v>0</v>
      </c>
      <c r="Q248" s="229">
        <f>ROUND(I248*H248,2)</f>
        <v>0</v>
      </c>
      <c r="R248" s="229">
        <f>ROUND(J248*H248,2)</f>
        <v>0</v>
      </c>
      <c r="S248" s="87"/>
      <c r="T248" s="230">
        <f>S248*H248</f>
        <v>0</v>
      </c>
      <c r="U248" s="230">
        <v>0.44</v>
      </c>
      <c r="V248" s="230">
        <f>U248*H248</f>
        <v>2.7429600000000001</v>
      </c>
      <c r="W248" s="230">
        <v>0</v>
      </c>
      <c r="X248" s="231">
        <f>W248*H248</f>
        <v>0</v>
      </c>
      <c r="Y248" s="41"/>
      <c r="Z248" s="41"/>
      <c r="AA248" s="41"/>
      <c r="AB248" s="41"/>
      <c r="AC248" s="41"/>
      <c r="AD248" s="41"/>
      <c r="AE248" s="41"/>
      <c r="AR248" s="232" t="s">
        <v>333</v>
      </c>
      <c r="AT248" s="232" t="s">
        <v>418</v>
      </c>
      <c r="AU248" s="232" t="s">
        <v>84</v>
      </c>
      <c r="AY248" s="20" t="s">
        <v>194</v>
      </c>
      <c r="BE248" s="233">
        <f>IF(O248="základní",K248,0)</f>
        <v>0</v>
      </c>
      <c r="BF248" s="233">
        <f>IF(O248="snížená",K248,0)</f>
        <v>0</v>
      </c>
      <c r="BG248" s="233">
        <f>IF(O248="zákl. přenesená",K248,0)</f>
        <v>0</v>
      </c>
      <c r="BH248" s="233">
        <f>IF(O248="sníž. přenesená",K248,0)</f>
        <v>0</v>
      </c>
      <c r="BI248" s="233">
        <f>IF(O248="nulová",K248,0)</f>
        <v>0</v>
      </c>
      <c r="BJ248" s="20" t="s">
        <v>82</v>
      </c>
      <c r="BK248" s="233">
        <f>ROUND(P248*H248,2)</f>
        <v>0</v>
      </c>
      <c r="BL248" s="20" t="s">
        <v>289</v>
      </c>
      <c r="BM248" s="232" t="s">
        <v>941</v>
      </c>
    </row>
    <row r="249" s="13" customFormat="1">
      <c r="A249" s="13"/>
      <c r="B249" s="239"/>
      <c r="C249" s="240"/>
      <c r="D249" s="241" t="s">
        <v>206</v>
      </c>
      <c r="E249" s="242" t="s">
        <v>20</v>
      </c>
      <c r="F249" s="243" t="s">
        <v>887</v>
      </c>
      <c r="G249" s="240"/>
      <c r="H249" s="242" t="s">
        <v>20</v>
      </c>
      <c r="I249" s="244"/>
      <c r="J249" s="244"/>
      <c r="K249" s="240"/>
      <c r="L249" s="240"/>
      <c r="M249" s="245"/>
      <c r="N249" s="246"/>
      <c r="O249" s="247"/>
      <c r="P249" s="247"/>
      <c r="Q249" s="247"/>
      <c r="R249" s="247"/>
      <c r="S249" s="247"/>
      <c r="T249" s="247"/>
      <c r="U249" s="247"/>
      <c r="V249" s="247"/>
      <c r="W249" s="247"/>
      <c r="X249" s="248"/>
      <c r="Y249" s="13"/>
      <c r="Z249" s="13"/>
      <c r="AA249" s="13"/>
      <c r="AB249" s="13"/>
      <c r="AC249" s="13"/>
      <c r="AD249" s="13"/>
      <c r="AE249" s="13"/>
      <c r="AT249" s="249" t="s">
        <v>206</v>
      </c>
      <c r="AU249" s="249" t="s">
        <v>84</v>
      </c>
      <c r="AV249" s="13" t="s">
        <v>82</v>
      </c>
      <c r="AW249" s="13" t="s">
        <v>5</v>
      </c>
      <c r="AX249" s="13" t="s">
        <v>74</v>
      </c>
      <c r="AY249" s="249" t="s">
        <v>194</v>
      </c>
    </row>
    <row r="250" s="13" customFormat="1">
      <c r="A250" s="13"/>
      <c r="B250" s="239"/>
      <c r="C250" s="240"/>
      <c r="D250" s="241" t="s">
        <v>206</v>
      </c>
      <c r="E250" s="242" t="s">
        <v>20</v>
      </c>
      <c r="F250" s="243" t="s">
        <v>937</v>
      </c>
      <c r="G250" s="240"/>
      <c r="H250" s="242" t="s">
        <v>20</v>
      </c>
      <c r="I250" s="244"/>
      <c r="J250" s="244"/>
      <c r="K250" s="240"/>
      <c r="L250" s="240"/>
      <c r="M250" s="245"/>
      <c r="N250" s="246"/>
      <c r="O250" s="247"/>
      <c r="P250" s="247"/>
      <c r="Q250" s="247"/>
      <c r="R250" s="247"/>
      <c r="S250" s="247"/>
      <c r="T250" s="247"/>
      <c r="U250" s="247"/>
      <c r="V250" s="247"/>
      <c r="W250" s="247"/>
      <c r="X250" s="248"/>
      <c r="Y250" s="13"/>
      <c r="Z250" s="13"/>
      <c r="AA250" s="13"/>
      <c r="AB250" s="13"/>
      <c r="AC250" s="13"/>
      <c r="AD250" s="13"/>
      <c r="AE250" s="13"/>
      <c r="AT250" s="249" t="s">
        <v>206</v>
      </c>
      <c r="AU250" s="249" t="s">
        <v>84</v>
      </c>
      <c r="AV250" s="13" t="s">
        <v>82</v>
      </c>
      <c r="AW250" s="13" t="s">
        <v>5</v>
      </c>
      <c r="AX250" s="13" t="s">
        <v>74</v>
      </c>
      <c r="AY250" s="249" t="s">
        <v>194</v>
      </c>
    </row>
    <row r="251" s="13" customFormat="1">
      <c r="A251" s="13"/>
      <c r="B251" s="239"/>
      <c r="C251" s="240"/>
      <c r="D251" s="241" t="s">
        <v>206</v>
      </c>
      <c r="E251" s="242" t="s">
        <v>20</v>
      </c>
      <c r="F251" s="243" t="s">
        <v>506</v>
      </c>
      <c r="G251" s="240"/>
      <c r="H251" s="242" t="s">
        <v>20</v>
      </c>
      <c r="I251" s="244"/>
      <c r="J251" s="244"/>
      <c r="K251" s="240"/>
      <c r="L251" s="240"/>
      <c r="M251" s="245"/>
      <c r="N251" s="246"/>
      <c r="O251" s="247"/>
      <c r="P251" s="247"/>
      <c r="Q251" s="247"/>
      <c r="R251" s="247"/>
      <c r="S251" s="247"/>
      <c r="T251" s="247"/>
      <c r="U251" s="247"/>
      <c r="V251" s="247"/>
      <c r="W251" s="247"/>
      <c r="X251" s="248"/>
      <c r="Y251" s="13"/>
      <c r="Z251" s="13"/>
      <c r="AA251" s="13"/>
      <c r="AB251" s="13"/>
      <c r="AC251" s="13"/>
      <c r="AD251" s="13"/>
      <c r="AE251" s="13"/>
      <c r="AT251" s="249" t="s">
        <v>206</v>
      </c>
      <c r="AU251" s="249" t="s">
        <v>84</v>
      </c>
      <c r="AV251" s="13" t="s">
        <v>82</v>
      </c>
      <c r="AW251" s="13" t="s">
        <v>5</v>
      </c>
      <c r="AX251" s="13" t="s">
        <v>74</v>
      </c>
      <c r="AY251" s="249" t="s">
        <v>194</v>
      </c>
    </row>
    <row r="252" s="14" customFormat="1">
      <c r="A252" s="14"/>
      <c r="B252" s="250"/>
      <c r="C252" s="251"/>
      <c r="D252" s="241" t="s">
        <v>206</v>
      </c>
      <c r="E252" s="252" t="s">
        <v>20</v>
      </c>
      <c r="F252" s="253" t="s">
        <v>942</v>
      </c>
      <c r="G252" s="251"/>
      <c r="H252" s="254">
        <v>5.4210000000000003</v>
      </c>
      <c r="I252" s="255"/>
      <c r="J252" s="255"/>
      <c r="K252" s="251"/>
      <c r="L252" s="251"/>
      <c r="M252" s="256"/>
      <c r="N252" s="257"/>
      <c r="O252" s="258"/>
      <c r="P252" s="258"/>
      <c r="Q252" s="258"/>
      <c r="R252" s="258"/>
      <c r="S252" s="258"/>
      <c r="T252" s="258"/>
      <c r="U252" s="258"/>
      <c r="V252" s="258"/>
      <c r="W252" s="258"/>
      <c r="X252" s="259"/>
      <c r="Y252" s="14"/>
      <c r="Z252" s="14"/>
      <c r="AA252" s="14"/>
      <c r="AB252" s="14"/>
      <c r="AC252" s="14"/>
      <c r="AD252" s="14"/>
      <c r="AE252" s="14"/>
      <c r="AT252" s="260" t="s">
        <v>206</v>
      </c>
      <c r="AU252" s="260" t="s">
        <v>84</v>
      </c>
      <c r="AV252" s="14" t="s">
        <v>84</v>
      </c>
      <c r="AW252" s="14" t="s">
        <v>5</v>
      </c>
      <c r="AX252" s="14" t="s">
        <v>74</v>
      </c>
      <c r="AY252" s="260" t="s">
        <v>194</v>
      </c>
    </row>
    <row r="253" s="16" customFormat="1">
      <c r="A253" s="16"/>
      <c r="B253" s="272"/>
      <c r="C253" s="273"/>
      <c r="D253" s="241" t="s">
        <v>206</v>
      </c>
      <c r="E253" s="274" t="s">
        <v>20</v>
      </c>
      <c r="F253" s="275" t="s">
        <v>389</v>
      </c>
      <c r="G253" s="273"/>
      <c r="H253" s="276">
        <v>5.4210000000000003</v>
      </c>
      <c r="I253" s="277"/>
      <c r="J253" s="277"/>
      <c r="K253" s="273"/>
      <c r="L253" s="273"/>
      <c r="M253" s="278"/>
      <c r="N253" s="279"/>
      <c r="O253" s="280"/>
      <c r="P253" s="280"/>
      <c r="Q253" s="280"/>
      <c r="R253" s="280"/>
      <c r="S253" s="280"/>
      <c r="T253" s="280"/>
      <c r="U253" s="280"/>
      <c r="V253" s="280"/>
      <c r="W253" s="280"/>
      <c r="X253" s="281"/>
      <c r="Y253" s="16"/>
      <c r="Z253" s="16"/>
      <c r="AA253" s="16"/>
      <c r="AB253" s="16"/>
      <c r="AC253" s="16"/>
      <c r="AD253" s="16"/>
      <c r="AE253" s="16"/>
      <c r="AT253" s="282" t="s">
        <v>206</v>
      </c>
      <c r="AU253" s="282" t="s">
        <v>84</v>
      </c>
      <c r="AV253" s="16" t="s">
        <v>215</v>
      </c>
      <c r="AW253" s="16" t="s">
        <v>5</v>
      </c>
      <c r="AX253" s="16" t="s">
        <v>74</v>
      </c>
      <c r="AY253" s="282" t="s">
        <v>194</v>
      </c>
    </row>
    <row r="254" s="13" customFormat="1">
      <c r="A254" s="13"/>
      <c r="B254" s="239"/>
      <c r="C254" s="240"/>
      <c r="D254" s="241" t="s">
        <v>206</v>
      </c>
      <c r="E254" s="242" t="s">
        <v>20</v>
      </c>
      <c r="F254" s="243" t="s">
        <v>841</v>
      </c>
      <c r="G254" s="240"/>
      <c r="H254" s="242" t="s">
        <v>20</v>
      </c>
      <c r="I254" s="244"/>
      <c r="J254" s="244"/>
      <c r="K254" s="240"/>
      <c r="L254" s="240"/>
      <c r="M254" s="245"/>
      <c r="N254" s="246"/>
      <c r="O254" s="247"/>
      <c r="P254" s="247"/>
      <c r="Q254" s="247"/>
      <c r="R254" s="247"/>
      <c r="S254" s="247"/>
      <c r="T254" s="247"/>
      <c r="U254" s="247"/>
      <c r="V254" s="247"/>
      <c r="W254" s="247"/>
      <c r="X254" s="248"/>
      <c r="Y254" s="13"/>
      <c r="Z254" s="13"/>
      <c r="AA254" s="13"/>
      <c r="AB254" s="13"/>
      <c r="AC254" s="13"/>
      <c r="AD254" s="13"/>
      <c r="AE254" s="13"/>
      <c r="AT254" s="249" t="s">
        <v>206</v>
      </c>
      <c r="AU254" s="249" t="s">
        <v>84</v>
      </c>
      <c r="AV254" s="13" t="s">
        <v>82</v>
      </c>
      <c r="AW254" s="13" t="s">
        <v>5</v>
      </c>
      <c r="AX254" s="13" t="s">
        <v>74</v>
      </c>
      <c r="AY254" s="249" t="s">
        <v>194</v>
      </c>
    </row>
    <row r="255" s="14" customFormat="1">
      <c r="A255" s="14"/>
      <c r="B255" s="250"/>
      <c r="C255" s="251"/>
      <c r="D255" s="241" t="s">
        <v>206</v>
      </c>
      <c r="E255" s="252" t="s">
        <v>20</v>
      </c>
      <c r="F255" s="253" t="s">
        <v>943</v>
      </c>
      <c r="G255" s="251"/>
      <c r="H255" s="254">
        <v>0.81299999999999994</v>
      </c>
      <c r="I255" s="255"/>
      <c r="J255" s="255"/>
      <c r="K255" s="251"/>
      <c r="L255" s="251"/>
      <c r="M255" s="256"/>
      <c r="N255" s="257"/>
      <c r="O255" s="258"/>
      <c r="P255" s="258"/>
      <c r="Q255" s="258"/>
      <c r="R255" s="258"/>
      <c r="S255" s="258"/>
      <c r="T255" s="258"/>
      <c r="U255" s="258"/>
      <c r="V255" s="258"/>
      <c r="W255" s="258"/>
      <c r="X255" s="259"/>
      <c r="Y255" s="14"/>
      <c r="Z255" s="14"/>
      <c r="AA255" s="14"/>
      <c r="AB255" s="14"/>
      <c r="AC255" s="14"/>
      <c r="AD255" s="14"/>
      <c r="AE255" s="14"/>
      <c r="AT255" s="260" t="s">
        <v>206</v>
      </c>
      <c r="AU255" s="260" t="s">
        <v>84</v>
      </c>
      <c r="AV255" s="14" t="s">
        <v>84</v>
      </c>
      <c r="AW255" s="14" t="s">
        <v>5</v>
      </c>
      <c r="AX255" s="14" t="s">
        <v>74</v>
      </c>
      <c r="AY255" s="260" t="s">
        <v>194</v>
      </c>
    </row>
    <row r="256" s="16" customFormat="1">
      <c r="A256" s="16"/>
      <c r="B256" s="272"/>
      <c r="C256" s="273"/>
      <c r="D256" s="241" t="s">
        <v>206</v>
      </c>
      <c r="E256" s="274" t="s">
        <v>20</v>
      </c>
      <c r="F256" s="275" t="s">
        <v>389</v>
      </c>
      <c r="G256" s="273"/>
      <c r="H256" s="276">
        <v>0.81299999999999994</v>
      </c>
      <c r="I256" s="277"/>
      <c r="J256" s="277"/>
      <c r="K256" s="273"/>
      <c r="L256" s="273"/>
      <c r="M256" s="278"/>
      <c r="N256" s="279"/>
      <c r="O256" s="280"/>
      <c r="P256" s="280"/>
      <c r="Q256" s="280"/>
      <c r="R256" s="280"/>
      <c r="S256" s="280"/>
      <c r="T256" s="280"/>
      <c r="U256" s="280"/>
      <c r="V256" s="280"/>
      <c r="W256" s="280"/>
      <c r="X256" s="281"/>
      <c r="Y256" s="16"/>
      <c r="Z256" s="16"/>
      <c r="AA256" s="16"/>
      <c r="AB256" s="16"/>
      <c r="AC256" s="16"/>
      <c r="AD256" s="16"/>
      <c r="AE256" s="16"/>
      <c r="AT256" s="282" t="s">
        <v>206</v>
      </c>
      <c r="AU256" s="282" t="s">
        <v>84</v>
      </c>
      <c r="AV256" s="16" t="s">
        <v>215</v>
      </c>
      <c r="AW256" s="16" t="s">
        <v>5</v>
      </c>
      <c r="AX256" s="16" t="s">
        <v>74</v>
      </c>
      <c r="AY256" s="282" t="s">
        <v>194</v>
      </c>
    </row>
    <row r="257" s="15" customFormat="1">
      <c r="A257" s="15"/>
      <c r="B257" s="261"/>
      <c r="C257" s="262"/>
      <c r="D257" s="241" t="s">
        <v>206</v>
      </c>
      <c r="E257" s="263" t="s">
        <v>20</v>
      </c>
      <c r="F257" s="264" t="s">
        <v>210</v>
      </c>
      <c r="G257" s="262"/>
      <c r="H257" s="265">
        <v>6.234</v>
      </c>
      <c r="I257" s="266"/>
      <c r="J257" s="266"/>
      <c r="K257" s="262"/>
      <c r="L257" s="262"/>
      <c r="M257" s="267"/>
      <c r="N257" s="268"/>
      <c r="O257" s="269"/>
      <c r="P257" s="269"/>
      <c r="Q257" s="269"/>
      <c r="R257" s="269"/>
      <c r="S257" s="269"/>
      <c r="T257" s="269"/>
      <c r="U257" s="269"/>
      <c r="V257" s="269"/>
      <c r="W257" s="269"/>
      <c r="X257" s="270"/>
      <c r="Y257" s="15"/>
      <c r="Z257" s="15"/>
      <c r="AA257" s="15"/>
      <c r="AB257" s="15"/>
      <c r="AC257" s="15"/>
      <c r="AD257" s="15"/>
      <c r="AE257" s="15"/>
      <c r="AT257" s="271" t="s">
        <v>206</v>
      </c>
      <c r="AU257" s="271" t="s">
        <v>84</v>
      </c>
      <c r="AV257" s="15" t="s">
        <v>202</v>
      </c>
      <c r="AW257" s="15" t="s">
        <v>5</v>
      </c>
      <c r="AX257" s="15" t="s">
        <v>82</v>
      </c>
      <c r="AY257" s="271" t="s">
        <v>194</v>
      </c>
    </row>
    <row r="258" s="2" customFormat="1" ht="24.15" customHeight="1">
      <c r="A258" s="41"/>
      <c r="B258" s="42"/>
      <c r="C258" s="220" t="s">
        <v>304</v>
      </c>
      <c r="D258" s="220" t="s">
        <v>197</v>
      </c>
      <c r="E258" s="221" t="s">
        <v>854</v>
      </c>
      <c r="F258" s="222" t="s">
        <v>855</v>
      </c>
      <c r="G258" s="223" t="s">
        <v>218</v>
      </c>
      <c r="H258" s="224">
        <v>9.9499999999999993</v>
      </c>
      <c r="I258" s="225"/>
      <c r="J258" s="225"/>
      <c r="K258" s="226">
        <f>ROUND(P258*H258,2)</f>
        <v>0</v>
      </c>
      <c r="L258" s="222" t="s">
        <v>201</v>
      </c>
      <c r="M258" s="47"/>
      <c r="N258" s="227" t="s">
        <v>20</v>
      </c>
      <c r="O258" s="228" t="s">
        <v>43</v>
      </c>
      <c r="P258" s="229">
        <f>I258+J258</f>
        <v>0</v>
      </c>
      <c r="Q258" s="229">
        <f>ROUND(I258*H258,2)</f>
        <v>0</v>
      </c>
      <c r="R258" s="229">
        <f>ROUND(J258*H258,2)</f>
        <v>0</v>
      </c>
      <c r="S258" s="87"/>
      <c r="T258" s="230">
        <f>S258*H258</f>
        <v>0</v>
      </c>
      <c r="U258" s="230">
        <v>0.022477</v>
      </c>
      <c r="V258" s="230">
        <f>U258*H258</f>
        <v>0.22364614999999999</v>
      </c>
      <c r="W258" s="230">
        <v>0</v>
      </c>
      <c r="X258" s="231">
        <f>W258*H258</f>
        <v>0</v>
      </c>
      <c r="Y258" s="41"/>
      <c r="Z258" s="41"/>
      <c r="AA258" s="41"/>
      <c r="AB258" s="41"/>
      <c r="AC258" s="41"/>
      <c r="AD258" s="41"/>
      <c r="AE258" s="41"/>
      <c r="AR258" s="232" t="s">
        <v>289</v>
      </c>
      <c r="AT258" s="232" t="s">
        <v>197</v>
      </c>
      <c r="AU258" s="232" t="s">
        <v>84</v>
      </c>
      <c r="AY258" s="20" t="s">
        <v>194</v>
      </c>
      <c r="BE258" s="233">
        <f>IF(O258="základní",K258,0)</f>
        <v>0</v>
      </c>
      <c r="BF258" s="233">
        <f>IF(O258="snížená",K258,0)</f>
        <v>0</v>
      </c>
      <c r="BG258" s="233">
        <f>IF(O258="zákl. přenesená",K258,0)</f>
        <v>0</v>
      </c>
      <c r="BH258" s="233">
        <f>IF(O258="sníž. přenesená",K258,0)</f>
        <v>0</v>
      </c>
      <c r="BI258" s="233">
        <f>IF(O258="nulová",K258,0)</f>
        <v>0</v>
      </c>
      <c r="BJ258" s="20" t="s">
        <v>82</v>
      </c>
      <c r="BK258" s="233">
        <f>ROUND(P258*H258,2)</f>
        <v>0</v>
      </c>
      <c r="BL258" s="20" t="s">
        <v>289</v>
      </c>
      <c r="BM258" s="232" t="s">
        <v>944</v>
      </c>
    </row>
    <row r="259" s="2" customFormat="1">
      <c r="A259" s="41"/>
      <c r="B259" s="42"/>
      <c r="C259" s="43"/>
      <c r="D259" s="234" t="s">
        <v>204</v>
      </c>
      <c r="E259" s="43"/>
      <c r="F259" s="235" t="s">
        <v>857</v>
      </c>
      <c r="G259" s="43"/>
      <c r="H259" s="43"/>
      <c r="I259" s="236"/>
      <c r="J259" s="236"/>
      <c r="K259" s="43"/>
      <c r="L259" s="43"/>
      <c r="M259" s="47"/>
      <c r="N259" s="237"/>
      <c r="O259" s="238"/>
      <c r="P259" s="87"/>
      <c r="Q259" s="87"/>
      <c r="R259" s="87"/>
      <c r="S259" s="87"/>
      <c r="T259" s="87"/>
      <c r="U259" s="87"/>
      <c r="V259" s="87"/>
      <c r="W259" s="87"/>
      <c r="X259" s="88"/>
      <c r="Y259" s="41"/>
      <c r="Z259" s="41"/>
      <c r="AA259" s="41"/>
      <c r="AB259" s="41"/>
      <c r="AC259" s="41"/>
      <c r="AD259" s="41"/>
      <c r="AE259" s="41"/>
      <c r="AT259" s="20" t="s">
        <v>204</v>
      </c>
      <c r="AU259" s="20" t="s">
        <v>84</v>
      </c>
    </row>
    <row r="260" s="13" customFormat="1">
      <c r="A260" s="13"/>
      <c r="B260" s="239"/>
      <c r="C260" s="240"/>
      <c r="D260" s="241" t="s">
        <v>206</v>
      </c>
      <c r="E260" s="242" t="s">
        <v>20</v>
      </c>
      <c r="F260" s="243" t="s">
        <v>887</v>
      </c>
      <c r="G260" s="240"/>
      <c r="H260" s="242" t="s">
        <v>20</v>
      </c>
      <c r="I260" s="244"/>
      <c r="J260" s="244"/>
      <c r="K260" s="240"/>
      <c r="L260" s="240"/>
      <c r="M260" s="245"/>
      <c r="N260" s="246"/>
      <c r="O260" s="247"/>
      <c r="P260" s="247"/>
      <c r="Q260" s="247"/>
      <c r="R260" s="247"/>
      <c r="S260" s="247"/>
      <c r="T260" s="247"/>
      <c r="U260" s="247"/>
      <c r="V260" s="247"/>
      <c r="W260" s="247"/>
      <c r="X260" s="248"/>
      <c r="Y260" s="13"/>
      <c r="Z260" s="13"/>
      <c r="AA260" s="13"/>
      <c r="AB260" s="13"/>
      <c r="AC260" s="13"/>
      <c r="AD260" s="13"/>
      <c r="AE260" s="13"/>
      <c r="AT260" s="249" t="s">
        <v>206</v>
      </c>
      <c r="AU260" s="249" t="s">
        <v>84</v>
      </c>
      <c r="AV260" s="13" t="s">
        <v>82</v>
      </c>
      <c r="AW260" s="13" t="s">
        <v>5</v>
      </c>
      <c r="AX260" s="13" t="s">
        <v>74</v>
      </c>
      <c r="AY260" s="249" t="s">
        <v>194</v>
      </c>
    </row>
    <row r="261" s="13" customFormat="1">
      <c r="A261" s="13"/>
      <c r="B261" s="239"/>
      <c r="C261" s="240"/>
      <c r="D261" s="241" t="s">
        <v>206</v>
      </c>
      <c r="E261" s="242" t="s">
        <v>20</v>
      </c>
      <c r="F261" s="243" t="s">
        <v>945</v>
      </c>
      <c r="G261" s="240"/>
      <c r="H261" s="242" t="s">
        <v>20</v>
      </c>
      <c r="I261" s="244"/>
      <c r="J261" s="244"/>
      <c r="K261" s="240"/>
      <c r="L261" s="240"/>
      <c r="M261" s="245"/>
      <c r="N261" s="246"/>
      <c r="O261" s="247"/>
      <c r="P261" s="247"/>
      <c r="Q261" s="247"/>
      <c r="R261" s="247"/>
      <c r="S261" s="247"/>
      <c r="T261" s="247"/>
      <c r="U261" s="247"/>
      <c r="V261" s="247"/>
      <c r="W261" s="247"/>
      <c r="X261" s="248"/>
      <c r="Y261" s="13"/>
      <c r="Z261" s="13"/>
      <c r="AA261" s="13"/>
      <c r="AB261" s="13"/>
      <c r="AC261" s="13"/>
      <c r="AD261" s="13"/>
      <c r="AE261" s="13"/>
      <c r="AT261" s="249" t="s">
        <v>206</v>
      </c>
      <c r="AU261" s="249" t="s">
        <v>84</v>
      </c>
      <c r="AV261" s="13" t="s">
        <v>82</v>
      </c>
      <c r="AW261" s="13" t="s">
        <v>5</v>
      </c>
      <c r="AX261" s="13" t="s">
        <v>74</v>
      </c>
      <c r="AY261" s="249" t="s">
        <v>194</v>
      </c>
    </row>
    <row r="262" s="13" customFormat="1">
      <c r="A262" s="13"/>
      <c r="B262" s="239"/>
      <c r="C262" s="240"/>
      <c r="D262" s="241" t="s">
        <v>206</v>
      </c>
      <c r="E262" s="242" t="s">
        <v>20</v>
      </c>
      <c r="F262" s="243" t="s">
        <v>506</v>
      </c>
      <c r="G262" s="240"/>
      <c r="H262" s="242" t="s">
        <v>20</v>
      </c>
      <c r="I262" s="244"/>
      <c r="J262" s="244"/>
      <c r="K262" s="240"/>
      <c r="L262" s="240"/>
      <c r="M262" s="245"/>
      <c r="N262" s="246"/>
      <c r="O262" s="247"/>
      <c r="P262" s="247"/>
      <c r="Q262" s="247"/>
      <c r="R262" s="247"/>
      <c r="S262" s="247"/>
      <c r="T262" s="247"/>
      <c r="U262" s="247"/>
      <c r="V262" s="247"/>
      <c r="W262" s="247"/>
      <c r="X262" s="248"/>
      <c r="Y262" s="13"/>
      <c r="Z262" s="13"/>
      <c r="AA262" s="13"/>
      <c r="AB262" s="13"/>
      <c r="AC262" s="13"/>
      <c r="AD262" s="13"/>
      <c r="AE262" s="13"/>
      <c r="AT262" s="249" t="s">
        <v>206</v>
      </c>
      <c r="AU262" s="249" t="s">
        <v>84</v>
      </c>
      <c r="AV262" s="13" t="s">
        <v>82</v>
      </c>
      <c r="AW262" s="13" t="s">
        <v>5</v>
      </c>
      <c r="AX262" s="13" t="s">
        <v>74</v>
      </c>
      <c r="AY262" s="249" t="s">
        <v>194</v>
      </c>
    </row>
    <row r="263" s="13" customFormat="1">
      <c r="A263" s="13"/>
      <c r="B263" s="239"/>
      <c r="C263" s="240"/>
      <c r="D263" s="241" t="s">
        <v>206</v>
      </c>
      <c r="E263" s="242" t="s">
        <v>20</v>
      </c>
      <c r="F263" s="243" t="s">
        <v>946</v>
      </c>
      <c r="G263" s="240"/>
      <c r="H263" s="242" t="s">
        <v>20</v>
      </c>
      <c r="I263" s="244"/>
      <c r="J263" s="244"/>
      <c r="K263" s="240"/>
      <c r="L263" s="240"/>
      <c r="M263" s="245"/>
      <c r="N263" s="246"/>
      <c r="O263" s="247"/>
      <c r="P263" s="247"/>
      <c r="Q263" s="247"/>
      <c r="R263" s="247"/>
      <c r="S263" s="247"/>
      <c r="T263" s="247"/>
      <c r="U263" s="247"/>
      <c r="V263" s="247"/>
      <c r="W263" s="247"/>
      <c r="X263" s="248"/>
      <c r="Y263" s="13"/>
      <c r="Z263" s="13"/>
      <c r="AA263" s="13"/>
      <c r="AB263" s="13"/>
      <c r="AC263" s="13"/>
      <c r="AD263" s="13"/>
      <c r="AE263" s="13"/>
      <c r="AT263" s="249" t="s">
        <v>206</v>
      </c>
      <c r="AU263" s="249" t="s">
        <v>84</v>
      </c>
      <c r="AV263" s="13" t="s">
        <v>82</v>
      </c>
      <c r="AW263" s="13" t="s">
        <v>5</v>
      </c>
      <c r="AX263" s="13" t="s">
        <v>74</v>
      </c>
      <c r="AY263" s="249" t="s">
        <v>194</v>
      </c>
    </row>
    <row r="264" s="13" customFormat="1">
      <c r="A264" s="13"/>
      <c r="B264" s="239"/>
      <c r="C264" s="240"/>
      <c r="D264" s="241" t="s">
        <v>206</v>
      </c>
      <c r="E264" s="242" t="s">
        <v>20</v>
      </c>
      <c r="F264" s="243" t="s">
        <v>887</v>
      </c>
      <c r="G264" s="240"/>
      <c r="H264" s="242" t="s">
        <v>20</v>
      </c>
      <c r="I264" s="244"/>
      <c r="J264" s="244"/>
      <c r="K264" s="240"/>
      <c r="L264" s="240"/>
      <c r="M264" s="245"/>
      <c r="N264" s="246"/>
      <c r="O264" s="247"/>
      <c r="P264" s="247"/>
      <c r="Q264" s="247"/>
      <c r="R264" s="247"/>
      <c r="S264" s="247"/>
      <c r="T264" s="247"/>
      <c r="U264" s="247"/>
      <c r="V264" s="247"/>
      <c r="W264" s="247"/>
      <c r="X264" s="248"/>
      <c r="Y264" s="13"/>
      <c r="Z264" s="13"/>
      <c r="AA264" s="13"/>
      <c r="AB264" s="13"/>
      <c r="AC264" s="13"/>
      <c r="AD264" s="13"/>
      <c r="AE264" s="13"/>
      <c r="AT264" s="249" t="s">
        <v>206</v>
      </c>
      <c r="AU264" s="249" t="s">
        <v>84</v>
      </c>
      <c r="AV264" s="13" t="s">
        <v>82</v>
      </c>
      <c r="AW264" s="13" t="s">
        <v>5</v>
      </c>
      <c r="AX264" s="13" t="s">
        <v>74</v>
      </c>
      <c r="AY264" s="249" t="s">
        <v>194</v>
      </c>
    </row>
    <row r="265" s="13" customFormat="1">
      <c r="A265" s="13"/>
      <c r="B265" s="239"/>
      <c r="C265" s="240"/>
      <c r="D265" s="241" t="s">
        <v>206</v>
      </c>
      <c r="E265" s="242" t="s">
        <v>20</v>
      </c>
      <c r="F265" s="243" t="s">
        <v>947</v>
      </c>
      <c r="G265" s="240"/>
      <c r="H265" s="242" t="s">
        <v>20</v>
      </c>
      <c r="I265" s="244"/>
      <c r="J265" s="244"/>
      <c r="K265" s="240"/>
      <c r="L265" s="240"/>
      <c r="M265" s="245"/>
      <c r="N265" s="246"/>
      <c r="O265" s="247"/>
      <c r="P265" s="247"/>
      <c r="Q265" s="247"/>
      <c r="R265" s="247"/>
      <c r="S265" s="247"/>
      <c r="T265" s="247"/>
      <c r="U265" s="247"/>
      <c r="V265" s="247"/>
      <c r="W265" s="247"/>
      <c r="X265" s="248"/>
      <c r="Y265" s="13"/>
      <c r="Z265" s="13"/>
      <c r="AA265" s="13"/>
      <c r="AB265" s="13"/>
      <c r="AC265" s="13"/>
      <c r="AD265" s="13"/>
      <c r="AE265" s="13"/>
      <c r="AT265" s="249" t="s">
        <v>206</v>
      </c>
      <c r="AU265" s="249" t="s">
        <v>84</v>
      </c>
      <c r="AV265" s="13" t="s">
        <v>82</v>
      </c>
      <c r="AW265" s="13" t="s">
        <v>5</v>
      </c>
      <c r="AX265" s="13" t="s">
        <v>74</v>
      </c>
      <c r="AY265" s="249" t="s">
        <v>194</v>
      </c>
    </row>
    <row r="266" s="13" customFormat="1">
      <c r="A266" s="13"/>
      <c r="B266" s="239"/>
      <c r="C266" s="240"/>
      <c r="D266" s="241" t="s">
        <v>206</v>
      </c>
      <c r="E266" s="242" t="s">
        <v>20</v>
      </c>
      <c r="F266" s="243" t="s">
        <v>506</v>
      </c>
      <c r="G266" s="240"/>
      <c r="H266" s="242" t="s">
        <v>20</v>
      </c>
      <c r="I266" s="244"/>
      <c r="J266" s="244"/>
      <c r="K266" s="240"/>
      <c r="L266" s="240"/>
      <c r="M266" s="245"/>
      <c r="N266" s="246"/>
      <c r="O266" s="247"/>
      <c r="P266" s="247"/>
      <c r="Q266" s="247"/>
      <c r="R266" s="247"/>
      <c r="S266" s="247"/>
      <c r="T266" s="247"/>
      <c r="U266" s="247"/>
      <c r="V266" s="247"/>
      <c r="W266" s="247"/>
      <c r="X266" s="248"/>
      <c r="Y266" s="13"/>
      <c r="Z266" s="13"/>
      <c r="AA266" s="13"/>
      <c r="AB266" s="13"/>
      <c r="AC266" s="13"/>
      <c r="AD266" s="13"/>
      <c r="AE266" s="13"/>
      <c r="AT266" s="249" t="s">
        <v>206</v>
      </c>
      <c r="AU266" s="249" t="s">
        <v>84</v>
      </c>
      <c r="AV266" s="13" t="s">
        <v>82</v>
      </c>
      <c r="AW266" s="13" t="s">
        <v>5</v>
      </c>
      <c r="AX266" s="13" t="s">
        <v>74</v>
      </c>
      <c r="AY266" s="249" t="s">
        <v>194</v>
      </c>
    </row>
    <row r="267" s="13" customFormat="1">
      <c r="A267" s="13"/>
      <c r="B267" s="239"/>
      <c r="C267" s="240"/>
      <c r="D267" s="241" t="s">
        <v>206</v>
      </c>
      <c r="E267" s="242" t="s">
        <v>20</v>
      </c>
      <c r="F267" s="243" t="s">
        <v>948</v>
      </c>
      <c r="G267" s="240"/>
      <c r="H267" s="242" t="s">
        <v>20</v>
      </c>
      <c r="I267" s="244"/>
      <c r="J267" s="244"/>
      <c r="K267" s="240"/>
      <c r="L267" s="240"/>
      <c r="M267" s="245"/>
      <c r="N267" s="246"/>
      <c r="O267" s="247"/>
      <c r="P267" s="247"/>
      <c r="Q267" s="247"/>
      <c r="R267" s="247"/>
      <c r="S267" s="247"/>
      <c r="T267" s="247"/>
      <c r="U267" s="247"/>
      <c r="V267" s="247"/>
      <c r="W267" s="247"/>
      <c r="X267" s="248"/>
      <c r="Y267" s="13"/>
      <c r="Z267" s="13"/>
      <c r="AA267" s="13"/>
      <c r="AB267" s="13"/>
      <c r="AC267" s="13"/>
      <c r="AD267" s="13"/>
      <c r="AE267" s="13"/>
      <c r="AT267" s="249" t="s">
        <v>206</v>
      </c>
      <c r="AU267" s="249" t="s">
        <v>84</v>
      </c>
      <c r="AV267" s="13" t="s">
        <v>82</v>
      </c>
      <c r="AW267" s="13" t="s">
        <v>5</v>
      </c>
      <c r="AX267" s="13" t="s">
        <v>74</v>
      </c>
      <c r="AY267" s="249" t="s">
        <v>194</v>
      </c>
    </row>
    <row r="268" s="13" customFormat="1">
      <c r="A268" s="13"/>
      <c r="B268" s="239"/>
      <c r="C268" s="240"/>
      <c r="D268" s="241" t="s">
        <v>206</v>
      </c>
      <c r="E268" s="242" t="s">
        <v>20</v>
      </c>
      <c r="F268" s="243" t="s">
        <v>861</v>
      </c>
      <c r="G268" s="240"/>
      <c r="H268" s="242" t="s">
        <v>20</v>
      </c>
      <c r="I268" s="244"/>
      <c r="J268" s="244"/>
      <c r="K268" s="240"/>
      <c r="L268" s="240"/>
      <c r="M268" s="245"/>
      <c r="N268" s="246"/>
      <c r="O268" s="247"/>
      <c r="P268" s="247"/>
      <c r="Q268" s="247"/>
      <c r="R268" s="247"/>
      <c r="S268" s="247"/>
      <c r="T268" s="247"/>
      <c r="U268" s="247"/>
      <c r="V268" s="247"/>
      <c r="W268" s="247"/>
      <c r="X268" s="248"/>
      <c r="Y268" s="13"/>
      <c r="Z268" s="13"/>
      <c r="AA268" s="13"/>
      <c r="AB268" s="13"/>
      <c r="AC268" s="13"/>
      <c r="AD268" s="13"/>
      <c r="AE268" s="13"/>
      <c r="AT268" s="249" t="s">
        <v>206</v>
      </c>
      <c r="AU268" s="249" t="s">
        <v>84</v>
      </c>
      <c r="AV268" s="13" t="s">
        <v>82</v>
      </c>
      <c r="AW268" s="13" t="s">
        <v>5</v>
      </c>
      <c r="AX268" s="13" t="s">
        <v>74</v>
      </c>
      <c r="AY268" s="249" t="s">
        <v>194</v>
      </c>
    </row>
    <row r="269" s="14" customFormat="1">
      <c r="A269" s="14"/>
      <c r="B269" s="250"/>
      <c r="C269" s="251"/>
      <c r="D269" s="241" t="s">
        <v>206</v>
      </c>
      <c r="E269" s="252" t="s">
        <v>20</v>
      </c>
      <c r="F269" s="253" t="s">
        <v>949</v>
      </c>
      <c r="G269" s="251"/>
      <c r="H269" s="254">
        <v>9.9499999999999993</v>
      </c>
      <c r="I269" s="255"/>
      <c r="J269" s="255"/>
      <c r="K269" s="251"/>
      <c r="L269" s="251"/>
      <c r="M269" s="256"/>
      <c r="N269" s="257"/>
      <c r="O269" s="258"/>
      <c r="P269" s="258"/>
      <c r="Q269" s="258"/>
      <c r="R269" s="258"/>
      <c r="S269" s="258"/>
      <c r="T269" s="258"/>
      <c r="U269" s="258"/>
      <c r="V269" s="258"/>
      <c r="W269" s="258"/>
      <c r="X269" s="259"/>
      <c r="Y269" s="14"/>
      <c r="Z269" s="14"/>
      <c r="AA269" s="14"/>
      <c r="AB269" s="14"/>
      <c r="AC269" s="14"/>
      <c r="AD269" s="14"/>
      <c r="AE269" s="14"/>
      <c r="AT269" s="260" t="s">
        <v>206</v>
      </c>
      <c r="AU269" s="260" t="s">
        <v>84</v>
      </c>
      <c r="AV269" s="14" t="s">
        <v>84</v>
      </c>
      <c r="AW269" s="14" t="s">
        <v>5</v>
      </c>
      <c r="AX269" s="14" t="s">
        <v>74</v>
      </c>
      <c r="AY269" s="260" t="s">
        <v>194</v>
      </c>
    </row>
    <row r="270" s="15" customFormat="1">
      <c r="A270" s="15"/>
      <c r="B270" s="261"/>
      <c r="C270" s="262"/>
      <c r="D270" s="241" t="s">
        <v>206</v>
      </c>
      <c r="E270" s="263" t="s">
        <v>20</v>
      </c>
      <c r="F270" s="264" t="s">
        <v>210</v>
      </c>
      <c r="G270" s="262"/>
      <c r="H270" s="265">
        <v>9.9499999999999993</v>
      </c>
      <c r="I270" s="266"/>
      <c r="J270" s="266"/>
      <c r="K270" s="262"/>
      <c r="L270" s="262"/>
      <c r="M270" s="267"/>
      <c r="N270" s="268"/>
      <c r="O270" s="269"/>
      <c r="P270" s="269"/>
      <c r="Q270" s="269"/>
      <c r="R270" s="269"/>
      <c r="S270" s="269"/>
      <c r="T270" s="269"/>
      <c r="U270" s="269"/>
      <c r="V270" s="269"/>
      <c r="W270" s="269"/>
      <c r="X270" s="270"/>
      <c r="Y270" s="15"/>
      <c r="Z270" s="15"/>
      <c r="AA270" s="15"/>
      <c r="AB270" s="15"/>
      <c r="AC270" s="15"/>
      <c r="AD270" s="15"/>
      <c r="AE270" s="15"/>
      <c r="AT270" s="271" t="s">
        <v>206</v>
      </c>
      <c r="AU270" s="271" t="s">
        <v>84</v>
      </c>
      <c r="AV270" s="15" t="s">
        <v>202</v>
      </c>
      <c r="AW270" s="15" t="s">
        <v>5</v>
      </c>
      <c r="AX270" s="15" t="s">
        <v>82</v>
      </c>
      <c r="AY270" s="271" t="s">
        <v>194</v>
      </c>
    </row>
    <row r="271" s="2" customFormat="1" ht="24.15" customHeight="1">
      <c r="A271" s="41"/>
      <c r="B271" s="42"/>
      <c r="C271" s="220" t="s">
        <v>301</v>
      </c>
      <c r="D271" s="220" t="s">
        <v>197</v>
      </c>
      <c r="E271" s="221" t="s">
        <v>863</v>
      </c>
      <c r="F271" s="222" t="s">
        <v>864</v>
      </c>
      <c r="G271" s="223" t="s">
        <v>865</v>
      </c>
      <c r="H271" s="297"/>
      <c r="I271" s="225"/>
      <c r="J271" s="225"/>
      <c r="K271" s="226">
        <f>ROUND(P271*H271,2)</f>
        <v>0</v>
      </c>
      <c r="L271" s="222" t="s">
        <v>201</v>
      </c>
      <c r="M271" s="47"/>
      <c r="N271" s="227" t="s">
        <v>20</v>
      </c>
      <c r="O271" s="228" t="s">
        <v>43</v>
      </c>
      <c r="P271" s="229">
        <f>I271+J271</f>
        <v>0</v>
      </c>
      <c r="Q271" s="229">
        <f>ROUND(I271*H271,2)</f>
        <v>0</v>
      </c>
      <c r="R271" s="229">
        <f>ROUND(J271*H271,2)</f>
        <v>0</v>
      </c>
      <c r="S271" s="87"/>
      <c r="T271" s="230">
        <f>S271*H271</f>
        <v>0</v>
      </c>
      <c r="U271" s="230">
        <v>0</v>
      </c>
      <c r="V271" s="230">
        <f>U271*H271</f>
        <v>0</v>
      </c>
      <c r="W271" s="230">
        <v>0</v>
      </c>
      <c r="X271" s="231">
        <f>W271*H271</f>
        <v>0</v>
      </c>
      <c r="Y271" s="41"/>
      <c r="Z271" s="41"/>
      <c r="AA271" s="41"/>
      <c r="AB271" s="41"/>
      <c r="AC271" s="41"/>
      <c r="AD271" s="41"/>
      <c r="AE271" s="41"/>
      <c r="AR271" s="232" t="s">
        <v>289</v>
      </c>
      <c r="AT271" s="232" t="s">
        <v>197</v>
      </c>
      <c r="AU271" s="232" t="s">
        <v>84</v>
      </c>
      <c r="AY271" s="20" t="s">
        <v>194</v>
      </c>
      <c r="BE271" s="233">
        <f>IF(O271="základní",K271,0)</f>
        <v>0</v>
      </c>
      <c r="BF271" s="233">
        <f>IF(O271="snížená",K271,0)</f>
        <v>0</v>
      </c>
      <c r="BG271" s="233">
        <f>IF(O271="zákl. přenesená",K271,0)</f>
        <v>0</v>
      </c>
      <c r="BH271" s="233">
        <f>IF(O271="sníž. přenesená",K271,0)</f>
        <v>0</v>
      </c>
      <c r="BI271" s="233">
        <f>IF(O271="nulová",K271,0)</f>
        <v>0</v>
      </c>
      <c r="BJ271" s="20" t="s">
        <v>82</v>
      </c>
      <c r="BK271" s="233">
        <f>ROUND(P271*H271,2)</f>
        <v>0</v>
      </c>
      <c r="BL271" s="20" t="s">
        <v>289</v>
      </c>
      <c r="BM271" s="232" t="s">
        <v>950</v>
      </c>
    </row>
    <row r="272" s="2" customFormat="1">
      <c r="A272" s="41"/>
      <c r="B272" s="42"/>
      <c r="C272" s="43"/>
      <c r="D272" s="234" t="s">
        <v>204</v>
      </c>
      <c r="E272" s="43"/>
      <c r="F272" s="235" t="s">
        <v>867</v>
      </c>
      <c r="G272" s="43"/>
      <c r="H272" s="43"/>
      <c r="I272" s="236"/>
      <c r="J272" s="236"/>
      <c r="K272" s="43"/>
      <c r="L272" s="43"/>
      <c r="M272" s="47"/>
      <c r="N272" s="237"/>
      <c r="O272" s="238"/>
      <c r="P272" s="87"/>
      <c r="Q272" s="87"/>
      <c r="R272" s="87"/>
      <c r="S272" s="87"/>
      <c r="T272" s="87"/>
      <c r="U272" s="87"/>
      <c r="V272" s="87"/>
      <c r="W272" s="87"/>
      <c r="X272" s="88"/>
      <c r="Y272" s="41"/>
      <c r="Z272" s="41"/>
      <c r="AA272" s="41"/>
      <c r="AB272" s="41"/>
      <c r="AC272" s="41"/>
      <c r="AD272" s="41"/>
      <c r="AE272" s="41"/>
      <c r="AT272" s="20" t="s">
        <v>204</v>
      </c>
      <c r="AU272" s="20" t="s">
        <v>84</v>
      </c>
    </row>
    <row r="273" s="12" customFormat="1" ht="22.8" customHeight="1">
      <c r="A273" s="12"/>
      <c r="B273" s="203"/>
      <c r="C273" s="204"/>
      <c r="D273" s="205" t="s">
        <v>73</v>
      </c>
      <c r="E273" s="218" t="s">
        <v>868</v>
      </c>
      <c r="F273" s="218" t="s">
        <v>869</v>
      </c>
      <c r="G273" s="204"/>
      <c r="H273" s="204"/>
      <c r="I273" s="207"/>
      <c r="J273" s="207"/>
      <c r="K273" s="219">
        <f>BK273</f>
        <v>0</v>
      </c>
      <c r="L273" s="204"/>
      <c r="M273" s="209"/>
      <c r="N273" s="210"/>
      <c r="O273" s="211"/>
      <c r="P273" s="211"/>
      <c r="Q273" s="212">
        <f>SUM(Q274:Q319)</f>
        <v>0</v>
      </c>
      <c r="R273" s="212">
        <f>SUM(R274:R319)</f>
        <v>0</v>
      </c>
      <c r="S273" s="211"/>
      <c r="T273" s="213">
        <f>SUM(T274:T319)</f>
        <v>0</v>
      </c>
      <c r="U273" s="211"/>
      <c r="V273" s="213">
        <f>SUM(V274:V319)</f>
        <v>0.037264535999999994</v>
      </c>
      <c r="W273" s="211"/>
      <c r="X273" s="214">
        <f>SUM(X274:X319)</f>
        <v>0</v>
      </c>
      <c r="Y273" s="12"/>
      <c r="Z273" s="12"/>
      <c r="AA273" s="12"/>
      <c r="AB273" s="12"/>
      <c r="AC273" s="12"/>
      <c r="AD273" s="12"/>
      <c r="AE273" s="12"/>
      <c r="AR273" s="215" t="s">
        <v>84</v>
      </c>
      <c r="AT273" s="216" t="s">
        <v>73</v>
      </c>
      <c r="AU273" s="216" t="s">
        <v>82</v>
      </c>
      <c r="AY273" s="215" t="s">
        <v>194</v>
      </c>
      <c r="BK273" s="217">
        <f>SUM(BK274:BK319)</f>
        <v>0</v>
      </c>
    </row>
    <row r="274" s="2" customFormat="1" ht="24.15" customHeight="1">
      <c r="A274" s="41"/>
      <c r="B274" s="42"/>
      <c r="C274" s="220" t="s">
        <v>299</v>
      </c>
      <c r="D274" s="220" t="s">
        <v>197</v>
      </c>
      <c r="E274" s="221" t="s">
        <v>870</v>
      </c>
      <c r="F274" s="222" t="s">
        <v>871</v>
      </c>
      <c r="G274" s="223" t="s">
        <v>200</v>
      </c>
      <c r="H274" s="224">
        <v>172.52099999999999</v>
      </c>
      <c r="I274" s="225"/>
      <c r="J274" s="225"/>
      <c r="K274" s="226">
        <f>ROUND(P274*H274,2)</f>
        <v>0</v>
      </c>
      <c r="L274" s="222" t="s">
        <v>201</v>
      </c>
      <c r="M274" s="47"/>
      <c r="N274" s="227" t="s">
        <v>20</v>
      </c>
      <c r="O274" s="228" t="s">
        <v>43</v>
      </c>
      <c r="P274" s="229">
        <f>I274+J274</f>
        <v>0</v>
      </c>
      <c r="Q274" s="229">
        <f>ROUND(I274*H274,2)</f>
        <v>0</v>
      </c>
      <c r="R274" s="229">
        <f>ROUND(J274*H274,2)</f>
        <v>0</v>
      </c>
      <c r="S274" s="87"/>
      <c r="T274" s="230">
        <f>S274*H274</f>
        <v>0</v>
      </c>
      <c r="U274" s="230">
        <v>0</v>
      </c>
      <c r="V274" s="230">
        <f>U274*H274</f>
        <v>0</v>
      </c>
      <c r="W274" s="230">
        <v>0</v>
      </c>
      <c r="X274" s="231">
        <f>W274*H274</f>
        <v>0</v>
      </c>
      <c r="Y274" s="41"/>
      <c r="Z274" s="41"/>
      <c r="AA274" s="41"/>
      <c r="AB274" s="41"/>
      <c r="AC274" s="41"/>
      <c r="AD274" s="41"/>
      <c r="AE274" s="41"/>
      <c r="AR274" s="232" t="s">
        <v>289</v>
      </c>
      <c r="AT274" s="232" t="s">
        <v>197</v>
      </c>
      <c r="AU274" s="232" t="s">
        <v>84</v>
      </c>
      <c r="AY274" s="20" t="s">
        <v>194</v>
      </c>
      <c r="BE274" s="233">
        <f>IF(O274="základní",K274,0)</f>
        <v>0</v>
      </c>
      <c r="BF274" s="233">
        <f>IF(O274="snížená",K274,0)</f>
        <v>0</v>
      </c>
      <c r="BG274" s="233">
        <f>IF(O274="zákl. přenesená",K274,0)</f>
        <v>0</v>
      </c>
      <c r="BH274" s="233">
        <f>IF(O274="sníž. přenesená",K274,0)</f>
        <v>0</v>
      </c>
      <c r="BI274" s="233">
        <f>IF(O274="nulová",K274,0)</f>
        <v>0</v>
      </c>
      <c r="BJ274" s="20" t="s">
        <v>82</v>
      </c>
      <c r="BK274" s="233">
        <f>ROUND(P274*H274,2)</f>
        <v>0</v>
      </c>
      <c r="BL274" s="20" t="s">
        <v>289</v>
      </c>
      <c r="BM274" s="232" t="s">
        <v>951</v>
      </c>
    </row>
    <row r="275" s="2" customFormat="1">
      <c r="A275" s="41"/>
      <c r="B275" s="42"/>
      <c r="C275" s="43"/>
      <c r="D275" s="234" t="s">
        <v>204</v>
      </c>
      <c r="E275" s="43"/>
      <c r="F275" s="235" t="s">
        <v>873</v>
      </c>
      <c r="G275" s="43"/>
      <c r="H275" s="43"/>
      <c r="I275" s="236"/>
      <c r="J275" s="236"/>
      <c r="K275" s="43"/>
      <c r="L275" s="43"/>
      <c r="M275" s="47"/>
      <c r="N275" s="237"/>
      <c r="O275" s="238"/>
      <c r="P275" s="87"/>
      <c r="Q275" s="87"/>
      <c r="R275" s="87"/>
      <c r="S275" s="87"/>
      <c r="T275" s="87"/>
      <c r="U275" s="87"/>
      <c r="V275" s="87"/>
      <c r="W275" s="87"/>
      <c r="X275" s="88"/>
      <c r="Y275" s="41"/>
      <c r="Z275" s="41"/>
      <c r="AA275" s="41"/>
      <c r="AB275" s="41"/>
      <c r="AC275" s="41"/>
      <c r="AD275" s="41"/>
      <c r="AE275" s="41"/>
      <c r="AT275" s="20" t="s">
        <v>204</v>
      </c>
      <c r="AU275" s="20" t="s">
        <v>84</v>
      </c>
    </row>
    <row r="276" s="13" customFormat="1">
      <c r="A276" s="13"/>
      <c r="B276" s="239"/>
      <c r="C276" s="240"/>
      <c r="D276" s="241" t="s">
        <v>206</v>
      </c>
      <c r="E276" s="242" t="s">
        <v>20</v>
      </c>
      <c r="F276" s="243" t="s">
        <v>887</v>
      </c>
      <c r="G276" s="240"/>
      <c r="H276" s="242" t="s">
        <v>20</v>
      </c>
      <c r="I276" s="244"/>
      <c r="J276" s="244"/>
      <c r="K276" s="240"/>
      <c r="L276" s="240"/>
      <c r="M276" s="245"/>
      <c r="N276" s="246"/>
      <c r="O276" s="247"/>
      <c r="P276" s="247"/>
      <c r="Q276" s="247"/>
      <c r="R276" s="247"/>
      <c r="S276" s="247"/>
      <c r="T276" s="247"/>
      <c r="U276" s="247"/>
      <c r="V276" s="247"/>
      <c r="W276" s="247"/>
      <c r="X276" s="248"/>
      <c r="Y276" s="13"/>
      <c r="Z276" s="13"/>
      <c r="AA276" s="13"/>
      <c r="AB276" s="13"/>
      <c r="AC276" s="13"/>
      <c r="AD276" s="13"/>
      <c r="AE276" s="13"/>
      <c r="AT276" s="249" t="s">
        <v>206</v>
      </c>
      <c r="AU276" s="249" t="s">
        <v>84</v>
      </c>
      <c r="AV276" s="13" t="s">
        <v>82</v>
      </c>
      <c r="AW276" s="13" t="s">
        <v>5</v>
      </c>
      <c r="AX276" s="13" t="s">
        <v>74</v>
      </c>
      <c r="AY276" s="249" t="s">
        <v>194</v>
      </c>
    </row>
    <row r="277" s="13" customFormat="1">
      <c r="A277" s="13"/>
      <c r="B277" s="239"/>
      <c r="C277" s="240"/>
      <c r="D277" s="241" t="s">
        <v>206</v>
      </c>
      <c r="E277" s="242" t="s">
        <v>20</v>
      </c>
      <c r="F277" s="243" t="s">
        <v>874</v>
      </c>
      <c r="G277" s="240"/>
      <c r="H277" s="242" t="s">
        <v>20</v>
      </c>
      <c r="I277" s="244"/>
      <c r="J277" s="244"/>
      <c r="K277" s="240"/>
      <c r="L277" s="240"/>
      <c r="M277" s="245"/>
      <c r="N277" s="246"/>
      <c r="O277" s="247"/>
      <c r="P277" s="247"/>
      <c r="Q277" s="247"/>
      <c r="R277" s="247"/>
      <c r="S277" s="247"/>
      <c r="T277" s="247"/>
      <c r="U277" s="247"/>
      <c r="V277" s="247"/>
      <c r="W277" s="247"/>
      <c r="X277" s="248"/>
      <c r="Y277" s="13"/>
      <c r="Z277" s="13"/>
      <c r="AA277" s="13"/>
      <c r="AB277" s="13"/>
      <c r="AC277" s="13"/>
      <c r="AD277" s="13"/>
      <c r="AE277" s="13"/>
      <c r="AT277" s="249" t="s">
        <v>206</v>
      </c>
      <c r="AU277" s="249" t="s">
        <v>84</v>
      </c>
      <c r="AV277" s="13" t="s">
        <v>82</v>
      </c>
      <c r="AW277" s="13" t="s">
        <v>5</v>
      </c>
      <c r="AX277" s="13" t="s">
        <v>74</v>
      </c>
      <c r="AY277" s="249" t="s">
        <v>194</v>
      </c>
    </row>
    <row r="278" s="13" customFormat="1">
      <c r="A278" s="13"/>
      <c r="B278" s="239"/>
      <c r="C278" s="240"/>
      <c r="D278" s="241" t="s">
        <v>206</v>
      </c>
      <c r="E278" s="242" t="s">
        <v>20</v>
      </c>
      <c r="F278" s="243" t="s">
        <v>349</v>
      </c>
      <c r="G278" s="240"/>
      <c r="H278" s="242" t="s">
        <v>20</v>
      </c>
      <c r="I278" s="244"/>
      <c r="J278" s="244"/>
      <c r="K278" s="240"/>
      <c r="L278" s="240"/>
      <c r="M278" s="245"/>
      <c r="N278" s="246"/>
      <c r="O278" s="247"/>
      <c r="P278" s="247"/>
      <c r="Q278" s="247"/>
      <c r="R278" s="247"/>
      <c r="S278" s="247"/>
      <c r="T278" s="247"/>
      <c r="U278" s="247"/>
      <c r="V278" s="247"/>
      <c r="W278" s="247"/>
      <c r="X278" s="248"/>
      <c r="Y278" s="13"/>
      <c r="Z278" s="13"/>
      <c r="AA278" s="13"/>
      <c r="AB278" s="13"/>
      <c r="AC278" s="13"/>
      <c r="AD278" s="13"/>
      <c r="AE278" s="13"/>
      <c r="AT278" s="249" t="s">
        <v>206</v>
      </c>
      <c r="AU278" s="249" t="s">
        <v>84</v>
      </c>
      <c r="AV278" s="13" t="s">
        <v>82</v>
      </c>
      <c r="AW278" s="13" t="s">
        <v>5</v>
      </c>
      <c r="AX278" s="13" t="s">
        <v>74</v>
      </c>
      <c r="AY278" s="249" t="s">
        <v>194</v>
      </c>
    </row>
    <row r="279" s="14" customFormat="1">
      <c r="A279" s="14"/>
      <c r="B279" s="250"/>
      <c r="C279" s="251"/>
      <c r="D279" s="241" t="s">
        <v>206</v>
      </c>
      <c r="E279" s="252" t="s">
        <v>20</v>
      </c>
      <c r="F279" s="253" t="s">
        <v>952</v>
      </c>
      <c r="G279" s="251"/>
      <c r="H279" s="254">
        <v>5.5199999999999996</v>
      </c>
      <c r="I279" s="255"/>
      <c r="J279" s="255"/>
      <c r="K279" s="251"/>
      <c r="L279" s="251"/>
      <c r="M279" s="256"/>
      <c r="N279" s="257"/>
      <c r="O279" s="258"/>
      <c r="P279" s="258"/>
      <c r="Q279" s="258"/>
      <c r="R279" s="258"/>
      <c r="S279" s="258"/>
      <c r="T279" s="258"/>
      <c r="U279" s="258"/>
      <c r="V279" s="258"/>
      <c r="W279" s="258"/>
      <c r="X279" s="259"/>
      <c r="Y279" s="14"/>
      <c r="Z279" s="14"/>
      <c r="AA279" s="14"/>
      <c r="AB279" s="14"/>
      <c r="AC279" s="14"/>
      <c r="AD279" s="14"/>
      <c r="AE279" s="14"/>
      <c r="AT279" s="260" t="s">
        <v>206</v>
      </c>
      <c r="AU279" s="260" t="s">
        <v>84</v>
      </c>
      <c r="AV279" s="14" t="s">
        <v>84</v>
      </c>
      <c r="AW279" s="14" t="s">
        <v>5</v>
      </c>
      <c r="AX279" s="14" t="s">
        <v>74</v>
      </c>
      <c r="AY279" s="260" t="s">
        <v>194</v>
      </c>
    </row>
    <row r="280" s="13" customFormat="1">
      <c r="A280" s="13"/>
      <c r="B280" s="239"/>
      <c r="C280" s="240"/>
      <c r="D280" s="241" t="s">
        <v>206</v>
      </c>
      <c r="E280" s="242" t="s">
        <v>20</v>
      </c>
      <c r="F280" s="243" t="s">
        <v>876</v>
      </c>
      <c r="G280" s="240"/>
      <c r="H280" s="242" t="s">
        <v>20</v>
      </c>
      <c r="I280" s="244"/>
      <c r="J280" s="244"/>
      <c r="K280" s="240"/>
      <c r="L280" s="240"/>
      <c r="M280" s="245"/>
      <c r="N280" s="246"/>
      <c r="O280" s="247"/>
      <c r="P280" s="247"/>
      <c r="Q280" s="247"/>
      <c r="R280" s="247"/>
      <c r="S280" s="247"/>
      <c r="T280" s="247"/>
      <c r="U280" s="247"/>
      <c r="V280" s="247"/>
      <c r="W280" s="247"/>
      <c r="X280" s="248"/>
      <c r="Y280" s="13"/>
      <c r="Z280" s="13"/>
      <c r="AA280" s="13"/>
      <c r="AB280" s="13"/>
      <c r="AC280" s="13"/>
      <c r="AD280" s="13"/>
      <c r="AE280" s="13"/>
      <c r="AT280" s="249" t="s">
        <v>206</v>
      </c>
      <c r="AU280" s="249" t="s">
        <v>84</v>
      </c>
      <c r="AV280" s="13" t="s">
        <v>82</v>
      </c>
      <c r="AW280" s="13" t="s">
        <v>5</v>
      </c>
      <c r="AX280" s="13" t="s">
        <v>74</v>
      </c>
      <c r="AY280" s="249" t="s">
        <v>194</v>
      </c>
    </row>
    <row r="281" s="13" customFormat="1">
      <c r="A281" s="13"/>
      <c r="B281" s="239"/>
      <c r="C281" s="240"/>
      <c r="D281" s="241" t="s">
        <v>206</v>
      </c>
      <c r="E281" s="242" t="s">
        <v>20</v>
      </c>
      <c r="F281" s="243" t="s">
        <v>887</v>
      </c>
      <c r="G281" s="240"/>
      <c r="H281" s="242" t="s">
        <v>20</v>
      </c>
      <c r="I281" s="244"/>
      <c r="J281" s="244"/>
      <c r="K281" s="240"/>
      <c r="L281" s="240"/>
      <c r="M281" s="245"/>
      <c r="N281" s="246"/>
      <c r="O281" s="247"/>
      <c r="P281" s="247"/>
      <c r="Q281" s="247"/>
      <c r="R281" s="247"/>
      <c r="S281" s="247"/>
      <c r="T281" s="247"/>
      <c r="U281" s="247"/>
      <c r="V281" s="247"/>
      <c r="W281" s="247"/>
      <c r="X281" s="248"/>
      <c r="Y281" s="13"/>
      <c r="Z281" s="13"/>
      <c r="AA281" s="13"/>
      <c r="AB281" s="13"/>
      <c r="AC281" s="13"/>
      <c r="AD281" s="13"/>
      <c r="AE281" s="13"/>
      <c r="AT281" s="249" t="s">
        <v>206</v>
      </c>
      <c r="AU281" s="249" t="s">
        <v>84</v>
      </c>
      <c r="AV281" s="13" t="s">
        <v>82</v>
      </c>
      <c r="AW281" s="13" t="s">
        <v>5</v>
      </c>
      <c r="AX281" s="13" t="s">
        <v>74</v>
      </c>
      <c r="AY281" s="249" t="s">
        <v>194</v>
      </c>
    </row>
    <row r="282" s="13" customFormat="1">
      <c r="A282" s="13"/>
      <c r="B282" s="239"/>
      <c r="C282" s="240"/>
      <c r="D282" s="241" t="s">
        <v>206</v>
      </c>
      <c r="E282" s="242" t="s">
        <v>20</v>
      </c>
      <c r="F282" s="243" t="s">
        <v>874</v>
      </c>
      <c r="G282" s="240"/>
      <c r="H282" s="242" t="s">
        <v>20</v>
      </c>
      <c r="I282" s="244"/>
      <c r="J282" s="244"/>
      <c r="K282" s="240"/>
      <c r="L282" s="240"/>
      <c r="M282" s="245"/>
      <c r="N282" s="246"/>
      <c r="O282" s="247"/>
      <c r="P282" s="247"/>
      <c r="Q282" s="247"/>
      <c r="R282" s="247"/>
      <c r="S282" s="247"/>
      <c r="T282" s="247"/>
      <c r="U282" s="247"/>
      <c r="V282" s="247"/>
      <c r="W282" s="247"/>
      <c r="X282" s="248"/>
      <c r="Y282" s="13"/>
      <c r="Z282" s="13"/>
      <c r="AA282" s="13"/>
      <c r="AB282" s="13"/>
      <c r="AC282" s="13"/>
      <c r="AD282" s="13"/>
      <c r="AE282" s="13"/>
      <c r="AT282" s="249" t="s">
        <v>206</v>
      </c>
      <c r="AU282" s="249" t="s">
        <v>84</v>
      </c>
      <c r="AV282" s="13" t="s">
        <v>82</v>
      </c>
      <c r="AW282" s="13" t="s">
        <v>5</v>
      </c>
      <c r="AX282" s="13" t="s">
        <v>74</v>
      </c>
      <c r="AY282" s="249" t="s">
        <v>194</v>
      </c>
    </row>
    <row r="283" s="13" customFormat="1">
      <c r="A283" s="13"/>
      <c r="B283" s="239"/>
      <c r="C283" s="240"/>
      <c r="D283" s="241" t="s">
        <v>206</v>
      </c>
      <c r="E283" s="242" t="s">
        <v>20</v>
      </c>
      <c r="F283" s="243" t="s">
        <v>349</v>
      </c>
      <c r="G283" s="240"/>
      <c r="H283" s="242" t="s">
        <v>20</v>
      </c>
      <c r="I283" s="244"/>
      <c r="J283" s="244"/>
      <c r="K283" s="240"/>
      <c r="L283" s="240"/>
      <c r="M283" s="245"/>
      <c r="N283" s="246"/>
      <c r="O283" s="247"/>
      <c r="P283" s="247"/>
      <c r="Q283" s="247"/>
      <c r="R283" s="247"/>
      <c r="S283" s="247"/>
      <c r="T283" s="247"/>
      <c r="U283" s="247"/>
      <c r="V283" s="247"/>
      <c r="W283" s="247"/>
      <c r="X283" s="248"/>
      <c r="Y283" s="13"/>
      <c r="Z283" s="13"/>
      <c r="AA283" s="13"/>
      <c r="AB283" s="13"/>
      <c r="AC283" s="13"/>
      <c r="AD283" s="13"/>
      <c r="AE283" s="13"/>
      <c r="AT283" s="249" t="s">
        <v>206</v>
      </c>
      <c r="AU283" s="249" t="s">
        <v>84</v>
      </c>
      <c r="AV283" s="13" t="s">
        <v>82</v>
      </c>
      <c r="AW283" s="13" t="s">
        <v>5</v>
      </c>
      <c r="AX283" s="13" t="s">
        <v>74</v>
      </c>
      <c r="AY283" s="249" t="s">
        <v>194</v>
      </c>
    </row>
    <row r="284" s="14" customFormat="1">
      <c r="A284" s="14"/>
      <c r="B284" s="250"/>
      <c r="C284" s="251"/>
      <c r="D284" s="241" t="s">
        <v>206</v>
      </c>
      <c r="E284" s="252" t="s">
        <v>20</v>
      </c>
      <c r="F284" s="253" t="s">
        <v>953</v>
      </c>
      <c r="G284" s="251"/>
      <c r="H284" s="254">
        <v>2.7599999999999998</v>
      </c>
      <c r="I284" s="255"/>
      <c r="J284" s="255"/>
      <c r="K284" s="251"/>
      <c r="L284" s="251"/>
      <c r="M284" s="256"/>
      <c r="N284" s="257"/>
      <c r="O284" s="258"/>
      <c r="P284" s="258"/>
      <c r="Q284" s="258"/>
      <c r="R284" s="258"/>
      <c r="S284" s="258"/>
      <c r="T284" s="258"/>
      <c r="U284" s="258"/>
      <c r="V284" s="258"/>
      <c r="W284" s="258"/>
      <c r="X284" s="259"/>
      <c r="Y284" s="14"/>
      <c r="Z284" s="14"/>
      <c r="AA284" s="14"/>
      <c r="AB284" s="14"/>
      <c r="AC284" s="14"/>
      <c r="AD284" s="14"/>
      <c r="AE284" s="14"/>
      <c r="AT284" s="260" t="s">
        <v>206</v>
      </c>
      <c r="AU284" s="260" t="s">
        <v>84</v>
      </c>
      <c r="AV284" s="14" t="s">
        <v>84</v>
      </c>
      <c r="AW284" s="14" t="s">
        <v>5</v>
      </c>
      <c r="AX284" s="14" t="s">
        <v>74</v>
      </c>
      <c r="AY284" s="260" t="s">
        <v>194</v>
      </c>
    </row>
    <row r="285" s="13" customFormat="1">
      <c r="A285" s="13"/>
      <c r="B285" s="239"/>
      <c r="C285" s="240"/>
      <c r="D285" s="241" t="s">
        <v>206</v>
      </c>
      <c r="E285" s="242" t="s">
        <v>20</v>
      </c>
      <c r="F285" s="243" t="s">
        <v>876</v>
      </c>
      <c r="G285" s="240"/>
      <c r="H285" s="242" t="s">
        <v>20</v>
      </c>
      <c r="I285" s="244"/>
      <c r="J285" s="244"/>
      <c r="K285" s="240"/>
      <c r="L285" s="240"/>
      <c r="M285" s="245"/>
      <c r="N285" s="246"/>
      <c r="O285" s="247"/>
      <c r="P285" s="247"/>
      <c r="Q285" s="247"/>
      <c r="R285" s="247"/>
      <c r="S285" s="247"/>
      <c r="T285" s="247"/>
      <c r="U285" s="247"/>
      <c r="V285" s="247"/>
      <c r="W285" s="247"/>
      <c r="X285" s="248"/>
      <c r="Y285" s="13"/>
      <c r="Z285" s="13"/>
      <c r="AA285" s="13"/>
      <c r="AB285" s="13"/>
      <c r="AC285" s="13"/>
      <c r="AD285" s="13"/>
      <c r="AE285" s="13"/>
      <c r="AT285" s="249" t="s">
        <v>206</v>
      </c>
      <c r="AU285" s="249" t="s">
        <v>84</v>
      </c>
      <c r="AV285" s="13" t="s">
        <v>82</v>
      </c>
      <c r="AW285" s="13" t="s">
        <v>5</v>
      </c>
      <c r="AX285" s="13" t="s">
        <v>74</v>
      </c>
      <c r="AY285" s="249" t="s">
        <v>194</v>
      </c>
    </row>
    <row r="286" s="13" customFormat="1">
      <c r="A286" s="13"/>
      <c r="B286" s="239"/>
      <c r="C286" s="240"/>
      <c r="D286" s="241" t="s">
        <v>206</v>
      </c>
      <c r="E286" s="242" t="s">
        <v>20</v>
      </c>
      <c r="F286" s="243" t="s">
        <v>887</v>
      </c>
      <c r="G286" s="240"/>
      <c r="H286" s="242" t="s">
        <v>20</v>
      </c>
      <c r="I286" s="244"/>
      <c r="J286" s="244"/>
      <c r="K286" s="240"/>
      <c r="L286" s="240"/>
      <c r="M286" s="245"/>
      <c r="N286" s="246"/>
      <c r="O286" s="247"/>
      <c r="P286" s="247"/>
      <c r="Q286" s="247"/>
      <c r="R286" s="247"/>
      <c r="S286" s="247"/>
      <c r="T286" s="247"/>
      <c r="U286" s="247"/>
      <c r="V286" s="247"/>
      <c r="W286" s="247"/>
      <c r="X286" s="248"/>
      <c r="Y286" s="13"/>
      <c r="Z286" s="13"/>
      <c r="AA286" s="13"/>
      <c r="AB286" s="13"/>
      <c r="AC286" s="13"/>
      <c r="AD286" s="13"/>
      <c r="AE286" s="13"/>
      <c r="AT286" s="249" t="s">
        <v>206</v>
      </c>
      <c r="AU286" s="249" t="s">
        <v>84</v>
      </c>
      <c r="AV286" s="13" t="s">
        <v>82</v>
      </c>
      <c r="AW286" s="13" t="s">
        <v>5</v>
      </c>
      <c r="AX286" s="13" t="s">
        <v>74</v>
      </c>
      <c r="AY286" s="249" t="s">
        <v>194</v>
      </c>
    </row>
    <row r="287" s="13" customFormat="1">
      <c r="A287" s="13"/>
      <c r="B287" s="239"/>
      <c r="C287" s="240"/>
      <c r="D287" s="241" t="s">
        <v>206</v>
      </c>
      <c r="E287" s="242" t="s">
        <v>20</v>
      </c>
      <c r="F287" s="243" t="s">
        <v>874</v>
      </c>
      <c r="G287" s="240"/>
      <c r="H287" s="242" t="s">
        <v>20</v>
      </c>
      <c r="I287" s="244"/>
      <c r="J287" s="244"/>
      <c r="K287" s="240"/>
      <c r="L287" s="240"/>
      <c r="M287" s="245"/>
      <c r="N287" s="246"/>
      <c r="O287" s="247"/>
      <c r="P287" s="247"/>
      <c r="Q287" s="247"/>
      <c r="R287" s="247"/>
      <c r="S287" s="247"/>
      <c r="T287" s="247"/>
      <c r="U287" s="247"/>
      <c r="V287" s="247"/>
      <c r="W287" s="247"/>
      <c r="X287" s="248"/>
      <c r="Y287" s="13"/>
      <c r="Z287" s="13"/>
      <c r="AA287" s="13"/>
      <c r="AB287" s="13"/>
      <c r="AC287" s="13"/>
      <c r="AD287" s="13"/>
      <c r="AE287" s="13"/>
      <c r="AT287" s="249" t="s">
        <v>206</v>
      </c>
      <c r="AU287" s="249" t="s">
        <v>84</v>
      </c>
      <c r="AV287" s="13" t="s">
        <v>82</v>
      </c>
      <c r="AW287" s="13" t="s">
        <v>5</v>
      </c>
      <c r="AX287" s="13" t="s">
        <v>74</v>
      </c>
      <c r="AY287" s="249" t="s">
        <v>194</v>
      </c>
    </row>
    <row r="288" s="13" customFormat="1">
      <c r="A288" s="13"/>
      <c r="B288" s="239"/>
      <c r="C288" s="240"/>
      <c r="D288" s="241" t="s">
        <v>206</v>
      </c>
      <c r="E288" s="242" t="s">
        <v>20</v>
      </c>
      <c r="F288" s="243" t="s">
        <v>349</v>
      </c>
      <c r="G288" s="240"/>
      <c r="H288" s="242" t="s">
        <v>20</v>
      </c>
      <c r="I288" s="244"/>
      <c r="J288" s="244"/>
      <c r="K288" s="240"/>
      <c r="L288" s="240"/>
      <c r="M288" s="245"/>
      <c r="N288" s="246"/>
      <c r="O288" s="247"/>
      <c r="P288" s="247"/>
      <c r="Q288" s="247"/>
      <c r="R288" s="247"/>
      <c r="S288" s="247"/>
      <c r="T288" s="247"/>
      <c r="U288" s="247"/>
      <c r="V288" s="247"/>
      <c r="W288" s="247"/>
      <c r="X288" s="248"/>
      <c r="Y288" s="13"/>
      <c r="Z288" s="13"/>
      <c r="AA288" s="13"/>
      <c r="AB288" s="13"/>
      <c r="AC288" s="13"/>
      <c r="AD288" s="13"/>
      <c r="AE288" s="13"/>
      <c r="AT288" s="249" t="s">
        <v>206</v>
      </c>
      <c r="AU288" s="249" t="s">
        <v>84</v>
      </c>
      <c r="AV288" s="13" t="s">
        <v>82</v>
      </c>
      <c r="AW288" s="13" t="s">
        <v>5</v>
      </c>
      <c r="AX288" s="13" t="s">
        <v>74</v>
      </c>
      <c r="AY288" s="249" t="s">
        <v>194</v>
      </c>
    </row>
    <row r="289" s="14" customFormat="1">
      <c r="A289" s="14"/>
      <c r="B289" s="250"/>
      <c r="C289" s="251"/>
      <c r="D289" s="241" t="s">
        <v>206</v>
      </c>
      <c r="E289" s="252" t="s">
        <v>20</v>
      </c>
      <c r="F289" s="253" t="s">
        <v>954</v>
      </c>
      <c r="G289" s="251"/>
      <c r="H289" s="254">
        <v>27.533000000000001</v>
      </c>
      <c r="I289" s="255"/>
      <c r="J289" s="255"/>
      <c r="K289" s="251"/>
      <c r="L289" s="251"/>
      <c r="M289" s="256"/>
      <c r="N289" s="257"/>
      <c r="O289" s="258"/>
      <c r="P289" s="258"/>
      <c r="Q289" s="258"/>
      <c r="R289" s="258"/>
      <c r="S289" s="258"/>
      <c r="T289" s="258"/>
      <c r="U289" s="258"/>
      <c r="V289" s="258"/>
      <c r="W289" s="258"/>
      <c r="X289" s="259"/>
      <c r="Y289" s="14"/>
      <c r="Z289" s="14"/>
      <c r="AA289" s="14"/>
      <c r="AB289" s="14"/>
      <c r="AC289" s="14"/>
      <c r="AD289" s="14"/>
      <c r="AE289" s="14"/>
      <c r="AT289" s="260" t="s">
        <v>206</v>
      </c>
      <c r="AU289" s="260" t="s">
        <v>84</v>
      </c>
      <c r="AV289" s="14" t="s">
        <v>84</v>
      </c>
      <c r="AW289" s="14" t="s">
        <v>5</v>
      </c>
      <c r="AX289" s="14" t="s">
        <v>74</v>
      </c>
      <c r="AY289" s="260" t="s">
        <v>194</v>
      </c>
    </row>
    <row r="290" s="13" customFormat="1">
      <c r="A290" s="13"/>
      <c r="B290" s="239"/>
      <c r="C290" s="240"/>
      <c r="D290" s="241" t="s">
        <v>206</v>
      </c>
      <c r="E290" s="242" t="s">
        <v>20</v>
      </c>
      <c r="F290" s="243" t="s">
        <v>878</v>
      </c>
      <c r="G290" s="240"/>
      <c r="H290" s="242" t="s">
        <v>20</v>
      </c>
      <c r="I290" s="244"/>
      <c r="J290" s="244"/>
      <c r="K290" s="240"/>
      <c r="L290" s="240"/>
      <c r="M290" s="245"/>
      <c r="N290" s="246"/>
      <c r="O290" s="247"/>
      <c r="P290" s="247"/>
      <c r="Q290" s="247"/>
      <c r="R290" s="247"/>
      <c r="S290" s="247"/>
      <c r="T290" s="247"/>
      <c r="U290" s="247"/>
      <c r="V290" s="247"/>
      <c r="W290" s="247"/>
      <c r="X290" s="248"/>
      <c r="Y290" s="13"/>
      <c r="Z290" s="13"/>
      <c r="AA290" s="13"/>
      <c r="AB290" s="13"/>
      <c r="AC290" s="13"/>
      <c r="AD290" s="13"/>
      <c r="AE290" s="13"/>
      <c r="AT290" s="249" t="s">
        <v>206</v>
      </c>
      <c r="AU290" s="249" t="s">
        <v>84</v>
      </c>
      <c r="AV290" s="13" t="s">
        <v>82</v>
      </c>
      <c r="AW290" s="13" t="s">
        <v>5</v>
      </c>
      <c r="AX290" s="13" t="s">
        <v>74</v>
      </c>
      <c r="AY290" s="249" t="s">
        <v>194</v>
      </c>
    </row>
    <row r="291" s="13" customFormat="1">
      <c r="A291" s="13"/>
      <c r="B291" s="239"/>
      <c r="C291" s="240"/>
      <c r="D291" s="241" t="s">
        <v>206</v>
      </c>
      <c r="E291" s="242" t="s">
        <v>20</v>
      </c>
      <c r="F291" s="243" t="s">
        <v>887</v>
      </c>
      <c r="G291" s="240"/>
      <c r="H291" s="242" t="s">
        <v>20</v>
      </c>
      <c r="I291" s="244"/>
      <c r="J291" s="244"/>
      <c r="K291" s="240"/>
      <c r="L291" s="240"/>
      <c r="M291" s="245"/>
      <c r="N291" s="246"/>
      <c r="O291" s="247"/>
      <c r="P291" s="247"/>
      <c r="Q291" s="247"/>
      <c r="R291" s="247"/>
      <c r="S291" s="247"/>
      <c r="T291" s="247"/>
      <c r="U291" s="247"/>
      <c r="V291" s="247"/>
      <c r="W291" s="247"/>
      <c r="X291" s="248"/>
      <c r="Y291" s="13"/>
      <c r="Z291" s="13"/>
      <c r="AA291" s="13"/>
      <c r="AB291" s="13"/>
      <c r="AC291" s="13"/>
      <c r="AD291" s="13"/>
      <c r="AE291" s="13"/>
      <c r="AT291" s="249" t="s">
        <v>206</v>
      </c>
      <c r="AU291" s="249" t="s">
        <v>84</v>
      </c>
      <c r="AV291" s="13" t="s">
        <v>82</v>
      </c>
      <c r="AW291" s="13" t="s">
        <v>5</v>
      </c>
      <c r="AX291" s="13" t="s">
        <v>74</v>
      </c>
      <c r="AY291" s="249" t="s">
        <v>194</v>
      </c>
    </row>
    <row r="292" s="13" customFormat="1">
      <c r="A292" s="13"/>
      <c r="B292" s="239"/>
      <c r="C292" s="240"/>
      <c r="D292" s="241" t="s">
        <v>206</v>
      </c>
      <c r="E292" s="242" t="s">
        <v>20</v>
      </c>
      <c r="F292" s="243" t="s">
        <v>874</v>
      </c>
      <c r="G292" s="240"/>
      <c r="H292" s="242" t="s">
        <v>20</v>
      </c>
      <c r="I292" s="244"/>
      <c r="J292" s="244"/>
      <c r="K292" s="240"/>
      <c r="L292" s="240"/>
      <c r="M292" s="245"/>
      <c r="N292" s="246"/>
      <c r="O292" s="247"/>
      <c r="P292" s="247"/>
      <c r="Q292" s="247"/>
      <c r="R292" s="247"/>
      <c r="S292" s="247"/>
      <c r="T292" s="247"/>
      <c r="U292" s="247"/>
      <c r="V292" s="247"/>
      <c r="W292" s="247"/>
      <c r="X292" s="248"/>
      <c r="Y292" s="13"/>
      <c r="Z292" s="13"/>
      <c r="AA292" s="13"/>
      <c r="AB292" s="13"/>
      <c r="AC292" s="13"/>
      <c r="AD292" s="13"/>
      <c r="AE292" s="13"/>
      <c r="AT292" s="249" t="s">
        <v>206</v>
      </c>
      <c r="AU292" s="249" t="s">
        <v>84</v>
      </c>
      <c r="AV292" s="13" t="s">
        <v>82</v>
      </c>
      <c r="AW292" s="13" t="s">
        <v>5</v>
      </c>
      <c r="AX292" s="13" t="s">
        <v>74</v>
      </c>
      <c r="AY292" s="249" t="s">
        <v>194</v>
      </c>
    </row>
    <row r="293" s="13" customFormat="1">
      <c r="A293" s="13"/>
      <c r="B293" s="239"/>
      <c r="C293" s="240"/>
      <c r="D293" s="241" t="s">
        <v>206</v>
      </c>
      <c r="E293" s="242" t="s">
        <v>20</v>
      </c>
      <c r="F293" s="243" t="s">
        <v>349</v>
      </c>
      <c r="G293" s="240"/>
      <c r="H293" s="242" t="s">
        <v>20</v>
      </c>
      <c r="I293" s="244"/>
      <c r="J293" s="244"/>
      <c r="K293" s="240"/>
      <c r="L293" s="240"/>
      <c r="M293" s="245"/>
      <c r="N293" s="246"/>
      <c r="O293" s="247"/>
      <c r="P293" s="247"/>
      <c r="Q293" s="247"/>
      <c r="R293" s="247"/>
      <c r="S293" s="247"/>
      <c r="T293" s="247"/>
      <c r="U293" s="247"/>
      <c r="V293" s="247"/>
      <c r="W293" s="247"/>
      <c r="X293" s="248"/>
      <c r="Y293" s="13"/>
      <c r="Z293" s="13"/>
      <c r="AA293" s="13"/>
      <c r="AB293" s="13"/>
      <c r="AC293" s="13"/>
      <c r="AD293" s="13"/>
      <c r="AE293" s="13"/>
      <c r="AT293" s="249" t="s">
        <v>206</v>
      </c>
      <c r="AU293" s="249" t="s">
        <v>84</v>
      </c>
      <c r="AV293" s="13" t="s">
        <v>82</v>
      </c>
      <c r="AW293" s="13" t="s">
        <v>5</v>
      </c>
      <c r="AX293" s="13" t="s">
        <v>74</v>
      </c>
      <c r="AY293" s="249" t="s">
        <v>194</v>
      </c>
    </row>
    <row r="294" s="14" customFormat="1">
      <c r="A294" s="14"/>
      <c r="B294" s="250"/>
      <c r="C294" s="251"/>
      <c r="D294" s="241" t="s">
        <v>206</v>
      </c>
      <c r="E294" s="252" t="s">
        <v>20</v>
      </c>
      <c r="F294" s="253" t="s">
        <v>955</v>
      </c>
      <c r="G294" s="251"/>
      <c r="H294" s="254">
        <v>136.708</v>
      </c>
      <c r="I294" s="255"/>
      <c r="J294" s="255"/>
      <c r="K294" s="251"/>
      <c r="L294" s="251"/>
      <c r="M294" s="256"/>
      <c r="N294" s="257"/>
      <c r="O294" s="258"/>
      <c r="P294" s="258"/>
      <c r="Q294" s="258"/>
      <c r="R294" s="258"/>
      <c r="S294" s="258"/>
      <c r="T294" s="258"/>
      <c r="U294" s="258"/>
      <c r="V294" s="258"/>
      <c r="W294" s="258"/>
      <c r="X294" s="259"/>
      <c r="Y294" s="14"/>
      <c r="Z294" s="14"/>
      <c r="AA294" s="14"/>
      <c r="AB294" s="14"/>
      <c r="AC294" s="14"/>
      <c r="AD294" s="14"/>
      <c r="AE294" s="14"/>
      <c r="AT294" s="260" t="s">
        <v>206</v>
      </c>
      <c r="AU294" s="260" t="s">
        <v>84</v>
      </c>
      <c r="AV294" s="14" t="s">
        <v>84</v>
      </c>
      <c r="AW294" s="14" t="s">
        <v>5</v>
      </c>
      <c r="AX294" s="14" t="s">
        <v>74</v>
      </c>
      <c r="AY294" s="260" t="s">
        <v>194</v>
      </c>
    </row>
    <row r="295" s="13" customFormat="1">
      <c r="A295" s="13"/>
      <c r="B295" s="239"/>
      <c r="C295" s="240"/>
      <c r="D295" s="241" t="s">
        <v>206</v>
      </c>
      <c r="E295" s="242" t="s">
        <v>20</v>
      </c>
      <c r="F295" s="243" t="s">
        <v>956</v>
      </c>
      <c r="G295" s="240"/>
      <c r="H295" s="242" t="s">
        <v>20</v>
      </c>
      <c r="I295" s="244"/>
      <c r="J295" s="244"/>
      <c r="K295" s="240"/>
      <c r="L295" s="240"/>
      <c r="M295" s="245"/>
      <c r="N295" s="246"/>
      <c r="O295" s="247"/>
      <c r="P295" s="247"/>
      <c r="Q295" s="247"/>
      <c r="R295" s="247"/>
      <c r="S295" s="247"/>
      <c r="T295" s="247"/>
      <c r="U295" s="247"/>
      <c r="V295" s="247"/>
      <c r="W295" s="247"/>
      <c r="X295" s="248"/>
      <c r="Y295" s="13"/>
      <c r="Z295" s="13"/>
      <c r="AA295" s="13"/>
      <c r="AB295" s="13"/>
      <c r="AC295" s="13"/>
      <c r="AD295" s="13"/>
      <c r="AE295" s="13"/>
      <c r="AT295" s="249" t="s">
        <v>206</v>
      </c>
      <c r="AU295" s="249" t="s">
        <v>84</v>
      </c>
      <c r="AV295" s="13" t="s">
        <v>82</v>
      </c>
      <c r="AW295" s="13" t="s">
        <v>5</v>
      </c>
      <c r="AX295" s="13" t="s">
        <v>74</v>
      </c>
      <c r="AY295" s="249" t="s">
        <v>194</v>
      </c>
    </row>
    <row r="296" s="15" customFormat="1">
      <c r="A296" s="15"/>
      <c r="B296" s="261"/>
      <c r="C296" s="262"/>
      <c r="D296" s="241" t="s">
        <v>206</v>
      </c>
      <c r="E296" s="263" t="s">
        <v>20</v>
      </c>
      <c r="F296" s="264" t="s">
        <v>210</v>
      </c>
      <c r="G296" s="262"/>
      <c r="H296" s="265">
        <v>172.52099999999999</v>
      </c>
      <c r="I296" s="266"/>
      <c r="J296" s="266"/>
      <c r="K296" s="262"/>
      <c r="L296" s="262"/>
      <c r="M296" s="267"/>
      <c r="N296" s="268"/>
      <c r="O296" s="269"/>
      <c r="P296" s="269"/>
      <c r="Q296" s="269"/>
      <c r="R296" s="269"/>
      <c r="S296" s="269"/>
      <c r="T296" s="269"/>
      <c r="U296" s="269"/>
      <c r="V296" s="269"/>
      <c r="W296" s="269"/>
      <c r="X296" s="270"/>
      <c r="Y296" s="15"/>
      <c r="Z296" s="15"/>
      <c r="AA296" s="15"/>
      <c r="AB296" s="15"/>
      <c r="AC296" s="15"/>
      <c r="AD296" s="15"/>
      <c r="AE296" s="15"/>
      <c r="AT296" s="271" t="s">
        <v>206</v>
      </c>
      <c r="AU296" s="271" t="s">
        <v>84</v>
      </c>
      <c r="AV296" s="15" t="s">
        <v>202</v>
      </c>
      <c r="AW296" s="15" t="s">
        <v>5</v>
      </c>
      <c r="AX296" s="15" t="s">
        <v>82</v>
      </c>
      <c r="AY296" s="271" t="s">
        <v>194</v>
      </c>
    </row>
    <row r="297" s="2" customFormat="1" ht="24.15" customHeight="1">
      <c r="A297" s="41"/>
      <c r="B297" s="42"/>
      <c r="C297" s="220" t="s">
        <v>308</v>
      </c>
      <c r="D297" s="220" t="s">
        <v>197</v>
      </c>
      <c r="E297" s="221" t="s">
        <v>881</v>
      </c>
      <c r="F297" s="222" t="s">
        <v>882</v>
      </c>
      <c r="G297" s="223" t="s">
        <v>200</v>
      </c>
      <c r="H297" s="224">
        <v>172.52099999999999</v>
      </c>
      <c r="I297" s="225"/>
      <c r="J297" s="225"/>
      <c r="K297" s="226">
        <f>ROUND(P297*H297,2)</f>
        <v>0</v>
      </c>
      <c r="L297" s="222" t="s">
        <v>201</v>
      </c>
      <c r="M297" s="47"/>
      <c r="N297" s="227" t="s">
        <v>20</v>
      </c>
      <c r="O297" s="228" t="s">
        <v>43</v>
      </c>
      <c r="P297" s="229">
        <f>I297+J297</f>
        <v>0</v>
      </c>
      <c r="Q297" s="229">
        <f>ROUND(I297*H297,2)</f>
        <v>0</v>
      </c>
      <c r="R297" s="229">
        <f>ROUND(J297*H297,2)</f>
        <v>0</v>
      </c>
      <c r="S297" s="87"/>
      <c r="T297" s="230">
        <f>S297*H297</f>
        <v>0</v>
      </c>
      <c r="U297" s="230">
        <v>0.00021599999999999999</v>
      </c>
      <c r="V297" s="230">
        <f>U297*H297</f>
        <v>0.037264535999999994</v>
      </c>
      <c r="W297" s="230">
        <v>0</v>
      </c>
      <c r="X297" s="231">
        <f>W297*H297</f>
        <v>0</v>
      </c>
      <c r="Y297" s="41"/>
      <c r="Z297" s="41"/>
      <c r="AA297" s="41"/>
      <c r="AB297" s="41"/>
      <c r="AC297" s="41"/>
      <c r="AD297" s="41"/>
      <c r="AE297" s="41"/>
      <c r="AR297" s="232" t="s">
        <v>289</v>
      </c>
      <c r="AT297" s="232" t="s">
        <v>197</v>
      </c>
      <c r="AU297" s="232" t="s">
        <v>84</v>
      </c>
      <c r="AY297" s="20" t="s">
        <v>194</v>
      </c>
      <c r="BE297" s="233">
        <f>IF(O297="základní",K297,0)</f>
        <v>0</v>
      </c>
      <c r="BF297" s="233">
        <f>IF(O297="snížená",K297,0)</f>
        <v>0</v>
      </c>
      <c r="BG297" s="233">
        <f>IF(O297="zákl. přenesená",K297,0)</f>
        <v>0</v>
      </c>
      <c r="BH297" s="233">
        <f>IF(O297="sníž. přenesená",K297,0)</f>
        <v>0</v>
      </c>
      <c r="BI297" s="233">
        <f>IF(O297="nulová",K297,0)</f>
        <v>0</v>
      </c>
      <c r="BJ297" s="20" t="s">
        <v>82</v>
      </c>
      <c r="BK297" s="233">
        <f>ROUND(P297*H297,2)</f>
        <v>0</v>
      </c>
      <c r="BL297" s="20" t="s">
        <v>289</v>
      </c>
      <c r="BM297" s="232" t="s">
        <v>957</v>
      </c>
    </row>
    <row r="298" s="2" customFormat="1">
      <c r="A298" s="41"/>
      <c r="B298" s="42"/>
      <c r="C298" s="43"/>
      <c r="D298" s="234" t="s">
        <v>204</v>
      </c>
      <c r="E298" s="43"/>
      <c r="F298" s="235" t="s">
        <v>884</v>
      </c>
      <c r="G298" s="43"/>
      <c r="H298" s="43"/>
      <c r="I298" s="236"/>
      <c r="J298" s="236"/>
      <c r="K298" s="43"/>
      <c r="L298" s="43"/>
      <c r="M298" s="47"/>
      <c r="N298" s="237"/>
      <c r="O298" s="238"/>
      <c r="P298" s="87"/>
      <c r="Q298" s="87"/>
      <c r="R298" s="87"/>
      <c r="S298" s="87"/>
      <c r="T298" s="87"/>
      <c r="U298" s="87"/>
      <c r="V298" s="87"/>
      <c r="W298" s="87"/>
      <c r="X298" s="88"/>
      <c r="Y298" s="41"/>
      <c r="Z298" s="41"/>
      <c r="AA298" s="41"/>
      <c r="AB298" s="41"/>
      <c r="AC298" s="41"/>
      <c r="AD298" s="41"/>
      <c r="AE298" s="41"/>
      <c r="AT298" s="20" t="s">
        <v>204</v>
      </c>
      <c r="AU298" s="20" t="s">
        <v>84</v>
      </c>
    </row>
    <row r="299" s="13" customFormat="1">
      <c r="A299" s="13"/>
      <c r="B299" s="239"/>
      <c r="C299" s="240"/>
      <c r="D299" s="241" t="s">
        <v>206</v>
      </c>
      <c r="E299" s="242" t="s">
        <v>20</v>
      </c>
      <c r="F299" s="243" t="s">
        <v>887</v>
      </c>
      <c r="G299" s="240"/>
      <c r="H299" s="242" t="s">
        <v>20</v>
      </c>
      <c r="I299" s="244"/>
      <c r="J299" s="244"/>
      <c r="K299" s="240"/>
      <c r="L299" s="240"/>
      <c r="M299" s="245"/>
      <c r="N299" s="246"/>
      <c r="O299" s="247"/>
      <c r="P299" s="247"/>
      <c r="Q299" s="247"/>
      <c r="R299" s="247"/>
      <c r="S299" s="247"/>
      <c r="T299" s="247"/>
      <c r="U299" s="247"/>
      <c r="V299" s="247"/>
      <c r="W299" s="247"/>
      <c r="X299" s="248"/>
      <c r="Y299" s="13"/>
      <c r="Z299" s="13"/>
      <c r="AA299" s="13"/>
      <c r="AB299" s="13"/>
      <c r="AC299" s="13"/>
      <c r="AD299" s="13"/>
      <c r="AE299" s="13"/>
      <c r="AT299" s="249" t="s">
        <v>206</v>
      </c>
      <c r="AU299" s="249" t="s">
        <v>84</v>
      </c>
      <c r="AV299" s="13" t="s">
        <v>82</v>
      </c>
      <c r="AW299" s="13" t="s">
        <v>5</v>
      </c>
      <c r="AX299" s="13" t="s">
        <v>74</v>
      </c>
      <c r="AY299" s="249" t="s">
        <v>194</v>
      </c>
    </row>
    <row r="300" s="13" customFormat="1">
      <c r="A300" s="13"/>
      <c r="B300" s="239"/>
      <c r="C300" s="240"/>
      <c r="D300" s="241" t="s">
        <v>206</v>
      </c>
      <c r="E300" s="242" t="s">
        <v>20</v>
      </c>
      <c r="F300" s="243" t="s">
        <v>874</v>
      </c>
      <c r="G300" s="240"/>
      <c r="H300" s="242" t="s">
        <v>20</v>
      </c>
      <c r="I300" s="244"/>
      <c r="J300" s="244"/>
      <c r="K300" s="240"/>
      <c r="L300" s="240"/>
      <c r="M300" s="245"/>
      <c r="N300" s="246"/>
      <c r="O300" s="247"/>
      <c r="P300" s="247"/>
      <c r="Q300" s="247"/>
      <c r="R300" s="247"/>
      <c r="S300" s="247"/>
      <c r="T300" s="247"/>
      <c r="U300" s="247"/>
      <c r="V300" s="247"/>
      <c r="W300" s="247"/>
      <c r="X300" s="248"/>
      <c r="Y300" s="13"/>
      <c r="Z300" s="13"/>
      <c r="AA300" s="13"/>
      <c r="AB300" s="13"/>
      <c r="AC300" s="13"/>
      <c r="AD300" s="13"/>
      <c r="AE300" s="13"/>
      <c r="AT300" s="249" t="s">
        <v>206</v>
      </c>
      <c r="AU300" s="249" t="s">
        <v>84</v>
      </c>
      <c r="AV300" s="13" t="s">
        <v>82</v>
      </c>
      <c r="AW300" s="13" t="s">
        <v>5</v>
      </c>
      <c r="AX300" s="13" t="s">
        <v>74</v>
      </c>
      <c r="AY300" s="249" t="s">
        <v>194</v>
      </c>
    </row>
    <row r="301" s="13" customFormat="1">
      <c r="A301" s="13"/>
      <c r="B301" s="239"/>
      <c r="C301" s="240"/>
      <c r="D301" s="241" t="s">
        <v>206</v>
      </c>
      <c r="E301" s="242" t="s">
        <v>20</v>
      </c>
      <c r="F301" s="243" t="s">
        <v>349</v>
      </c>
      <c r="G301" s="240"/>
      <c r="H301" s="242" t="s">
        <v>20</v>
      </c>
      <c r="I301" s="244"/>
      <c r="J301" s="244"/>
      <c r="K301" s="240"/>
      <c r="L301" s="240"/>
      <c r="M301" s="245"/>
      <c r="N301" s="246"/>
      <c r="O301" s="247"/>
      <c r="P301" s="247"/>
      <c r="Q301" s="247"/>
      <c r="R301" s="247"/>
      <c r="S301" s="247"/>
      <c r="T301" s="247"/>
      <c r="U301" s="247"/>
      <c r="V301" s="247"/>
      <c r="W301" s="247"/>
      <c r="X301" s="248"/>
      <c r="Y301" s="13"/>
      <c r="Z301" s="13"/>
      <c r="AA301" s="13"/>
      <c r="AB301" s="13"/>
      <c r="AC301" s="13"/>
      <c r="AD301" s="13"/>
      <c r="AE301" s="13"/>
      <c r="AT301" s="249" t="s">
        <v>206</v>
      </c>
      <c r="AU301" s="249" t="s">
        <v>84</v>
      </c>
      <c r="AV301" s="13" t="s">
        <v>82</v>
      </c>
      <c r="AW301" s="13" t="s">
        <v>5</v>
      </c>
      <c r="AX301" s="13" t="s">
        <v>74</v>
      </c>
      <c r="AY301" s="249" t="s">
        <v>194</v>
      </c>
    </row>
    <row r="302" s="14" customFormat="1">
      <c r="A302" s="14"/>
      <c r="B302" s="250"/>
      <c r="C302" s="251"/>
      <c r="D302" s="241" t="s">
        <v>206</v>
      </c>
      <c r="E302" s="252" t="s">
        <v>20</v>
      </c>
      <c r="F302" s="253" t="s">
        <v>952</v>
      </c>
      <c r="G302" s="251"/>
      <c r="H302" s="254">
        <v>5.5199999999999996</v>
      </c>
      <c r="I302" s="255"/>
      <c r="J302" s="255"/>
      <c r="K302" s="251"/>
      <c r="L302" s="251"/>
      <c r="M302" s="256"/>
      <c r="N302" s="257"/>
      <c r="O302" s="258"/>
      <c r="P302" s="258"/>
      <c r="Q302" s="258"/>
      <c r="R302" s="258"/>
      <c r="S302" s="258"/>
      <c r="T302" s="258"/>
      <c r="U302" s="258"/>
      <c r="V302" s="258"/>
      <c r="W302" s="258"/>
      <c r="X302" s="259"/>
      <c r="Y302" s="14"/>
      <c r="Z302" s="14"/>
      <c r="AA302" s="14"/>
      <c r="AB302" s="14"/>
      <c r="AC302" s="14"/>
      <c r="AD302" s="14"/>
      <c r="AE302" s="14"/>
      <c r="AT302" s="260" t="s">
        <v>206</v>
      </c>
      <c r="AU302" s="260" t="s">
        <v>84</v>
      </c>
      <c r="AV302" s="14" t="s">
        <v>84</v>
      </c>
      <c r="AW302" s="14" t="s">
        <v>5</v>
      </c>
      <c r="AX302" s="14" t="s">
        <v>74</v>
      </c>
      <c r="AY302" s="260" t="s">
        <v>194</v>
      </c>
    </row>
    <row r="303" s="13" customFormat="1">
      <c r="A303" s="13"/>
      <c r="B303" s="239"/>
      <c r="C303" s="240"/>
      <c r="D303" s="241" t="s">
        <v>206</v>
      </c>
      <c r="E303" s="242" t="s">
        <v>20</v>
      </c>
      <c r="F303" s="243" t="s">
        <v>876</v>
      </c>
      <c r="G303" s="240"/>
      <c r="H303" s="242" t="s">
        <v>20</v>
      </c>
      <c r="I303" s="244"/>
      <c r="J303" s="244"/>
      <c r="K303" s="240"/>
      <c r="L303" s="240"/>
      <c r="M303" s="245"/>
      <c r="N303" s="246"/>
      <c r="O303" s="247"/>
      <c r="P303" s="247"/>
      <c r="Q303" s="247"/>
      <c r="R303" s="247"/>
      <c r="S303" s="247"/>
      <c r="T303" s="247"/>
      <c r="U303" s="247"/>
      <c r="V303" s="247"/>
      <c r="W303" s="247"/>
      <c r="X303" s="248"/>
      <c r="Y303" s="13"/>
      <c r="Z303" s="13"/>
      <c r="AA303" s="13"/>
      <c r="AB303" s="13"/>
      <c r="AC303" s="13"/>
      <c r="AD303" s="13"/>
      <c r="AE303" s="13"/>
      <c r="AT303" s="249" t="s">
        <v>206</v>
      </c>
      <c r="AU303" s="249" t="s">
        <v>84</v>
      </c>
      <c r="AV303" s="13" t="s">
        <v>82</v>
      </c>
      <c r="AW303" s="13" t="s">
        <v>5</v>
      </c>
      <c r="AX303" s="13" t="s">
        <v>74</v>
      </c>
      <c r="AY303" s="249" t="s">
        <v>194</v>
      </c>
    </row>
    <row r="304" s="13" customFormat="1">
      <c r="A304" s="13"/>
      <c r="B304" s="239"/>
      <c r="C304" s="240"/>
      <c r="D304" s="241" t="s">
        <v>206</v>
      </c>
      <c r="E304" s="242" t="s">
        <v>20</v>
      </c>
      <c r="F304" s="243" t="s">
        <v>887</v>
      </c>
      <c r="G304" s="240"/>
      <c r="H304" s="242" t="s">
        <v>20</v>
      </c>
      <c r="I304" s="244"/>
      <c r="J304" s="244"/>
      <c r="K304" s="240"/>
      <c r="L304" s="240"/>
      <c r="M304" s="245"/>
      <c r="N304" s="246"/>
      <c r="O304" s="247"/>
      <c r="P304" s="247"/>
      <c r="Q304" s="247"/>
      <c r="R304" s="247"/>
      <c r="S304" s="247"/>
      <c r="T304" s="247"/>
      <c r="U304" s="247"/>
      <c r="V304" s="247"/>
      <c r="W304" s="247"/>
      <c r="X304" s="248"/>
      <c r="Y304" s="13"/>
      <c r="Z304" s="13"/>
      <c r="AA304" s="13"/>
      <c r="AB304" s="13"/>
      <c r="AC304" s="13"/>
      <c r="AD304" s="13"/>
      <c r="AE304" s="13"/>
      <c r="AT304" s="249" t="s">
        <v>206</v>
      </c>
      <c r="AU304" s="249" t="s">
        <v>84</v>
      </c>
      <c r="AV304" s="13" t="s">
        <v>82</v>
      </c>
      <c r="AW304" s="13" t="s">
        <v>5</v>
      </c>
      <c r="AX304" s="13" t="s">
        <v>74</v>
      </c>
      <c r="AY304" s="249" t="s">
        <v>194</v>
      </c>
    </row>
    <row r="305" s="13" customFormat="1">
      <c r="A305" s="13"/>
      <c r="B305" s="239"/>
      <c r="C305" s="240"/>
      <c r="D305" s="241" t="s">
        <v>206</v>
      </c>
      <c r="E305" s="242" t="s">
        <v>20</v>
      </c>
      <c r="F305" s="243" t="s">
        <v>874</v>
      </c>
      <c r="G305" s="240"/>
      <c r="H305" s="242" t="s">
        <v>20</v>
      </c>
      <c r="I305" s="244"/>
      <c r="J305" s="244"/>
      <c r="K305" s="240"/>
      <c r="L305" s="240"/>
      <c r="M305" s="245"/>
      <c r="N305" s="246"/>
      <c r="O305" s="247"/>
      <c r="P305" s="247"/>
      <c r="Q305" s="247"/>
      <c r="R305" s="247"/>
      <c r="S305" s="247"/>
      <c r="T305" s="247"/>
      <c r="U305" s="247"/>
      <c r="V305" s="247"/>
      <c r="W305" s="247"/>
      <c r="X305" s="248"/>
      <c r="Y305" s="13"/>
      <c r="Z305" s="13"/>
      <c r="AA305" s="13"/>
      <c r="AB305" s="13"/>
      <c r="AC305" s="13"/>
      <c r="AD305" s="13"/>
      <c r="AE305" s="13"/>
      <c r="AT305" s="249" t="s">
        <v>206</v>
      </c>
      <c r="AU305" s="249" t="s">
        <v>84</v>
      </c>
      <c r="AV305" s="13" t="s">
        <v>82</v>
      </c>
      <c r="AW305" s="13" t="s">
        <v>5</v>
      </c>
      <c r="AX305" s="13" t="s">
        <v>74</v>
      </c>
      <c r="AY305" s="249" t="s">
        <v>194</v>
      </c>
    </row>
    <row r="306" s="13" customFormat="1">
      <c r="A306" s="13"/>
      <c r="B306" s="239"/>
      <c r="C306" s="240"/>
      <c r="D306" s="241" t="s">
        <v>206</v>
      </c>
      <c r="E306" s="242" t="s">
        <v>20</v>
      </c>
      <c r="F306" s="243" t="s">
        <v>349</v>
      </c>
      <c r="G306" s="240"/>
      <c r="H306" s="242" t="s">
        <v>20</v>
      </c>
      <c r="I306" s="244"/>
      <c r="J306" s="244"/>
      <c r="K306" s="240"/>
      <c r="L306" s="240"/>
      <c r="M306" s="245"/>
      <c r="N306" s="246"/>
      <c r="O306" s="247"/>
      <c r="P306" s="247"/>
      <c r="Q306" s="247"/>
      <c r="R306" s="247"/>
      <c r="S306" s="247"/>
      <c r="T306" s="247"/>
      <c r="U306" s="247"/>
      <c r="V306" s="247"/>
      <c r="W306" s="247"/>
      <c r="X306" s="248"/>
      <c r="Y306" s="13"/>
      <c r="Z306" s="13"/>
      <c r="AA306" s="13"/>
      <c r="AB306" s="13"/>
      <c r="AC306" s="13"/>
      <c r="AD306" s="13"/>
      <c r="AE306" s="13"/>
      <c r="AT306" s="249" t="s">
        <v>206</v>
      </c>
      <c r="AU306" s="249" t="s">
        <v>84</v>
      </c>
      <c r="AV306" s="13" t="s">
        <v>82</v>
      </c>
      <c r="AW306" s="13" t="s">
        <v>5</v>
      </c>
      <c r="AX306" s="13" t="s">
        <v>74</v>
      </c>
      <c r="AY306" s="249" t="s">
        <v>194</v>
      </c>
    </row>
    <row r="307" s="14" customFormat="1">
      <c r="A307" s="14"/>
      <c r="B307" s="250"/>
      <c r="C307" s="251"/>
      <c r="D307" s="241" t="s">
        <v>206</v>
      </c>
      <c r="E307" s="252" t="s">
        <v>20</v>
      </c>
      <c r="F307" s="253" t="s">
        <v>953</v>
      </c>
      <c r="G307" s="251"/>
      <c r="H307" s="254">
        <v>2.7599999999999998</v>
      </c>
      <c r="I307" s="255"/>
      <c r="J307" s="255"/>
      <c r="K307" s="251"/>
      <c r="L307" s="251"/>
      <c r="M307" s="256"/>
      <c r="N307" s="257"/>
      <c r="O307" s="258"/>
      <c r="P307" s="258"/>
      <c r="Q307" s="258"/>
      <c r="R307" s="258"/>
      <c r="S307" s="258"/>
      <c r="T307" s="258"/>
      <c r="U307" s="258"/>
      <c r="V307" s="258"/>
      <c r="W307" s="258"/>
      <c r="X307" s="259"/>
      <c r="Y307" s="14"/>
      <c r="Z307" s="14"/>
      <c r="AA307" s="14"/>
      <c r="AB307" s="14"/>
      <c r="AC307" s="14"/>
      <c r="AD307" s="14"/>
      <c r="AE307" s="14"/>
      <c r="AT307" s="260" t="s">
        <v>206</v>
      </c>
      <c r="AU307" s="260" t="s">
        <v>84</v>
      </c>
      <c r="AV307" s="14" t="s">
        <v>84</v>
      </c>
      <c r="AW307" s="14" t="s">
        <v>5</v>
      </c>
      <c r="AX307" s="14" t="s">
        <v>74</v>
      </c>
      <c r="AY307" s="260" t="s">
        <v>194</v>
      </c>
    </row>
    <row r="308" s="13" customFormat="1">
      <c r="A308" s="13"/>
      <c r="B308" s="239"/>
      <c r="C308" s="240"/>
      <c r="D308" s="241" t="s">
        <v>206</v>
      </c>
      <c r="E308" s="242" t="s">
        <v>20</v>
      </c>
      <c r="F308" s="243" t="s">
        <v>876</v>
      </c>
      <c r="G308" s="240"/>
      <c r="H308" s="242" t="s">
        <v>20</v>
      </c>
      <c r="I308" s="244"/>
      <c r="J308" s="244"/>
      <c r="K308" s="240"/>
      <c r="L308" s="240"/>
      <c r="M308" s="245"/>
      <c r="N308" s="246"/>
      <c r="O308" s="247"/>
      <c r="P308" s="247"/>
      <c r="Q308" s="247"/>
      <c r="R308" s="247"/>
      <c r="S308" s="247"/>
      <c r="T308" s="247"/>
      <c r="U308" s="247"/>
      <c r="V308" s="247"/>
      <c r="W308" s="247"/>
      <c r="X308" s="248"/>
      <c r="Y308" s="13"/>
      <c r="Z308" s="13"/>
      <c r="AA308" s="13"/>
      <c r="AB308" s="13"/>
      <c r="AC308" s="13"/>
      <c r="AD308" s="13"/>
      <c r="AE308" s="13"/>
      <c r="AT308" s="249" t="s">
        <v>206</v>
      </c>
      <c r="AU308" s="249" t="s">
        <v>84</v>
      </c>
      <c r="AV308" s="13" t="s">
        <v>82</v>
      </c>
      <c r="AW308" s="13" t="s">
        <v>5</v>
      </c>
      <c r="AX308" s="13" t="s">
        <v>74</v>
      </c>
      <c r="AY308" s="249" t="s">
        <v>194</v>
      </c>
    </row>
    <row r="309" s="13" customFormat="1">
      <c r="A309" s="13"/>
      <c r="B309" s="239"/>
      <c r="C309" s="240"/>
      <c r="D309" s="241" t="s">
        <v>206</v>
      </c>
      <c r="E309" s="242" t="s">
        <v>20</v>
      </c>
      <c r="F309" s="243" t="s">
        <v>887</v>
      </c>
      <c r="G309" s="240"/>
      <c r="H309" s="242" t="s">
        <v>20</v>
      </c>
      <c r="I309" s="244"/>
      <c r="J309" s="244"/>
      <c r="K309" s="240"/>
      <c r="L309" s="240"/>
      <c r="M309" s="245"/>
      <c r="N309" s="246"/>
      <c r="O309" s="247"/>
      <c r="P309" s="247"/>
      <c r="Q309" s="247"/>
      <c r="R309" s="247"/>
      <c r="S309" s="247"/>
      <c r="T309" s="247"/>
      <c r="U309" s="247"/>
      <c r="V309" s="247"/>
      <c r="W309" s="247"/>
      <c r="X309" s="248"/>
      <c r="Y309" s="13"/>
      <c r="Z309" s="13"/>
      <c r="AA309" s="13"/>
      <c r="AB309" s="13"/>
      <c r="AC309" s="13"/>
      <c r="AD309" s="13"/>
      <c r="AE309" s="13"/>
      <c r="AT309" s="249" t="s">
        <v>206</v>
      </c>
      <c r="AU309" s="249" t="s">
        <v>84</v>
      </c>
      <c r="AV309" s="13" t="s">
        <v>82</v>
      </c>
      <c r="AW309" s="13" t="s">
        <v>5</v>
      </c>
      <c r="AX309" s="13" t="s">
        <v>74</v>
      </c>
      <c r="AY309" s="249" t="s">
        <v>194</v>
      </c>
    </row>
    <row r="310" s="13" customFormat="1">
      <c r="A310" s="13"/>
      <c r="B310" s="239"/>
      <c r="C310" s="240"/>
      <c r="D310" s="241" t="s">
        <v>206</v>
      </c>
      <c r="E310" s="242" t="s">
        <v>20</v>
      </c>
      <c r="F310" s="243" t="s">
        <v>874</v>
      </c>
      <c r="G310" s="240"/>
      <c r="H310" s="242" t="s">
        <v>20</v>
      </c>
      <c r="I310" s="244"/>
      <c r="J310" s="244"/>
      <c r="K310" s="240"/>
      <c r="L310" s="240"/>
      <c r="M310" s="245"/>
      <c r="N310" s="246"/>
      <c r="O310" s="247"/>
      <c r="P310" s="247"/>
      <c r="Q310" s="247"/>
      <c r="R310" s="247"/>
      <c r="S310" s="247"/>
      <c r="T310" s="247"/>
      <c r="U310" s="247"/>
      <c r="V310" s="247"/>
      <c r="W310" s="247"/>
      <c r="X310" s="248"/>
      <c r="Y310" s="13"/>
      <c r="Z310" s="13"/>
      <c r="AA310" s="13"/>
      <c r="AB310" s="13"/>
      <c r="AC310" s="13"/>
      <c r="AD310" s="13"/>
      <c r="AE310" s="13"/>
      <c r="AT310" s="249" t="s">
        <v>206</v>
      </c>
      <c r="AU310" s="249" t="s">
        <v>84</v>
      </c>
      <c r="AV310" s="13" t="s">
        <v>82</v>
      </c>
      <c r="AW310" s="13" t="s">
        <v>5</v>
      </c>
      <c r="AX310" s="13" t="s">
        <v>74</v>
      </c>
      <c r="AY310" s="249" t="s">
        <v>194</v>
      </c>
    </row>
    <row r="311" s="13" customFormat="1">
      <c r="A311" s="13"/>
      <c r="B311" s="239"/>
      <c r="C311" s="240"/>
      <c r="D311" s="241" t="s">
        <v>206</v>
      </c>
      <c r="E311" s="242" t="s">
        <v>20</v>
      </c>
      <c r="F311" s="243" t="s">
        <v>349</v>
      </c>
      <c r="G311" s="240"/>
      <c r="H311" s="242" t="s">
        <v>20</v>
      </c>
      <c r="I311" s="244"/>
      <c r="J311" s="244"/>
      <c r="K311" s="240"/>
      <c r="L311" s="240"/>
      <c r="M311" s="245"/>
      <c r="N311" s="246"/>
      <c r="O311" s="247"/>
      <c r="P311" s="247"/>
      <c r="Q311" s="247"/>
      <c r="R311" s="247"/>
      <c r="S311" s="247"/>
      <c r="T311" s="247"/>
      <c r="U311" s="247"/>
      <c r="V311" s="247"/>
      <c r="W311" s="247"/>
      <c r="X311" s="248"/>
      <c r="Y311" s="13"/>
      <c r="Z311" s="13"/>
      <c r="AA311" s="13"/>
      <c r="AB311" s="13"/>
      <c r="AC311" s="13"/>
      <c r="AD311" s="13"/>
      <c r="AE311" s="13"/>
      <c r="AT311" s="249" t="s">
        <v>206</v>
      </c>
      <c r="AU311" s="249" t="s">
        <v>84</v>
      </c>
      <c r="AV311" s="13" t="s">
        <v>82</v>
      </c>
      <c r="AW311" s="13" t="s">
        <v>5</v>
      </c>
      <c r="AX311" s="13" t="s">
        <v>74</v>
      </c>
      <c r="AY311" s="249" t="s">
        <v>194</v>
      </c>
    </row>
    <row r="312" s="14" customFormat="1">
      <c r="A312" s="14"/>
      <c r="B312" s="250"/>
      <c r="C312" s="251"/>
      <c r="D312" s="241" t="s">
        <v>206</v>
      </c>
      <c r="E312" s="252" t="s">
        <v>20</v>
      </c>
      <c r="F312" s="253" t="s">
        <v>954</v>
      </c>
      <c r="G312" s="251"/>
      <c r="H312" s="254">
        <v>27.533000000000001</v>
      </c>
      <c r="I312" s="255"/>
      <c r="J312" s="255"/>
      <c r="K312" s="251"/>
      <c r="L312" s="251"/>
      <c r="M312" s="256"/>
      <c r="N312" s="257"/>
      <c r="O312" s="258"/>
      <c r="P312" s="258"/>
      <c r="Q312" s="258"/>
      <c r="R312" s="258"/>
      <c r="S312" s="258"/>
      <c r="T312" s="258"/>
      <c r="U312" s="258"/>
      <c r="V312" s="258"/>
      <c r="W312" s="258"/>
      <c r="X312" s="259"/>
      <c r="Y312" s="14"/>
      <c r="Z312" s="14"/>
      <c r="AA312" s="14"/>
      <c r="AB312" s="14"/>
      <c r="AC312" s="14"/>
      <c r="AD312" s="14"/>
      <c r="AE312" s="14"/>
      <c r="AT312" s="260" t="s">
        <v>206</v>
      </c>
      <c r="AU312" s="260" t="s">
        <v>84</v>
      </c>
      <c r="AV312" s="14" t="s">
        <v>84</v>
      </c>
      <c r="AW312" s="14" t="s">
        <v>5</v>
      </c>
      <c r="AX312" s="14" t="s">
        <v>74</v>
      </c>
      <c r="AY312" s="260" t="s">
        <v>194</v>
      </c>
    </row>
    <row r="313" s="13" customFormat="1">
      <c r="A313" s="13"/>
      <c r="B313" s="239"/>
      <c r="C313" s="240"/>
      <c r="D313" s="241" t="s">
        <v>206</v>
      </c>
      <c r="E313" s="242" t="s">
        <v>20</v>
      </c>
      <c r="F313" s="243" t="s">
        <v>878</v>
      </c>
      <c r="G313" s="240"/>
      <c r="H313" s="242" t="s">
        <v>20</v>
      </c>
      <c r="I313" s="244"/>
      <c r="J313" s="244"/>
      <c r="K313" s="240"/>
      <c r="L313" s="240"/>
      <c r="M313" s="245"/>
      <c r="N313" s="246"/>
      <c r="O313" s="247"/>
      <c r="P313" s="247"/>
      <c r="Q313" s="247"/>
      <c r="R313" s="247"/>
      <c r="S313" s="247"/>
      <c r="T313" s="247"/>
      <c r="U313" s="247"/>
      <c r="V313" s="247"/>
      <c r="W313" s="247"/>
      <c r="X313" s="248"/>
      <c r="Y313" s="13"/>
      <c r="Z313" s="13"/>
      <c r="AA313" s="13"/>
      <c r="AB313" s="13"/>
      <c r="AC313" s="13"/>
      <c r="AD313" s="13"/>
      <c r="AE313" s="13"/>
      <c r="AT313" s="249" t="s">
        <v>206</v>
      </c>
      <c r="AU313" s="249" t="s">
        <v>84</v>
      </c>
      <c r="AV313" s="13" t="s">
        <v>82</v>
      </c>
      <c r="AW313" s="13" t="s">
        <v>5</v>
      </c>
      <c r="AX313" s="13" t="s">
        <v>74</v>
      </c>
      <c r="AY313" s="249" t="s">
        <v>194</v>
      </c>
    </row>
    <row r="314" s="13" customFormat="1">
      <c r="A314" s="13"/>
      <c r="B314" s="239"/>
      <c r="C314" s="240"/>
      <c r="D314" s="241" t="s">
        <v>206</v>
      </c>
      <c r="E314" s="242" t="s">
        <v>20</v>
      </c>
      <c r="F314" s="243" t="s">
        <v>887</v>
      </c>
      <c r="G314" s="240"/>
      <c r="H314" s="242" t="s">
        <v>20</v>
      </c>
      <c r="I314" s="244"/>
      <c r="J314" s="244"/>
      <c r="K314" s="240"/>
      <c r="L314" s="240"/>
      <c r="M314" s="245"/>
      <c r="N314" s="246"/>
      <c r="O314" s="247"/>
      <c r="P314" s="247"/>
      <c r="Q314" s="247"/>
      <c r="R314" s="247"/>
      <c r="S314" s="247"/>
      <c r="T314" s="247"/>
      <c r="U314" s="247"/>
      <c r="V314" s="247"/>
      <c r="W314" s="247"/>
      <c r="X314" s="248"/>
      <c r="Y314" s="13"/>
      <c r="Z314" s="13"/>
      <c r="AA314" s="13"/>
      <c r="AB314" s="13"/>
      <c r="AC314" s="13"/>
      <c r="AD314" s="13"/>
      <c r="AE314" s="13"/>
      <c r="AT314" s="249" t="s">
        <v>206</v>
      </c>
      <c r="AU314" s="249" t="s">
        <v>84</v>
      </c>
      <c r="AV314" s="13" t="s">
        <v>82</v>
      </c>
      <c r="AW314" s="13" t="s">
        <v>5</v>
      </c>
      <c r="AX314" s="13" t="s">
        <v>74</v>
      </c>
      <c r="AY314" s="249" t="s">
        <v>194</v>
      </c>
    </row>
    <row r="315" s="13" customFormat="1">
      <c r="A315" s="13"/>
      <c r="B315" s="239"/>
      <c r="C315" s="240"/>
      <c r="D315" s="241" t="s">
        <v>206</v>
      </c>
      <c r="E315" s="242" t="s">
        <v>20</v>
      </c>
      <c r="F315" s="243" t="s">
        <v>874</v>
      </c>
      <c r="G315" s="240"/>
      <c r="H315" s="242" t="s">
        <v>20</v>
      </c>
      <c r="I315" s="244"/>
      <c r="J315" s="244"/>
      <c r="K315" s="240"/>
      <c r="L315" s="240"/>
      <c r="M315" s="245"/>
      <c r="N315" s="246"/>
      <c r="O315" s="247"/>
      <c r="P315" s="247"/>
      <c r="Q315" s="247"/>
      <c r="R315" s="247"/>
      <c r="S315" s="247"/>
      <c r="T315" s="247"/>
      <c r="U315" s="247"/>
      <c r="V315" s="247"/>
      <c r="W315" s="247"/>
      <c r="X315" s="248"/>
      <c r="Y315" s="13"/>
      <c r="Z315" s="13"/>
      <c r="AA315" s="13"/>
      <c r="AB315" s="13"/>
      <c r="AC315" s="13"/>
      <c r="AD315" s="13"/>
      <c r="AE315" s="13"/>
      <c r="AT315" s="249" t="s">
        <v>206</v>
      </c>
      <c r="AU315" s="249" t="s">
        <v>84</v>
      </c>
      <c r="AV315" s="13" t="s">
        <v>82</v>
      </c>
      <c r="AW315" s="13" t="s">
        <v>5</v>
      </c>
      <c r="AX315" s="13" t="s">
        <v>74</v>
      </c>
      <c r="AY315" s="249" t="s">
        <v>194</v>
      </c>
    </row>
    <row r="316" s="13" customFormat="1">
      <c r="A316" s="13"/>
      <c r="B316" s="239"/>
      <c r="C316" s="240"/>
      <c r="D316" s="241" t="s">
        <v>206</v>
      </c>
      <c r="E316" s="242" t="s">
        <v>20</v>
      </c>
      <c r="F316" s="243" t="s">
        <v>349</v>
      </c>
      <c r="G316" s="240"/>
      <c r="H316" s="242" t="s">
        <v>20</v>
      </c>
      <c r="I316" s="244"/>
      <c r="J316" s="244"/>
      <c r="K316" s="240"/>
      <c r="L316" s="240"/>
      <c r="M316" s="245"/>
      <c r="N316" s="246"/>
      <c r="O316" s="247"/>
      <c r="P316" s="247"/>
      <c r="Q316" s="247"/>
      <c r="R316" s="247"/>
      <c r="S316" s="247"/>
      <c r="T316" s="247"/>
      <c r="U316" s="247"/>
      <c r="V316" s="247"/>
      <c r="W316" s="247"/>
      <c r="X316" s="248"/>
      <c r="Y316" s="13"/>
      <c r="Z316" s="13"/>
      <c r="AA316" s="13"/>
      <c r="AB316" s="13"/>
      <c r="AC316" s="13"/>
      <c r="AD316" s="13"/>
      <c r="AE316" s="13"/>
      <c r="AT316" s="249" t="s">
        <v>206</v>
      </c>
      <c r="AU316" s="249" t="s">
        <v>84</v>
      </c>
      <c r="AV316" s="13" t="s">
        <v>82</v>
      </c>
      <c r="AW316" s="13" t="s">
        <v>5</v>
      </c>
      <c r="AX316" s="13" t="s">
        <v>74</v>
      </c>
      <c r="AY316" s="249" t="s">
        <v>194</v>
      </c>
    </row>
    <row r="317" s="14" customFormat="1">
      <c r="A317" s="14"/>
      <c r="B317" s="250"/>
      <c r="C317" s="251"/>
      <c r="D317" s="241" t="s">
        <v>206</v>
      </c>
      <c r="E317" s="252" t="s">
        <v>20</v>
      </c>
      <c r="F317" s="253" t="s">
        <v>955</v>
      </c>
      <c r="G317" s="251"/>
      <c r="H317" s="254">
        <v>136.708</v>
      </c>
      <c r="I317" s="255"/>
      <c r="J317" s="255"/>
      <c r="K317" s="251"/>
      <c r="L317" s="251"/>
      <c r="M317" s="256"/>
      <c r="N317" s="257"/>
      <c r="O317" s="258"/>
      <c r="P317" s="258"/>
      <c r="Q317" s="258"/>
      <c r="R317" s="258"/>
      <c r="S317" s="258"/>
      <c r="T317" s="258"/>
      <c r="U317" s="258"/>
      <c r="V317" s="258"/>
      <c r="W317" s="258"/>
      <c r="X317" s="259"/>
      <c r="Y317" s="14"/>
      <c r="Z317" s="14"/>
      <c r="AA317" s="14"/>
      <c r="AB317" s="14"/>
      <c r="AC317" s="14"/>
      <c r="AD317" s="14"/>
      <c r="AE317" s="14"/>
      <c r="AT317" s="260" t="s">
        <v>206</v>
      </c>
      <c r="AU317" s="260" t="s">
        <v>84</v>
      </c>
      <c r="AV317" s="14" t="s">
        <v>84</v>
      </c>
      <c r="AW317" s="14" t="s">
        <v>5</v>
      </c>
      <c r="AX317" s="14" t="s">
        <v>74</v>
      </c>
      <c r="AY317" s="260" t="s">
        <v>194</v>
      </c>
    </row>
    <row r="318" s="13" customFormat="1">
      <c r="A318" s="13"/>
      <c r="B318" s="239"/>
      <c r="C318" s="240"/>
      <c r="D318" s="241" t="s">
        <v>206</v>
      </c>
      <c r="E318" s="242" t="s">
        <v>20</v>
      </c>
      <c r="F318" s="243" t="s">
        <v>956</v>
      </c>
      <c r="G318" s="240"/>
      <c r="H318" s="242" t="s">
        <v>20</v>
      </c>
      <c r="I318" s="244"/>
      <c r="J318" s="244"/>
      <c r="K318" s="240"/>
      <c r="L318" s="240"/>
      <c r="M318" s="245"/>
      <c r="N318" s="246"/>
      <c r="O318" s="247"/>
      <c r="P318" s="247"/>
      <c r="Q318" s="247"/>
      <c r="R318" s="247"/>
      <c r="S318" s="247"/>
      <c r="T318" s="247"/>
      <c r="U318" s="247"/>
      <c r="V318" s="247"/>
      <c r="W318" s="247"/>
      <c r="X318" s="248"/>
      <c r="Y318" s="13"/>
      <c r="Z318" s="13"/>
      <c r="AA318" s="13"/>
      <c r="AB318" s="13"/>
      <c r="AC318" s="13"/>
      <c r="AD318" s="13"/>
      <c r="AE318" s="13"/>
      <c r="AT318" s="249" t="s">
        <v>206</v>
      </c>
      <c r="AU318" s="249" t="s">
        <v>84</v>
      </c>
      <c r="AV318" s="13" t="s">
        <v>82</v>
      </c>
      <c r="AW318" s="13" t="s">
        <v>5</v>
      </c>
      <c r="AX318" s="13" t="s">
        <v>74</v>
      </c>
      <c r="AY318" s="249" t="s">
        <v>194</v>
      </c>
    </row>
    <row r="319" s="15" customFormat="1">
      <c r="A319" s="15"/>
      <c r="B319" s="261"/>
      <c r="C319" s="262"/>
      <c r="D319" s="241" t="s">
        <v>206</v>
      </c>
      <c r="E319" s="263" t="s">
        <v>20</v>
      </c>
      <c r="F319" s="264" t="s">
        <v>210</v>
      </c>
      <c r="G319" s="262"/>
      <c r="H319" s="265">
        <v>172.52099999999999</v>
      </c>
      <c r="I319" s="266"/>
      <c r="J319" s="266"/>
      <c r="K319" s="262"/>
      <c r="L319" s="262"/>
      <c r="M319" s="267"/>
      <c r="N319" s="298"/>
      <c r="O319" s="299"/>
      <c r="P319" s="299"/>
      <c r="Q319" s="299"/>
      <c r="R319" s="299"/>
      <c r="S319" s="299"/>
      <c r="T319" s="299"/>
      <c r="U319" s="299"/>
      <c r="V319" s="299"/>
      <c r="W319" s="299"/>
      <c r="X319" s="300"/>
      <c r="Y319" s="15"/>
      <c r="Z319" s="15"/>
      <c r="AA319" s="15"/>
      <c r="AB319" s="15"/>
      <c r="AC319" s="15"/>
      <c r="AD319" s="15"/>
      <c r="AE319" s="15"/>
      <c r="AT319" s="271" t="s">
        <v>206</v>
      </c>
      <c r="AU319" s="271" t="s">
        <v>84</v>
      </c>
      <c r="AV319" s="15" t="s">
        <v>202</v>
      </c>
      <c r="AW319" s="15" t="s">
        <v>5</v>
      </c>
      <c r="AX319" s="15" t="s">
        <v>82</v>
      </c>
      <c r="AY319" s="271" t="s">
        <v>194</v>
      </c>
    </row>
    <row r="320" s="2" customFormat="1" ht="6.96" customHeight="1">
      <c r="A320" s="41"/>
      <c r="B320" s="62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47"/>
      <c r="N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</row>
  </sheetData>
  <sheetProtection sheet="1" autoFilter="0" formatColumns="0" formatRows="0" objects="1" scenarios="1" spinCount="100000" saltValue="4L4qtEtQ5ljQNxFlmqE0tlQTQx1nPdnVqojcA45aE5IMNx3X9s5mR4zGSIOgHNPYhzWfwJABGRmdkwVPFc7/1Q==" hashValue="Pl2J1aXxJYrYJee32RfPeDrGOgQvTsU+aeLZMAJOHEuCvpfSfeg/HxiR/ye8fDQ0F7Ji+40EFmh00abBOIXR0g==" algorithmName="SHA-512" password="CC35"/>
  <autoFilter ref="C93:L319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82:H82"/>
    <mergeCell ref="E84:H84"/>
    <mergeCell ref="E86:H86"/>
    <mergeCell ref="M2:Z2"/>
  </mergeCells>
  <hyperlinks>
    <hyperlink ref="F98" r:id="rId1" display="https://podminky.urs.cz/item/CS_URS_2025_01/131213701"/>
    <hyperlink ref="F105" r:id="rId2" display="https://podminky.urs.cz/item/CS_URS_2025_01/162211311"/>
    <hyperlink ref="F112" r:id="rId3" display="https://podminky.urs.cz/item/CS_URS_2025_01/162211319"/>
    <hyperlink ref="F119" r:id="rId4" display="https://podminky.urs.cz/item/CS_URS_2025_01/162751117"/>
    <hyperlink ref="F126" r:id="rId5" display="https://podminky.urs.cz/item/CS_URS_2025_01/162751119"/>
    <hyperlink ref="F133" r:id="rId6" display="https://podminky.urs.cz/item/CS_URS_2025_01/167111101"/>
    <hyperlink ref="F140" r:id="rId7" display="https://podminky.urs.cz/item/CS_URS_2025_01/171152501"/>
    <hyperlink ref="F146" r:id="rId8" display="https://podminky.urs.cz/item/CS_URS_2025_01/171201221"/>
    <hyperlink ref="F153" r:id="rId9" display="https://podminky.urs.cz/item/CS_URS_2025_01/171251201"/>
    <hyperlink ref="F160" r:id="rId10" display="https://podminky.urs.cz/item/CS_URS_2025_01/175111201"/>
    <hyperlink ref="F168" r:id="rId11" display="https://podminky.urs.cz/item/CS_URS_2025_01/275313711"/>
    <hyperlink ref="F175" r:id="rId12" display="https://podminky.urs.cz/item/CS_URS_2025_01/275351121"/>
    <hyperlink ref="F181" r:id="rId13" display="https://podminky.urs.cz/item/CS_URS_2025_01/275351122"/>
    <hyperlink ref="F188" r:id="rId14" display="https://podminky.urs.cz/item/CS_URS_2025_01/998011008"/>
    <hyperlink ref="F192" r:id="rId15" display="https://podminky.urs.cz/item/CS_URS_2025_01/762085103"/>
    <hyperlink ref="F203" r:id="rId16" display="https://podminky.urs.cz/item/CS_URS_2025_01/762723311"/>
    <hyperlink ref="F242" r:id="rId17" display="https://podminky.urs.cz/item/CS_URS_2025_01/762723331"/>
    <hyperlink ref="F259" r:id="rId18" display="https://podminky.urs.cz/item/CS_URS_2025_01/762795000"/>
    <hyperlink ref="F272" r:id="rId19" display="https://podminky.urs.cz/item/CS_URS_2025_01/998762201"/>
    <hyperlink ref="F275" r:id="rId20" display="https://podminky.urs.cz/item/CS_URS_2025_01/783201401"/>
    <hyperlink ref="F298" r:id="rId21" display="https://podminky.urs.cz/item/CS_URS_2025_01/783213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103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1" customFormat="1" ht="12" customHeight="1">
      <c r="B8" s="23"/>
      <c r="D8" s="148" t="s">
        <v>153</v>
      </c>
      <c r="M8" s="23"/>
    </row>
    <row r="9" s="2" customFormat="1" ht="16.5" customHeight="1">
      <c r="A9" s="41"/>
      <c r="B9" s="47"/>
      <c r="C9" s="41"/>
      <c r="D9" s="41"/>
      <c r="E9" s="149" t="s">
        <v>772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8" t="s">
        <v>518</v>
      </c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958</v>
      </c>
      <c r="F11" s="41"/>
      <c r="G11" s="41"/>
      <c r="H11" s="41"/>
      <c r="I11" s="41"/>
      <c r="J11" s="41"/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8" t="s">
        <v>19</v>
      </c>
      <c r="E13" s="41"/>
      <c r="F13" s="139" t="s">
        <v>20</v>
      </c>
      <c r="G13" s="41"/>
      <c r="H13" s="41"/>
      <c r="I13" s="148" t="s">
        <v>21</v>
      </c>
      <c r="J13" s="139" t="s">
        <v>20</v>
      </c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22</v>
      </c>
      <c r="E14" s="41"/>
      <c r="F14" s="139" t="s">
        <v>23</v>
      </c>
      <c r="G14" s="41"/>
      <c r="H14" s="41"/>
      <c r="I14" s="148" t="s">
        <v>24</v>
      </c>
      <c r="J14" s="152" t="str">
        <f>'Rekapitulace stavby'!AN8</f>
        <v>5. 6. 2025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8" t="s">
        <v>26</v>
      </c>
      <c r="E16" s="41"/>
      <c r="F16" s="41"/>
      <c r="G16" s="41"/>
      <c r="H16" s="41"/>
      <c r="I16" s="148" t="s">
        <v>27</v>
      </c>
      <c r="J16" s="139" t="s">
        <v>20</v>
      </c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9" t="s">
        <v>28</v>
      </c>
      <c r="F17" s="41"/>
      <c r="G17" s="41"/>
      <c r="H17" s="41"/>
      <c r="I17" s="148" t="s">
        <v>29</v>
      </c>
      <c r="J17" s="139" t="s">
        <v>20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8" t="s">
        <v>30</v>
      </c>
      <c r="E19" s="41"/>
      <c r="F19" s="41"/>
      <c r="G19" s="41"/>
      <c r="H19" s="41"/>
      <c r="I19" s="148" t="s">
        <v>27</v>
      </c>
      <c r="J19" s="36" t="str">
        <f>'Rekapitulace stavby'!AN13</f>
        <v>Vyplň údaj</v>
      </c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9"/>
      <c r="G20" s="139"/>
      <c r="H20" s="139"/>
      <c r="I20" s="148" t="s">
        <v>29</v>
      </c>
      <c r="J20" s="36" t="str">
        <f>'Rekapitulace stavby'!AN14</f>
        <v>Vyplň údaj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8" t="s">
        <v>32</v>
      </c>
      <c r="E22" s="41"/>
      <c r="F22" s="41"/>
      <c r="G22" s="41"/>
      <c r="H22" s="41"/>
      <c r="I22" s="148" t="s">
        <v>27</v>
      </c>
      <c r="J22" s="139" t="s">
        <v>20</v>
      </c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9" t="s">
        <v>33</v>
      </c>
      <c r="F23" s="41"/>
      <c r="G23" s="41"/>
      <c r="H23" s="41"/>
      <c r="I23" s="148" t="s">
        <v>29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8" t="s">
        <v>34</v>
      </c>
      <c r="E25" s="41"/>
      <c r="F25" s="41"/>
      <c r="G25" s="41"/>
      <c r="H25" s="41"/>
      <c r="I25" s="148" t="s">
        <v>27</v>
      </c>
      <c r="J25" s="139" t="s">
        <v>20</v>
      </c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9" t="s">
        <v>35</v>
      </c>
      <c r="F26" s="41"/>
      <c r="G26" s="41"/>
      <c r="H26" s="41"/>
      <c r="I26" s="148" t="s">
        <v>29</v>
      </c>
      <c r="J26" s="139" t="s">
        <v>20</v>
      </c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8" t="s">
        <v>36</v>
      </c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3"/>
      <c r="B29" s="154"/>
      <c r="C29" s="153"/>
      <c r="D29" s="153"/>
      <c r="E29" s="155" t="s">
        <v>520</v>
      </c>
      <c r="F29" s="155"/>
      <c r="G29" s="155"/>
      <c r="H29" s="155"/>
      <c r="I29" s="153"/>
      <c r="J29" s="153"/>
      <c r="K29" s="153"/>
      <c r="L29" s="153"/>
      <c r="M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7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7"/>
      <c r="C32" s="41"/>
      <c r="D32" s="41"/>
      <c r="E32" s="148" t="s">
        <v>156</v>
      </c>
      <c r="F32" s="41"/>
      <c r="G32" s="41"/>
      <c r="H32" s="41"/>
      <c r="I32" s="41"/>
      <c r="J32" s="41"/>
      <c r="K32" s="158">
        <f>I65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>
      <c r="A33" s="41"/>
      <c r="B33" s="47"/>
      <c r="C33" s="41"/>
      <c r="D33" s="41"/>
      <c r="E33" s="148" t="s">
        <v>157</v>
      </c>
      <c r="F33" s="41"/>
      <c r="G33" s="41"/>
      <c r="H33" s="41"/>
      <c r="I33" s="41"/>
      <c r="J33" s="41"/>
      <c r="K33" s="158">
        <f>J65</f>
        <v>0</v>
      </c>
      <c r="L33" s="41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38</v>
      </c>
      <c r="E34" s="41"/>
      <c r="F34" s="41"/>
      <c r="G34" s="41"/>
      <c r="H34" s="41"/>
      <c r="I34" s="41"/>
      <c r="J34" s="41"/>
      <c r="K34" s="160">
        <f>ROUND(K94, 2)</f>
        <v>0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7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40</v>
      </c>
      <c r="G36" s="41"/>
      <c r="H36" s="41"/>
      <c r="I36" s="161" t="s">
        <v>39</v>
      </c>
      <c r="J36" s="41"/>
      <c r="K36" s="161" t="s">
        <v>41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2" t="s">
        <v>42</v>
      </c>
      <c r="E37" s="148" t="s">
        <v>43</v>
      </c>
      <c r="F37" s="158">
        <f>ROUND((SUM(BE94:BE268)),  2)</f>
        <v>0</v>
      </c>
      <c r="G37" s="41"/>
      <c r="H37" s="41"/>
      <c r="I37" s="163">
        <v>0.20999999999999999</v>
      </c>
      <c r="J37" s="41"/>
      <c r="K37" s="158">
        <f>ROUND(((SUM(BE94:BE268))*I37),  2)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8" t="s">
        <v>44</v>
      </c>
      <c r="F38" s="158">
        <f>ROUND((SUM(BF94:BF268)),  2)</f>
        <v>0</v>
      </c>
      <c r="G38" s="41"/>
      <c r="H38" s="41"/>
      <c r="I38" s="163">
        <v>0.12</v>
      </c>
      <c r="J38" s="41"/>
      <c r="K38" s="158">
        <f>ROUND(((SUM(BF94:BF268))*I38),  2)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45</v>
      </c>
      <c r="F39" s="158">
        <f>ROUND((SUM(BG94:BG268)),  2)</f>
        <v>0</v>
      </c>
      <c r="G39" s="41"/>
      <c r="H39" s="41"/>
      <c r="I39" s="163">
        <v>0.20999999999999999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8" t="s">
        <v>46</v>
      </c>
      <c r="F40" s="158">
        <f>ROUND((SUM(BH94:BH268)),  2)</f>
        <v>0</v>
      </c>
      <c r="G40" s="41"/>
      <c r="H40" s="41"/>
      <c r="I40" s="163">
        <v>0.12</v>
      </c>
      <c r="J40" s="41"/>
      <c r="K40" s="158">
        <f>0</f>
        <v>0</v>
      </c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8" t="s">
        <v>47</v>
      </c>
      <c r="F41" s="158">
        <f>ROUND((SUM(BI94:BI268)),  2)</f>
        <v>0</v>
      </c>
      <c r="G41" s="41"/>
      <c r="H41" s="41"/>
      <c r="I41" s="163">
        <v>0</v>
      </c>
      <c r="J41" s="41"/>
      <c r="K41" s="158">
        <f>0</f>
        <v>0</v>
      </c>
      <c r="L41" s="41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48</v>
      </c>
      <c r="E43" s="166"/>
      <c r="F43" s="166"/>
      <c r="G43" s="167" t="s">
        <v>49</v>
      </c>
      <c r="H43" s="168" t="s">
        <v>50</v>
      </c>
      <c r="I43" s="166"/>
      <c r="J43" s="166"/>
      <c r="K43" s="169">
        <f>SUM(K34:K41)</f>
        <v>0</v>
      </c>
      <c r="L43" s="170"/>
      <c r="M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158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17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Revitalizace zahrady Benediktinského opatství</v>
      </c>
      <c r="F52" s="35"/>
      <c r="G52" s="35"/>
      <c r="H52" s="35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153</v>
      </c>
      <c r="D53" s="25"/>
      <c r="E53" s="25"/>
      <c r="F53" s="25"/>
      <c r="G53" s="25"/>
      <c r="H53" s="25"/>
      <c r="I53" s="25"/>
      <c r="J53" s="25"/>
      <c r="K53" s="25"/>
      <c r="L53" s="25"/>
      <c r="M53" s="23"/>
    </row>
    <row r="54" s="2" customFormat="1" ht="16.5" customHeight="1">
      <c r="A54" s="41"/>
      <c r="B54" s="42"/>
      <c r="C54" s="43"/>
      <c r="D54" s="43"/>
      <c r="E54" s="175" t="s">
        <v>772</v>
      </c>
      <c r="F54" s="43"/>
      <c r="G54" s="43"/>
      <c r="H54" s="43"/>
      <c r="I54" s="43"/>
      <c r="J54" s="43"/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2" customHeight="1">
      <c r="A55" s="41"/>
      <c r="B55" s="42"/>
      <c r="C55" s="35" t="s">
        <v>518</v>
      </c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6.5" customHeight="1">
      <c r="A56" s="41"/>
      <c r="B56" s="42"/>
      <c r="C56" s="43"/>
      <c r="D56" s="43"/>
      <c r="E56" s="72" t="str">
        <f>E11</f>
        <v>2025-014-03-03 - Treláž</v>
      </c>
      <c r="F56" s="43"/>
      <c r="G56" s="43"/>
      <c r="H56" s="43"/>
      <c r="I56" s="43"/>
      <c r="J56" s="43"/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2" customHeight="1">
      <c r="A58" s="41"/>
      <c r="B58" s="42"/>
      <c r="C58" s="35" t="s">
        <v>22</v>
      </c>
      <c r="D58" s="43"/>
      <c r="E58" s="43"/>
      <c r="F58" s="30" t="str">
        <f>F14</f>
        <v>parc.č.:1236, 1237/1, 1237/2, 1238, k.ú</v>
      </c>
      <c r="G58" s="43"/>
      <c r="H58" s="43"/>
      <c r="I58" s="35" t="s">
        <v>24</v>
      </c>
      <c r="J58" s="75" t="str">
        <f>IF(J14="","",J14)</f>
        <v>5. 6. 2025</v>
      </c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40.05" customHeight="1">
      <c r="A60" s="41"/>
      <c r="B60" s="42"/>
      <c r="C60" s="35" t="s">
        <v>26</v>
      </c>
      <c r="D60" s="43"/>
      <c r="E60" s="43"/>
      <c r="F60" s="30" t="str">
        <f>E17</f>
        <v xml:space="preserve">Benediktinské opatství, Vyšehradská 49, Praha 2   </v>
      </c>
      <c r="G60" s="43"/>
      <c r="H60" s="43"/>
      <c r="I60" s="35" t="s">
        <v>32</v>
      </c>
      <c r="J60" s="39" t="str">
        <f>E23</f>
        <v xml:space="preserve">Ing. arch. Tomáš Hradečný, Sestupná 21, Praha 6   </v>
      </c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15.15" customHeight="1">
      <c r="A61" s="41"/>
      <c r="B61" s="42"/>
      <c r="C61" s="35" t="s">
        <v>30</v>
      </c>
      <c r="D61" s="43"/>
      <c r="E61" s="43"/>
      <c r="F61" s="30" t="str">
        <f>IF(E20="","",E20)</f>
        <v>Vyplň údaj</v>
      </c>
      <c r="G61" s="43"/>
      <c r="H61" s="43"/>
      <c r="I61" s="35" t="s">
        <v>34</v>
      </c>
      <c r="J61" s="39" t="str">
        <f>E26</f>
        <v>Ing. Dana Mlejnková</v>
      </c>
      <c r="K61" s="43"/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9.28" customHeight="1">
      <c r="A63" s="41"/>
      <c r="B63" s="42"/>
      <c r="C63" s="176" t="s">
        <v>159</v>
      </c>
      <c r="D63" s="177"/>
      <c r="E63" s="177"/>
      <c r="F63" s="177"/>
      <c r="G63" s="177"/>
      <c r="H63" s="177"/>
      <c r="I63" s="178" t="s">
        <v>160</v>
      </c>
      <c r="J63" s="178" t="s">
        <v>161</v>
      </c>
      <c r="K63" s="178" t="s">
        <v>162</v>
      </c>
      <c r="L63" s="177"/>
      <c r="M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2.8" customHeight="1">
      <c r="A65" s="41"/>
      <c r="B65" s="42"/>
      <c r="C65" s="179" t="s">
        <v>72</v>
      </c>
      <c r="D65" s="43"/>
      <c r="E65" s="43"/>
      <c r="F65" s="43"/>
      <c r="G65" s="43"/>
      <c r="H65" s="43"/>
      <c r="I65" s="105">
        <f>Q94</f>
        <v>0</v>
      </c>
      <c r="J65" s="105">
        <f>R94</f>
        <v>0</v>
      </c>
      <c r="K65" s="105">
        <f>K94</f>
        <v>0</v>
      </c>
      <c r="L65" s="43"/>
      <c r="M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U65" s="20" t="s">
        <v>163</v>
      </c>
    </row>
    <row r="66" s="9" customFormat="1" ht="24.96" customHeight="1">
      <c r="A66" s="9"/>
      <c r="B66" s="180"/>
      <c r="C66" s="181"/>
      <c r="D66" s="182" t="s">
        <v>164</v>
      </c>
      <c r="E66" s="183"/>
      <c r="F66" s="183"/>
      <c r="G66" s="183"/>
      <c r="H66" s="183"/>
      <c r="I66" s="184">
        <f>Q95</f>
        <v>0</v>
      </c>
      <c r="J66" s="184">
        <f>R95</f>
        <v>0</v>
      </c>
      <c r="K66" s="184">
        <f>K95</f>
        <v>0</v>
      </c>
      <c r="L66" s="181"/>
      <c r="M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31"/>
      <c r="D67" s="187" t="s">
        <v>522</v>
      </c>
      <c r="E67" s="188"/>
      <c r="F67" s="188"/>
      <c r="G67" s="188"/>
      <c r="H67" s="188"/>
      <c r="I67" s="189">
        <f>Q96</f>
        <v>0</v>
      </c>
      <c r="J67" s="189">
        <f>R96</f>
        <v>0</v>
      </c>
      <c r="K67" s="189">
        <f>K96</f>
        <v>0</v>
      </c>
      <c r="L67" s="131"/>
      <c r="M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31"/>
      <c r="D68" s="187" t="s">
        <v>523</v>
      </c>
      <c r="E68" s="188"/>
      <c r="F68" s="188"/>
      <c r="G68" s="188"/>
      <c r="H68" s="188"/>
      <c r="I68" s="189">
        <f>Q166</f>
        <v>0</v>
      </c>
      <c r="J68" s="189">
        <f>R166</f>
        <v>0</v>
      </c>
      <c r="K68" s="189">
        <f>K166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31"/>
      <c r="D69" s="187" t="s">
        <v>174</v>
      </c>
      <c r="E69" s="188"/>
      <c r="F69" s="188"/>
      <c r="G69" s="188"/>
      <c r="H69" s="188"/>
      <c r="I69" s="189">
        <f>Q186</f>
        <v>0</v>
      </c>
      <c r="J69" s="189">
        <f>R186</f>
        <v>0</v>
      </c>
      <c r="K69" s="189">
        <f>K186</f>
        <v>0</v>
      </c>
      <c r="L69" s="131"/>
      <c r="M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774</v>
      </c>
      <c r="E70" s="183"/>
      <c r="F70" s="183"/>
      <c r="G70" s="183"/>
      <c r="H70" s="183"/>
      <c r="I70" s="184">
        <f>Q189</f>
        <v>0</v>
      </c>
      <c r="J70" s="184">
        <f>R189</f>
        <v>0</v>
      </c>
      <c r="K70" s="184">
        <f>K189</f>
        <v>0</v>
      </c>
      <c r="L70" s="181"/>
      <c r="M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31"/>
      <c r="D71" s="187" t="s">
        <v>775</v>
      </c>
      <c r="E71" s="188"/>
      <c r="F71" s="188"/>
      <c r="G71" s="188"/>
      <c r="H71" s="188"/>
      <c r="I71" s="189">
        <f>Q190</f>
        <v>0</v>
      </c>
      <c r="J71" s="189">
        <f>R190</f>
        <v>0</v>
      </c>
      <c r="K71" s="189">
        <f>K190</f>
        <v>0</v>
      </c>
      <c r="L71" s="131"/>
      <c r="M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31"/>
      <c r="D72" s="187" t="s">
        <v>776</v>
      </c>
      <c r="E72" s="188"/>
      <c r="F72" s="188"/>
      <c r="G72" s="188"/>
      <c r="H72" s="188"/>
      <c r="I72" s="189">
        <f>Q242</f>
        <v>0</v>
      </c>
      <c r="J72" s="189">
        <f>R242</f>
        <v>0</v>
      </c>
      <c r="K72" s="189">
        <f>K242</f>
        <v>0</v>
      </c>
      <c r="L72" s="131"/>
      <c r="M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175</v>
      </c>
      <c r="D79" s="43"/>
      <c r="E79" s="43"/>
      <c r="F79" s="43"/>
      <c r="G79" s="43"/>
      <c r="H79" s="43"/>
      <c r="I79" s="43"/>
      <c r="J79" s="43"/>
      <c r="K79" s="43"/>
      <c r="L79" s="43"/>
      <c r="M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17</v>
      </c>
      <c r="D81" s="43"/>
      <c r="E81" s="43"/>
      <c r="F81" s="43"/>
      <c r="G81" s="43"/>
      <c r="H81" s="43"/>
      <c r="I81" s="43"/>
      <c r="J81" s="43"/>
      <c r="K81" s="43"/>
      <c r="L81" s="43"/>
      <c r="M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5" t="str">
        <f>E7</f>
        <v>Revitalizace zahrady Benediktinského opatství</v>
      </c>
      <c r="F82" s="35"/>
      <c r="G82" s="35"/>
      <c r="H82" s="35"/>
      <c r="I82" s="43"/>
      <c r="J82" s="43"/>
      <c r="K82" s="43"/>
      <c r="L82" s="43"/>
      <c r="M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153</v>
      </c>
      <c r="D83" s="25"/>
      <c r="E83" s="25"/>
      <c r="F83" s="25"/>
      <c r="G83" s="25"/>
      <c r="H83" s="25"/>
      <c r="I83" s="25"/>
      <c r="J83" s="25"/>
      <c r="K83" s="25"/>
      <c r="L83" s="25"/>
      <c r="M83" s="23"/>
    </row>
    <row r="84" s="2" customFormat="1" ht="16.5" customHeight="1">
      <c r="A84" s="41"/>
      <c r="B84" s="42"/>
      <c r="C84" s="43"/>
      <c r="D84" s="43"/>
      <c r="E84" s="175" t="s">
        <v>772</v>
      </c>
      <c r="F84" s="43"/>
      <c r="G84" s="43"/>
      <c r="H84" s="43"/>
      <c r="I84" s="43"/>
      <c r="J84" s="43"/>
      <c r="K84" s="43"/>
      <c r="L84" s="43"/>
      <c r="M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518</v>
      </c>
      <c r="D85" s="43"/>
      <c r="E85" s="43"/>
      <c r="F85" s="43"/>
      <c r="G85" s="43"/>
      <c r="H85" s="43"/>
      <c r="I85" s="43"/>
      <c r="J85" s="43"/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2025-014-03-03 - Treláž</v>
      </c>
      <c r="F86" s="43"/>
      <c r="G86" s="43"/>
      <c r="H86" s="43"/>
      <c r="I86" s="43"/>
      <c r="J86" s="43"/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F14</f>
        <v>parc.č.:1236, 1237/1, 1237/2, 1238, k.ú</v>
      </c>
      <c r="G88" s="43"/>
      <c r="H88" s="43"/>
      <c r="I88" s="35" t="s">
        <v>24</v>
      </c>
      <c r="J88" s="75" t="str">
        <f>IF(J14="","",J14)</f>
        <v>5. 6. 2025</v>
      </c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26</v>
      </c>
      <c r="D90" s="43"/>
      <c r="E90" s="43"/>
      <c r="F90" s="30" t="str">
        <f>E17</f>
        <v xml:space="preserve">Benediktinské opatství, Vyšehradská 49, Praha 2   </v>
      </c>
      <c r="G90" s="43"/>
      <c r="H90" s="43"/>
      <c r="I90" s="35" t="s">
        <v>32</v>
      </c>
      <c r="J90" s="39" t="str">
        <f>E23</f>
        <v xml:space="preserve">Ing. arch. Tomáš Hradečný, Sestupná 21, Praha 6   </v>
      </c>
      <c r="K90" s="43"/>
      <c r="L90" s="43"/>
      <c r="M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IF(E20="","",E20)</f>
        <v>Vyplň údaj</v>
      </c>
      <c r="G91" s="43"/>
      <c r="H91" s="43"/>
      <c r="I91" s="35" t="s">
        <v>34</v>
      </c>
      <c r="J91" s="39" t="str">
        <f>E26</f>
        <v>Ing. Dana Mlejnková</v>
      </c>
      <c r="K91" s="43"/>
      <c r="L91" s="43"/>
      <c r="M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1"/>
      <c r="B93" s="192"/>
      <c r="C93" s="193" t="s">
        <v>176</v>
      </c>
      <c r="D93" s="194" t="s">
        <v>57</v>
      </c>
      <c r="E93" s="194" t="s">
        <v>53</v>
      </c>
      <c r="F93" s="194" t="s">
        <v>54</v>
      </c>
      <c r="G93" s="194" t="s">
        <v>177</v>
      </c>
      <c r="H93" s="194" t="s">
        <v>178</v>
      </c>
      <c r="I93" s="194" t="s">
        <v>179</v>
      </c>
      <c r="J93" s="194" t="s">
        <v>180</v>
      </c>
      <c r="K93" s="194" t="s">
        <v>162</v>
      </c>
      <c r="L93" s="195" t="s">
        <v>181</v>
      </c>
      <c r="M93" s="196"/>
      <c r="N93" s="95" t="s">
        <v>20</v>
      </c>
      <c r="O93" s="96" t="s">
        <v>42</v>
      </c>
      <c r="P93" s="96" t="s">
        <v>182</v>
      </c>
      <c r="Q93" s="96" t="s">
        <v>183</v>
      </c>
      <c r="R93" s="96" t="s">
        <v>184</v>
      </c>
      <c r="S93" s="96" t="s">
        <v>185</v>
      </c>
      <c r="T93" s="96" t="s">
        <v>186</v>
      </c>
      <c r="U93" s="96" t="s">
        <v>187</v>
      </c>
      <c r="V93" s="96" t="s">
        <v>188</v>
      </c>
      <c r="W93" s="96" t="s">
        <v>189</v>
      </c>
      <c r="X93" s="97" t="s">
        <v>190</v>
      </c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1"/>
      <c r="B94" s="42"/>
      <c r="C94" s="102" t="s">
        <v>191</v>
      </c>
      <c r="D94" s="43"/>
      <c r="E94" s="43"/>
      <c r="F94" s="43"/>
      <c r="G94" s="43"/>
      <c r="H94" s="43"/>
      <c r="I94" s="43"/>
      <c r="J94" s="43"/>
      <c r="K94" s="197">
        <f>BK94</f>
        <v>0</v>
      </c>
      <c r="L94" s="43"/>
      <c r="M94" s="47"/>
      <c r="N94" s="98"/>
      <c r="O94" s="198"/>
      <c r="P94" s="99"/>
      <c r="Q94" s="199">
        <f>Q95+Q189</f>
        <v>0</v>
      </c>
      <c r="R94" s="199">
        <f>R95+R189</f>
        <v>0</v>
      </c>
      <c r="S94" s="99"/>
      <c r="T94" s="200">
        <f>T95+T189</f>
        <v>0</v>
      </c>
      <c r="U94" s="99"/>
      <c r="V94" s="200">
        <f>V95+V189</f>
        <v>9.9271230190159994</v>
      </c>
      <c r="W94" s="99"/>
      <c r="X94" s="201">
        <f>X95+X189</f>
        <v>0</v>
      </c>
      <c r="Y94" s="41"/>
      <c r="Z94" s="41"/>
      <c r="AA94" s="41"/>
      <c r="AB94" s="41"/>
      <c r="AC94" s="41"/>
      <c r="AD94" s="41"/>
      <c r="AE94" s="41"/>
      <c r="AT94" s="20" t="s">
        <v>73</v>
      </c>
      <c r="AU94" s="20" t="s">
        <v>163</v>
      </c>
      <c r="BK94" s="202">
        <f>BK95+BK189</f>
        <v>0</v>
      </c>
    </row>
    <row r="95" s="12" customFormat="1" ht="25.92" customHeight="1">
      <c r="A95" s="12"/>
      <c r="B95" s="203"/>
      <c r="C95" s="204"/>
      <c r="D95" s="205" t="s">
        <v>73</v>
      </c>
      <c r="E95" s="206" t="s">
        <v>192</v>
      </c>
      <c r="F95" s="206" t="s">
        <v>193</v>
      </c>
      <c r="G95" s="204"/>
      <c r="H95" s="204"/>
      <c r="I95" s="207"/>
      <c r="J95" s="207"/>
      <c r="K95" s="208">
        <f>BK95</f>
        <v>0</v>
      </c>
      <c r="L95" s="204"/>
      <c r="M95" s="209"/>
      <c r="N95" s="210"/>
      <c r="O95" s="211"/>
      <c r="P95" s="211"/>
      <c r="Q95" s="212">
        <f>Q96+Q166+Q186</f>
        <v>0</v>
      </c>
      <c r="R95" s="212">
        <f>R96+R166+R186</f>
        <v>0</v>
      </c>
      <c r="S95" s="211"/>
      <c r="T95" s="213">
        <f>T96+T166+T186</f>
        <v>0</v>
      </c>
      <c r="U95" s="211"/>
      <c r="V95" s="213">
        <f>V96+V166+V186</f>
        <v>5.8250677340159998</v>
      </c>
      <c r="W95" s="211"/>
      <c r="X95" s="214">
        <f>X96+X166+X186</f>
        <v>0</v>
      </c>
      <c r="Y95" s="12"/>
      <c r="Z95" s="12"/>
      <c r="AA95" s="12"/>
      <c r="AB95" s="12"/>
      <c r="AC95" s="12"/>
      <c r="AD95" s="12"/>
      <c r="AE95" s="12"/>
      <c r="AR95" s="215" t="s">
        <v>82</v>
      </c>
      <c r="AT95" s="216" t="s">
        <v>73</v>
      </c>
      <c r="AU95" s="216" t="s">
        <v>74</v>
      </c>
      <c r="AY95" s="215" t="s">
        <v>194</v>
      </c>
      <c r="BK95" s="217">
        <f>BK96+BK166+BK186</f>
        <v>0</v>
      </c>
    </row>
    <row r="96" s="12" customFormat="1" ht="22.8" customHeight="1">
      <c r="A96" s="12"/>
      <c r="B96" s="203"/>
      <c r="C96" s="204"/>
      <c r="D96" s="205" t="s">
        <v>73</v>
      </c>
      <c r="E96" s="218" t="s">
        <v>82</v>
      </c>
      <c r="F96" s="218" t="s">
        <v>530</v>
      </c>
      <c r="G96" s="204"/>
      <c r="H96" s="204"/>
      <c r="I96" s="207"/>
      <c r="J96" s="207"/>
      <c r="K96" s="219">
        <f>BK96</f>
        <v>0</v>
      </c>
      <c r="L96" s="204"/>
      <c r="M96" s="209"/>
      <c r="N96" s="210"/>
      <c r="O96" s="211"/>
      <c r="P96" s="211"/>
      <c r="Q96" s="212">
        <f>SUM(Q97:Q165)</f>
        <v>0</v>
      </c>
      <c r="R96" s="212">
        <f>SUM(R97:R165)</f>
        <v>0</v>
      </c>
      <c r="S96" s="211"/>
      <c r="T96" s="213">
        <f>SUM(T97:T165)</f>
        <v>0</v>
      </c>
      <c r="U96" s="211"/>
      <c r="V96" s="213">
        <f>SUM(V97:V165)</f>
        <v>0</v>
      </c>
      <c r="W96" s="211"/>
      <c r="X96" s="214">
        <f>SUM(X97:X165)</f>
        <v>0</v>
      </c>
      <c r="Y96" s="12"/>
      <c r="Z96" s="12"/>
      <c r="AA96" s="12"/>
      <c r="AB96" s="12"/>
      <c r="AC96" s="12"/>
      <c r="AD96" s="12"/>
      <c r="AE96" s="12"/>
      <c r="AR96" s="215" t="s">
        <v>82</v>
      </c>
      <c r="AT96" s="216" t="s">
        <v>73</v>
      </c>
      <c r="AU96" s="216" t="s">
        <v>82</v>
      </c>
      <c r="AY96" s="215" t="s">
        <v>194</v>
      </c>
      <c r="BK96" s="217">
        <f>SUM(BK97:BK165)</f>
        <v>0</v>
      </c>
    </row>
    <row r="97" s="2" customFormat="1" ht="24.15" customHeight="1">
      <c r="A97" s="41"/>
      <c r="B97" s="42"/>
      <c r="C97" s="220" t="s">
        <v>82</v>
      </c>
      <c r="D97" s="220" t="s">
        <v>197</v>
      </c>
      <c r="E97" s="221" t="s">
        <v>531</v>
      </c>
      <c r="F97" s="222" t="s">
        <v>532</v>
      </c>
      <c r="G97" s="223" t="s">
        <v>218</v>
      </c>
      <c r="H97" s="224">
        <v>14.4</v>
      </c>
      <c r="I97" s="225"/>
      <c r="J97" s="225"/>
      <c r="K97" s="226">
        <f>ROUND(P97*H97,2)</f>
        <v>0</v>
      </c>
      <c r="L97" s="222" t="s">
        <v>201</v>
      </c>
      <c r="M97" s="47"/>
      <c r="N97" s="227" t="s">
        <v>20</v>
      </c>
      <c r="O97" s="228" t="s">
        <v>43</v>
      </c>
      <c r="P97" s="229">
        <f>I97+J97</f>
        <v>0</v>
      </c>
      <c r="Q97" s="229">
        <f>ROUND(I97*H97,2)</f>
        <v>0</v>
      </c>
      <c r="R97" s="229">
        <f>ROUND(J97*H97,2)</f>
        <v>0</v>
      </c>
      <c r="S97" s="87"/>
      <c r="T97" s="230">
        <f>S97*H97</f>
        <v>0</v>
      </c>
      <c r="U97" s="230">
        <v>0</v>
      </c>
      <c r="V97" s="230">
        <f>U97*H97</f>
        <v>0</v>
      </c>
      <c r="W97" s="230">
        <v>0</v>
      </c>
      <c r="X97" s="231">
        <f>W97*H97</f>
        <v>0</v>
      </c>
      <c r="Y97" s="41"/>
      <c r="Z97" s="41"/>
      <c r="AA97" s="41"/>
      <c r="AB97" s="41"/>
      <c r="AC97" s="41"/>
      <c r="AD97" s="41"/>
      <c r="AE97" s="41"/>
      <c r="AR97" s="232" t="s">
        <v>202</v>
      </c>
      <c r="AT97" s="232" t="s">
        <v>197</v>
      </c>
      <c r="AU97" s="232" t="s">
        <v>84</v>
      </c>
      <c r="AY97" s="20" t="s">
        <v>194</v>
      </c>
      <c r="BE97" s="233">
        <f>IF(O97="základní",K97,0)</f>
        <v>0</v>
      </c>
      <c r="BF97" s="233">
        <f>IF(O97="snížená",K97,0)</f>
        <v>0</v>
      </c>
      <c r="BG97" s="233">
        <f>IF(O97="zákl. přenesená",K97,0)</f>
        <v>0</v>
      </c>
      <c r="BH97" s="233">
        <f>IF(O97="sníž. přenesená",K97,0)</f>
        <v>0</v>
      </c>
      <c r="BI97" s="233">
        <f>IF(O97="nulová",K97,0)</f>
        <v>0</v>
      </c>
      <c r="BJ97" s="20" t="s">
        <v>82</v>
      </c>
      <c r="BK97" s="233">
        <f>ROUND(P97*H97,2)</f>
        <v>0</v>
      </c>
      <c r="BL97" s="20" t="s">
        <v>202</v>
      </c>
      <c r="BM97" s="232" t="s">
        <v>959</v>
      </c>
    </row>
    <row r="98" s="2" customFormat="1">
      <c r="A98" s="41"/>
      <c r="B98" s="42"/>
      <c r="C98" s="43"/>
      <c r="D98" s="234" t="s">
        <v>204</v>
      </c>
      <c r="E98" s="43"/>
      <c r="F98" s="235" t="s">
        <v>534</v>
      </c>
      <c r="G98" s="43"/>
      <c r="H98" s="43"/>
      <c r="I98" s="236"/>
      <c r="J98" s="236"/>
      <c r="K98" s="43"/>
      <c r="L98" s="43"/>
      <c r="M98" s="47"/>
      <c r="N98" s="237"/>
      <c r="O98" s="238"/>
      <c r="P98" s="87"/>
      <c r="Q98" s="87"/>
      <c r="R98" s="87"/>
      <c r="S98" s="87"/>
      <c r="T98" s="87"/>
      <c r="U98" s="87"/>
      <c r="V98" s="87"/>
      <c r="W98" s="87"/>
      <c r="X98" s="88"/>
      <c r="Y98" s="41"/>
      <c r="Z98" s="41"/>
      <c r="AA98" s="41"/>
      <c r="AB98" s="41"/>
      <c r="AC98" s="41"/>
      <c r="AD98" s="41"/>
      <c r="AE98" s="41"/>
      <c r="AT98" s="20" t="s">
        <v>204</v>
      </c>
      <c r="AU98" s="20" t="s">
        <v>84</v>
      </c>
    </row>
    <row r="99" s="13" customFormat="1">
      <c r="A99" s="13"/>
      <c r="B99" s="239"/>
      <c r="C99" s="240"/>
      <c r="D99" s="241" t="s">
        <v>206</v>
      </c>
      <c r="E99" s="242" t="s">
        <v>20</v>
      </c>
      <c r="F99" s="243" t="s">
        <v>960</v>
      </c>
      <c r="G99" s="240"/>
      <c r="H99" s="242" t="s">
        <v>20</v>
      </c>
      <c r="I99" s="244"/>
      <c r="J99" s="244"/>
      <c r="K99" s="240"/>
      <c r="L99" s="240"/>
      <c r="M99" s="245"/>
      <c r="N99" s="246"/>
      <c r="O99" s="247"/>
      <c r="P99" s="247"/>
      <c r="Q99" s="247"/>
      <c r="R99" s="247"/>
      <c r="S99" s="247"/>
      <c r="T99" s="247"/>
      <c r="U99" s="247"/>
      <c r="V99" s="247"/>
      <c r="W99" s="247"/>
      <c r="X99" s="248"/>
      <c r="Y99" s="13"/>
      <c r="Z99" s="13"/>
      <c r="AA99" s="13"/>
      <c r="AB99" s="13"/>
      <c r="AC99" s="13"/>
      <c r="AD99" s="13"/>
      <c r="AE99" s="13"/>
      <c r="AT99" s="249" t="s">
        <v>206</v>
      </c>
      <c r="AU99" s="249" t="s">
        <v>84</v>
      </c>
      <c r="AV99" s="13" t="s">
        <v>82</v>
      </c>
      <c r="AW99" s="13" t="s">
        <v>5</v>
      </c>
      <c r="AX99" s="13" t="s">
        <v>74</v>
      </c>
      <c r="AY99" s="249" t="s">
        <v>194</v>
      </c>
    </row>
    <row r="100" s="13" customFormat="1">
      <c r="A100" s="13"/>
      <c r="B100" s="239"/>
      <c r="C100" s="240"/>
      <c r="D100" s="241" t="s">
        <v>206</v>
      </c>
      <c r="E100" s="242" t="s">
        <v>20</v>
      </c>
      <c r="F100" s="243" t="s">
        <v>779</v>
      </c>
      <c r="G100" s="240"/>
      <c r="H100" s="242" t="s">
        <v>20</v>
      </c>
      <c r="I100" s="244"/>
      <c r="J100" s="244"/>
      <c r="K100" s="240"/>
      <c r="L100" s="240"/>
      <c r="M100" s="245"/>
      <c r="N100" s="246"/>
      <c r="O100" s="247"/>
      <c r="P100" s="247"/>
      <c r="Q100" s="247"/>
      <c r="R100" s="247"/>
      <c r="S100" s="247"/>
      <c r="T100" s="247"/>
      <c r="U100" s="247"/>
      <c r="V100" s="247"/>
      <c r="W100" s="247"/>
      <c r="X100" s="248"/>
      <c r="Y100" s="13"/>
      <c r="Z100" s="13"/>
      <c r="AA100" s="13"/>
      <c r="AB100" s="13"/>
      <c r="AC100" s="13"/>
      <c r="AD100" s="13"/>
      <c r="AE100" s="13"/>
      <c r="AT100" s="249" t="s">
        <v>206</v>
      </c>
      <c r="AU100" s="249" t="s">
        <v>84</v>
      </c>
      <c r="AV100" s="13" t="s">
        <v>82</v>
      </c>
      <c r="AW100" s="13" t="s">
        <v>5</v>
      </c>
      <c r="AX100" s="13" t="s">
        <v>74</v>
      </c>
      <c r="AY100" s="249" t="s">
        <v>194</v>
      </c>
    </row>
    <row r="101" s="13" customFormat="1">
      <c r="A101" s="13"/>
      <c r="B101" s="239"/>
      <c r="C101" s="240"/>
      <c r="D101" s="241" t="s">
        <v>206</v>
      </c>
      <c r="E101" s="242" t="s">
        <v>20</v>
      </c>
      <c r="F101" s="243" t="s">
        <v>355</v>
      </c>
      <c r="G101" s="240"/>
      <c r="H101" s="242" t="s">
        <v>20</v>
      </c>
      <c r="I101" s="244"/>
      <c r="J101" s="244"/>
      <c r="K101" s="240"/>
      <c r="L101" s="240"/>
      <c r="M101" s="245"/>
      <c r="N101" s="246"/>
      <c r="O101" s="247"/>
      <c r="P101" s="247"/>
      <c r="Q101" s="247"/>
      <c r="R101" s="247"/>
      <c r="S101" s="247"/>
      <c r="T101" s="247"/>
      <c r="U101" s="247"/>
      <c r="V101" s="247"/>
      <c r="W101" s="247"/>
      <c r="X101" s="248"/>
      <c r="Y101" s="13"/>
      <c r="Z101" s="13"/>
      <c r="AA101" s="13"/>
      <c r="AB101" s="13"/>
      <c r="AC101" s="13"/>
      <c r="AD101" s="13"/>
      <c r="AE101" s="13"/>
      <c r="AT101" s="249" t="s">
        <v>206</v>
      </c>
      <c r="AU101" s="249" t="s">
        <v>84</v>
      </c>
      <c r="AV101" s="13" t="s">
        <v>82</v>
      </c>
      <c r="AW101" s="13" t="s">
        <v>5</v>
      </c>
      <c r="AX101" s="13" t="s">
        <v>74</v>
      </c>
      <c r="AY101" s="249" t="s">
        <v>194</v>
      </c>
    </row>
    <row r="102" s="14" customFormat="1">
      <c r="A102" s="14"/>
      <c r="B102" s="250"/>
      <c r="C102" s="251"/>
      <c r="D102" s="241" t="s">
        <v>206</v>
      </c>
      <c r="E102" s="252" t="s">
        <v>20</v>
      </c>
      <c r="F102" s="253" t="s">
        <v>961</v>
      </c>
      <c r="G102" s="251"/>
      <c r="H102" s="254">
        <v>14.4</v>
      </c>
      <c r="I102" s="255"/>
      <c r="J102" s="255"/>
      <c r="K102" s="251"/>
      <c r="L102" s="251"/>
      <c r="M102" s="256"/>
      <c r="N102" s="257"/>
      <c r="O102" s="258"/>
      <c r="P102" s="258"/>
      <c r="Q102" s="258"/>
      <c r="R102" s="258"/>
      <c r="S102" s="258"/>
      <c r="T102" s="258"/>
      <c r="U102" s="258"/>
      <c r="V102" s="258"/>
      <c r="W102" s="258"/>
      <c r="X102" s="259"/>
      <c r="Y102" s="14"/>
      <c r="Z102" s="14"/>
      <c r="AA102" s="14"/>
      <c r="AB102" s="14"/>
      <c r="AC102" s="14"/>
      <c r="AD102" s="14"/>
      <c r="AE102" s="14"/>
      <c r="AT102" s="260" t="s">
        <v>206</v>
      </c>
      <c r="AU102" s="260" t="s">
        <v>84</v>
      </c>
      <c r="AV102" s="14" t="s">
        <v>84</v>
      </c>
      <c r="AW102" s="14" t="s">
        <v>5</v>
      </c>
      <c r="AX102" s="14" t="s">
        <v>74</v>
      </c>
      <c r="AY102" s="260" t="s">
        <v>194</v>
      </c>
    </row>
    <row r="103" s="15" customFormat="1">
      <c r="A103" s="15"/>
      <c r="B103" s="261"/>
      <c r="C103" s="262"/>
      <c r="D103" s="241" t="s">
        <v>206</v>
      </c>
      <c r="E103" s="263" t="s">
        <v>20</v>
      </c>
      <c r="F103" s="264" t="s">
        <v>210</v>
      </c>
      <c r="G103" s="262"/>
      <c r="H103" s="265">
        <v>14.4</v>
      </c>
      <c r="I103" s="266"/>
      <c r="J103" s="266"/>
      <c r="K103" s="262"/>
      <c r="L103" s="262"/>
      <c r="M103" s="267"/>
      <c r="N103" s="268"/>
      <c r="O103" s="269"/>
      <c r="P103" s="269"/>
      <c r="Q103" s="269"/>
      <c r="R103" s="269"/>
      <c r="S103" s="269"/>
      <c r="T103" s="269"/>
      <c r="U103" s="269"/>
      <c r="V103" s="269"/>
      <c r="W103" s="269"/>
      <c r="X103" s="270"/>
      <c r="Y103" s="15"/>
      <c r="Z103" s="15"/>
      <c r="AA103" s="15"/>
      <c r="AB103" s="15"/>
      <c r="AC103" s="15"/>
      <c r="AD103" s="15"/>
      <c r="AE103" s="15"/>
      <c r="AT103" s="271" t="s">
        <v>206</v>
      </c>
      <c r="AU103" s="271" t="s">
        <v>84</v>
      </c>
      <c r="AV103" s="15" t="s">
        <v>202</v>
      </c>
      <c r="AW103" s="15" t="s">
        <v>5</v>
      </c>
      <c r="AX103" s="15" t="s">
        <v>82</v>
      </c>
      <c r="AY103" s="271" t="s">
        <v>194</v>
      </c>
    </row>
    <row r="104" s="2" customFormat="1" ht="33" customHeight="1">
      <c r="A104" s="41"/>
      <c r="B104" s="42"/>
      <c r="C104" s="220" t="s">
        <v>84</v>
      </c>
      <c r="D104" s="220" t="s">
        <v>197</v>
      </c>
      <c r="E104" s="221" t="s">
        <v>781</v>
      </c>
      <c r="F104" s="222" t="s">
        <v>782</v>
      </c>
      <c r="G104" s="223" t="s">
        <v>218</v>
      </c>
      <c r="H104" s="224">
        <v>2.3039999999999998</v>
      </c>
      <c r="I104" s="225"/>
      <c r="J104" s="225"/>
      <c r="K104" s="226">
        <f>ROUND(P104*H104,2)</f>
        <v>0</v>
      </c>
      <c r="L104" s="222" t="s">
        <v>201</v>
      </c>
      <c r="M104" s="47"/>
      <c r="N104" s="227" t="s">
        <v>20</v>
      </c>
      <c r="O104" s="228" t="s">
        <v>43</v>
      </c>
      <c r="P104" s="229">
        <f>I104+J104</f>
        <v>0</v>
      </c>
      <c r="Q104" s="229">
        <f>ROUND(I104*H104,2)</f>
        <v>0</v>
      </c>
      <c r="R104" s="229">
        <f>ROUND(J104*H104,2)</f>
        <v>0</v>
      </c>
      <c r="S104" s="87"/>
      <c r="T104" s="230">
        <f>S104*H104</f>
        <v>0</v>
      </c>
      <c r="U104" s="230">
        <v>0</v>
      </c>
      <c r="V104" s="230">
        <f>U104*H104</f>
        <v>0</v>
      </c>
      <c r="W104" s="230">
        <v>0</v>
      </c>
      <c r="X104" s="231">
        <f>W104*H104</f>
        <v>0</v>
      </c>
      <c r="Y104" s="41"/>
      <c r="Z104" s="41"/>
      <c r="AA104" s="41"/>
      <c r="AB104" s="41"/>
      <c r="AC104" s="41"/>
      <c r="AD104" s="41"/>
      <c r="AE104" s="41"/>
      <c r="AR104" s="232" t="s">
        <v>202</v>
      </c>
      <c r="AT104" s="232" t="s">
        <v>197</v>
      </c>
      <c r="AU104" s="232" t="s">
        <v>84</v>
      </c>
      <c r="AY104" s="20" t="s">
        <v>194</v>
      </c>
      <c r="BE104" s="233">
        <f>IF(O104="základní",K104,0)</f>
        <v>0</v>
      </c>
      <c r="BF104" s="233">
        <f>IF(O104="snížená",K104,0)</f>
        <v>0</v>
      </c>
      <c r="BG104" s="233">
        <f>IF(O104="zákl. přenesená",K104,0)</f>
        <v>0</v>
      </c>
      <c r="BH104" s="233">
        <f>IF(O104="sníž. přenesená",K104,0)</f>
        <v>0</v>
      </c>
      <c r="BI104" s="233">
        <f>IF(O104="nulová",K104,0)</f>
        <v>0</v>
      </c>
      <c r="BJ104" s="20" t="s">
        <v>82</v>
      </c>
      <c r="BK104" s="233">
        <f>ROUND(P104*H104,2)</f>
        <v>0</v>
      </c>
      <c r="BL104" s="20" t="s">
        <v>202</v>
      </c>
      <c r="BM104" s="232" t="s">
        <v>962</v>
      </c>
    </row>
    <row r="105" s="2" customFormat="1">
      <c r="A105" s="41"/>
      <c r="B105" s="42"/>
      <c r="C105" s="43"/>
      <c r="D105" s="234" t="s">
        <v>204</v>
      </c>
      <c r="E105" s="43"/>
      <c r="F105" s="235" t="s">
        <v>784</v>
      </c>
      <c r="G105" s="43"/>
      <c r="H105" s="43"/>
      <c r="I105" s="236"/>
      <c r="J105" s="236"/>
      <c r="K105" s="43"/>
      <c r="L105" s="43"/>
      <c r="M105" s="47"/>
      <c r="N105" s="237"/>
      <c r="O105" s="238"/>
      <c r="P105" s="87"/>
      <c r="Q105" s="87"/>
      <c r="R105" s="87"/>
      <c r="S105" s="87"/>
      <c r="T105" s="87"/>
      <c r="U105" s="87"/>
      <c r="V105" s="87"/>
      <c r="W105" s="87"/>
      <c r="X105" s="88"/>
      <c r="Y105" s="41"/>
      <c r="Z105" s="41"/>
      <c r="AA105" s="41"/>
      <c r="AB105" s="41"/>
      <c r="AC105" s="41"/>
      <c r="AD105" s="41"/>
      <c r="AE105" s="41"/>
      <c r="AT105" s="20" t="s">
        <v>204</v>
      </c>
      <c r="AU105" s="20" t="s">
        <v>84</v>
      </c>
    </row>
    <row r="106" s="13" customFormat="1">
      <c r="A106" s="13"/>
      <c r="B106" s="239"/>
      <c r="C106" s="240"/>
      <c r="D106" s="241" t="s">
        <v>206</v>
      </c>
      <c r="E106" s="242" t="s">
        <v>20</v>
      </c>
      <c r="F106" s="243" t="s">
        <v>960</v>
      </c>
      <c r="G106" s="240"/>
      <c r="H106" s="242" t="s">
        <v>20</v>
      </c>
      <c r="I106" s="244"/>
      <c r="J106" s="244"/>
      <c r="K106" s="240"/>
      <c r="L106" s="240"/>
      <c r="M106" s="245"/>
      <c r="N106" s="246"/>
      <c r="O106" s="247"/>
      <c r="P106" s="247"/>
      <c r="Q106" s="247"/>
      <c r="R106" s="247"/>
      <c r="S106" s="247"/>
      <c r="T106" s="247"/>
      <c r="U106" s="247"/>
      <c r="V106" s="247"/>
      <c r="W106" s="247"/>
      <c r="X106" s="248"/>
      <c r="Y106" s="13"/>
      <c r="Z106" s="13"/>
      <c r="AA106" s="13"/>
      <c r="AB106" s="13"/>
      <c r="AC106" s="13"/>
      <c r="AD106" s="13"/>
      <c r="AE106" s="13"/>
      <c r="AT106" s="249" t="s">
        <v>206</v>
      </c>
      <c r="AU106" s="249" t="s">
        <v>84</v>
      </c>
      <c r="AV106" s="13" t="s">
        <v>82</v>
      </c>
      <c r="AW106" s="13" t="s">
        <v>5</v>
      </c>
      <c r="AX106" s="13" t="s">
        <v>74</v>
      </c>
      <c r="AY106" s="249" t="s">
        <v>194</v>
      </c>
    </row>
    <row r="107" s="13" customFormat="1">
      <c r="A107" s="13"/>
      <c r="B107" s="239"/>
      <c r="C107" s="240"/>
      <c r="D107" s="241" t="s">
        <v>206</v>
      </c>
      <c r="E107" s="242" t="s">
        <v>20</v>
      </c>
      <c r="F107" s="243" t="s">
        <v>785</v>
      </c>
      <c r="G107" s="240"/>
      <c r="H107" s="242" t="s">
        <v>20</v>
      </c>
      <c r="I107" s="244"/>
      <c r="J107" s="244"/>
      <c r="K107" s="240"/>
      <c r="L107" s="240"/>
      <c r="M107" s="245"/>
      <c r="N107" s="246"/>
      <c r="O107" s="247"/>
      <c r="P107" s="247"/>
      <c r="Q107" s="247"/>
      <c r="R107" s="247"/>
      <c r="S107" s="247"/>
      <c r="T107" s="247"/>
      <c r="U107" s="247"/>
      <c r="V107" s="247"/>
      <c r="W107" s="247"/>
      <c r="X107" s="248"/>
      <c r="Y107" s="13"/>
      <c r="Z107" s="13"/>
      <c r="AA107" s="13"/>
      <c r="AB107" s="13"/>
      <c r="AC107" s="13"/>
      <c r="AD107" s="13"/>
      <c r="AE107" s="13"/>
      <c r="AT107" s="249" t="s">
        <v>206</v>
      </c>
      <c r="AU107" s="249" t="s">
        <v>84</v>
      </c>
      <c r="AV107" s="13" t="s">
        <v>82</v>
      </c>
      <c r="AW107" s="13" t="s">
        <v>5</v>
      </c>
      <c r="AX107" s="13" t="s">
        <v>74</v>
      </c>
      <c r="AY107" s="249" t="s">
        <v>194</v>
      </c>
    </row>
    <row r="108" s="13" customFormat="1">
      <c r="A108" s="13"/>
      <c r="B108" s="239"/>
      <c r="C108" s="240"/>
      <c r="D108" s="241" t="s">
        <v>206</v>
      </c>
      <c r="E108" s="242" t="s">
        <v>20</v>
      </c>
      <c r="F108" s="243" t="s">
        <v>355</v>
      </c>
      <c r="G108" s="240"/>
      <c r="H108" s="242" t="s">
        <v>20</v>
      </c>
      <c r="I108" s="244"/>
      <c r="J108" s="244"/>
      <c r="K108" s="240"/>
      <c r="L108" s="240"/>
      <c r="M108" s="245"/>
      <c r="N108" s="246"/>
      <c r="O108" s="247"/>
      <c r="P108" s="247"/>
      <c r="Q108" s="247"/>
      <c r="R108" s="247"/>
      <c r="S108" s="247"/>
      <c r="T108" s="247"/>
      <c r="U108" s="247"/>
      <c r="V108" s="247"/>
      <c r="W108" s="247"/>
      <c r="X108" s="248"/>
      <c r="Y108" s="13"/>
      <c r="Z108" s="13"/>
      <c r="AA108" s="13"/>
      <c r="AB108" s="13"/>
      <c r="AC108" s="13"/>
      <c r="AD108" s="13"/>
      <c r="AE108" s="13"/>
      <c r="AT108" s="249" t="s">
        <v>206</v>
      </c>
      <c r="AU108" s="249" t="s">
        <v>84</v>
      </c>
      <c r="AV108" s="13" t="s">
        <v>82</v>
      </c>
      <c r="AW108" s="13" t="s">
        <v>5</v>
      </c>
      <c r="AX108" s="13" t="s">
        <v>74</v>
      </c>
      <c r="AY108" s="249" t="s">
        <v>194</v>
      </c>
    </row>
    <row r="109" s="14" customFormat="1">
      <c r="A109" s="14"/>
      <c r="B109" s="250"/>
      <c r="C109" s="251"/>
      <c r="D109" s="241" t="s">
        <v>206</v>
      </c>
      <c r="E109" s="252" t="s">
        <v>20</v>
      </c>
      <c r="F109" s="253" t="s">
        <v>963</v>
      </c>
      <c r="G109" s="251"/>
      <c r="H109" s="254">
        <v>2.3039999999999998</v>
      </c>
      <c r="I109" s="255"/>
      <c r="J109" s="255"/>
      <c r="K109" s="251"/>
      <c r="L109" s="251"/>
      <c r="M109" s="256"/>
      <c r="N109" s="257"/>
      <c r="O109" s="258"/>
      <c r="P109" s="258"/>
      <c r="Q109" s="258"/>
      <c r="R109" s="258"/>
      <c r="S109" s="258"/>
      <c r="T109" s="258"/>
      <c r="U109" s="258"/>
      <c r="V109" s="258"/>
      <c r="W109" s="258"/>
      <c r="X109" s="259"/>
      <c r="Y109" s="14"/>
      <c r="Z109" s="14"/>
      <c r="AA109" s="14"/>
      <c r="AB109" s="14"/>
      <c r="AC109" s="14"/>
      <c r="AD109" s="14"/>
      <c r="AE109" s="14"/>
      <c r="AT109" s="260" t="s">
        <v>206</v>
      </c>
      <c r="AU109" s="260" t="s">
        <v>84</v>
      </c>
      <c r="AV109" s="14" t="s">
        <v>84</v>
      </c>
      <c r="AW109" s="14" t="s">
        <v>5</v>
      </c>
      <c r="AX109" s="14" t="s">
        <v>74</v>
      </c>
      <c r="AY109" s="260" t="s">
        <v>194</v>
      </c>
    </row>
    <row r="110" s="15" customFormat="1">
      <c r="A110" s="15"/>
      <c r="B110" s="261"/>
      <c r="C110" s="262"/>
      <c r="D110" s="241" t="s">
        <v>206</v>
      </c>
      <c r="E110" s="263" t="s">
        <v>20</v>
      </c>
      <c r="F110" s="264" t="s">
        <v>210</v>
      </c>
      <c r="G110" s="262"/>
      <c r="H110" s="265">
        <v>2.3039999999999998</v>
      </c>
      <c r="I110" s="266"/>
      <c r="J110" s="266"/>
      <c r="K110" s="262"/>
      <c r="L110" s="262"/>
      <c r="M110" s="267"/>
      <c r="N110" s="268"/>
      <c r="O110" s="269"/>
      <c r="P110" s="269"/>
      <c r="Q110" s="269"/>
      <c r="R110" s="269"/>
      <c r="S110" s="269"/>
      <c r="T110" s="269"/>
      <c r="U110" s="269"/>
      <c r="V110" s="269"/>
      <c r="W110" s="269"/>
      <c r="X110" s="270"/>
      <c r="Y110" s="15"/>
      <c r="Z110" s="15"/>
      <c r="AA110" s="15"/>
      <c r="AB110" s="15"/>
      <c r="AC110" s="15"/>
      <c r="AD110" s="15"/>
      <c r="AE110" s="15"/>
      <c r="AT110" s="271" t="s">
        <v>206</v>
      </c>
      <c r="AU110" s="271" t="s">
        <v>84</v>
      </c>
      <c r="AV110" s="15" t="s">
        <v>202</v>
      </c>
      <c r="AW110" s="15" t="s">
        <v>5</v>
      </c>
      <c r="AX110" s="15" t="s">
        <v>82</v>
      </c>
      <c r="AY110" s="271" t="s">
        <v>194</v>
      </c>
    </row>
    <row r="111" s="2" customFormat="1" ht="33" customHeight="1">
      <c r="A111" s="41"/>
      <c r="B111" s="42"/>
      <c r="C111" s="220" t="s">
        <v>215</v>
      </c>
      <c r="D111" s="220" t="s">
        <v>197</v>
      </c>
      <c r="E111" s="221" t="s">
        <v>787</v>
      </c>
      <c r="F111" s="222" t="s">
        <v>788</v>
      </c>
      <c r="G111" s="223" t="s">
        <v>218</v>
      </c>
      <c r="H111" s="224">
        <v>2.3039999999999998</v>
      </c>
      <c r="I111" s="225"/>
      <c r="J111" s="225"/>
      <c r="K111" s="226">
        <f>ROUND(P111*H111,2)</f>
        <v>0</v>
      </c>
      <c r="L111" s="222" t="s">
        <v>201</v>
      </c>
      <c r="M111" s="47"/>
      <c r="N111" s="227" t="s">
        <v>20</v>
      </c>
      <c r="O111" s="228" t="s">
        <v>43</v>
      </c>
      <c r="P111" s="229">
        <f>I111+J111</f>
        <v>0</v>
      </c>
      <c r="Q111" s="229">
        <f>ROUND(I111*H111,2)</f>
        <v>0</v>
      </c>
      <c r="R111" s="229">
        <f>ROUND(J111*H111,2)</f>
        <v>0</v>
      </c>
      <c r="S111" s="87"/>
      <c r="T111" s="230">
        <f>S111*H111</f>
        <v>0</v>
      </c>
      <c r="U111" s="230">
        <v>0</v>
      </c>
      <c r="V111" s="230">
        <f>U111*H111</f>
        <v>0</v>
      </c>
      <c r="W111" s="230">
        <v>0</v>
      </c>
      <c r="X111" s="231">
        <f>W111*H111</f>
        <v>0</v>
      </c>
      <c r="Y111" s="41"/>
      <c r="Z111" s="41"/>
      <c r="AA111" s="41"/>
      <c r="AB111" s="41"/>
      <c r="AC111" s="41"/>
      <c r="AD111" s="41"/>
      <c r="AE111" s="41"/>
      <c r="AR111" s="232" t="s">
        <v>202</v>
      </c>
      <c r="AT111" s="232" t="s">
        <v>197</v>
      </c>
      <c r="AU111" s="232" t="s">
        <v>84</v>
      </c>
      <c r="AY111" s="20" t="s">
        <v>194</v>
      </c>
      <c r="BE111" s="233">
        <f>IF(O111="základní",K111,0)</f>
        <v>0</v>
      </c>
      <c r="BF111" s="233">
        <f>IF(O111="snížená",K111,0)</f>
        <v>0</v>
      </c>
      <c r="BG111" s="233">
        <f>IF(O111="zákl. přenesená",K111,0)</f>
        <v>0</v>
      </c>
      <c r="BH111" s="233">
        <f>IF(O111="sníž. přenesená",K111,0)</f>
        <v>0</v>
      </c>
      <c r="BI111" s="233">
        <f>IF(O111="nulová",K111,0)</f>
        <v>0</v>
      </c>
      <c r="BJ111" s="20" t="s">
        <v>82</v>
      </c>
      <c r="BK111" s="233">
        <f>ROUND(P111*H111,2)</f>
        <v>0</v>
      </c>
      <c r="BL111" s="20" t="s">
        <v>202</v>
      </c>
      <c r="BM111" s="232" t="s">
        <v>964</v>
      </c>
    </row>
    <row r="112" s="2" customFormat="1">
      <c r="A112" s="41"/>
      <c r="B112" s="42"/>
      <c r="C112" s="43"/>
      <c r="D112" s="234" t="s">
        <v>204</v>
      </c>
      <c r="E112" s="43"/>
      <c r="F112" s="235" t="s">
        <v>790</v>
      </c>
      <c r="G112" s="43"/>
      <c r="H112" s="43"/>
      <c r="I112" s="236"/>
      <c r="J112" s="236"/>
      <c r="K112" s="43"/>
      <c r="L112" s="43"/>
      <c r="M112" s="47"/>
      <c r="N112" s="237"/>
      <c r="O112" s="238"/>
      <c r="P112" s="87"/>
      <c r="Q112" s="87"/>
      <c r="R112" s="87"/>
      <c r="S112" s="87"/>
      <c r="T112" s="87"/>
      <c r="U112" s="87"/>
      <c r="V112" s="87"/>
      <c r="W112" s="87"/>
      <c r="X112" s="88"/>
      <c r="Y112" s="41"/>
      <c r="Z112" s="41"/>
      <c r="AA112" s="41"/>
      <c r="AB112" s="41"/>
      <c r="AC112" s="41"/>
      <c r="AD112" s="41"/>
      <c r="AE112" s="41"/>
      <c r="AT112" s="20" t="s">
        <v>204</v>
      </c>
      <c r="AU112" s="20" t="s">
        <v>84</v>
      </c>
    </row>
    <row r="113" s="13" customFormat="1">
      <c r="A113" s="13"/>
      <c r="B113" s="239"/>
      <c r="C113" s="240"/>
      <c r="D113" s="241" t="s">
        <v>206</v>
      </c>
      <c r="E113" s="242" t="s">
        <v>20</v>
      </c>
      <c r="F113" s="243" t="s">
        <v>960</v>
      </c>
      <c r="G113" s="240"/>
      <c r="H113" s="242" t="s">
        <v>20</v>
      </c>
      <c r="I113" s="244"/>
      <c r="J113" s="244"/>
      <c r="K113" s="240"/>
      <c r="L113" s="240"/>
      <c r="M113" s="245"/>
      <c r="N113" s="246"/>
      <c r="O113" s="247"/>
      <c r="P113" s="247"/>
      <c r="Q113" s="247"/>
      <c r="R113" s="247"/>
      <c r="S113" s="247"/>
      <c r="T113" s="247"/>
      <c r="U113" s="247"/>
      <c r="V113" s="247"/>
      <c r="W113" s="247"/>
      <c r="X113" s="248"/>
      <c r="Y113" s="13"/>
      <c r="Z113" s="13"/>
      <c r="AA113" s="13"/>
      <c r="AB113" s="13"/>
      <c r="AC113" s="13"/>
      <c r="AD113" s="13"/>
      <c r="AE113" s="13"/>
      <c r="AT113" s="249" t="s">
        <v>206</v>
      </c>
      <c r="AU113" s="249" t="s">
        <v>84</v>
      </c>
      <c r="AV113" s="13" t="s">
        <v>82</v>
      </c>
      <c r="AW113" s="13" t="s">
        <v>5</v>
      </c>
      <c r="AX113" s="13" t="s">
        <v>74</v>
      </c>
      <c r="AY113" s="249" t="s">
        <v>194</v>
      </c>
    </row>
    <row r="114" s="13" customFormat="1">
      <c r="A114" s="13"/>
      <c r="B114" s="239"/>
      <c r="C114" s="240"/>
      <c r="D114" s="241" t="s">
        <v>206</v>
      </c>
      <c r="E114" s="242" t="s">
        <v>20</v>
      </c>
      <c r="F114" s="243" t="s">
        <v>785</v>
      </c>
      <c r="G114" s="240"/>
      <c r="H114" s="242" t="s">
        <v>20</v>
      </c>
      <c r="I114" s="244"/>
      <c r="J114" s="244"/>
      <c r="K114" s="240"/>
      <c r="L114" s="240"/>
      <c r="M114" s="245"/>
      <c r="N114" s="246"/>
      <c r="O114" s="247"/>
      <c r="P114" s="247"/>
      <c r="Q114" s="247"/>
      <c r="R114" s="247"/>
      <c r="S114" s="247"/>
      <c r="T114" s="247"/>
      <c r="U114" s="247"/>
      <c r="V114" s="247"/>
      <c r="W114" s="247"/>
      <c r="X114" s="248"/>
      <c r="Y114" s="13"/>
      <c r="Z114" s="13"/>
      <c r="AA114" s="13"/>
      <c r="AB114" s="13"/>
      <c r="AC114" s="13"/>
      <c r="AD114" s="13"/>
      <c r="AE114" s="13"/>
      <c r="AT114" s="249" t="s">
        <v>206</v>
      </c>
      <c r="AU114" s="249" t="s">
        <v>84</v>
      </c>
      <c r="AV114" s="13" t="s">
        <v>82</v>
      </c>
      <c r="AW114" s="13" t="s">
        <v>5</v>
      </c>
      <c r="AX114" s="13" t="s">
        <v>74</v>
      </c>
      <c r="AY114" s="249" t="s">
        <v>194</v>
      </c>
    </row>
    <row r="115" s="13" customFormat="1">
      <c r="A115" s="13"/>
      <c r="B115" s="239"/>
      <c r="C115" s="240"/>
      <c r="D115" s="241" t="s">
        <v>206</v>
      </c>
      <c r="E115" s="242" t="s">
        <v>20</v>
      </c>
      <c r="F115" s="243" t="s">
        <v>355</v>
      </c>
      <c r="G115" s="240"/>
      <c r="H115" s="242" t="s">
        <v>20</v>
      </c>
      <c r="I115" s="244"/>
      <c r="J115" s="244"/>
      <c r="K115" s="240"/>
      <c r="L115" s="240"/>
      <c r="M115" s="245"/>
      <c r="N115" s="246"/>
      <c r="O115" s="247"/>
      <c r="P115" s="247"/>
      <c r="Q115" s="247"/>
      <c r="R115" s="247"/>
      <c r="S115" s="247"/>
      <c r="T115" s="247"/>
      <c r="U115" s="247"/>
      <c r="V115" s="247"/>
      <c r="W115" s="247"/>
      <c r="X115" s="248"/>
      <c r="Y115" s="13"/>
      <c r="Z115" s="13"/>
      <c r="AA115" s="13"/>
      <c r="AB115" s="13"/>
      <c r="AC115" s="13"/>
      <c r="AD115" s="13"/>
      <c r="AE115" s="13"/>
      <c r="AT115" s="249" t="s">
        <v>206</v>
      </c>
      <c r="AU115" s="249" t="s">
        <v>84</v>
      </c>
      <c r="AV115" s="13" t="s">
        <v>82</v>
      </c>
      <c r="AW115" s="13" t="s">
        <v>5</v>
      </c>
      <c r="AX115" s="13" t="s">
        <v>74</v>
      </c>
      <c r="AY115" s="249" t="s">
        <v>194</v>
      </c>
    </row>
    <row r="116" s="14" customFormat="1">
      <c r="A116" s="14"/>
      <c r="B116" s="250"/>
      <c r="C116" s="251"/>
      <c r="D116" s="241" t="s">
        <v>206</v>
      </c>
      <c r="E116" s="252" t="s">
        <v>20</v>
      </c>
      <c r="F116" s="253" t="s">
        <v>963</v>
      </c>
      <c r="G116" s="251"/>
      <c r="H116" s="254">
        <v>2.3039999999999998</v>
      </c>
      <c r="I116" s="255"/>
      <c r="J116" s="255"/>
      <c r="K116" s="251"/>
      <c r="L116" s="251"/>
      <c r="M116" s="256"/>
      <c r="N116" s="257"/>
      <c r="O116" s="258"/>
      <c r="P116" s="258"/>
      <c r="Q116" s="258"/>
      <c r="R116" s="258"/>
      <c r="S116" s="258"/>
      <c r="T116" s="258"/>
      <c r="U116" s="258"/>
      <c r="V116" s="258"/>
      <c r="W116" s="258"/>
      <c r="X116" s="259"/>
      <c r="Y116" s="14"/>
      <c r="Z116" s="14"/>
      <c r="AA116" s="14"/>
      <c r="AB116" s="14"/>
      <c r="AC116" s="14"/>
      <c r="AD116" s="14"/>
      <c r="AE116" s="14"/>
      <c r="AT116" s="260" t="s">
        <v>206</v>
      </c>
      <c r="AU116" s="260" t="s">
        <v>84</v>
      </c>
      <c r="AV116" s="14" t="s">
        <v>84</v>
      </c>
      <c r="AW116" s="14" t="s">
        <v>5</v>
      </c>
      <c r="AX116" s="14" t="s">
        <v>74</v>
      </c>
      <c r="AY116" s="260" t="s">
        <v>194</v>
      </c>
    </row>
    <row r="117" s="15" customFormat="1">
      <c r="A117" s="15"/>
      <c r="B117" s="261"/>
      <c r="C117" s="262"/>
      <c r="D117" s="241" t="s">
        <v>206</v>
      </c>
      <c r="E117" s="263" t="s">
        <v>20</v>
      </c>
      <c r="F117" s="264" t="s">
        <v>210</v>
      </c>
      <c r="G117" s="262"/>
      <c r="H117" s="265">
        <v>2.3039999999999998</v>
      </c>
      <c r="I117" s="266"/>
      <c r="J117" s="266"/>
      <c r="K117" s="262"/>
      <c r="L117" s="262"/>
      <c r="M117" s="267"/>
      <c r="N117" s="268"/>
      <c r="O117" s="269"/>
      <c r="P117" s="269"/>
      <c r="Q117" s="269"/>
      <c r="R117" s="269"/>
      <c r="S117" s="269"/>
      <c r="T117" s="269"/>
      <c r="U117" s="269"/>
      <c r="V117" s="269"/>
      <c r="W117" s="269"/>
      <c r="X117" s="270"/>
      <c r="Y117" s="15"/>
      <c r="Z117" s="15"/>
      <c r="AA117" s="15"/>
      <c r="AB117" s="15"/>
      <c r="AC117" s="15"/>
      <c r="AD117" s="15"/>
      <c r="AE117" s="15"/>
      <c r="AT117" s="271" t="s">
        <v>206</v>
      </c>
      <c r="AU117" s="271" t="s">
        <v>84</v>
      </c>
      <c r="AV117" s="15" t="s">
        <v>202</v>
      </c>
      <c r="AW117" s="15" t="s">
        <v>5</v>
      </c>
      <c r="AX117" s="15" t="s">
        <v>82</v>
      </c>
      <c r="AY117" s="271" t="s">
        <v>194</v>
      </c>
    </row>
    <row r="118" s="2" customFormat="1" ht="37.8" customHeight="1">
      <c r="A118" s="41"/>
      <c r="B118" s="42"/>
      <c r="C118" s="220" t="s">
        <v>202</v>
      </c>
      <c r="D118" s="220" t="s">
        <v>197</v>
      </c>
      <c r="E118" s="221" t="s">
        <v>239</v>
      </c>
      <c r="F118" s="222" t="s">
        <v>240</v>
      </c>
      <c r="G118" s="223" t="s">
        <v>218</v>
      </c>
      <c r="H118" s="224">
        <v>2.3039999999999998</v>
      </c>
      <c r="I118" s="225"/>
      <c r="J118" s="225"/>
      <c r="K118" s="226">
        <f>ROUND(P118*H118,2)</f>
        <v>0</v>
      </c>
      <c r="L118" s="222" t="s">
        <v>201</v>
      </c>
      <c r="M118" s="47"/>
      <c r="N118" s="227" t="s">
        <v>20</v>
      </c>
      <c r="O118" s="228" t="s">
        <v>43</v>
      </c>
      <c r="P118" s="229">
        <f>I118+J118</f>
        <v>0</v>
      </c>
      <c r="Q118" s="229">
        <f>ROUND(I118*H118,2)</f>
        <v>0</v>
      </c>
      <c r="R118" s="229">
        <f>ROUND(J118*H118,2)</f>
        <v>0</v>
      </c>
      <c r="S118" s="87"/>
      <c r="T118" s="230">
        <f>S118*H118</f>
        <v>0</v>
      </c>
      <c r="U118" s="230">
        <v>0</v>
      </c>
      <c r="V118" s="230">
        <f>U118*H118</f>
        <v>0</v>
      </c>
      <c r="W118" s="230">
        <v>0</v>
      </c>
      <c r="X118" s="231">
        <f>W118*H118</f>
        <v>0</v>
      </c>
      <c r="Y118" s="41"/>
      <c r="Z118" s="41"/>
      <c r="AA118" s="41"/>
      <c r="AB118" s="41"/>
      <c r="AC118" s="41"/>
      <c r="AD118" s="41"/>
      <c r="AE118" s="41"/>
      <c r="AR118" s="232" t="s">
        <v>202</v>
      </c>
      <c r="AT118" s="232" t="s">
        <v>197</v>
      </c>
      <c r="AU118" s="232" t="s">
        <v>84</v>
      </c>
      <c r="AY118" s="20" t="s">
        <v>194</v>
      </c>
      <c r="BE118" s="233">
        <f>IF(O118="základní",K118,0)</f>
        <v>0</v>
      </c>
      <c r="BF118" s="233">
        <f>IF(O118="snížená",K118,0)</f>
        <v>0</v>
      </c>
      <c r="BG118" s="233">
        <f>IF(O118="zákl. přenesená",K118,0)</f>
        <v>0</v>
      </c>
      <c r="BH118" s="233">
        <f>IF(O118="sníž. přenesená",K118,0)</f>
        <v>0</v>
      </c>
      <c r="BI118" s="233">
        <f>IF(O118="nulová",K118,0)</f>
        <v>0</v>
      </c>
      <c r="BJ118" s="20" t="s">
        <v>82</v>
      </c>
      <c r="BK118" s="233">
        <f>ROUND(P118*H118,2)</f>
        <v>0</v>
      </c>
      <c r="BL118" s="20" t="s">
        <v>202</v>
      </c>
      <c r="BM118" s="232" t="s">
        <v>965</v>
      </c>
    </row>
    <row r="119" s="2" customFormat="1">
      <c r="A119" s="41"/>
      <c r="B119" s="42"/>
      <c r="C119" s="43"/>
      <c r="D119" s="234" t="s">
        <v>204</v>
      </c>
      <c r="E119" s="43"/>
      <c r="F119" s="235" t="s">
        <v>242</v>
      </c>
      <c r="G119" s="43"/>
      <c r="H119" s="43"/>
      <c r="I119" s="236"/>
      <c r="J119" s="236"/>
      <c r="K119" s="43"/>
      <c r="L119" s="43"/>
      <c r="M119" s="47"/>
      <c r="N119" s="237"/>
      <c r="O119" s="238"/>
      <c r="P119" s="87"/>
      <c r="Q119" s="87"/>
      <c r="R119" s="87"/>
      <c r="S119" s="87"/>
      <c r="T119" s="87"/>
      <c r="U119" s="87"/>
      <c r="V119" s="87"/>
      <c r="W119" s="87"/>
      <c r="X119" s="88"/>
      <c r="Y119" s="41"/>
      <c r="Z119" s="41"/>
      <c r="AA119" s="41"/>
      <c r="AB119" s="41"/>
      <c r="AC119" s="41"/>
      <c r="AD119" s="41"/>
      <c r="AE119" s="41"/>
      <c r="AT119" s="20" t="s">
        <v>204</v>
      </c>
      <c r="AU119" s="20" t="s">
        <v>84</v>
      </c>
    </row>
    <row r="120" s="13" customFormat="1">
      <c r="A120" s="13"/>
      <c r="B120" s="239"/>
      <c r="C120" s="240"/>
      <c r="D120" s="241" t="s">
        <v>206</v>
      </c>
      <c r="E120" s="242" t="s">
        <v>20</v>
      </c>
      <c r="F120" s="243" t="s">
        <v>960</v>
      </c>
      <c r="G120" s="240"/>
      <c r="H120" s="242" t="s">
        <v>20</v>
      </c>
      <c r="I120" s="244"/>
      <c r="J120" s="244"/>
      <c r="K120" s="240"/>
      <c r="L120" s="240"/>
      <c r="M120" s="245"/>
      <c r="N120" s="246"/>
      <c r="O120" s="247"/>
      <c r="P120" s="247"/>
      <c r="Q120" s="247"/>
      <c r="R120" s="247"/>
      <c r="S120" s="247"/>
      <c r="T120" s="247"/>
      <c r="U120" s="247"/>
      <c r="V120" s="247"/>
      <c r="W120" s="247"/>
      <c r="X120" s="248"/>
      <c r="Y120" s="13"/>
      <c r="Z120" s="13"/>
      <c r="AA120" s="13"/>
      <c r="AB120" s="13"/>
      <c r="AC120" s="13"/>
      <c r="AD120" s="13"/>
      <c r="AE120" s="13"/>
      <c r="AT120" s="249" t="s">
        <v>206</v>
      </c>
      <c r="AU120" s="249" t="s">
        <v>84</v>
      </c>
      <c r="AV120" s="13" t="s">
        <v>82</v>
      </c>
      <c r="AW120" s="13" t="s">
        <v>5</v>
      </c>
      <c r="AX120" s="13" t="s">
        <v>74</v>
      </c>
      <c r="AY120" s="249" t="s">
        <v>194</v>
      </c>
    </row>
    <row r="121" s="13" customFormat="1">
      <c r="A121" s="13"/>
      <c r="B121" s="239"/>
      <c r="C121" s="240"/>
      <c r="D121" s="241" t="s">
        <v>206</v>
      </c>
      <c r="E121" s="242" t="s">
        <v>20</v>
      </c>
      <c r="F121" s="243" t="s">
        <v>785</v>
      </c>
      <c r="G121" s="240"/>
      <c r="H121" s="242" t="s">
        <v>20</v>
      </c>
      <c r="I121" s="244"/>
      <c r="J121" s="244"/>
      <c r="K121" s="240"/>
      <c r="L121" s="240"/>
      <c r="M121" s="245"/>
      <c r="N121" s="246"/>
      <c r="O121" s="247"/>
      <c r="P121" s="247"/>
      <c r="Q121" s="247"/>
      <c r="R121" s="247"/>
      <c r="S121" s="247"/>
      <c r="T121" s="247"/>
      <c r="U121" s="247"/>
      <c r="V121" s="247"/>
      <c r="W121" s="247"/>
      <c r="X121" s="248"/>
      <c r="Y121" s="13"/>
      <c r="Z121" s="13"/>
      <c r="AA121" s="13"/>
      <c r="AB121" s="13"/>
      <c r="AC121" s="13"/>
      <c r="AD121" s="13"/>
      <c r="AE121" s="13"/>
      <c r="AT121" s="249" t="s">
        <v>206</v>
      </c>
      <c r="AU121" s="249" t="s">
        <v>84</v>
      </c>
      <c r="AV121" s="13" t="s">
        <v>82</v>
      </c>
      <c r="AW121" s="13" t="s">
        <v>5</v>
      </c>
      <c r="AX121" s="13" t="s">
        <v>74</v>
      </c>
      <c r="AY121" s="249" t="s">
        <v>194</v>
      </c>
    </row>
    <row r="122" s="13" customFormat="1">
      <c r="A122" s="13"/>
      <c r="B122" s="239"/>
      <c r="C122" s="240"/>
      <c r="D122" s="241" t="s">
        <v>206</v>
      </c>
      <c r="E122" s="242" t="s">
        <v>20</v>
      </c>
      <c r="F122" s="243" t="s">
        <v>355</v>
      </c>
      <c r="G122" s="240"/>
      <c r="H122" s="242" t="s">
        <v>20</v>
      </c>
      <c r="I122" s="244"/>
      <c r="J122" s="244"/>
      <c r="K122" s="240"/>
      <c r="L122" s="240"/>
      <c r="M122" s="245"/>
      <c r="N122" s="246"/>
      <c r="O122" s="247"/>
      <c r="P122" s="247"/>
      <c r="Q122" s="247"/>
      <c r="R122" s="247"/>
      <c r="S122" s="247"/>
      <c r="T122" s="247"/>
      <c r="U122" s="247"/>
      <c r="V122" s="247"/>
      <c r="W122" s="247"/>
      <c r="X122" s="248"/>
      <c r="Y122" s="13"/>
      <c r="Z122" s="13"/>
      <c r="AA122" s="13"/>
      <c r="AB122" s="13"/>
      <c r="AC122" s="13"/>
      <c r="AD122" s="13"/>
      <c r="AE122" s="13"/>
      <c r="AT122" s="249" t="s">
        <v>206</v>
      </c>
      <c r="AU122" s="249" t="s">
        <v>84</v>
      </c>
      <c r="AV122" s="13" t="s">
        <v>82</v>
      </c>
      <c r="AW122" s="13" t="s">
        <v>5</v>
      </c>
      <c r="AX122" s="13" t="s">
        <v>74</v>
      </c>
      <c r="AY122" s="249" t="s">
        <v>194</v>
      </c>
    </row>
    <row r="123" s="14" customFormat="1">
      <c r="A123" s="14"/>
      <c r="B123" s="250"/>
      <c r="C123" s="251"/>
      <c r="D123" s="241" t="s">
        <v>206</v>
      </c>
      <c r="E123" s="252" t="s">
        <v>20</v>
      </c>
      <c r="F123" s="253" t="s">
        <v>963</v>
      </c>
      <c r="G123" s="251"/>
      <c r="H123" s="254">
        <v>2.3039999999999998</v>
      </c>
      <c r="I123" s="255"/>
      <c r="J123" s="255"/>
      <c r="K123" s="251"/>
      <c r="L123" s="251"/>
      <c r="M123" s="256"/>
      <c r="N123" s="257"/>
      <c r="O123" s="258"/>
      <c r="P123" s="258"/>
      <c r="Q123" s="258"/>
      <c r="R123" s="258"/>
      <c r="S123" s="258"/>
      <c r="T123" s="258"/>
      <c r="U123" s="258"/>
      <c r="V123" s="258"/>
      <c r="W123" s="258"/>
      <c r="X123" s="259"/>
      <c r="Y123" s="14"/>
      <c r="Z123" s="14"/>
      <c r="AA123" s="14"/>
      <c r="AB123" s="14"/>
      <c r="AC123" s="14"/>
      <c r="AD123" s="14"/>
      <c r="AE123" s="14"/>
      <c r="AT123" s="260" t="s">
        <v>206</v>
      </c>
      <c r="AU123" s="260" t="s">
        <v>84</v>
      </c>
      <c r="AV123" s="14" t="s">
        <v>84</v>
      </c>
      <c r="AW123" s="14" t="s">
        <v>5</v>
      </c>
      <c r="AX123" s="14" t="s">
        <v>74</v>
      </c>
      <c r="AY123" s="260" t="s">
        <v>194</v>
      </c>
    </row>
    <row r="124" s="15" customFormat="1">
      <c r="A124" s="15"/>
      <c r="B124" s="261"/>
      <c r="C124" s="262"/>
      <c r="D124" s="241" t="s">
        <v>206</v>
      </c>
      <c r="E124" s="263" t="s">
        <v>20</v>
      </c>
      <c r="F124" s="264" t="s">
        <v>210</v>
      </c>
      <c r="G124" s="262"/>
      <c r="H124" s="265">
        <v>2.3039999999999998</v>
      </c>
      <c r="I124" s="266"/>
      <c r="J124" s="266"/>
      <c r="K124" s="262"/>
      <c r="L124" s="262"/>
      <c r="M124" s="267"/>
      <c r="N124" s="268"/>
      <c r="O124" s="269"/>
      <c r="P124" s="269"/>
      <c r="Q124" s="269"/>
      <c r="R124" s="269"/>
      <c r="S124" s="269"/>
      <c r="T124" s="269"/>
      <c r="U124" s="269"/>
      <c r="V124" s="269"/>
      <c r="W124" s="269"/>
      <c r="X124" s="270"/>
      <c r="Y124" s="15"/>
      <c r="Z124" s="15"/>
      <c r="AA124" s="15"/>
      <c r="AB124" s="15"/>
      <c r="AC124" s="15"/>
      <c r="AD124" s="15"/>
      <c r="AE124" s="15"/>
      <c r="AT124" s="271" t="s">
        <v>206</v>
      </c>
      <c r="AU124" s="271" t="s">
        <v>84</v>
      </c>
      <c r="AV124" s="15" t="s">
        <v>202</v>
      </c>
      <c r="AW124" s="15" t="s">
        <v>5</v>
      </c>
      <c r="AX124" s="15" t="s">
        <v>82</v>
      </c>
      <c r="AY124" s="271" t="s">
        <v>194</v>
      </c>
    </row>
    <row r="125" s="2" customFormat="1" ht="37.8" customHeight="1">
      <c r="A125" s="41"/>
      <c r="B125" s="42"/>
      <c r="C125" s="220" t="s">
        <v>232</v>
      </c>
      <c r="D125" s="220" t="s">
        <v>197</v>
      </c>
      <c r="E125" s="221" t="s">
        <v>244</v>
      </c>
      <c r="F125" s="222" t="s">
        <v>245</v>
      </c>
      <c r="G125" s="223" t="s">
        <v>218</v>
      </c>
      <c r="H125" s="224">
        <v>2.3039999999999998</v>
      </c>
      <c r="I125" s="225"/>
      <c r="J125" s="225"/>
      <c r="K125" s="226">
        <f>ROUND(P125*H125,2)</f>
        <v>0</v>
      </c>
      <c r="L125" s="222" t="s">
        <v>201</v>
      </c>
      <c r="M125" s="47"/>
      <c r="N125" s="227" t="s">
        <v>20</v>
      </c>
      <c r="O125" s="228" t="s">
        <v>43</v>
      </c>
      <c r="P125" s="229">
        <f>I125+J125</f>
        <v>0</v>
      </c>
      <c r="Q125" s="229">
        <f>ROUND(I125*H125,2)</f>
        <v>0</v>
      </c>
      <c r="R125" s="229">
        <f>ROUND(J125*H125,2)</f>
        <v>0</v>
      </c>
      <c r="S125" s="87"/>
      <c r="T125" s="230">
        <f>S125*H125</f>
        <v>0</v>
      </c>
      <c r="U125" s="230">
        <v>0</v>
      </c>
      <c r="V125" s="230">
        <f>U125*H125</f>
        <v>0</v>
      </c>
      <c r="W125" s="230">
        <v>0</v>
      </c>
      <c r="X125" s="231">
        <f>W125*H125</f>
        <v>0</v>
      </c>
      <c r="Y125" s="41"/>
      <c r="Z125" s="41"/>
      <c r="AA125" s="41"/>
      <c r="AB125" s="41"/>
      <c r="AC125" s="41"/>
      <c r="AD125" s="41"/>
      <c r="AE125" s="41"/>
      <c r="AR125" s="232" t="s">
        <v>202</v>
      </c>
      <c r="AT125" s="232" t="s">
        <v>197</v>
      </c>
      <c r="AU125" s="232" t="s">
        <v>84</v>
      </c>
      <c r="AY125" s="20" t="s">
        <v>194</v>
      </c>
      <c r="BE125" s="233">
        <f>IF(O125="základní",K125,0)</f>
        <v>0</v>
      </c>
      <c r="BF125" s="233">
        <f>IF(O125="snížená",K125,0)</f>
        <v>0</v>
      </c>
      <c r="BG125" s="233">
        <f>IF(O125="zákl. přenesená",K125,0)</f>
        <v>0</v>
      </c>
      <c r="BH125" s="233">
        <f>IF(O125="sníž. přenesená",K125,0)</f>
        <v>0</v>
      </c>
      <c r="BI125" s="233">
        <f>IF(O125="nulová",K125,0)</f>
        <v>0</v>
      </c>
      <c r="BJ125" s="20" t="s">
        <v>82</v>
      </c>
      <c r="BK125" s="233">
        <f>ROUND(P125*H125,2)</f>
        <v>0</v>
      </c>
      <c r="BL125" s="20" t="s">
        <v>202</v>
      </c>
      <c r="BM125" s="232" t="s">
        <v>966</v>
      </c>
    </row>
    <row r="126" s="2" customFormat="1">
      <c r="A126" s="41"/>
      <c r="B126" s="42"/>
      <c r="C126" s="43"/>
      <c r="D126" s="234" t="s">
        <v>204</v>
      </c>
      <c r="E126" s="43"/>
      <c r="F126" s="235" t="s">
        <v>247</v>
      </c>
      <c r="G126" s="43"/>
      <c r="H126" s="43"/>
      <c r="I126" s="236"/>
      <c r="J126" s="236"/>
      <c r="K126" s="43"/>
      <c r="L126" s="43"/>
      <c r="M126" s="47"/>
      <c r="N126" s="237"/>
      <c r="O126" s="238"/>
      <c r="P126" s="87"/>
      <c r="Q126" s="87"/>
      <c r="R126" s="87"/>
      <c r="S126" s="87"/>
      <c r="T126" s="87"/>
      <c r="U126" s="87"/>
      <c r="V126" s="87"/>
      <c r="W126" s="87"/>
      <c r="X126" s="88"/>
      <c r="Y126" s="41"/>
      <c r="Z126" s="41"/>
      <c r="AA126" s="41"/>
      <c r="AB126" s="41"/>
      <c r="AC126" s="41"/>
      <c r="AD126" s="41"/>
      <c r="AE126" s="41"/>
      <c r="AT126" s="20" t="s">
        <v>204</v>
      </c>
      <c r="AU126" s="20" t="s">
        <v>84</v>
      </c>
    </row>
    <row r="127" s="13" customFormat="1">
      <c r="A127" s="13"/>
      <c r="B127" s="239"/>
      <c r="C127" s="240"/>
      <c r="D127" s="241" t="s">
        <v>206</v>
      </c>
      <c r="E127" s="242" t="s">
        <v>20</v>
      </c>
      <c r="F127" s="243" t="s">
        <v>960</v>
      </c>
      <c r="G127" s="240"/>
      <c r="H127" s="242" t="s">
        <v>20</v>
      </c>
      <c r="I127" s="244"/>
      <c r="J127" s="244"/>
      <c r="K127" s="240"/>
      <c r="L127" s="240"/>
      <c r="M127" s="245"/>
      <c r="N127" s="246"/>
      <c r="O127" s="247"/>
      <c r="P127" s="247"/>
      <c r="Q127" s="247"/>
      <c r="R127" s="247"/>
      <c r="S127" s="247"/>
      <c r="T127" s="247"/>
      <c r="U127" s="247"/>
      <c r="V127" s="247"/>
      <c r="W127" s="247"/>
      <c r="X127" s="248"/>
      <c r="Y127" s="13"/>
      <c r="Z127" s="13"/>
      <c r="AA127" s="13"/>
      <c r="AB127" s="13"/>
      <c r="AC127" s="13"/>
      <c r="AD127" s="13"/>
      <c r="AE127" s="13"/>
      <c r="AT127" s="249" t="s">
        <v>206</v>
      </c>
      <c r="AU127" s="249" t="s">
        <v>84</v>
      </c>
      <c r="AV127" s="13" t="s">
        <v>82</v>
      </c>
      <c r="AW127" s="13" t="s">
        <v>5</v>
      </c>
      <c r="AX127" s="13" t="s">
        <v>74</v>
      </c>
      <c r="AY127" s="249" t="s">
        <v>194</v>
      </c>
    </row>
    <row r="128" s="13" customFormat="1">
      <c r="A128" s="13"/>
      <c r="B128" s="239"/>
      <c r="C128" s="240"/>
      <c r="D128" s="241" t="s">
        <v>206</v>
      </c>
      <c r="E128" s="242" t="s">
        <v>20</v>
      </c>
      <c r="F128" s="243" t="s">
        <v>785</v>
      </c>
      <c r="G128" s="240"/>
      <c r="H128" s="242" t="s">
        <v>20</v>
      </c>
      <c r="I128" s="244"/>
      <c r="J128" s="244"/>
      <c r="K128" s="240"/>
      <c r="L128" s="240"/>
      <c r="M128" s="245"/>
      <c r="N128" s="246"/>
      <c r="O128" s="247"/>
      <c r="P128" s="247"/>
      <c r="Q128" s="247"/>
      <c r="R128" s="247"/>
      <c r="S128" s="247"/>
      <c r="T128" s="247"/>
      <c r="U128" s="247"/>
      <c r="V128" s="247"/>
      <c r="W128" s="247"/>
      <c r="X128" s="248"/>
      <c r="Y128" s="13"/>
      <c r="Z128" s="13"/>
      <c r="AA128" s="13"/>
      <c r="AB128" s="13"/>
      <c r="AC128" s="13"/>
      <c r="AD128" s="13"/>
      <c r="AE128" s="13"/>
      <c r="AT128" s="249" t="s">
        <v>206</v>
      </c>
      <c r="AU128" s="249" t="s">
        <v>84</v>
      </c>
      <c r="AV128" s="13" t="s">
        <v>82</v>
      </c>
      <c r="AW128" s="13" t="s">
        <v>5</v>
      </c>
      <c r="AX128" s="13" t="s">
        <v>74</v>
      </c>
      <c r="AY128" s="249" t="s">
        <v>194</v>
      </c>
    </row>
    <row r="129" s="13" customFormat="1">
      <c r="A129" s="13"/>
      <c r="B129" s="239"/>
      <c r="C129" s="240"/>
      <c r="D129" s="241" t="s">
        <v>206</v>
      </c>
      <c r="E129" s="242" t="s">
        <v>20</v>
      </c>
      <c r="F129" s="243" t="s">
        <v>355</v>
      </c>
      <c r="G129" s="240"/>
      <c r="H129" s="242" t="s">
        <v>20</v>
      </c>
      <c r="I129" s="244"/>
      <c r="J129" s="244"/>
      <c r="K129" s="240"/>
      <c r="L129" s="240"/>
      <c r="M129" s="245"/>
      <c r="N129" s="246"/>
      <c r="O129" s="247"/>
      <c r="P129" s="247"/>
      <c r="Q129" s="247"/>
      <c r="R129" s="247"/>
      <c r="S129" s="247"/>
      <c r="T129" s="247"/>
      <c r="U129" s="247"/>
      <c r="V129" s="247"/>
      <c r="W129" s="247"/>
      <c r="X129" s="248"/>
      <c r="Y129" s="13"/>
      <c r="Z129" s="13"/>
      <c r="AA129" s="13"/>
      <c r="AB129" s="13"/>
      <c r="AC129" s="13"/>
      <c r="AD129" s="13"/>
      <c r="AE129" s="13"/>
      <c r="AT129" s="249" t="s">
        <v>206</v>
      </c>
      <c r="AU129" s="249" t="s">
        <v>84</v>
      </c>
      <c r="AV129" s="13" t="s">
        <v>82</v>
      </c>
      <c r="AW129" s="13" t="s">
        <v>5</v>
      </c>
      <c r="AX129" s="13" t="s">
        <v>74</v>
      </c>
      <c r="AY129" s="249" t="s">
        <v>194</v>
      </c>
    </row>
    <row r="130" s="14" customFormat="1">
      <c r="A130" s="14"/>
      <c r="B130" s="250"/>
      <c r="C130" s="251"/>
      <c r="D130" s="241" t="s">
        <v>206</v>
      </c>
      <c r="E130" s="252" t="s">
        <v>20</v>
      </c>
      <c r="F130" s="253" t="s">
        <v>963</v>
      </c>
      <c r="G130" s="251"/>
      <c r="H130" s="254">
        <v>2.3039999999999998</v>
      </c>
      <c r="I130" s="255"/>
      <c r="J130" s="255"/>
      <c r="K130" s="251"/>
      <c r="L130" s="251"/>
      <c r="M130" s="256"/>
      <c r="N130" s="257"/>
      <c r="O130" s="258"/>
      <c r="P130" s="258"/>
      <c r="Q130" s="258"/>
      <c r="R130" s="258"/>
      <c r="S130" s="258"/>
      <c r="T130" s="258"/>
      <c r="U130" s="258"/>
      <c r="V130" s="258"/>
      <c r="W130" s="258"/>
      <c r="X130" s="259"/>
      <c r="Y130" s="14"/>
      <c r="Z130" s="14"/>
      <c r="AA130" s="14"/>
      <c r="AB130" s="14"/>
      <c r="AC130" s="14"/>
      <c r="AD130" s="14"/>
      <c r="AE130" s="14"/>
      <c r="AT130" s="260" t="s">
        <v>206</v>
      </c>
      <c r="AU130" s="260" t="s">
        <v>84</v>
      </c>
      <c r="AV130" s="14" t="s">
        <v>84</v>
      </c>
      <c r="AW130" s="14" t="s">
        <v>5</v>
      </c>
      <c r="AX130" s="14" t="s">
        <v>74</v>
      </c>
      <c r="AY130" s="260" t="s">
        <v>194</v>
      </c>
    </row>
    <row r="131" s="15" customFormat="1">
      <c r="A131" s="15"/>
      <c r="B131" s="261"/>
      <c r="C131" s="262"/>
      <c r="D131" s="241" t="s">
        <v>206</v>
      </c>
      <c r="E131" s="263" t="s">
        <v>20</v>
      </c>
      <c r="F131" s="264" t="s">
        <v>210</v>
      </c>
      <c r="G131" s="262"/>
      <c r="H131" s="265">
        <v>2.3039999999999998</v>
      </c>
      <c r="I131" s="266"/>
      <c r="J131" s="266"/>
      <c r="K131" s="262"/>
      <c r="L131" s="262"/>
      <c r="M131" s="267"/>
      <c r="N131" s="268"/>
      <c r="O131" s="269"/>
      <c r="P131" s="269"/>
      <c r="Q131" s="269"/>
      <c r="R131" s="269"/>
      <c r="S131" s="269"/>
      <c r="T131" s="269"/>
      <c r="U131" s="269"/>
      <c r="V131" s="269"/>
      <c r="W131" s="269"/>
      <c r="X131" s="270"/>
      <c r="Y131" s="15"/>
      <c r="Z131" s="15"/>
      <c r="AA131" s="15"/>
      <c r="AB131" s="15"/>
      <c r="AC131" s="15"/>
      <c r="AD131" s="15"/>
      <c r="AE131" s="15"/>
      <c r="AT131" s="271" t="s">
        <v>206</v>
      </c>
      <c r="AU131" s="271" t="s">
        <v>84</v>
      </c>
      <c r="AV131" s="15" t="s">
        <v>202</v>
      </c>
      <c r="AW131" s="15" t="s">
        <v>5</v>
      </c>
      <c r="AX131" s="15" t="s">
        <v>82</v>
      </c>
      <c r="AY131" s="271" t="s">
        <v>194</v>
      </c>
    </row>
    <row r="132" s="2" customFormat="1" ht="24.15" customHeight="1">
      <c r="A132" s="41"/>
      <c r="B132" s="42"/>
      <c r="C132" s="220" t="s">
        <v>223</v>
      </c>
      <c r="D132" s="220" t="s">
        <v>197</v>
      </c>
      <c r="E132" s="221" t="s">
        <v>249</v>
      </c>
      <c r="F132" s="222" t="s">
        <v>250</v>
      </c>
      <c r="G132" s="223" t="s">
        <v>218</v>
      </c>
      <c r="H132" s="224">
        <v>2.3039999999999998</v>
      </c>
      <c r="I132" s="225"/>
      <c r="J132" s="225"/>
      <c r="K132" s="226">
        <f>ROUND(P132*H132,2)</f>
        <v>0</v>
      </c>
      <c r="L132" s="222" t="s">
        <v>201</v>
      </c>
      <c r="M132" s="47"/>
      <c r="N132" s="227" t="s">
        <v>20</v>
      </c>
      <c r="O132" s="228" t="s">
        <v>43</v>
      </c>
      <c r="P132" s="229">
        <f>I132+J132</f>
        <v>0</v>
      </c>
      <c r="Q132" s="229">
        <f>ROUND(I132*H132,2)</f>
        <v>0</v>
      </c>
      <c r="R132" s="229">
        <f>ROUND(J132*H132,2)</f>
        <v>0</v>
      </c>
      <c r="S132" s="87"/>
      <c r="T132" s="230">
        <f>S132*H132</f>
        <v>0</v>
      </c>
      <c r="U132" s="230">
        <v>0</v>
      </c>
      <c r="V132" s="230">
        <f>U132*H132</f>
        <v>0</v>
      </c>
      <c r="W132" s="230">
        <v>0</v>
      </c>
      <c r="X132" s="231">
        <f>W132*H132</f>
        <v>0</v>
      </c>
      <c r="Y132" s="41"/>
      <c r="Z132" s="41"/>
      <c r="AA132" s="41"/>
      <c r="AB132" s="41"/>
      <c r="AC132" s="41"/>
      <c r="AD132" s="41"/>
      <c r="AE132" s="41"/>
      <c r="AR132" s="232" t="s">
        <v>202</v>
      </c>
      <c r="AT132" s="232" t="s">
        <v>197</v>
      </c>
      <c r="AU132" s="232" t="s">
        <v>84</v>
      </c>
      <c r="AY132" s="20" t="s">
        <v>194</v>
      </c>
      <c r="BE132" s="233">
        <f>IF(O132="základní",K132,0)</f>
        <v>0</v>
      </c>
      <c r="BF132" s="233">
        <f>IF(O132="snížená",K132,0)</f>
        <v>0</v>
      </c>
      <c r="BG132" s="233">
        <f>IF(O132="zákl. přenesená",K132,0)</f>
        <v>0</v>
      </c>
      <c r="BH132" s="233">
        <f>IF(O132="sníž. přenesená",K132,0)</f>
        <v>0</v>
      </c>
      <c r="BI132" s="233">
        <f>IF(O132="nulová",K132,0)</f>
        <v>0</v>
      </c>
      <c r="BJ132" s="20" t="s">
        <v>82</v>
      </c>
      <c r="BK132" s="233">
        <f>ROUND(P132*H132,2)</f>
        <v>0</v>
      </c>
      <c r="BL132" s="20" t="s">
        <v>202</v>
      </c>
      <c r="BM132" s="232" t="s">
        <v>967</v>
      </c>
    </row>
    <row r="133" s="2" customFormat="1">
      <c r="A133" s="41"/>
      <c r="B133" s="42"/>
      <c r="C133" s="43"/>
      <c r="D133" s="234" t="s">
        <v>204</v>
      </c>
      <c r="E133" s="43"/>
      <c r="F133" s="235" t="s">
        <v>252</v>
      </c>
      <c r="G133" s="43"/>
      <c r="H133" s="43"/>
      <c r="I133" s="236"/>
      <c r="J133" s="236"/>
      <c r="K133" s="43"/>
      <c r="L133" s="43"/>
      <c r="M133" s="47"/>
      <c r="N133" s="237"/>
      <c r="O133" s="238"/>
      <c r="P133" s="87"/>
      <c r="Q133" s="87"/>
      <c r="R133" s="87"/>
      <c r="S133" s="87"/>
      <c r="T133" s="87"/>
      <c r="U133" s="87"/>
      <c r="V133" s="87"/>
      <c r="W133" s="87"/>
      <c r="X133" s="88"/>
      <c r="Y133" s="41"/>
      <c r="Z133" s="41"/>
      <c r="AA133" s="41"/>
      <c r="AB133" s="41"/>
      <c r="AC133" s="41"/>
      <c r="AD133" s="41"/>
      <c r="AE133" s="41"/>
      <c r="AT133" s="20" t="s">
        <v>204</v>
      </c>
      <c r="AU133" s="20" t="s">
        <v>84</v>
      </c>
    </row>
    <row r="134" s="13" customFormat="1">
      <c r="A134" s="13"/>
      <c r="B134" s="239"/>
      <c r="C134" s="240"/>
      <c r="D134" s="241" t="s">
        <v>206</v>
      </c>
      <c r="E134" s="242" t="s">
        <v>20</v>
      </c>
      <c r="F134" s="243" t="s">
        <v>960</v>
      </c>
      <c r="G134" s="240"/>
      <c r="H134" s="242" t="s">
        <v>20</v>
      </c>
      <c r="I134" s="244"/>
      <c r="J134" s="244"/>
      <c r="K134" s="240"/>
      <c r="L134" s="240"/>
      <c r="M134" s="245"/>
      <c r="N134" s="246"/>
      <c r="O134" s="247"/>
      <c r="P134" s="247"/>
      <c r="Q134" s="247"/>
      <c r="R134" s="247"/>
      <c r="S134" s="247"/>
      <c r="T134" s="247"/>
      <c r="U134" s="247"/>
      <c r="V134" s="247"/>
      <c r="W134" s="247"/>
      <c r="X134" s="248"/>
      <c r="Y134" s="13"/>
      <c r="Z134" s="13"/>
      <c r="AA134" s="13"/>
      <c r="AB134" s="13"/>
      <c r="AC134" s="13"/>
      <c r="AD134" s="13"/>
      <c r="AE134" s="13"/>
      <c r="AT134" s="249" t="s">
        <v>206</v>
      </c>
      <c r="AU134" s="249" t="s">
        <v>84</v>
      </c>
      <c r="AV134" s="13" t="s">
        <v>82</v>
      </c>
      <c r="AW134" s="13" t="s">
        <v>5</v>
      </c>
      <c r="AX134" s="13" t="s">
        <v>74</v>
      </c>
      <c r="AY134" s="249" t="s">
        <v>194</v>
      </c>
    </row>
    <row r="135" s="13" customFormat="1">
      <c r="A135" s="13"/>
      <c r="B135" s="239"/>
      <c r="C135" s="240"/>
      <c r="D135" s="241" t="s">
        <v>206</v>
      </c>
      <c r="E135" s="242" t="s">
        <v>20</v>
      </c>
      <c r="F135" s="243" t="s">
        <v>785</v>
      </c>
      <c r="G135" s="240"/>
      <c r="H135" s="242" t="s">
        <v>20</v>
      </c>
      <c r="I135" s="244"/>
      <c r="J135" s="244"/>
      <c r="K135" s="240"/>
      <c r="L135" s="240"/>
      <c r="M135" s="245"/>
      <c r="N135" s="246"/>
      <c r="O135" s="247"/>
      <c r="P135" s="247"/>
      <c r="Q135" s="247"/>
      <c r="R135" s="247"/>
      <c r="S135" s="247"/>
      <c r="T135" s="247"/>
      <c r="U135" s="247"/>
      <c r="V135" s="247"/>
      <c r="W135" s="247"/>
      <c r="X135" s="248"/>
      <c r="Y135" s="13"/>
      <c r="Z135" s="13"/>
      <c r="AA135" s="13"/>
      <c r="AB135" s="13"/>
      <c r="AC135" s="13"/>
      <c r="AD135" s="13"/>
      <c r="AE135" s="13"/>
      <c r="AT135" s="249" t="s">
        <v>206</v>
      </c>
      <c r="AU135" s="249" t="s">
        <v>84</v>
      </c>
      <c r="AV135" s="13" t="s">
        <v>82</v>
      </c>
      <c r="AW135" s="13" t="s">
        <v>5</v>
      </c>
      <c r="AX135" s="13" t="s">
        <v>74</v>
      </c>
      <c r="AY135" s="249" t="s">
        <v>194</v>
      </c>
    </row>
    <row r="136" s="13" customFormat="1">
      <c r="A136" s="13"/>
      <c r="B136" s="239"/>
      <c r="C136" s="240"/>
      <c r="D136" s="241" t="s">
        <v>206</v>
      </c>
      <c r="E136" s="242" t="s">
        <v>20</v>
      </c>
      <c r="F136" s="243" t="s">
        <v>355</v>
      </c>
      <c r="G136" s="240"/>
      <c r="H136" s="242" t="s">
        <v>20</v>
      </c>
      <c r="I136" s="244"/>
      <c r="J136" s="244"/>
      <c r="K136" s="240"/>
      <c r="L136" s="240"/>
      <c r="M136" s="245"/>
      <c r="N136" s="246"/>
      <c r="O136" s="247"/>
      <c r="P136" s="247"/>
      <c r="Q136" s="247"/>
      <c r="R136" s="247"/>
      <c r="S136" s="247"/>
      <c r="T136" s="247"/>
      <c r="U136" s="247"/>
      <c r="V136" s="247"/>
      <c r="W136" s="247"/>
      <c r="X136" s="248"/>
      <c r="Y136" s="13"/>
      <c r="Z136" s="13"/>
      <c r="AA136" s="13"/>
      <c r="AB136" s="13"/>
      <c r="AC136" s="13"/>
      <c r="AD136" s="13"/>
      <c r="AE136" s="13"/>
      <c r="AT136" s="249" t="s">
        <v>206</v>
      </c>
      <c r="AU136" s="249" t="s">
        <v>84</v>
      </c>
      <c r="AV136" s="13" t="s">
        <v>82</v>
      </c>
      <c r="AW136" s="13" t="s">
        <v>5</v>
      </c>
      <c r="AX136" s="13" t="s">
        <v>74</v>
      </c>
      <c r="AY136" s="249" t="s">
        <v>194</v>
      </c>
    </row>
    <row r="137" s="14" customFormat="1">
      <c r="A137" s="14"/>
      <c r="B137" s="250"/>
      <c r="C137" s="251"/>
      <c r="D137" s="241" t="s">
        <v>206</v>
      </c>
      <c r="E137" s="252" t="s">
        <v>20</v>
      </c>
      <c r="F137" s="253" t="s">
        <v>963</v>
      </c>
      <c r="G137" s="251"/>
      <c r="H137" s="254">
        <v>2.3039999999999998</v>
      </c>
      <c r="I137" s="255"/>
      <c r="J137" s="255"/>
      <c r="K137" s="251"/>
      <c r="L137" s="251"/>
      <c r="M137" s="256"/>
      <c r="N137" s="257"/>
      <c r="O137" s="258"/>
      <c r="P137" s="258"/>
      <c r="Q137" s="258"/>
      <c r="R137" s="258"/>
      <c r="S137" s="258"/>
      <c r="T137" s="258"/>
      <c r="U137" s="258"/>
      <c r="V137" s="258"/>
      <c r="W137" s="258"/>
      <c r="X137" s="259"/>
      <c r="Y137" s="14"/>
      <c r="Z137" s="14"/>
      <c r="AA137" s="14"/>
      <c r="AB137" s="14"/>
      <c r="AC137" s="14"/>
      <c r="AD137" s="14"/>
      <c r="AE137" s="14"/>
      <c r="AT137" s="260" t="s">
        <v>206</v>
      </c>
      <c r="AU137" s="260" t="s">
        <v>84</v>
      </c>
      <c r="AV137" s="14" t="s">
        <v>84</v>
      </c>
      <c r="AW137" s="14" t="s">
        <v>5</v>
      </c>
      <c r="AX137" s="14" t="s">
        <v>74</v>
      </c>
      <c r="AY137" s="260" t="s">
        <v>194</v>
      </c>
    </row>
    <row r="138" s="15" customFormat="1">
      <c r="A138" s="15"/>
      <c r="B138" s="261"/>
      <c r="C138" s="262"/>
      <c r="D138" s="241" t="s">
        <v>206</v>
      </c>
      <c r="E138" s="263" t="s">
        <v>20</v>
      </c>
      <c r="F138" s="264" t="s">
        <v>210</v>
      </c>
      <c r="G138" s="262"/>
      <c r="H138" s="265">
        <v>2.3039999999999998</v>
      </c>
      <c r="I138" s="266"/>
      <c r="J138" s="266"/>
      <c r="K138" s="262"/>
      <c r="L138" s="262"/>
      <c r="M138" s="267"/>
      <c r="N138" s="268"/>
      <c r="O138" s="269"/>
      <c r="P138" s="269"/>
      <c r="Q138" s="269"/>
      <c r="R138" s="269"/>
      <c r="S138" s="269"/>
      <c r="T138" s="269"/>
      <c r="U138" s="269"/>
      <c r="V138" s="269"/>
      <c r="W138" s="269"/>
      <c r="X138" s="270"/>
      <c r="Y138" s="15"/>
      <c r="Z138" s="15"/>
      <c r="AA138" s="15"/>
      <c r="AB138" s="15"/>
      <c r="AC138" s="15"/>
      <c r="AD138" s="15"/>
      <c r="AE138" s="15"/>
      <c r="AT138" s="271" t="s">
        <v>206</v>
      </c>
      <c r="AU138" s="271" t="s">
        <v>84</v>
      </c>
      <c r="AV138" s="15" t="s">
        <v>202</v>
      </c>
      <c r="AW138" s="15" t="s">
        <v>5</v>
      </c>
      <c r="AX138" s="15" t="s">
        <v>82</v>
      </c>
      <c r="AY138" s="271" t="s">
        <v>194</v>
      </c>
    </row>
    <row r="139" s="2" customFormat="1" ht="24.15" customHeight="1">
      <c r="A139" s="41"/>
      <c r="B139" s="42"/>
      <c r="C139" s="220" t="s">
        <v>266</v>
      </c>
      <c r="D139" s="220" t="s">
        <v>197</v>
      </c>
      <c r="E139" s="221" t="s">
        <v>253</v>
      </c>
      <c r="F139" s="222" t="s">
        <v>254</v>
      </c>
      <c r="G139" s="223" t="s">
        <v>200</v>
      </c>
      <c r="H139" s="224">
        <v>2.5600000000000001</v>
      </c>
      <c r="I139" s="225"/>
      <c r="J139" s="225"/>
      <c r="K139" s="226">
        <f>ROUND(P139*H139,2)</f>
        <v>0</v>
      </c>
      <c r="L139" s="222" t="s">
        <v>201</v>
      </c>
      <c r="M139" s="47"/>
      <c r="N139" s="227" t="s">
        <v>20</v>
      </c>
      <c r="O139" s="228" t="s">
        <v>43</v>
      </c>
      <c r="P139" s="229">
        <f>I139+J139</f>
        <v>0</v>
      </c>
      <c r="Q139" s="229">
        <f>ROUND(I139*H139,2)</f>
        <v>0</v>
      </c>
      <c r="R139" s="229">
        <f>ROUND(J139*H139,2)</f>
        <v>0</v>
      </c>
      <c r="S139" s="87"/>
      <c r="T139" s="230">
        <f>S139*H139</f>
        <v>0</v>
      </c>
      <c r="U139" s="230">
        <v>0</v>
      </c>
      <c r="V139" s="230">
        <f>U139*H139</f>
        <v>0</v>
      </c>
      <c r="W139" s="230">
        <v>0</v>
      </c>
      <c r="X139" s="231">
        <f>W139*H139</f>
        <v>0</v>
      </c>
      <c r="Y139" s="41"/>
      <c r="Z139" s="41"/>
      <c r="AA139" s="41"/>
      <c r="AB139" s="41"/>
      <c r="AC139" s="41"/>
      <c r="AD139" s="41"/>
      <c r="AE139" s="41"/>
      <c r="AR139" s="232" t="s">
        <v>202</v>
      </c>
      <c r="AT139" s="232" t="s">
        <v>197</v>
      </c>
      <c r="AU139" s="232" t="s">
        <v>84</v>
      </c>
      <c r="AY139" s="20" t="s">
        <v>194</v>
      </c>
      <c r="BE139" s="233">
        <f>IF(O139="základní",K139,0)</f>
        <v>0</v>
      </c>
      <c r="BF139" s="233">
        <f>IF(O139="snížená",K139,0)</f>
        <v>0</v>
      </c>
      <c r="BG139" s="233">
        <f>IF(O139="zákl. přenesená",K139,0)</f>
        <v>0</v>
      </c>
      <c r="BH139" s="233">
        <f>IF(O139="sníž. přenesená",K139,0)</f>
        <v>0</v>
      </c>
      <c r="BI139" s="233">
        <f>IF(O139="nulová",K139,0)</f>
        <v>0</v>
      </c>
      <c r="BJ139" s="20" t="s">
        <v>82</v>
      </c>
      <c r="BK139" s="233">
        <f>ROUND(P139*H139,2)</f>
        <v>0</v>
      </c>
      <c r="BL139" s="20" t="s">
        <v>202</v>
      </c>
      <c r="BM139" s="232" t="s">
        <v>968</v>
      </c>
    </row>
    <row r="140" s="2" customFormat="1">
      <c r="A140" s="41"/>
      <c r="B140" s="42"/>
      <c r="C140" s="43"/>
      <c r="D140" s="234" t="s">
        <v>204</v>
      </c>
      <c r="E140" s="43"/>
      <c r="F140" s="235" t="s">
        <v>256</v>
      </c>
      <c r="G140" s="43"/>
      <c r="H140" s="43"/>
      <c r="I140" s="236"/>
      <c r="J140" s="236"/>
      <c r="K140" s="43"/>
      <c r="L140" s="43"/>
      <c r="M140" s="47"/>
      <c r="N140" s="237"/>
      <c r="O140" s="238"/>
      <c r="P140" s="87"/>
      <c r="Q140" s="87"/>
      <c r="R140" s="87"/>
      <c r="S140" s="87"/>
      <c r="T140" s="87"/>
      <c r="U140" s="87"/>
      <c r="V140" s="87"/>
      <c r="W140" s="87"/>
      <c r="X140" s="88"/>
      <c r="Y140" s="41"/>
      <c r="Z140" s="41"/>
      <c r="AA140" s="41"/>
      <c r="AB140" s="41"/>
      <c r="AC140" s="41"/>
      <c r="AD140" s="41"/>
      <c r="AE140" s="41"/>
      <c r="AT140" s="20" t="s">
        <v>204</v>
      </c>
      <c r="AU140" s="20" t="s">
        <v>84</v>
      </c>
    </row>
    <row r="141" s="13" customFormat="1">
      <c r="A141" s="13"/>
      <c r="B141" s="239"/>
      <c r="C141" s="240"/>
      <c r="D141" s="241" t="s">
        <v>206</v>
      </c>
      <c r="E141" s="242" t="s">
        <v>20</v>
      </c>
      <c r="F141" s="243" t="s">
        <v>795</v>
      </c>
      <c r="G141" s="240"/>
      <c r="H141" s="242" t="s">
        <v>20</v>
      </c>
      <c r="I141" s="244"/>
      <c r="J141" s="244"/>
      <c r="K141" s="240"/>
      <c r="L141" s="240"/>
      <c r="M141" s="245"/>
      <c r="N141" s="246"/>
      <c r="O141" s="247"/>
      <c r="P141" s="247"/>
      <c r="Q141" s="247"/>
      <c r="R141" s="247"/>
      <c r="S141" s="247"/>
      <c r="T141" s="247"/>
      <c r="U141" s="247"/>
      <c r="V141" s="247"/>
      <c r="W141" s="247"/>
      <c r="X141" s="248"/>
      <c r="Y141" s="13"/>
      <c r="Z141" s="13"/>
      <c r="AA141" s="13"/>
      <c r="AB141" s="13"/>
      <c r="AC141" s="13"/>
      <c r="AD141" s="13"/>
      <c r="AE141" s="13"/>
      <c r="AT141" s="249" t="s">
        <v>206</v>
      </c>
      <c r="AU141" s="249" t="s">
        <v>84</v>
      </c>
      <c r="AV141" s="13" t="s">
        <v>82</v>
      </c>
      <c r="AW141" s="13" t="s">
        <v>5</v>
      </c>
      <c r="AX141" s="13" t="s">
        <v>74</v>
      </c>
      <c r="AY141" s="249" t="s">
        <v>194</v>
      </c>
    </row>
    <row r="142" s="13" customFormat="1">
      <c r="A142" s="13"/>
      <c r="B142" s="239"/>
      <c r="C142" s="240"/>
      <c r="D142" s="241" t="s">
        <v>206</v>
      </c>
      <c r="E142" s="242" t="s">
        <v>20</v>
      </c>
      <c r="F142" s="243" t="s">
        <v>349</v>
      </c>
      <c r="G142" s="240"/>
      <c r="H142" s="242" t="s">
        <v>20</v>
      </c>
      <c r="I142" s="244"/>
      <c r="J142" s="244"/>
      <c r="K142" s="240"/>
      <c r="L142" s="240"/>
      <c r="M142" s="245"/>
      <c r="N142" s="246"/>
      <c r="O142" s="247"/>
      <c r="P142" s="247"/>
      <c r="Q142" s="247"/>
      <c r="R142" s="247"/>
      <c r="S142" s="247"/>
      <c r="T142" s="247"/>
      <c r="U142" s="247"/>
      <c r="V142" s="247"/>
      <c r="W142" s="247"/>
      <c r="X142" s="248"/>
      <c r="Y142" s="13"/>
      <c r="Z142" s="13"/>
      <c r="AA142" s="13"/>
      <c r="AB142" s="13"/>
      <c r="AC142" s="13"/>
      <c r="AD142" s="13"/>
      <c r="AE142" s="13"/>
      <c r="AT142" s="249" t="s">
        <v>206</v>
      </c>
      <c r="AU142" s="249" t="s">
        <v>84</v>
      </c>
      <c r="AV142" s="13" t="s">
        <v>82</v>
      </c>
      <c r="AW142" s="13" t="s">
        <v>5</v>
      </c>
      <c r="AX142" s="13" t="s">
        <v>74</v>
      </c>
      <c r="AY142" s="249" t="s">
        <v>194</v>
      </c>
    </row>
    <row r="143" s="14" customFormat="1">
      <c r="A143" s="14"/>
      <c r="B143" s="250"/>
      <c r="C143" s="251"/>
      <c r="D143" s="241" t="s">
        <v>206</v>
      </c>
      <c r="E143" s="252" t="s">
        <v>20</v>
      </c>
      <c r="F143" s="253" t="s">
        <v>969</v>
      </c>
      <c r="G143" s="251"/>
      <c r="H143" s="254">
        <v>2.5600000000000001</v>
      </c>
      <c r="I143" s="255"/>
      <c r="J143" s="255"/>
      <c r="K143" s="251"/>
      <c r="L143" s="251"/>
      <c r="M143" s="256"/>
      <c r="N143" s="257"/>
      <c r="O143" s="258"/>
      <c r="P143" s="258"/>
      <c r="Q143" s="258"/>
      <c r="R143" s="258"/>
      <c r="S143" s="258"/>
      <c r="T143" s="258"/>
      <c r="U143" s="258"/>
      <c r="V143" s="258"/>
      <c r="W143" s="258"/>
      <c r="X143" s="259"/>
      <c r="Y143" s="14"/>
      <c r="Z143" s="14"/>
      <c r="AA143" s="14"/>
      <c r="AB143" s="14"/>
      <c r="AC143" s="14"/>
      <c r="AD143" s="14"/>
      <c r="AE143" s="14"/>
      <c r="AT143" s="260" t="s">
        <v>206</v>
      </c>
      <c r="AU143" s="260" t="s">
        <v>84</v>
      </c>
      <c r="AV143" s="14" t="s">
        <v>84</v>
      </c>
      <c r="AW143" s="14" t="s">
        <v>5</v>
      </c>
      <c r="AX143" s="14" t="s">
        <v>74</v>
      </c>
      <c r="AY143" s="260" t="s">
        <v>194</v>
      </c>
    </row>
    <row r="144" s="15" customFormat="1">
      <c r="A144" s="15"/>
      <c r="B144" s="261"/>
      <c r="C144" s="262"/>
      <c r="D144" s="241" t="s">
        <v>206</v>
      </c>
      <c r="E144" s="263" t="s">
        <v>20</v>
      </c>
      <c r="F144" s="264" t="s">
        <v>210</v>
      </c>
      <c r="G144" s="262"/>
      <c r="H144" s="265">
        <v>2.5600000000000001</v>
      </c>
      <c r="I144" s="266"/>
      <c r="J144" s="266"/>
      <c r="K144" s="262"/>
      <c r="L144" s="262"/>
      <c r="M144" s="267"/>
      <c r="N144" s="268"/>
      <c r="O144" s="269"/>
      <c r="P144" s="269"/>
      <c r="Q144" s="269"/>
      <c r="R144" s="269"/>
      <c r="S144" s="269"/>
      <c r="T144" s="269"/>
      <c r="U144" s="269"/>
      <c r="V144" s="269"/>
      <c r="W144" s="269"/>
      <c r="X144" s="270"/>
      <c r="Y144" s="15"/>
      <c r="Z144" s="15"/>
      <c r="AA144" s="15"/>
      <c r="AB144" s="15"/>
      <c r="AC144" s="15"/>
      <c r="AD144" s="15"/>
      <c r="AE144" s="15"/>
      <c r="AT144" s="271" t="s">
        <v>206</v>
      </c>
      <c r="AU144" s="271" t="s">
        <v>84</v>
      </c>
      <c r="AV144" s="15" t="s">
        <v>202</v>
      </c>
      <c r="AW144" s="15" t="s">
        <v>5</v>
      </c>
      <c r="AX144" s="15" t="s">
        <v>82</v>
      </c>
      <c r="AY144" s="271" t="s">
        <v>194</v>
      </c>
    </row>
    <row r="145" s="2" customFormat="1" ht="24.15" customHeight="1">
      <c r="A145" s="41"/>
      <c r="B145" s="42"/>
      <c r="C145" s="220" t="s">
        <v>248</v>
      </c>
      <c r="D145" s="220" t="s">
        <v>197</v>
      </c>
      <c r="E145" s="221" t="s">
        <v>260</v>
      </c>
      <c r="F145" s="222" t="s">
        <v>261</v>
      </c>
      <c r="G145" s="223" t="s">
        <v>262</v>
      </c>
      <c r="H145" s="224">
        <v>3.6859999999999999</v>
      </c>
      <c r="I145" s="225"/>
      <c r="J145" s="225"/>
      <c r="K145" s="226">
        <f>ROUND(P145*H145,2)</f>
        <v>0</v>
      </c>
      <c r="L145" s="222" t="s">
        <v>201</v>
      </c>
      <c r="M145" s="47"/>
      <c r="N145" s="227" t="s">
        <v>20</v>
      </c>
      <c r="O145" s="228" t="s">
        <v>43</v>
      </c>
      <c r="P145" s="229">
        <f>I145+J145</f>
        <v>0</v>
      </c>
      <c r="Q145" s="229">
        <f>ROUND(I145*H145,2)</f>
        <v>0</v>
      </c>
      <c r="R145" s="229">
        <f>ROUND(J145*H145,2)</f>
        <v>0</v>
      </c>
      <c r="S145" s="87"/>
      <c r="T145" s="230">
        <f>S145*H145</f>
        <v>0</v>
      </c>
      <c r="U145" s="230">
        <v>0</v>
      </c>
      <c r="V145" s="230">
        <f>U145*H145</f>
        <v>0</v>
      </c>
      <c r="W145" s="230">
        <v>0</v>
      </c>
      <c r="X145" s="231">
        <f>W145*H145</f>
        <v>0</v>
      </c>
      <c r="Y145" s="41"/>
      <c r="Z145" s="41"/>
      <c r="AA145" s="41"/>
      <c r="AB145" s="41"/>
      <c r="AC145" s="41"/>
      <c r="AD145" s="41"/>
      <c r="AE145" s="41"/>
      <c r="AR145" s="232" t="s">
        <v>202</v>
      </c>
      <c r="AT145" s="232" t="s">
        <v>197</v>
      </c>
      <c r="AU145" s="232" t="s">
        <v>84</v>
      </c>
      <c r="AY145" s="20" t="s">
        <v>194</v>
      </c>
      <c r="BE145" s="233">
        <f>IF(O145="základní",K145,0)</f>
        <v>0</v>
      </c>
      <c r="BF145" s="233">
        <f>IF(O145="snížená",K145,0)</f>
        <v>0</v>
      </c>
      <c r="BG145" s="233">
        <f>IF(O145="zákl. přenesená",K145,0)</f>
        <v>0</v>
      </c>
      <c r="BH145" s="233">
        <f>IF(O145="sníž. přenesená",K145,0)</f>
        <v>0</v>
      </c>
      <c r="BI145" s="233">
        <f>IF(O145="nulová",K145,0)</f>
        <v>0</v>
      </c>
      <c r="BJ145" s="20" t="s">
        <v>82</v>
      </c>
      <c r="BK145" s="233">
        <f>ROUND(P145*H145,2)</f>
        <v>0</v>
      </c>
      <c r="BL145" s="20" t="s">
        <v>202</v>
      </c>
      <c r="BM145" s="232" t="s">
        <v>970</v>
      </c>
    </row>
    <row r="146" s="2" customFormat="1">
      <c r="A146" s="41"/>
      <c r="B146" s="42"/>
      <c r="C146" s="43"/>
      <c r="D146" s="234" t="s">
        <v>204</v>
      </c>
      <c r="E146" s="43"/>
      <c r="F146" s="235" t="s">
        <v>264</v>
      </c>
      <c r="G146" s="43"/>
      <c r="H146" s="43"/>
      <c r="I146" s="236"/>
      <c r="J146" s="236"/>
      <c r="K146" s="43"/>
      <c r="L146" s="43"/>
      <c r="M146" s="47"/>
      <c r="N146" s="237"/>
      <c r="O146" s="238"/>
      <c r="P146" s="87"/>
      <c r="Q146" s="87"/>
      <c r="R146" s="87"/>
      <c r="S146" s="87"/>
      <c r="T146" s="87"/>
      <c r="U146" s="87"/>
      <c r="V146" s="87"/>
      <c r="W146" s="87"/>
      <c r="X146" s="88"/>
      <c r="Y146" s="41"/>
      <c r="Z146" s="41"/>
      <c r="AA146" s="41"/>
      <c r="AB146" s="41"/>
      <c r="AC146" s="41"/>
      <c r="AD146" s="41"/>
      <c r="AE146" s="41"/>
      <c r="AT146" s="20" t="s">
        <v>204</v>
      </c>
      <c r="AU146" s="20" t="s">
        <v>84</v>
      </c>
    </row>
    <row r="147" s="13" customFormat="1">
      <c r="A147" s="13"/>
      <c r="B147" s="239"/>
      <c r="C147" s="240"/>
      <c r="D147" s="241" t="s">
        <v>206</v>
      </c>
      <c r="E147" s="242" t="s">
        <v>20</v>
      </c>
      <c r="F147" s="243" t="s">
        <v>960</v>
      </c>
      <c r="G147" s="240"/>
      <c r="H147" s="242" t="s">
        <v>20</v>
      </c>
      <c r="I147" s="244"/>
      <c r="J147" s="244"/>
      <c r="K147" s="240"/>
      <c r="L147" s="240"/>
      <c r="M147" s="245"/>
      <c r="N147" s="246"/>
      <c r="O147" s="247"/>
      <c r="P147" s="247"/>
      <c r="Q147" s="247"/>
      <c r="R147" s="247"/>
      <c r="S147" s="247"/>
      <c r="T147" s="247"/>
      <c r="U147" s="247"/>
      <c r="V147" s="247"/>
      <c r="W147" s="247"/>
      <c r="X147" s="248"/>
      <c r="Y147" s="13"/>
      <c r="Z147" s="13"/>
      <c r="AA147" s="13"/>
      <c r="AB147" s="13"/>
      <c r="AC147" s="13"/>
      <c r="AD147" s="13"/>
      <c r="AE147" s="13"/>
      <c r="AT147" s="249" t="s">
        <v>206</v>
      </c>
      <c r="AU147" s="249" t="s">
        <v>84</v>
      </c>
      <c r="AV147" s="13" t="s">
        <v>82</v>
      </c>
      <c r="AW147" s="13" t="s">
        <v>5</v>
      </c>
      <c r="AX147" s="13" t="s">
        <v>74</v>
      </c>
      <c r="AY147" s="249" t="s">
        <v>194</v>
      </c>
    </row>
    <row r="148" s="13" customFormat="1">
      <c r="A148" s="13"/>
      <c r="B148" s="239"/>
      <c r="C148" s="240"/>
      <c r="D148" s="241" t="s">
        <v>206</v>
      </c>
      <c r="E148" s="242" t="s">
        <v>20</v>
      </c>
      <c r="F148" s="243" t="s">
        <v>785</v>
      </c>
      <c r="G148" s="240"/>
      <c r="H148" s="242" t="s">
        <v>20</v>
      </c>
      <c r="I148" s="244"/>
      <c r="J148" s="244"/>
      <c r="K148" s="240"/>
      <c r="L148" s="240"/>
      <c r="M148" s="245"/>
      <c r="N148" s="246"/>
      <c r="O148" s="247"/>
      <c r="P148" s="247"/>
      <c r="Q148" s="247"/>
      <c r="R148" s="247"/>
      <c r="S148" s="247"/>
      <c r="T148" s="247"/>
      <c r="U148" s="247"/>
      <c r="V148" s="247"/>
      <c r="W148" s="247"/>
      <c r="X148" s="248"/>
      <c r="Y148" s="13"/>
      <c r="Z148" s="13"/>
      <c r="AA148" s="13"/>
      <c r="AB148" s="13"/>
      <c r="AC148" s="13"/>
      <c r="AD148" s="13"/>
      <c r="AE148" s="13"/>
      <c r="AT148" s="249" t="s">
        <v>206</v>
      </c>
      <c r="AU148" s="249" t="s">
        <v>84</v>
      </c>
      <c r="AV148" s="13" t="s">
        <v>82</v>
      </c>
      <c r="AW148" s="13" t="s">
        <v>5</v>
      </c>
      <c r="AX148" s="13" t="s">
        <v>74</v>
      </c>
      <c r="AY148" s="249" t="s">
        <v>194</v>
      </c>
    </row>
    <row r="149" s="13" customFormat="1">
      <c r="A149" s="13"/>
      <c r="B149" s="239"/>
      <c r="C149" s="240"/>
      <c r="D149" s="241" t="s">
        <v>206</v>
      </c>
      <c r="E149" s="242" t="s">
        <v>20</v>
      </c>
      <c r="F149" s="243" t="s">
        <v>355</v>
      </c>
      <c r="G149" s="240"/>
      <c r="H149" s="242" t="s">
        <v>20</v>
      </c>
      <c r="I149" s="244"/>
      <c r="J149" s="244"/>
      <c r="K149" s="240"/>
      <c r="L149" s="240"/>
      <c r="M149" s="245"/>
      <c r="N149" s="246"/>
      <c r="O149" s="247"/>
      <c r="P149" s="247"/>
      <c r="Q149" s="247"/>
      <c r="R149" s="247"/>
      <c r="S149" s="247"/>
      <c r="T149" s="247"/>
      <c r="U149" s="247"/>
      <c r="V149" s="247"/>
      <c r="W149" s="247"/>
      <c r="X149" s="248"/>
      <c r="Y149" s="13"/>
      <c r="Z149" s="13"/>
      <c r="AA149" s="13"/>
      <c r="AB149" s="13"/>
      <c r="AC149" s="13"/>
      <c r="AD149" s="13"/>
      <c r="AE149" s="13"/>
      <c r="AT149" s="249" t="s">
        <v>206</v>
      </c>
      <c r="AU149" s="249" t="s">
        <v>84</v>
      </c>
      <c r="AV149" s="13" t="s">
        <v>82</v>
      </c>
      <c r="AW149" s="13" t="s">
        <v>5</v>
      </c>
      <c r="AX149" s="13" t="s">
        <v>74</v>
      </c>
      <c r="AY149" s="249" t="s">
        <v>194</v>
      </c>
    </row>
    <row r="150" s="14" customFormat="1">
      <c r="A150" s="14"/>
      <c r="B150" s="250"/>
      <c r="C150" s="251"/>
      <c r="D150" s="241" t="s">
        <v>206</v>
      </c>
      <c r="E150" s="252" t="s">
        <v>20</v>
      </c>
      <c r="F150" s="253" t="s">
        <v>971</v>
      </c>
      <c r="G150" s="251"/>
      <c r="H150" s="254">
        <v>3.6859999999999999</v>
      </c>
      <c r="I150" s="255"/>
      <c r="J150" s="255"/>
      <c r="K150" s="251"/>
      <c r="L150" s="251"/>
      <c r="M150" s="256"/>
      <c r="N150" s="257"/>
      <c r="O150" s="258"/>
      <c r="P150" s="258"/>
      <c r="Q150" s="258"/>
      <c r="R150" s="258"/>
      <c r="S150" s="258"/>
      <c r="T150" s="258"/>
      <c r="U150" s="258"/>
      <c r="V150" s="258"/>
      <c r="W150" s="258"/>
      <c r="X150" s="259"/>
      <c r="Y150" s="14"/>
      <c r="Z150" s="14"/>
      <c r="AA150" s="14"/>
      <c r="AB150" s="14"/>
      <c r="AC150" s="14"/>
      <c r="AD150" s="14"/>
      <c r="AE150" s="14"/>
      <c r="AT150" s="260" t="s">
        <v>206</v>
      </c>
      <c r="AU150" s="260" t="s">
        <v>84</v>
      </c>
      <c r="AV150" s="14" t="s">
        <v>84</v>
      </c>
      <c r="AW150" s="14" t="s">
        <v>5</v>
      </c>
      <c r="AX150" s="14" t="s">
        <v>74</v>
      </c>
      <c r="AY150" s="260" t="s">
        <v>194</v>
      </c>
    </row>
    <row r="151" s="15" customFormat="1">
      <c r="A151" s="15"/>
      <c r="B151" s="261"/>
      <c r="C151" s="262"/>
      <c r="D151" s="241" t="s">
        <v>206</v>
      </c>
      <c r="E151" s="263" t="s">
        <v>20</v>
      </c>
      <c r="F151" s="264" t="s">
        <v>210</v>
      </c>
      <c r="G151" s="262"/>
      <c r="H151" s="265">
        <v>3.6859999999999999</v>
      </c>
      <c r="I151" s="266"/>
      <c r="J151" s="266"/>
      <c r="K151" s="262"/>
      <c r="L151" s="262"/>
      <c r="M151" s="267"/>
      <c r="N151" s="268"/>
      <c r="O151" s="269"/>
      <c r="P151" s="269"/>
      <c r="Q151" s="269"/>
      <c r="R151" s="269"/>
      <c r="S151" s="269"/>
      <c r="T151" s="269"/>
      <c r="U151" s="269"/>
      <c r="V151" s="269"/>
      <c r="W151" s="269"/>
      <c r="X151" s="270"/>
      <c r="Y151" s="15"/>
      <c r="Z151" s="15"/>
      <c r="AA151" s="15"/>
      <c r="AB151" s="15"/>
      <c r="AC151" s="15"/>
      <c r="AD151" s="15"/>
      <c r="AE151" s="15"/>
      <c r="AT151" s="271" t="s">
        <v>206</v>
      </c>
      <c r="AU151" s="271" t="s">
        <v>84</v>
      </c>
      <c r="AV151" s="15" t="s">
        <v>202</v>
      </c>
      <c r="AW151" s="15" t="s">
        <v>5</v>
      </c>
      <c r="AX151" s="15" t="s">
        <v>82</v>
      </c>
      <c r="AY151" s="271" t="s">
        <v>194</v>
      </c>
    </row>
    <row r="152" s="2" customFormat="1" ht="24.15" customHeight="1">
      <c r="A152" s="41"/>
      <c r="B152" s="42"/>
      <c r="C152" s="220" t="s">
        <v>243</v>
      </c>
      <c r="D152" s="220" t="s">
        <v>197</v>
      </c>
      <c r="E152" s="221" t="s">
        <v>267</v>
      </c>
      <c r="F152" s="222" t="s">
        <v>268</v>
      </c>
      <c r="G152" s="223" t="s">
        <v>218</v>
      </c>
      <c r="H152" s="224">
        <v>2.3039999999999998</v>
      </c>
      <c r="I152" s="225"/>
      <c r="J152" s="225"/>
      <c r="K152" s="226">
        <f>ROUND(P152*H152,2)</f>
        <v>0</v>
      </c>
      <c r="L152" s="222" t="s">
        <v>201</v>
      </c>
      <c r="M152" s="47"/>
      <c r="N152" s="227" t="s">
        <v>20</v>
      </c>
      <c r="O152" s="228" t="s">
        <v>43</v>
      </c>
      <c r="P152" s="229">
        <f>I152+J152</f>
        <v>0</v>
      </c>
      <c r="Q152" s="229">
        <f>ROUND(I152*H152,2)</f>
        <v>0</v>
      </c>
      <c r="R152" s="229">
        <f>ROUND(J152*H152,2)</f>
        <v>0</v>
      </c>
      <c r="S152" s="87"/>
      <c r="T152" s="230">
        <f>S152*H152</f>
        <v>0</v>
      </c>
      <c r="U152" s="230">
        <v>0</v>
      </c>
      <c r="V152" s="230">
        <f>U152*H152</f>
        <v>0</v>
      </c>
      <c r="W152" s="230">
        <v>0</v>
      </c>
      <c r="X152" s="231">
        <f>W152*H152</f>
        <v>0</v>
      </c>
      <c r="Y152" s="41"/>
      <c r="Z152" s="41"/>
      <c r="AA152" s="41"/>
      <c r="AB152" s="41"/>
      <c r="AC152" s="41"/>
      <c r="AD152" s="41"/>
      <c r="AE152" s="41"/>
      <c r="AR152" s="232" t="s">
        <v>202</v>
      </c>
      <c r="AT152" s="232" t="s">
        <v>197</v>
      </c>
      <c r="AU152" s="232" t="s">
        <v>84</v>
      </c>
      <c r="AY152" s="20" t="s">
        <v>194</v>
      </c>
      <c r="BE152" s="233">
        <f>IF(O152="základní",K152,0)</f>
        <v>0</v>
      </c>
      <c r="BF152" s="233">
        <f>IF(O152="snížená",K152,0)</f>
        <v>0</v>
      </c>
      <c r="BG152" s="233">
        <f>IF(O152="zákl. přenesená",K152,0)</f>
        <v>0</v>
      </c>
      <c r="BH152" s="233">
        <f>IF(O152="sníž. přenesená",K152,0)</f>
        <v>0</v>
      </c>
      <c r="BI152" s="233">
        <f>IF(O152="nulová",K152,0)</f>
        <v>0</v>
      </c>
      <c r="BJ152" s="20" t="s">
        <v>82</v>
      </c>
      <c r="BK152" s="233">
        <f>ROUND(P152*H152,2)</f>
        <v>0</v>
      </c>
      <c r="BL152" s="20" t="s">
        <v>202</v>
      </c>
      <c r="BM152" s="232" t="s">
        <v>972</v>
      </c>
    </row>
    <row r="153" s="2" customFormat="1">
      <c r="A153" s="41"/>
      <c r="B153" s="42"/>
      <c r="C153" s="43"/>
      <c r="D153" s="234" t="s">
        <v>204</v>
      </c>
      <c r="E153" s="43"/>
      <c r="F153" s="235" t="s">
        <v>270</v>
      </c>
      <c r="G153" s="43"/>
      <c r="H153" s="43"/>
      <c r="I153" s="236"/>
      <c r="J153" s="236"/>
      <c r="K153" s="43"/>
      <c r="L153" s="43"/>
      <c r="M153" s="47"/>
      <c r="N153" s="237"/>
      <c r="O153" s="238"/>
      <c r="P153" s="87"/>
      <c r="Q153" s="87"/>
      <c r="R153" s="87"/>
      <c r="S153" s="87"/>
      <c r="T153" s="87"/>
      <c r="U153" s="87"/>
      <c r="V153" s="87"/>
      <c r="W153" s="87"/>
      <c r="X153" s="88"/>
      <c r="Y153" s="41"/>
      <c r="Z153" s="41"/>
      <c r="AA153" s="41"/>
      <c r="AB153" s="41"/>
      <c r="AC153" s="41"/>
      <c r="AD153" s="41"/>
      <c r="AE153" s="41"/>
      <c r="AT153" s="20" t="s">
        <v>204</v>
      </c>
      <c r="AU153" s="20" t="s">
        <v>84</v>
      </c>
    </row>
    <row r="154" s="13" customFormat="1">
      <c r="A154" s="13"/>
      <c r="B154" s="239"/>
      <c r="C154" s="240"/>
      <c r="D154" s="241" t="s">
        <v>206</v>
      </c>
      <c r="E154" s="242" t="s">
        <v>20</v>
      </c>
      <c r="F154" s="243" t="s">
        <v>960</v>
      </c>
      <c r="G154" s="240"/>
      <c r="H154" s="242" t="s">
        <v>20</v>
      </c>
      <c r="I154" s="244"/>
      <c r="J154" s="244"/>
      <c r="K154" s="240"/>
      <c r="L154" s="240"/>
      <c r="M154" s="245"/>
      <c r="N154" s="246"/>
      <c r="O154" s="247"/>
      <c r="P154" s="247"/>
      <c r="Q154" s="247"/>
      <c r="R154" s="247"/>
      <c r="S154" s="247"/>
      <c r="T154" s="247"/>
      <c r="U154" s="247"/>
      <c r="V154" s="247"/>
      <c r="W154" s="247"/>
      <c r="X154" s="248"/>
      <c r="Y154" s="13"/>
      <c r="Z154" s="13"/>
      <c r="AA154" s="13"/>
      <c r="AB154" s="13"/>
      <c r="AC154" s="13"/>
      <c r="AD154" s="13"/>
      <c r="AE154" s="13"/>
      <c r="AT154" s="249" t="s">
        <v>206</v>
      </c>
      <c r="AU154" s="249" t="s">
        <v>84</v>
      </c>
      <c r="AV154" s="13" t="s">
        <v>82</v>
      </c>
      <c r="AW154" s="13" t="s">
        <v>5</v>
      </c>
      <c r="AX154" s="13" t="s">
        <v>74</v>
      </c>
      <c r="AY154" s="249" t="s">
        <v>194</v>
      </c>
    </row>
    <row r="155" s="13" customFormat="1">
      <c r="A155" s="13"/>
      <c r="B155" s="239"/>
      <c r="C155" s="240"/>
      <c r="D155" s="241" t="s">
        <v>206</v>
      </c>
      <c r="E155" s="242" t="s">
        <v>20</v>
      </c>
      <c r="F155" s="243" t="s">
        <v>785</v>
      </c>
      <c r="G155" s="240"/>
      <c r="H155" s="242" t="s">
        <v>20</v>
      </c>
      <c r="I155" s="244"/>
      <c r="J155" s="244"/>
      <c r="K155" s="240"/>
      <c r="L155" s="240"/>
      <c r="M155" s="245"/>
      <c r="N155" s="246"/>
      <c r="O155" s="247"/>
      <c r="P155" s="247"/>
      <c r="Q155" s="247"/>
      <c r="R155" s="247"/>
      <c r="S155" s="247"/>
      <c r="T155" s="247"/>
      <c r="U155" s="247"/>
      <c r="V155" s="247"/>
      <c r="W155" s="247"/>
      <c r="X155" s="248"/>
      <c r="Y155" s="13"/>
      <c r="Z155" s="13"/>
      <c r="AA155" s="13"/>
      <c r="AB155" s="13"/>
      <c r="AC155" s="13"/>
      <c r="AD155" s="13"/>
      <c r="AE155" s="13"/>
      <c r="AT155" s="249" t="s">
        <v>206</v>
      </c>
      <c r="AU155" s="249" t="s">
        <v>84</v>
      </c>
      <c r="AV155" s="13" t="s">
        <v>82</v>
      </c>
      <c r="AW155" s="13" t="s">
        <v>5</v>
      </c>
      <c r="AX155" s="13" t="s">
        <v>74</v>
      </c>
      <c r="AY155" s="249" t="s">
        <v>194</v>
      </c>
    </row>
    <row r="156" s="13" customFormat="1">
      <c r="A156" s="13"/>
      <c r="B156" s="239"/>
      <c r="C156" s="240"/>
      <c r="D156" s="241" t="s">
        <v>206</v>
      </c>
      <c r="E156" s="242" t="s">
        <v>20</v>
      </c>
      <c r="F156" s="243" t="s">
        <v>355</v>
      </c>
      <c r="G156" s="240"/>
      <c r="H156" s="242" t="s">
        <v>20</v>
      </c>
      <c r="I156" s="244"/>
      <c r="J156" s="244"/>
      <c r="K156" s="240"/>
      <c r="L156" s="240"/>
      <c r="M156" s="245"/>
      <c r="N156" s="246"/>
      <c r="O156" s="247"/>
      <c r="P156" s="247"/>
      <c r="Q156" s="247"/>
      <c r="R156" s="247"/>
      <c r="S156" s="247"/>
      <c r="T156" s="247"/>
      <c r="U156" s="247"/>
      <c r="V156" s="247"/>
      <c r="W156" s="247"/>
      <c r="X156" s="248"/>
      <c r="Y156" s="13"/>
      <c r="Z156" s="13"/>
      <c r="AA156" s="13"/>
      <c r="AB156" s="13"/>
      <c r="AC156" s="13"/>
      <c r="AD156" s="13"/>
      <c r="AE156" s="13"/>
      <c r="AT156" s="249" t="s">
        <v>206</v>
      </c>
      <c r="AU156" s="249" t="s">
        <v>84</v>
      </c>
      <c r="AV156" s="13" t="s">
        <v>82</v>
      </c>
      <c r="AW156" s="13" t="s">
        <v>5</v>
      </c>
      <c r="AX156" s="13" t="s">
        <v>74</v>
      </c>
      <c r="AY156" s="249" t="s">
        <v>194</v>
      </c>
    </row>
    <row r="157" s="14" customFormat="1">
      <c r="A157" s="14"/>
      <c r="B157" s="250"/>
      <c r="C157" s="251"/>
      <c r="D157" s="241" t="s">
        <v>206</v>
      </c>
      <c r="E157" s="252" t="s">
        <v>20</v>
      </c>
      <c r="F157" s="253" t="s">
        <v>963</v>
      </c>
      <c r="G157" s="251"/>
      <c r="H157" s="254">
        <v>2.3039999999999998</v>
      </c>
      <c r="I157" s="255"/>
      <c r="J157" s="255"/>
      <c r="K157" s="251"/>
      <c r="L157" s="251"/>
      <c r="M157" s="256"/>
      <c r="N157" s="257"/>
      <c r="O157" s="258"/>
      <c r="P157" s="258"/>
      <c r="Q157" s="258"/>
      <c r="R157" s="258"/>
      <c r="S157" s="258"/>
      <c r="T157" s="258"/>
      <c r="U157" s="258"/>
      <c r="V157" s="258"/>
      <c r="W157" s="258"/>
      <c r="X157" s="259"/>
      <c r="Y157" s="14"/>
      <c r="Z157" s="14"/>
      <c r="AA157" s="14"/>
      <c r="AB157" s="14"/>
      <c r="AC157" s="14"/>
      <c r="AD157" s="14"/>
      <c r="AE157" s="14"/>
      <c r="AT157" s="260" t="s">
        <v>206</v>
      </c>
      <c r="AU157" s="260" t="s">
        <v>84</v>
      </c>
      <c r="AV157" s="14" t="s">
        <v>84</v>
      </c>
      <c r="AW157" s="14" t="s">
        <v>5</v>
      </c>
      <c r="AX157" s="14" t="s">
        <v>74</v>
      </c>
      <c r="AY157" s="260" t="s">
        <v>194</v>
      </c>
    </row>
    <row r="158" s="15" customFormat="1">
      <c r="A158" s="15"/>
      <c r="B158" s="261"/>
      <c r="C158" s="262"/>
      <c r="D158" s="241" t="s">
        <v>206</v>
      </c>
      <c r="E158" s="263" t="s">
        <v>20</v>
      </c>
      <c r="F158" s="264" t="s">
        <v>210</v>
      </c>
      <c r="G158" s="262"/>
      <c r="H158" s="265">
        <v>2.3039999999999998</v>
      </c>
      <c r="I158" s="266"/>
      <c r="J158" s="266"/>
      <c r="K158" s="262"/>
      <c r="L158" s="262"/>
      <c r="M158" s="267"/>
      <c r="N158" s="268"/>
      <c r="O158" s="269"/>
      <c r="P158" s="269"/>
      <c r="Q158" s="269"/>
      <c r="R158" s="269"/>
      <c r="S158" s="269"/>
      <c r="T158" s="269"/>
      <c r="U158" s="269"/>
      <c r="V158" s="269"/>
      <c r="W158" s="269"/>
      <c r="X158" s="270"/>
      <c r="Y158" s="15"/>
      <c r="Z158" s="15"/>
      <c r="AA158" s="15"/>
      <c r="AB158" s="15"/>
      <c r="AC158" s="15"/>
      <c r="AD158" s="15"/>
      <c r="AE158" s="15"/>
      <c r="AT158" s="271" t="s">
        <v>206</v>
      </c>
      <c r="AU158" s="271" t="s">
        <v>84</v>
      </c>
      <c r="AV158" s="15" t="s">
        <v>202</v>
      </c>
      <c r="AW158" s="15" t="s">
        <v>5</v>
      </c>
      <c r="AX158" s="15" t="s">
        <v>82</v>
      </c>
      <c r="AY158" s="271" t="s">
        <v>194</v>
      </c>
    </row>
    <row r="159" s="2" customFormat="1" ht="37.8" customHeight="1">
      <c r="A159" s="41"/>
      <c r="B159" s="42"/>
      <c r="C159" s="220" t="s">
        <v>238</v>
      </c>
      <c r="D159" s="220" t="s">
        <v>197</v>
      </c>
      <c r="E159" s="221" t="s">
        <v>569</v>
      </c>
      <c r="F159" s="222" t="s">
        <v>570</v>
      </c>
      <c r="G159" s="223" t="s">
        <v>218</v>
      </c>
      <c r="H159" s="224">
        <v>12.096</v>
      </c>
      <c r="I159" s="225"/>
      <c r="J159" s="225"/>
      <c r="K159" s="226">
        <f>ROUND(P159*H159,2)</f>
        <v>0</v>
      </c>
      <c r="L159" s="222" t="s">
        <v>201</v>
      </c>
      <c r="M159" s="47"/>
      <c r="N159" s="227" t="s">
        <v>20</v>
      </c>
      <c r="O159" s="228" t="s">
        <v>43</v>
      </c>
      <c r="P159" s="229">
        <f>I159+J159</f>
        <v>0</v>
      </c>
      <c r="Q159" s="229">
        <f>ROUND(I159*H159,2)</f>
        <v>0</v>
      </c>
      <c r="R159" s="229">
        <f>ROUND(J159*H159,2)</f>
        <v>0</v>
      </c>
      <c r="S159" s="87"/>
      <c r="T159" s="230">
        <f>S159*H159</f>
        <v>0</v>
      </c>
      <c r="U159" s="230">
        <v>0</v>
      </c>
      <c r="V159" s="230">
        <f>U159*H159</f>
        <v>0</v>
      </c>
      <c r="W159" s="230">
        <v>0</v>
      </c>
      <c r="X159" s="231">
        <f>W159*H159</f>
        <v>0</v>
      </c>
      <c r="Y159" s="41"/>
      <c r="Z159" s="41"/>
      <c r="AA159" s="41"/>
      <c r="AB159" s="41"/>
      <c r="AC159" s="41"/>
      <c r="AD159" s="41"/>
      <c r="AE159" s="41"/>
      <c r="AR159" s="232" t="s">
        <v>202</v>
      </c>
      <c r="AT159" s="232" t="s">
        <v>197</v>
      </c>
      <c r="AU159" s="232" t="s">
        <v>84</v>
      </c>
      <c r="AY159" s="20" t="s">
        <v>194</v>
      </c>
      <c r="BE159" s="233">
        <f>IF(O159="základní",K159,0)</f>
        <v>0</v>
      </c>
      <c r="BF159" s="233">
        <f>IF(O159="snížená",K159,0)</f>
        <v>0</v>
      </c>
      <c r="BG159" s="233">
        <f>IF(O159="zákl. přenesená",K159,0)</f>
        <v>0</v>
      </c>
      <c r="BH159" s="233">
        <f>IF(O159="sníž. přenesená",K159,0)</f>
        <v>0</v>
      </c>
      <c r="BI159" s="233">
        <f>IF(O159="nulová",K159,0)</f>
        <v>0</v>
      </c>
      <c r="BJ159" s="20" t="s">
        <v>82</v>
      </c>
      <c r="BK159" s="233">
        <f>ROUND(P159*H159,2)</f>
        <v>0</v>
      </c>
      <c r="BL159" s="20" t="s">
        <v>202</v>
      </c>
      <c r="BM159" s="232" t="s">
        <v>973</v>
      </c>
    </row>
    <row r="160" s="2" customFormat="1">
      <c r="A160" s="41"/>
      <c r="B160" s="42"/>
      <c r="C160" s="43"/>
      <c r="D160" s="234" t="s">
        <v>204</v>
      </c>
      <c r="E160" s="43"/>
      <c r="F160" s="235" t="s">
        <v>572</v>
      </c>
      <c r="G160" s="43"/>
      <c r="H160" s="43"/>
      <c r="I160" s="236"/>
      <c r="J160" s="236"/>
      <c r="K160" s="43"/>
      <c r="L160" s="43"/>
      <c r="M160" s="47"/>
      <c r="N160" s="237"/>
      <c r="O160" s="238"/>
      <c r="P160" s="87"/>
      <c r="Q160" s="87"/>
      <c r="R160" s="87"/>
      <c r="S160" s="87"/>
      <c r="T160" s="87"/>
      <c r="U160" s="87"/>
      <c r="V160" s="87"/>
      <c r="W160" s="87"/>
      <c r="X160" s="88"/>
      <c r="Y160" s="41"/>
      <c r="Z160" s="41"/>
      <c r="AA160" s="41"/>
      <c r="AB160" s="41"/>
      <c r="AC160" s="41"/>
      <c r="AD160" s="41"/>
      <c r="AE160" s="41"/>
      <c r="AT160" s="20" t="s">
        <v>204</v>
      </c>
      <c r="AU160" s="20" t="s">
        <v>84</v>
      </c>
    </row>
    <row r="161" s="13" customFormat="1">
      <c r="A161" s="13"/>
      <c r="B161" s="239"/>
      <c r="C161" s="240"/>
      <c r="D161" s="241" t="s">
        <v>206</v>
      </c>
      <c r="E161" s="242" t="s">
        <v>20</v>
      </c>
      <c r="F161" s="243" t="s">
        <v>960</v>
      </c>
      <c r="G161" s="240"/>
      <c r="H161" s="242" t="s">
        <v>20</v>
      </c>
      <c r="I161" s="244"/>
      <c r="J161" s="244"/>
      <c r="K161" s="240"/>
      <c r="L161" s="240"/>
      <c r="M161" s="245"/>
      <c r="N161" s="246"/>
      <c r="O161" s="247"/>
      <c r="P161" s="247"/>
      <c r="Q161" s="247"/>
      <c r="R161" s="247"/>
      <c r="S161" s="247"/>
      <c r="T161" s="247"/>
      <c r="U161" s="247"/>
      <c r="V161" s="247"/>
      <c r="W161" s="247"/>
      <c r="X161" s="248"/>
      <c r="Y161" s="13"/>
      <c r="Z161" s="13"/>
      <c r="AA161" s="13"/>
      <c r="AB161" s="13"/>
      <c r="AC161" s="13"/>
      <c r="AD161" s="13"/>
      <c r="AE161" s="13"/>
      <c r="AT161" s="249" t="s">
        <v>206</v>
      </c>
      <c r="AU161" s="249" t="s">
        <v>84</v>
      </c>
      <c r="AV161" s="13" t="s">
        <v>82</v>
      </c>
      <c r="AW161" s="13" t="s">
        <v>5</v>
      </c>
      <c r="AX161" s="13" t="s">
        <v>74</v>
      </c>
      <c r="AY161" s="249" t="s">
        <v>194</v>
      </c>
    </row>
    <row r="162" s="13" customFormat="1">
      <c r="A162" s="13"/>
      <c r="B162" s="239"/>
      <c r="C162" s="240"/>
      <c r="D162" s="241" t="s">
        <v>206</v>
      </c>
      <c r="E162" s="242" t="s">
        <v>20</v>
      </c>
      <c r="F162" s="243" t="s">
        <v>800</v>
      </c>
      <c r="G162" s="240"/>
      <c r="H162" s="242" t="s">
        <v>20</v>
      </c>
      <c r="I162" s="244"/>
      <c r="J162" s="244"/>
      <c r="K162" s="240"/>
      <c r="L162" s="240"/>
      <c r="M162" s="245"/>
      <c r="N162" s="246"/>
      <c r="O162" s="247"/>
      <c r="P162" s="247"/>
      <c r="Q162" s="247"/>
      <c r="R162" s="247"/>
      <c r="S162" s="247"/>
      <c r="T162" s="247"/>
      <c r="U162" s="247"/>
      <c r="V162" s="247"/>
      <c r="W162" s="247"/>
      <c r="X162" s="248"/>
      <c r="Y162" s="13"/>
      <c r="Z162" s="13"/>
      <c r="AA162" s="13"/>
      <c r="AB162" s="13"/>
      <c r="AC162" s="13"/>
      <c r="AD162" s="13"/>
      <c r="AE162" s="13"/>
      <c r="AT162" s="249" t="s">
        <v>206</v>
      </c>
      <c r="AU162" s="249" t="s">
        <v>84</v>
      </c>
      <c r="AV162" s="13" t="s">
        <v>82</v>
      </c>
      <c r="AW162" s="13" t="s">
        <v>5</v>
      </c>
      <c r="AX162" s="13" t="s">
        <v>74</v>
      </c>
      <c r="AY162" s="249" t="s">
        <v>194</v>
      </c>
    </row>
    <row r="163" s="13" customFormat="1">
      <c r="A163" s="13"/>
      <c r="B163" s="239"/>
      <c r="C163" s="240"/>
      <c r="D163" s="241" t="s">
        <v>206</v>
      </c>
      <c r="E163" s="242" t="s">
        <v>20</v>
      </c>
      <c r="F163" s="243" t="s">
        <v>355</v>
      </c>
      <c r="G163" s="240"/>
      <c r="H163" s="242" t="s">
        <v>20</v>
      </c>
      <c r="I163" s="244"/>
      <c r="J163" s="244"/>
      <c r="K163" s="240"/>
      <c r="L163" s="240"/>
      <c r="M163" s="245"/>
      <c r="N163" s="246"/>
      <c r="O163" s="247"/>
      <c r="P163" s="247"/>
      <c r="Q163" s="247"/>
      <c r="R163" s="247"/>
      <c r="S163" s="247"/>
      <c r="T163" s="247"/>
      <c r="U163" s="247"/>
      <c r="V163" s="247"/>
      <c r="W163" s="247"/>
      <c r="X163" s="248"/>
      <c r="Y163" s="13"/>
      <c r="Z163" s="13"/>
      <c r="AA163" s="13"/>
      <c r="AB163" s="13"/>
      <c r="AC163" s="13"/>
      <c r="AD163" s="13"/>
      <c r="AE163" s="13"/>
      <c r="AT163" s="249" t="s">
        <v>206</v>
      </c>
      <c r="AU163" s="249" t="s">
        <v>84</v>
      </c>
      <c r="AV163" s="13" t="s">
        <v>82</v>
      </c>
      <c r="AW163" s="13" t="s">
        <v>5</v>
      </c>
      <c r="AX163" s="13" t="s">
        <v>74</v>
      </c>
      <c r="AY163" s="249" t="s">
        <v>194</v>
      </c>
    </row>
    <row r="164" s="14" customFormat="1">
      <c r="A164" s="14"/>
      <c r="B164" s="250"/>
      <c r="C164" s="251"/>
      <c r="D164" s="241" t="s">
        <v>206</v>
      </c>
      <c r="E164" s="252" t="s">
        <v>20</v>
      </c>
      <c r="F164" s="253" t="s">
        <v>974</v>
      </c>
      <c r="G164" s="251"/>
      <c r="H164" s="254">
        <v>12.096</v>
      </c>
      <c r="I164" s="255"/>
      <c r="J164" s="255"/>
      <c r="K164" s="251"/>
      <c r="L164" s="251"/>
      <c r="M164" s="256"/>
      <c r="N164" s="257"/>
      <c r="O164" s="258"/>
      <c r="P164" s="258"/>
      <c r="Q164" s="258"/>
      <c r="R164" s="258"/>
      <c r="S164" s="258"/>
      <c r="T164" s="258"/>
      <c r="U164" s="258"/>
      <c r="V164" s="258"/>
      <c r="W164" s="258"/>
      <c r="X164" s="259"/>
      <c r="Y164" s="14"/>
      <c r="Z164" s="14"/>
      <c r="AA164" s="14"/>
      <c r="AB164" s="14"/>
      <c r="AC164" s="14"/>
      <c r="AD164" s="14"/>
      <c r="AE164" s="14"/>
      <c r="AT164" s="260" t="s">
        <v>206</v>
      </c>
      <c r="AU164" s="260" t="s">
        <v>84</v>
      </c>
      <c r="AV164" s="14" t="s">
        <v>84</v>
      </c>
      <c r="AW164" s="14" t="s">
        <v>5</v>
      </c>
      <c r="AX164" s="14" t="s">
        <v>74</v>
      </c>
      <c r="AY164" s="260" t="s">
        <v>194</v>
      </c>
    </row>
    <row r="165" s="15" customFormat="1">
      <c r="A165" s="15"/>
      <c r="B165" s="261"/>
      <c r="C165" s="262"/>
      <c r="D165" s="241" t="s">
        <v>206</v>
      </c>
      <c r="E165" s="263" t="s">
        <v>20</v>
      </c>
      <c r="F165" s="264" t="s">
        <v>210</v>
      </c>
      <c r="G165" s="262"/>
      <c r="H165" s="265">
        <v>12.096</v>
      </c>
      <c r="I165" s="266"/>
      <c r="J165" s="266"/>
      <c r="K165" s="262"/>
      <c r="L165" s="262"/>
      <c r="M165" s="267"/>
      <c r="N165" s="268"/>
      <c r="O165" s="269"/>
      <c r="P165" s="269"/>
      <c r="Q165" s="269"/>
      <c r="R165" s="269"/>
      <c r="S165" s="269"/>
      <c r="T165" s="269"/>
      <c r="U165" s="269"/>
      <c r="V165" s="269"/>
      <c r="W165" s="269"/>
      <c r="X165" s="270"/>
      <c r="Y165" s="15"/>
      <c r="Z165" s="15"/>
      <c r="AA165" s="15"/>
      <c r="AB165" s="15"/>
      <c r="AC165" s="15"/>
      <c r="AD165" s="15"/>
      <c r="AE165" s="15"/>
      <c r="AT165" s="271" t="s">
        <v>206</v>
      </c>
      <c r="AU165" s="271" t="s">
        <v>84</v>
      </c>
      <c r="AV165" s="15" t="s">
        <v>202</v>
      </c>
      <c r="AW165" s="15" t="s">
        <v>5</v>
      </c>
      <c r="AX165" s="15" t="s">
        <v>82</v>
      </c>
      <c r="AY165" s="271" t="s">
        <v>194</v>
      </c>
    </row>
    <row r="166" s="12" customFormat="1" ht="22.8" customHeight="1">
      <c r="A166" s="12"/>
      <c r="B166" s="203"/>
      <c r="C166" s="204"/>
      <c r="D166" s="205" t="s">
        <v>73</v>
      </c>
      <c r="E166" s="218" t="s">
        <v>84</v>
      </c>
      <c r="F166" s="218" t="s">
        <v>577</v>
      </c>
      <c r="G166" s="204"/>
      <c r="H166" s="204"/>
      <c r="I166" s="207"/>
      <c r="J166" s="207"/>
      <c r="K166" s="219">
        <f>BK166</f>
        <v>0</v>
      </c>
      <c r="L166" s="204"/>
      <c r="M166" s="209"/>
      <c r="N166" s="210"/>
      <c r="O166" s="211"/>
      <c r="P166" s="211"/>
      <c r="Q166" s="212">
        <f>SUM(Q167:Q185)</f>
        <v>0</v>
      </c>
      <c r="R166" s="212">
        <f>SUM(R167:R185)</f>
        <v>0</v>
      </c>
      <c r="S166" s="211"/>
      <c r="T166" s="213">
        <f>SUM(T167:T185)</f>
        <v>0</v>
      </c>
      <c r="U166" s="211"/>
      <c r="V166" s="213">
        <f>SUM(V167:V185)</f>
        <v>5.8250677340159998</v>
      </c>
      <c r="W166" s="211"/>
      <c r="X166" s="214">
        <f>SUM(X167:X185)</f>
        <v>0</v>
      </c>
      <c r="Y166" s="12"/>
      <c r="Z166" s="12"/>
      <c r="AA166" s="12"/>
      <c r="AB166" s="12"/>
      <c r="AC166" s="12"/>
      <c r="AD166" s="12"/>
      <c r="AE166" s="12"/>
      <c r="AR166" s="215" t="s">
        <v>82</v>
      </c>
      <c r="AT166" s="216" t="s">
        <v>73</v>
      </c>
      <c r="AU166" s="216" t="s">
        <v>82</v>
      </c>
      <c r="AY166" s="215" t="s">
        <v>194</v>
      </c>
      <c r="BK166" s="217">
        <f>SUM(BK167:BK185)</f>
        <v>0</v>
      </c>
    </row>
    <row r="167" s="2" customFormat="1" ht="24.15" customHeight="1">
      <c r="A167" s="41"/>
      <c r="B167" s="42"/>
      <c r="C167" s="220" t="s">
        <v>259</v>
      </c>
      <c r="D167" s="220" t="s">
        <v>197</v>
      </c>
      <c r="E167" s="221" t="s">
        <v>802</v>
      </c>
      <c r="F167" s="222" t="s">
        <v>803</v>
      </c>
      <c r="G167" s="223" t="s">
        <v>218</v>
      </c>
      <c r="H167" s="224">
        <v>2.3039999999999998</v>
      </c>
      <c r="I167" s="225"/>
      <c r="J167" s="225"/>
      <c r="K167" s="226">
        <f>ROUND(P167*H167,2)</f>
        <v>0</v>
      </c>
      <c r="L167" s="222" t="s">
        <v>201</v>
      </c>
      <c r="M167" s="47"/>
      <c r="N167" s="227" t="s">
        <v>20</v>
      </c>
      <c r="O167" s="228" t="s">
        <v>43</v>
      </c>
      <c r="P167" s="229">
        <f>I167+J167</f>
        <v>0</v>
      </c>
      <c r="Q167" s="229">
        <f>ROUND(I167*H167,2)</f>
        <v>0</v>
      </c>
      <c r="R167" s="229">
        <f>ROUND(J167*H167,2)</f>
        <v>0</v>
      </c>
      <c r="S167" s="87"/>
      <c r="T167" s="230">
        <f>S167*H167</f>
        <v>0</v>
      </c>
      <c r="U167" s="230">
        <v>2.5018722040000001</v>
      </c>
      <c r="V167" s="230">
        <f>U167*H167</f>
        <v>5.7643135580160001</v>
      </c>
      <c r="W167" s="230">
        <v>0</v>
      </c>
      <c r="X167" s="231">
        <f>W167*H167</f>
        <v>0</v>
      </c>
      <c r="Y167" s="41"/>
      <c r="Z167" s="41"/>
      <c r="AA167" s="41"/>
      <c r="AB167" s="41"/>
      <c r="AC167" s="41"/>
      <c r="AD167" s="41"/>
      <c r="AE167" s="41"/>
      <c r="AR167" s="232" t="s">
        <v>202</v>
      </c>
      <c r="AT167" s="232" t="s">
        <v>197</v>
      </c>
      <c r="AU167" s="232" t="s">
        <v>84</v>
      </c>
      <c r="AY167" s="20" t="s">
        <v>194</v>
      </c>
      <c r="BE167" s="233">
        <f>IF(O167="základní",K167,0)</f>
        <v>0</v>
      </c>
      <c r="BF167" s="233">
        <f>IF(O167="snížená",K167,0)</f>
        <v>0</v>
      </c>
      <c r="BG167" s="233">
        <f>IF(O167="zákl. přenesená",K167,0)</f>
        <v>0</v>
      </c>
      <c r="BH167" s="233">
        <f>IF(O167="sníž. přenesená",K167,0)</f>
        <v>0</v>
      </c>
      <c r="BI167" s="233">
        <f>IF(O167="nulová",K167,0)</f>
        <v>0</v>
      </c>
      <c r="BJ167" s="20" t="s">
        <v>82</v>
      </c>
      <c r="BK167" s="233">
        <f>ROUND(P167*H167,2)</f>
        <v>0</v>
      </c>
      <c r="BL167" s="20" t="s">
        <v>202</v>
      </c>
      <c r="BM167" s="232" t="s">
        <v>975</v>
      </c>
    </row>
    <row r="168" s="2" customFormat="1">
      <c r="A168" s="41"/>
      <c r="B168" s="42"/>
      <c r="C168" s="43"/>
      <c r="D168" s="234" t="s">
        <v>204</v>
      </c>
      <c r="E168" s="43"/>
      <c r="F168" s="235" t="s">
        <v>805</v>
      </c>
      <c r="G168" s="43"/>
      <c r="H168" s="43"/>
      <c r="I168" s="236"/>
      <c r="J168" s="236"/>
      <c r="K168" s="43"/>
      <c r="L168" s="43"/>
      <c r="M168" s="47"/>
      <c r="N168" s="237"/>
      <c r="O168" s="238"/>
      <c r="P168" s="87"/>
      <c r="Q168" s="87"/>
      <c r="R168" s="87"/>
      <c r="S168" s="87"/>
      <c r="T168" s="87"/>
      <c r="U168" s="87"/>
      <c r="V168" s="87"/>
      <c r="W168" s="87"/>
      <c r="X168" s="88"/>
      <c r="Y168" s="41"/>
      <c r="Z168" s="41"/>
      <c r="AA168" s="41"/>
      <c r="AB168" s="41"/>
      <c r="AC168" s="41"/>
      <c r="AD168" s="41"/>
      <c r="AE168" s="41"/>
      <c r="AT168" s="20" t="s">
        <v>204</v>
      </c>
      <c r="AU168" s="20" t="s">
        <v>84</v>
      </c>
    </row>
    <row r="169" s="13" customFormat="1">
      <c r="A169" s="13"/>
      <c r="B169" s="239"/>
      <c r="C169" s="240"/>
      <c r="D169" s="241" t="s">
        <v>206</v>
      </c>
      <c r="E169" s="242" t="s">
        <v>20</v>
      </c>
      <c r="F169" s="243" t="s">
        <v>960</v>
      </c>
      <c r="G169" s="240"/>
      <c r="H169" s="242" t="s">
        <v>20</v>
      </c>
      <c r="I169" s="244"/>
      <c r="J169" s="244"/>
      <c r="K169" s="240"/>
      <c r="L169" s="240"/>
      <c r="M169" s="245"/>
      <c r="N169" s="246"/>
      <c r="O169" s="247"/>
      <c r="P169" s="247"/>
      <c r="Q169" s="247"/>
      <c r="R169" s="247"/>
      <c r="S169" s="247"/>
      <c r="T169" s="247"/>
      <c r="U169" s="247"/>
      <c r="V169" s="247"/>
      <c r="W169" s="247"/>
      <c r="X169" s="248"/>
      <c r="Y169" s="13"/>
      <c r="Z169" s="13"/>
      <c r="AA169" s="13"/>
      <c r="AB169" s="13"/>
      <c r="AC169" s="13"/>
      <c r="AD169" s="13"/>
      <c r="AE169" s="13"/>
      <c r="AT169" s="249" t="s">
        <v>206</v>
      </c>
      <c r="AU169" s="249" t="s">
        <v>84</v>
      </c>
      <c r="AV169" s="13" t="s">
        <v>82</v>
      </c>
      <c r="AW169" s="13" t="s">
        <v>5</v>
      </c>
      <c r="AX169" s="13" t="s">
        <v>74</v>
      </c>
      <c r="AY169" s="249" t="s">
        <v>194</v>
      </c>
    </row>
    <row r="170" s="13" customFormat="1">
      <c r="A170" s="13"/>
      <c r="B170" s="239"/>
      <c r="C170" s="240"/>
      <c r="D170" s="241" t="s">
        <v>206</v>
      </c>
      <c r="E170" s="242" t="s">
        <v>20</v>
      </c>
      <c r="F170" s="243" t="s">
        <v>806</v>
      </c>
      <c r="G170" s="240"/>
      <c r="H170" s="242" t="s">
        <v>20</v>
      </c>
      <c r="I170" s="244"/>
      <c r="J170" s="244"/>
      <c r="K170" s="240"/>
      <c r="L170" s="240"/>
      <c r="M170" s="245"/>
      <c r="N170" s="246"/>
      <c r="O170" s="247"/>
      <c r="P170" s="247"/>
      <c r="Q170" s="247"/>
      <c r="R170" s="247"/>
      <c r="S170" s="247"/>
      <c r="T170" s="247"/>
      <c r="U170" s="247"/>
      <c r="V170" s="247"/>
      <c r="W170" s="247"/>
      <c r="X170" s="248"/>
      <c r="Y170" s="13"/>
      <c r="Z170" s="13"/>
      <c r="AA170" s="13"/>
      <c r="AB170" s="13"/>
      <c r="AC170" s="13"/>
      <c r="AD170" s="13"/>
      <c r="AE170" s="13"/>
      <c r="AT170" s="249" t="s">
        <v>206</v>
      </c>
      <c r="AU170" s="249" t="s">
        <v>84</v>
      </c>
      <c r="AV170" s="13" t="s">
        <v>82</v>
      </c>
      <c r="AW170" s="13" t="s">
        <v>5</v>
      </c>
      <c r="AX170" s="13" t="s">
        <v>74</v>
      </c>
      <c r="AY170" s="249" t="s">
        <v>194</v>
      </c>
    </row>
    <row r="171" s="13" customFormat="1">
      <c r="A171" s="13"/>
      <c r="B171" s="239"/>
      <c r="C171" s="240"/>
      <c r="D171" s="241" t="s">
        <v>206</v>
      </c>
      <c r="E171" s="242" t="s">
        <v>20</v>
      </c>
      <c r="F171" s="243" t="s">
        <v>506</v>
      </c>
      <c r="G171" s="240"/>
      <c r="H171" s="242" t="s">
        <v>20</v>
      </c>
      <c r="I171" s="244"/>
      <c r="J171" s="244"/>
      <c r="K171" s="240"/>
      <c r="L171" s="240"/>
      <c r="M171" s="245"/>
      <c r="N171" s="246"/>
      <c r="O171" s="247"/>
      <c r="P171" s="247"/>
      <c r="Q171" s="247"/>
      <c r="R171" s="247"/>
      <c r="S171" s="247"/>
      <c r="T171" s="247"/>
      <c r="U171" s="247"/>
      <c r="V171" s="247"/>
      <c r="W171" s="247"/>
      <c r="X171" s="248"/>
      <c r="Y171" s="13"/>
      <c r="Z171" s="13"/>
      <c r="AA171" s="13"/>
      <c r="AB171" s="13"/>
      <c r="AC171" s="13"/>
      <c r="AD171" s="13"/>
      <c r="AE171" s="13"/>
      <c r="AT171" s="249" t="s">
        <v>206</v>
      </c>
      <c r="AU171" s="249" t="s">
        <v>84</v>
      </c>
      <c r="AV171" s="13" t="s">
        <v>82</v>
      </c>
      <c r="AW171" s="13" t="s">
        <v>5</v>
      </c>
      <c r="AX171" s="13" t="s">
        <v>74</v>
      </c>
      <c r="AY171" s="249" t="s">
        <v>194</v>
      </c>
    </row>
    <row r="172" s="14" customFormat="1">
      <c r="A172" s="14"/>
      <c r="B172" s="250"/>
      <c r="C172" s="251"/>
      <c r="D172" s="241" t="s">
        <v>206</v>
      </c>
      <c r="E172" s="252" t="s">
        <v>20</v>
      </c>
      <c r="F172" s="253" t="s">
        <v>976</v>
      </c>
      <c r="G172" s="251"/>
      <c r="H172" s="254">
        <v>2.3039999999999998</v>
      </c>
      <c r="I172" s="255"/>
      <c r="J172" s="255"/>
      <c r="K172" s="251"/>
      <c r="L172" s="251"/>
      <c r="M172" s="256"/>
      <c r="N172" s="257"/>
      <c r="O172" s="258"/>
      <c r="P172" s="258"/>
      <c r="Q172" s="258"/>
      <c r="R172" s="258"/>
      <c r="S172" s="258"/>
      <c r="T172" s="258"/>
      <c r="U172" s="258"/>
      <c r="V172" s="258"/>
      <c r="W172" s="258"/>
      <c r="X172" s="259"/>
      <c r="Y172" s="14"/>
      <c r="Z172" s="14"/>
      <c r="AA172" s="14"/>
      <c r="AB172" s="14"/>
      <c r="AC172" s="14"/>
      <c r="AD172" s="14"/>
      <c r="AE172" s="14"/>
      <c r="AT172" s="260" t="s">
        <v>206</v>
      </c>
      <c r="AU172" s="260" t="s">
        <v>84</v>
      </c>
      <c r="AV172" s="14" t="s">
        <v>84</v>
      </c>
      <c r="AW172" s="14" t="s">
        <v>5</v>
      </c>
      <c r="AX172" s="14" t="s">
        <v>74</v>
      </c>
      <c r="AY172" s="260" t="s">
        <v>194</v>
      </c>
    </row>
    <row r="173" s="15" customFormat="1">
      <c r="A173" s="15"/>
      <c r="B173" s="261"/>
      <c r="C173" s="262"/>
      <c r="D173" s="241" t="s">
        <v>206</v>
      </c>
      <c r="E173" s="263" t="s">
        <v>20</v>
      </c>
      <c r="F173" s="264" t="s">
        <v>210</v>
      </c>
      <c r="G173" s="262"/>
      <c r="H173" s="265">
        <v>2.3039999999999998</v>
      </c>
      <c r="I173" s="266"/>
      <c r="J173" s="266"/>
      <c r="K173" s="262"/>
      <c r="L173" s="262"/>
      <c r="M173" s="267"/>
      <c r="N173" s="268"/>
      <c r="O173" s="269"/>
      <c r="P173" s="269"/>
      <c r="Q173" s="269"/>
      <c r="R173" s="269"/>
      <c r="S173" s="269"/>
      <c r="T173" s="269"/>
      <c r="U173" s="269"/>
      <c r="V173" s="269"/>
      <c r="W173" s="269"/>
      <c r="X173" s="270"/>
      <c r="Y173" s="15"/>
      <c r="Z173" s="15"/>
      <c r="AA173" s="15"/>
      <c r="AB173" s="15"/>
      <c r="AC173" s="15"/>
      <c r="AD173" s="15"/>
      <c r="AE173" s="15"/>
      <c r="AT173" s="271" t="s">
        <v>206</v>
      </c>
      <c r="AU173" s="271" t="s">
        <v>84</v>
      </c>
      <c r="AV173" s="15" t="s">
        <v>202</v>
      </c>
      <c r="AW173" s="15" t="s">
        <v>5</v>
      </c>
      <c r="AX173" s="15" t="s">
        <v>82</v>
      </c>
      <c r="AY173" s="271" t="s">
        <v>194</v>
      </c>
    </row>
    <row r="174" s="2" customFormat="1" ht="24.15" customHeight="1">
      <c r="A174" s="41"/>
      <c r="B174" s="42"/>
      <c r="C174" s="220" t="s">
        <v>9</v>
      </c>
      <c r="D174" s="220" t="s">
        <v>197</v>
      </c>
      <c r="E174" s="221" t="s">
        <v>642</v>
      </c>
      <c r="F174" s="222" t="s">
        <v>643</v>
      </c>
      <c r="G174" s="223" t="s">
        <v>200</v>
      </c>
      <c r="H174" s="224">
        <v>23.039999999999999</v>
      </c>
      <c r="I174" s="225"/>
      <c r="J174" s="225"/>
      <c r="K174" s="226">
        <f>ROUND(P174*H174,2)</f>
        <v>0</v>
      </c>
      <c r="L174" s="222" t="s">
        <v>201</v>
      </c>
      <c r="M174" s="47"/>
      <c r="N174" s="227" t="s">
        <v>20</v>
      </c>
      <c r="O174" s="228" t="s">
        <v>43</v>
      </c>
      <c r="P174" s="229">
        <f>I174+J174</f>
        <v>0</v>
      </c>
      <c r="Q174" s="229">
        <f>ROUND(I174*H174,2)</f>
        <v>0</v>
      </c>
      <c r="R174" s="229">
        <f>ROUND(J174*H174,2)</f>
        <v>0</v>
      </c>
      <c r="S174" s="87"/>
      <c r="T174" s="230">
        <f>S174*H174</f>
        <v>0</v>
      </c>
      <c r="U174" s="230">
        <v>0.0026369000000000002</v>
      </c>
      <c r="V174" s="230">
        <f>U174*H174</f>
        <v>0.060754176</v>
      </c>
      <c r="W174" s="230">
        <v>0</v>
      </c>
      <c r="X174" s="231">
        <f>W174*H174</f>
        <v>0</v>
      </c>
      <c r="Y174" s="41"/>
      <c r="Z174" s="41"/>
      <c r="AA174" s="41"/>
      <c r="AB174" s="41"/>
      <c r="AC174" s="41"/>
      <c r="AD174" s="41"/>
      <c r="AE174" s="41"/>
      <c r="AR174" s="232" t="s">
        <v>202</v>
      </c>
      <c r="AT174" s="232" t="s">
        <v>197</v>
      </c>
      <c r="AU174" s="232" t="s">
        <v>84</v>
      </c>
      <c r="AY174" s="20" t="s">
        <v>194</v>
      </c>
      <c r="BE174" s="233">
        <f>IF(O174="základní",K174,0)</f>
        <v>0</v>
      </c>
      <c r="BF174" s="233">
        <f>IF(O174="snížená",K174,0)</f>
        <v>0</v>
      </c>
      <c r="BG174" s="233">
        <f>IF(O174="zákl. přenesená",K174,0)</f>
        <v>0</v>
      </c>
      <c r="BH174" s="233">
        <f>IF(O174="sníž. přenesená",K174,0)</f>
        <v>0</v>
      </c>
      <c r="BI174" s="233">
        <f>IF(O174="nulová",K174,0)</f>
        <v>0</v>
      </c>
      <c r="BJ174" s="20" t="s">
        <v>82</v>
      </c>
      <c r="BK174" s="233">
        <f>ROUND(P174*H174,2)</f>
        <v>0</v>
      </c>
      <c r="BL174" s="20" t="s">
        <v>202</v>
      </c>
      <c r="BM174" s="232" t="s">
        <v>977</v>
      </c>
    </row>
    <row r="175" s="2" customFormat="1">
      <c r="A175" s="41"/>
      <c r="B175" s="42"/>
      <c r="C175" s="43"/>
      <c r="D175" s="234" t="s">
        <v>204</v>
      </c>
      <c r="E175" s="43"/>
      <c r="F175" s="235" t="s">
        <v>645</v>
      </c>
      <c r="G175" s="43"/>
      <c r="H175" s="43"/>
      <c r="I175" s="236"/>
      <c r="J175" s="236"/>
      <c r="K175" s="43"/>
      <c r="L175" s="43"/>
      <c r="M175" s="47"/>
      <c r="N175" s="237"/>
      <c r="O175" s="238"/>
      <c r="P175" s="87"/>
      <c r="Q175" s="87"/>
      <c r="R175" s="87"/>
      <c r="S175" s="87"/>
      <c r="T175" s="87"/>
      <c r="U175" s="87"/>
      <c r="V175" s="87"/>
      <c r="W175" s="87"/>
      <c r="X175" s="88"/>
      <c r="Y175" s="41"/>
      <c r="Z175" s="41"/>
      <c r="AA175" s="41"/>
      <c r="AB175" s="41"/>
      <c r="AC175" s="41"/>
      <c r="AD175" s="41"/>
      <c r="AE175" s="41"/>
      <c r="AT175" s="20" t="s">
        <v>204</v>
      </c>
      <c r="AU175" s="20" t="s">
        <v>84</v>
      </c>
    </row>
    <row r="176" s="13" customFormat="1">
      <c r="A176" s="13"/>
      <c r="B176" s="239"/>
      <c r="C176" s="240"/>
      <c r="D176" s="241" t="s">
        <v>206</v>
      </c>
      <c r="E176" s="242" t="s">
        <v>20</v>
      </c>
      <c r="F176" s="243" t="s">
        <v>978</v>
      </c>
      <c r="G176" s="240"/>
      <c r="H176" s="242" t="s">
        <v>20</v>
      </c>
      <c r="I176" s="244"/>
      <c r="J176" s="244"/>
      <c r="K176" s="240"/>
      <c r="L176" s="240"/>
      <c r="M176" s="245"/>
      <c r="N176" s="246"/>
      <c r="O176" s="247"/>
      <c r="P176" s="247"/>
      <c r="Q176" s="247"/>
      <c r="R176" s="247"/>
      <c r="S176" s="247"/>
      <c r="T176" s="247"/>
      <c r="U176" s="247"/>
      <c r="V176" s="247"/>
      <c r="W176" s="247"/>
      <c r="X176" s="248"/>
      <c r="Y176" s="13"/>
      <c r="Z176" s="13"/>
      <c r="AA176" s="13"/>
      <c r="AB176" s="13"/>
      <c r="AC176" s="13"/>
      <c r="AD176" s="13"/>
      <c r="AE176" s="13"/>
      <c r="AT176" s="249" t="s">
        <v>206</v>
      </c>
      <c r="AU176" s="249" t="s">
        <v>84</v>
      </c>
      <c r="AV176" s="13" t="s">
        <v>82</v>
      </c>
      <c r="AW176" s="13" t="s">
        <v>5</v>
      </c>
      <c r="AX176" s="13" t="s">
        <v>74</v>
      </c>
      <c r="AY176" s="249" t="s">
        <v>194</v>
      </c>
    </row>
    <row r="177" s="13" customFormat="1">
      <c r="A177" s="13"/>
      <c r="B177" s="239"/>
      <c r="C177" s="240"/>
      <c r="D177" s="241" t="s">
        <v>206</v>
      </c>
      <c r="E177" s="242" t="s">
        <v>20</v>
      </c>
      <c r="F177" s="243" t="s">
        <v>808</v>
      </c>
      <c r="G177" s="240"/>
      <c r="H177" s="242" t="s">
        <v>20</v>
      </c>
      <c r="I177" s="244"/>
      <c r="J177" s="244"/>
      <c r="K177" s="240"/>
      <c r="L177" s="240"/>
      <c r="M177" s="245"/>
      <c r="N177" s="246"/>
      <c r="O177" s="247"/>
      <c r="P177" s="247"/>
      <c r="Q177" s="247"/>
      <c r="R177" s="247"/>
      <c r="S177" s="247"/>
      <c r="T177" s="247"/>
      <c r="U177" s="247"/>
      <c r="V177" s="247"/>
      <c r="W177" s="247"/>
      <c r="X177" s="248"/>
      <c r="Y177" s="13"/>
      <c r="Z177" s="13"/>
      <c r="AA177" s="13"/>
      <c r="AB177" s="13"/>
      <c r="AC177" s="13"/>
      <c r="AD177" s="13"/>
      <c r="AE177" s="13"/>
      <c r="AT177" s="249" t="s">
        <v>206</v>
      </c>
      <c r="AU177" s="249" t="s">
        <v>84</v>
      </c>
      <c r="AV177" s="13" t="s">
        <v>82</v>
      </c>
      <c r="AW177" s="13" t="s">
        <v>5</v>
      </c>
      <c r="AX177" s="13" t="s">
        <v>74</v>
      </c>
      <c r="AY177" s="249" t="s">
        <v>194</v>
      </c>
    </row>
    <row r="178" s="14" customFormat="1">
      <c r="A178" s="14"/>
      <c r="B178" s="250"/>
      <c r="C178" s="251"/>
      <c r="D178" s="241" t="s">
        <v>206</v>
      </c>
      <c r="E178" s="252" t="s">
        <v>20</v>
      </c>
      <c r="F178" s="253" t="s">
        <v>979</v>
      </c>
      <c r="G178" s="251"/>
      <c r="H178" s="254">
        <v>23.039999999999999</v>
      </c>
      <c r="I178" s="255"/>
      <c r="J178" s="255"/>
      <c r="K178" s="251"/>
      <c r="L178" s="251"/>
      <c r="M178" s="256"/>
      <c r="N178" s="257"/>
      <c r="O178" s="258"/>
      <c r="P178" s="258"/>
      <c r="Q178" s="258"/>
      <c r="R178" s="258"/>
      <c r="S178" s="258"/>
      <c r="T178" s="258"/>
      <c r="U178" s="258"/>
      <c r="V178" s="258"/>
      <c r="W178" s="258"/>
      <c r="X178" s="259"/>
      <c r="Y178" s="14"/>
      <c r="Z178" s="14"/>
      <c r="AA178" s="14"/>
      <c r="AB178" s="14"/>
      <c r="AC178" s="14"/>
      <c r="AD178" s="14"/>
      <c r="AE178" s="14"/>
      <c r="AT178" s="260" t="s">
        <v>206</v>
      </c>
      <c r="AU178" s="260" t="s">
        <v>84</v>
      </c>
      <c r="AV178" s="14" t="s">
        <v>84</v>
      </c>
      <c r="AW178" s="14" t="s">
        <v>5</v>
      </c>
      <c r="AX178" s="14" t="s">
        <v>74</v>
      </c>
      <c r="AY178" s="260" t="s">
        <v>194</v>
      </c>
    </row>
    <row r="179" s="15" customFormat="1">
      <c r="A179" s="15"/>
      <c r="B179" s="261"/>
      <c r="C179" s="262"/>
      <c r="D179" s="241" t="s">
        <v>206</v>
      </c>
      <c r="E179" s="263" t="s">
        <v>20</v>
      </c>
      <c r="F179" s="264" t="s">
        <v>210</v>
      </c>
      <c r="G179" s="262"/>
      <c r="H179" s="265">
        <v>23.039999999999999</v>
      </c>
      <c r="I179" s="266"/>
      <c r="J179" s="266"/>
      <c r="K179" s="262"/>
      <c r="L179" s="262"/>
      <c r="M179" s="267"/>
      <c r="N179" s="268"/>
      <c r="O179" s="269"/>
      <c r="P179" s="269"/>
      <c r="Q179" s="269"/>
      <c r="R179" s="269"/>
      <c r="S179" s="269"/>
      <c r="T179" s="269"/>
      <c r="U179" s="269"/>
      <c r="V179" s="269"/>
      <c r="W179" s="269"/>
      <c r="X179" s="270"/>
      <c r="Y179" s="15"/>
      <c r="Z179" s="15"/>
      <c r="AA179" s="15"/>
      <c r="AB179" s="15"/>
      <c r="AC179" s="15"/>
      <c r="AD179" s="15"/>
      <c r="AE179" s="15"/>
      <c r="AT179" s="271" t="s">
        <v>206</v>
      </c>
      <c r="AU179" s="271" t="s">
        <v>84</v>
      </c>
      <c r="AV179" s="15" t="s">
        <v>202</v>
      </c>
      <c r="AW179" s="15" t="s">
        <v>5</v>
      </c>
      <c r="AX179" s="15" t="s">
        <v>82</v>
      </c>
      <c r="AY179" s="271" t="s">
        <v>194</v>
      </c>
    </row>
    <row r="180" s="2" customFormat="1" ht="24.15" customHeight="1">
      <c r="A180" s="41"/>
      <c r="B180" s="42"/>
      <c r="C180" s="220" t="s">
        <v>273</v>
      </c>
      <c r="D180" s="220" t="s">
        <v>197</v>
      </c>
      <c r="E180" s="221" t="s">
        <v>648</v>
      </c>
      <c r="F180" s="222" t="s">
        <v>649</v>
      </c>
      <c r="G180" s="223" t="s">
        <v>200</v>
      </c>
      <c r="H180" s="224">
        <v>23.039999999999999</v>
      </c>
      <c r="I180" s="225"/>
      <c r="J180" s="225"/>
      <c r="K180" s="226">
        <f>ROUND(P180*H180,2)</f>
        <v>0</v>
      </c>
      <c r="L180" s="222" t="s">
        <v>201</v>
      </c>
      <c r="M180" s="47"/>
      <c r="N180" s="227" t="s">
        <v>20</v>
      </c>
      <c r="O180" s="228" t="s">
        <v>43</v>
      </c>
      <c r="P180" s="229">
        <f>I180+J180</f>
        <v>0</v>
      </c>
      <c r="Q180" s="229">
        <f>ROUND(I180*H180,2)</f>
        <v>0</v>
      </c>
      <c r="R180" s="229">
        <f>ROUND(J180*H180,2)</f>
        <v>0</v>
      </c>
      <c r="S180" s="87"/>
      <c r="T180" s="230">
        <f>S180*H180</f>
        <v>0</v>
      </c>
      <c r="U180" s="230">
        <v>0</v>
      </c>
      <c r="V180" s="230">
        <f>U180*H180</f>
        <v>0</v>
      </c>
      <c r="W180" s="230">
        <v>0</v>
      </c>
      <c r="X180" s="231">
        <f>W180*H180</f>
        <v>0</v>
      </c>
      <c r="Y180" s="41"/>
      <c r="Z180" s="41"/>
      <c r="AA180" s="41"/>
      <c r="AB180" s="41"/>
      <c r="AC180" s="41"/>
      <c r="AD180" s="41"/>
      <c r="AE180" s="41"/>
      <c r="AR180" s="232" t="s">
        <v>202</v>
      </c>
      <c r="AT180" s="232" t="s">
        <v>197</v>
      </c>
      <c r="AU180" s="232" t="s">
        <v>84</v>
      </c>
      <c r="AY180" s="20" t="s">
        <v>194</v>
      </c>
      <c r="BE180" s="233">
        <f>IF(O180="základní",K180,0)</f>
        <v>0</v>
      </c>
      <c r="BF180" s="233">
        <f>IF(O180="snížená",K180,0)</f>
        <v>0</v>
      </c>
      <c r="BG180" s="233">
        <f>IF(O180="zákl. přenesená",K180,0)</f>
        <v>0</v>
      </c>
      <c r="BH180" s="233">
        <f>IF(O180="sníž. přenesená",K180,0)</f>
        <v>0</v>
      </c>
      <c r="BI180" s="233">
        <f>IF(O180="nulová",K180,0)</f>
        <v>0</v>
      </c>
      <c r="BJ180" s="20" t="s">
        <v>82</v>
      </c>
      <c r="BK180" s="233">
        <f>ROUND(P180*H180,2)</f>
        <v>0</v>
      </c>
      <c r="BL180" s="20" t="s">
        <v>202</v>
      </c>
      <c r="BM180" s="232" t="s">
        <v>980</v>
      </c>
    </row>
    <row r="181" s="2" customFormat="1">
      <c r="A181" s="41"/>
      <c r="B181" s="42"/>
      <c r="C181" s="43"/>
      <c r="D181" s="234" t="s">
        <v>204</v>
      </c>
      <c r="E181" s="43"/>
      <c r="F181" s="235" t="s">
        <v>651</v>
      </c>
      <c r="G181" s="43"/>
      <c r="H181" s="43"/>
      <c r="I181" s="236"/>
      <c r="J181" s="236"/>
      <c r="K181" s="43"/>
      <c r="L181" s="43"/>
      <c r="M181" s="47"/>
      <c r="N181" s="237"/>
      <c r="O181" s="238"/>
      <c r="P181" s="87"/>
      <c r="Q181" s="87"/>
      <c r="R181" s="87"/>
      <c r="S181" s="87"/>
      <c r="T181" s="87"/>
      <c r="U181" s="87"/>
      <c r="V181" s="87"/>
      <c r="W181" s="87"/>
      <c r="X181" s="88"/>
      <c r="Y181" s="41"/>
      <c r="Z181" s="41"/>
      <c r="AA181" s="41"/>
      <c r="AB181" s="41"/>
      <c r="AC181" s="41"/>
      <c r="AD181" s="41"/>
      <c r="AE181" s="41"/>
      <c r="AT181" s="20" t="s">
        <v>204</v>
      </c>
      <c r="AU181" s="20" t="s">
        <v>84</v>
      </c>
    </row>
    <row r="182" s="13" customFormat="1">
      <c r="A182" s="13"/>
      <c r="B182" s="239"/>
      <c r="C182" s="240"/>
      <c r="D182" s="241" t="s">
        <v>206</v>
      </c>
      <c r="E182" s="242" t="s">
        <v>20</v>
      </c>
      <c r="F182" s="243" t="s">
        <v>978</v>
      </c>
      <c r="G182" s="240"/>
      <c r="H182" s="242" t="s">
        <v>20</v>
      </c>
      <c r="I182" s="244"/>
      <c r="J182" s="244"/>
      <c r="K182" s="240"/>
      <c r="L182" s="240"/>
      <c r="M182" s="245"/>
      <c r="N182" s="246"/>
      <c r="O182" s="247"/>
      <c r="P182" s="247"/>
      <c r="Q182" s="247"/>
      <c r="R182" s="247"/>
      <c r="S182" s="247"/>
      <c r="T182" s="247"/>
      <c r="U182" s="247"/>
      <c r="V182" s="247"/>
      <c r="W182" s="247"/>
      <c r="X182" s="248"/>
      <c r="Y182" s="13"/>
      <c r="Z182" s="13"/>
      <c r="AA182" s="13"/>
      <c r="AB182" s="13"/>
      <c r="AC182" s="13"/>
      <c r="AD182" s="13"/>
      <c r="AE182" s="13"/>
      <c r="AT182" s="249" t="s">
        <v>206</v>
      </c>
      <c r="AU182" s="249" t="s">
        <v>84</v>
      </c>
      <c r="AV182" s="13" t="s">
        <v>82</v>
      </c>
      <c r="AW182" s="13" t="s">
        <v>5</v>
      </c>
      <c r="AX182" s="13" t="s">
        <v>74</v>
      </c>
      <c r="AY182" s="249" t="s">
        <v>194</v>
      </c>
    </row>
    <row r="183" s="13" customFormat="1">
      <c r="A183" s="13"/>
      <c r="B183" s="239"/>
      <c r="C183" s="240"/>
      <c r="D183" s="241" t="s">
        <v>206</v>
      </c>
      <c r="E183" s="242" t="s">
        <v>20</v>
      </c>
      <c r="F183" s="243" t="s">
        <v>808</v>
      </c>
      <c r="G183" s="240"/>
      <c r="H183" s="242" t="s">
        <v>20</v>
      </c>
      <c r="I183" s="244"/>
      <c r="J183" s="244"/>
      <c r="K183" s="240"/>
      <c r="L183" s="240"/>
      <c r="M183" s="245"/>
      <c r="N183" s="246"/>
      <c r="O183" s="247"/>
      <c r="P183" s="247"/>
      <c r="Q183" s="247"/>
      <c r="R183" s="247"/>
      <c r="S183" s="247"/>
      <c r="T183" s="247"/>
      <c r="U183" s="247"/>
      <c r="V183" s="247"/>
      <c r="W183" s="247"/>
      <c r="X183" s="248"/>
      <c r="Y183" s="13"/>
      <c r="Z183" s="13"/>
      <c r="AA183" s="13"/>
      <c r="AB183" s="13"/>
      <c r="AC183" s="13"/>
      <c r="AD183" s="13"/>
      <c r="AE183" s="13"/>
      <c r="AT183" s="249" t="s">
        <v>206</v>
      </c>
      <c r="AU183" s="249" t="s">
        <v>84</v>
      </c>
      <c r="AV183" s="13" t="s">
        <v>82</v>
      </c>
      <c r="AW183" s="13" t="s">
        <v>5</v>
      </c>
      <c r="AX183" s="13" t="s">
        <v>74</v>
      </c>
      <c r="AY183" s="249" t="s">
        <v>194</v>
      </c>
    </row>
    <row r="184" s="14" customFormat="1">
      <c r="A184" s="14"/>
      <c r="B184" s="250"/>
      <c r="C184" s="251"/>
      <c r="D184" s="241" t="s">
        <v>206</v>
      </c>
      <c r="E184" s="252" t="s">
        <v>20</v>
      </c>
      <c r="F184" s="253" t="s">
        <v>979</v>
      </c>
      <c r="G184" s="251"/>
      <c r="H184" s="254">
        <v>23.039999999999999</v>
      </c>
      <c r="I184" s="255"/>
      <c r="J184" s="255"/>
      <c r="K184" s="251"/>
      <c r="L184" s="251"/>
      <c r="M184" s="256"/>
      <c r="N184" s="257"/>
      <c r="O184" s="258"/>
      <c r="P184" s="258"/>
      <c r="Q184" s="258"/>
      <c r="R184" s="258"/>
      <c r="S184" s="258"/>
      <c r="T184" s="258"/>
      <c r="U184" s="258"/>
      <c r="V184" s="258"/>
      <c r="W184" s="258"/>
      <c r="X184" s="259"/>
      <c r="Y184" s="14"/>
      <c r="Z184" s="14"/>
      <c r="AA184" s="14"/>
      <c r="AB184" s="14"/>
      <c r="AC184" s="14"/>
      <c r="AD184" s="14"/>
      <c r="AE184" s="14"/>
      <c r="AT184" s="260" t="s">
        <v>206</v>
      </c>
      <c r="AU184" s="260" t="s">
        <v>84</v>
      </c>
      <c r="AV184" s="14" t="s">
        <v>84</v>
      </c>
      <c r="AW184" s="14" t="s">
        <v>5</v>
      </c>
      <c r="AX184" s="14" t="s">
        <v>74</v>
      </c>
      <c r="AY184" s="260" t="s">
        <v>194</v>
      </c>
    </row>
    <row r="185" s="15" customFormat="1">
      <c r="A185" s="15"/>
      <c r="B185" s="261"/>
      <c r="C185" s="262"/>
      <c r="D185" s="241" t="s">
        <v>206</v>
      </c>
      <c r="E185" s="263" t="s">
        <v>20</v>
      </c>
      <c r="F185" s="264" t="s">
        <v>210</v>
      </c>
      <c r="G185" s="262"/>
      <c r="H185" s="265">
        <v>23.039999999999999</v>
      </c>
      <c r="I185" s="266"/>
      <c r="J185" s="266"/>
      <c r="K185" s="262"/>
      <c r="L185" s="262"/>
      <c r="M185" s="267"/>
      <c r="N185" s="268"/>
      <c r="O185" s="269"/>
      <c r="P185" s="269"/>
      <c r="Q185" s="269"/>
      <c r="R185" s="269"/>
      <c r="S185" s="269"/>
      <c r="T185" s="269"/>
      <c r="U185" s="269"/>
      <c r="V185" s="269"/>
      <c r="W185" s="269"/>
      <c r="X185" s="270"/>
      <c r="Y185" s="15"/>
      <c r="Z185" s="15"/>
      <c r="AA185" s="15"/>
      <c r="AB185" s="15"/>
      <c r="AC185" s="15"/>
      <c r="AD185" s="15"/>
      <c r="AE185" s="15"/>
      <c r="AT185" s="271" t="s">
        <v>206</v>
      </c>
      <c r="AU185" s="271" t="s">
        <v>84</v>
      </c>
      <c r="AV185" s="15" t="s">
        <v>202</v>
      </c>
      <c r="AW185" s="15" t="s">
        <v>5</v>
      </c>
      <c r="AX185" s="15" t="s">
        <v>82</v>
      </c>
      <c r="AY185" s="271" t="s">
        <v>194</v>
      </c>
    </row>
    <row r="186" s="12" customFormat="1" ht="22.8" customHeight="1">
      <c r="A186" s="12"/>
      <c r="B186" s="203"/>
      <c r="C186" s="204"/>
      <c r="D186" s="205" t="s">
        <v>73</v>
      </c>
      <c r="E186" s="218" t="s">
        <v>510</v>
      </c>
      <c r="F186" s="218" t="s">
        <v>511</v>
      </c>
      <c r="G186" s="204"/>
      <c r="H186" s="204"/>
      <c r="I186" s="207"/>
      <c r="J186" s="207"/>
      <c r="K186" s="219">
        <f>BK186</f>
        <v>0</v>
      </c>
      <c r="L186" s="204"/>
      <c r="M186" s="209"/>
      <c r="N186" s="210"/>
      <c r="O186" s="211"/>
      <c r="P186" s="211"/>
      <c r="Q186" s="212">
        <f>SUM(Q187:Q188)</f>
        <v>0</v>
      </c>
      <c r="R186" s="212">
        <f>SUM(R187:R188)</f>
        <v>0</v>
      </c>
      <c r="S186" s="211"/>
      <c r="T186" s="213">
        <f>SUM(T187:T188)</f>
        <v>0</v>
      </c>
      <c r="U186" s="211"/>
      <c r="V186" s="213">
        <f>SUM(V187:V188)</f>
        <v>0</v>
      </c>
      <c r="W186" s="211"/>
      <c r="X186" s="214">
        <f>SUM(X187:X188)</f>
        <v>0</v>
      </c>
      <c r="Y186" s="12"/>
      <c r="Z186" s="12"/>
      <c r="AA186" s="12"/>
      <c r="AB186" s="12"/>
      <c r="AC186" s="12"/>
      <c r="AD186" s="12"/>
      <c r="AE186" s="12"/>
      <c r="AR186" s="215" t="s">
        <v>82</v>
      </c>
      <c r="AT186" s="216" t="s">
        <v>73</v>
      </c>
      <c r="AU186" s="216" t="s">
        <v>82</v>
      </c>
      <c r="AY186" s="215" t="s">
        <v>194</v>
      </c>
      <c r="BK186" s="217">
        <f>SUM(BK187:BK188)</f>
        <v>0</v>
      </c>
    </row>
    <row r="187" s="2" customFormat="1" ht="37.8" customHeight="1">
      <c r="A187" s="41"/>
      <c r="B187" s="42"/>
      <c r="C187" s="220" t="s">
        <v>280</v>
      </c>
      <c r="D187" s="220" t="s">
        <v>197</v>
      </c>
      <c r="E187" s="221" t="s">
        <v>811</v>
      </c>
      <c r="F187" s="222" t="s">
        <v>812</v>
      </c>
      <c r="G187" s="223" t="s">
        <v>262</v>
      </c>
      <c r="H187" s="224">
        <v>5.8250000000000002</v>
      </c>
      <c r="I187" s="225"/>
      <c r="J187" s="225"/>
      <c r="K187" s="226">
        <f>ROUND(P187*H187,2)</f>
        <v>0</v>
      </c>
      <c r="L187" s="222" t="s">
        <v>201</v>
      </c>
      <c r="M187" s="47"/>
      <c r="N187" s="227" t="s">
        <v>20</v>
      </c>
      <c r="O187" s="228" t="s">
        <v>43</v>
      </c>
      <c r="P187" s="229">
        <f>I187+J187</f>
        <v>0</v>
      </c>
      <c r="Q187" s="229">
        <f>ROUND(I187*H187,2)</f>
        <v>0</v>
      </c>
      <c r="R187" s="229">
        <f>ROUND(J187*H187,2)</f>
        <v>0</v>
      </c>
      <c r="S187" s="87"/>
      <c r="T187" s="230">
        <f>S187*H187</f>
        <v>0</v>
      </c>
      <c r="U187" s="230">
        <v>0</v>
      </c>
      <c r="V187" s="230">
        <f>U187*H187</f>
        <v>0</v>
      </c>
      <c r="W187" s="230">
        <v>0</v>
      </c>
      <c r="X187" s="231">
        <f>W187*H187</f>
        <v>0</v>
      </c>
      <c r="Y187" s="41"/>
      <c r="Z187" s="41"/>
      <c r="AA187" s="41"/>
      <c r="AB187" s="41"/>
      <c r="AC187" s="41"/>
      <c r="AD187" s="41"/>
      <c r="AE187" s="41"/>
      <c r="AR187" s="232" t="s">
        <v>202</v>
      </c>
      <c r="AT187" s="232" t="s">
        <v>197</v>
      </c>
      <c r="AU187" s="232" t="s">
        <v>84</v>
      </c>
      <c r="AY187" s="20" t="s">
        <v>194</v>
      </c>
      <c r="BE187" s="233">
        <f>IF(O187="základní",K187,0)</f>
        <v>0</v>
      </c>
      <c r="BF187" s="233">
        <f>IF(O187="snížená",K187,0)</f>
        <v>0</v>
      </c>
      <c r="BG187" s="233">
        <f>IF(O187="zákl. přenesená",K187,0)</f>
        <v>0</v>
      </c>
      <c r="BH187" s="233">
        <f>IF(O187="sníž. přenesená",K187,0)</f>
        <v>0</v>
      </c>
      <c r="BI187" s="233">
        <f>IF(O187="nulová",K187,0)</f>
        <v>0</v>
      </c>
      <c r="BJ187" s="20" t="s">
        <v>82</v>
      </c>
      <c r="BK187" s="233">
        <f>ROUND(P187*H187,2)</f>
        <v>0</v>
      </c>
      <c r="BL187" s="20" t="s">
        <v>202</v>
      </c>
      <c r="BM187" s="232" t="s">
        <v>981</v>
      </c>
    </row>
    <row r="188" s="2" customFormat="1">
      <c r="A188" s="41"/>
      <c r="B188" s="42"/>
      <c r="C188" s="43"/>
      <c r="D188" s="234" t="s">
        <v>204</v>
      </c>
      <c r="E188" s="43"/>
      <c r="F188" s="235" t="s">
        <v>814</v>
      </c>
      <c r="G188" s="43"/>
      <c r="H188" s="43"/>
      <c r="I188" s="236"/>
      <c r="J188" s="236"/>
      <c r="K188" s="43"/>
      <c r="L188" s="43"/>
      <c r="M188" s="47"/>
      <c r="N188" s="237"/>
      <c r="O188" s="238"/>
      <c r="P188" s="87"/>
      <c r="Q188" s="87"/>
      <c r="R188" s="87"/>
      <c r="S188" s="87"/>
      <c r="T188" s="87"/>
      <c r="U188" s="87"/>
      <c r="V188" s="87"/>
      <c r="W188" s="87"/>
      <c r="X188" s="88"/>
      <c r="Y188" s="41"/>
      <c r="Z188" s="41"/>
      <c r="AA188" s="41"/>
      <c r="AB188" s="41"/>
      <c r="AC188" s="41"/>
      <c r="AD188" s="41"/>
      <c r="AE188" s="41"/>
      <c r="AT188" s="20" t="s">
        <v>204</v>
      </c>
      <c r="AU188" s="20" t="s">
        <v>84</v>
      </c>
    </row>
    <row r="189" s="12" customFormat="1" ht="25.92" customHeight="1">
      <c r="A189" s="12"/>
      <c r="B189" s="203"/>
      <c r="C189" s="204"/>
      <c r="D189" s="205" t="s">
        <v>73</v>
      </c>
      <c r="E189" s="206" t="s">
        <v>815</v>
      </c>
      <c r="F189" s="206" t="s">
        <v>816</v>
      </c>
      <c r="G189" s="204"/>
      <c r="H189" s="204"/>
      <c r="I189" s="207"/>
      <c r="J189" s="207"/>
      <c r="K189" s="208">
        <f>BK189</f>
        <v>0</v>
      </c>
      <c r="L189" s="204"/>
      <c r="M189" s="209"/>
      <c r="N189" s="210"/>
      <c r="O189" s="211"/>
      <c r="P189" s="211"/>
      <c r="Q189" s="212">
        <f>Q190+Q242</f>
        <v>0</v>
      </c>
      <c r="R189" s="212">
        <f>R190+R242</f>
        <v>0</v>
      </c>
      <c r="S189" s="211"/>
      <c r="T189" s="213">
        <f>T190+T242</f>
        <v>0</v>
      </c>
      <c r="U189" s="211"/>
      <c r="V189" s="213">
        <f>V190+V242</f>
        <v>4.1020552849999996</v>
      </c>
      <c r="W189" s="211"/>
      <c r="X189" s="214">
        <f>X190+X242</f>
        <v>0</v>
      </c>
      <c r="Y189" s="12"/>
      <c r="Z189" s="12"/>
      <c r="AA189" s="12"/>
      <c r="AB189" s="12"/>
      <c r="AC189" s="12"/>
      <c r="AD189" s="12"/>
      <c r="AE189" s="12"/>
      <c r="AR189" s="215" t="s">
        <v>84</v>
      </c>
      <c r="AT189" s="216" t="s">
        <v>73</v>
      </c>
      <c r="AU189" s="216" t="s">
        <v>74</v>
      </c>
      <c r="AY189" s="215" t="s">
        <v>194</v>
      </c>
      <c r="BK189" s="217">
        <f>BK190+BK242</f>
        <v>0</v>
      </c>
    </row>
    <row r="190" s="12" customFormat="1" ht="22.8" customHeight="1">
      <c r="A190" s="12"/>
      <c r="B190" s="203"/>
      <c r="C190" s="204"/>
      <c r="D190" s="205" t="s">
        <v>73</v>
      </c>
      <c r="E190" s="218" t="s">
        <v>817</v>
      </c>
      <c r="F190" s="218" t="s">
        <v>818</v>
      </c>
      <c r="G190" s="204"/>
      <c r="H190" s="204"/>
      <c r="I190" s="207"/>
      <c r="J190" s="207"/>
      <c r="K190" s="219">
        <f>BK190</f>
        <v>0</v>
      </c>
      <c r="L190" s="204"/>
      <c r="M190" s="209"/>
      <c r="N190" s="210"/>
      <c r="O190" s="211"/>
      <c r="P190" s="211"/>
      <c r="Q190" s="212">
        <f>SUM(Q191:Q241)</f>
        <v>0</v>
      </c>
      <c r="R190" s="212">
        <f>SUM(R191:R241)</f>
        <v>0</v>
      </c>
      <c r="S190" s="211"/>
      <c r="T190" s="213">
        <f>SUM(T191:T241)</f>
        <v>0</v>
      </c>
      <c r="U190" s="211"/>
      <c r="V190" s="213">
        <f>SUM(V191:V241)</f>
        <v>4.0927621009999999</v>
      </c>
      <c r="W190" s="211"/>
      <c r="X190" s="214">
        <f>SUM(X191:X241)</f>
        <v>0</v>
      </c>
      <c r="Y190" s="12"/>
      <c r="Z190" s="12"/>
      <c r="AA190" s="12"/>
      <c r="AB190" s="12"/>
      <c r="AC190" s="12"/>
      <c r="AD190" s="12"/>
      <c r="AE190" s="12"/>
      <c r="AR190" s="215" t="s">
        <v>84</v>
      </c>
      <c r="AT190" s="216" t="s">
        <v>73</v>
      </c>
      <c r="AU190" s="216" t="s">
        <v>82</v>
      </c>
      <c r="AY190" s="215" t="s">
        <v>194</v>
      </c>
      <c r="BK190" s="217">
        <f>SUM(BK191:BK241)</f>
        <v>0</v>
      </c>
    </row>
    <row r="191" s="2" customFormat="1">
      <c r="A191" s="41"/>
      <c r="B191" s="42"/>
      <c r="C191" s="220" t="s">
        <v>282</v>
      </c>
      <c r="D191" s="220" t="s">
        <v>197</v>
      </c>
      <c r="E191" s="221" t="s">
        <v>819</v>
      </c>
      <c r="F191" s="222" t="s">
        <v>820</v>
      </c>
      <c r="G191" s="223" t="s">
        <v>503</v>
      </c>
      <c r="H191" s="224">
        <v>16</v>
      </c>
      <c r="I191" s="225"/>
      <c r="J191" s="225"/>
      <c r="K191" s="226">
        <f>ROUND(P191*H191,2)</f>
        <v>0</v>
      </c>
      <c r="L191" s="222" t="s">
        <v>201</v>
      </c>
      <c r="M191" s="47"/>
      <c r="N191" s="227" t="s">
        <v>20</v>
      </c>
      <c r="O191" s="228" t="s">
        <v>43</v>
      </c>
      <c r="P191" s="229">
        <f>I191+J191</f>
        <v>0</v>
      </c>
      <c r="Q191" s="229">
        <f>ROUND(I191*H191,2)</f>
        <v>0</v>
      </c>
      <c r="R191" s="229">
        <f>ROUND(J191*H191,2)</f>
        <v>0</v>
      </c>
      <c r="S191" s="87"/>
      <c r="T191" s="230">
        <f>S191*H191</f>
        <v>0</v>
      </c>
      <c r="U191" s="230">
        <v>0.0026700000000000001</v>
      </c>
      <c r="V191" s="230">
        <f>U191*H191</f>
        <v>0.042720000000000001</v>
      </c>
      <c r="W191" s="230">
        <v>0</v>
      </c>
      <c r="X191" s="231">
        <f>W191*H191</f>
        <v>0</v>
      </c>
      <c r="Y191" s="41"/>
      <c r="Z191" s="41"/>
      <c r="AA191" s="41"/>
      <c r="AB191" s="41"/>
      <c r="AC191" s="41"/>
      <c r="AD191" s="41"/>
      <c r="AE191" s="41"/>
      <c r="AR191" s="232" t="s">
        <v>289</v>
      </c>
      <c r="AT191" s="232" t="s">
        <v>197</v>
      </c>
      <c r="AU191" s="232" t="s">
        <v>84</v>
      </c>
      <c r="AY191" s="20" t="s">
        <v>194</v>
      </c>
      <c r="BE191" s="233">
        <f>IF(O191="základní",K191,0)</f>
        <v>0</v>
      </c>
      <c r="BF191" s="233">
        <f>IF(O191="snížená",K191,0)</f>
        <v>0</v>
      </c>
      <c r="BG191" s="233">
        <f>IF(O191="zákl. přenesená",K191,0)</f>
        <v>0</v>
      </c>
      <c r="BH191" s="233">
        <f>IF(O191="sníž. přenesená",K191,0)</f>
        <v>0</v>
      </c>
      <c r="BI191" s="233">
        <f>IF(O191="nulová",K191,0)</f>
        <v>0</v>
      </c>
      <c r="BJ191" s="20" t="s">
        <v>82</v>
      </c>
      <c r="BK191" s="233">
        <f>ROUND(P191*H191,2)</f>
        <v>0</v>
      </c>
      <c r="BL191" s="20" t="s">
        <v>289</v>
      </c>
      <c r="BM191" s="232" t="s">
        <v>982</v>
      </c>
    </row>
    <row r="192" s="2" customFormat="1">
      <c r="A192" s="41"/>
      <c r="B192" s="42"/>
      <c r="C192" s="43"/>
      <c r="D192" s="234" t="s">
        <v>204</v>
      </c>
      <c r="E192" s="43"/>
      <c r="F192" s="235" t="s">
        <v>822</v>
      </c>
      <c r="G192" s="43"/>
      <c r="H192" s="43"/>
      <c r="I192" s="236"/>
      <c r="J192" s="236"/>
      <c r="K192" s="43"/>
      <c r="L192" s="43"/>
      <c r="M192" s="47"/>
      <c r="N192" s="237"/>
      <c r="O192" s="238"/>
      <c r="P192" s="87"/>
      <c r="Q192" s="87"/>
      <c r="R192" s="87"/>
      <c r="S192" s="87"/>
      <c r="T192" s="87"/>
      <c r="U192" s="87"/>
      <c r="V192" s="87"/>
      <c r="W192" s="87"/>
      <c r="X192" s="88"/>
      <c r="Y192" s="41"/>
      <c r="Z192" s="41"/>
      <c r="AA192" s="41"/>
      <c r="AB192" s="41"/>
      <c r="AC192" s="41"/>
      <c r="AD192" s="41"/>
      <c r="AE192" s="41"/>
      <c r="AT192" s="20" t="s">
        <v>204</v>
      </c>
      <c r="AU192" s="20" t="s">
        <v>84</v>
      </c>
    </row>
    <row r="193" s="13" customFormat="1">
      <c r="A193" s="13"/>
      <c r="B193" s="239"/>
      <c r="C193" s="240"/>
      <c r="D193" s="241" t="s">
        <v>206</v>
      </c>
      <c r="E193" s="242" t="s">
        <v>20</v>
      </c>
      <c r="F193" s="243" t="s">
        <v>960</v>
      </c>
      <c r="G193" s="240"/>
      <c r="H193" s="242" t="s">
        <v>20</v>
      </c>
      <c r="I193" s="244"/>
      <c r="J193" s="244"/>
      <c r="K193" s="240"/>
      <c r="L193" s="240"/>
      <c r="M193" s="245"/>
      <c r="N193" s="246"/>
      <c r="O193" s="247"/>
      <c r="P193" s="247"/>
      <c r="Q193" s="247"/>
      <c r="R193" s="247"/>
      <c r="S193" s="247"/>
      <c r="T193" s="247"/>
      <c r="U193" s="247"/>
      <c r="V193" s="247"/>
      <c r="W193" s="247"/>
      <c r="X193" s="248"/>
      <c r="Y193" s="13"/>
      <c r="Z193" s="13"/>
      <c r="AA193" s="13"/>
      <c r="AB193" s="13"/>
      <c r="AC193" s="13"/>
      <c r="AD193" s="13"/>
      <c r="AE193" s="13"/>
      <c r="AT193" s="249" t="s">
        <v>206</v>
      </c>
      <c r="AU193" s="249" t="s">
        <v>84</v>
      </c>
      <c r="AV193" s="13" t="s">
        <v>82</v>
      </c>
      <c r="AW193" s="13" t="s">
        <v>5</v>
      </c>
      <c r="AX193" s="13" t="s">
        <v>74</v>
      </c>
      <c r="AY193" s="249" t="s">
        <v>194</v>
      </c>
    </row>
    <row r="194" s="13" customFormat="1">
      <c r="A194" s="13"/>
      <c r="B194" s="239"/>
      <c r="C194" s="240"/>
      <c r="D194" s="241" t="s">
        <v>206</v>
      </c>
      <c r="E194" s="242" t="s">
        <v>20</v>
      </c>
      <c r="F194" s="243" t="s">
        <v>983</v>
      </c>
      <c r="G194" s="240"/>
      <c r="H194" s="242" t="s">
        <v>20</v>
      </c>
      <c r="I194" s="244"/>
      <c r="J194" s="244"/>
      <c r="K194" s="240"/>
      <c r="L194" s="240"/>
      <c r="M194" s="245"/>
      <c r="N194" s="246"/>
      <c r="O194" s="247"/>
      <c r="P194" s="247"/>
      <c r="Q194" s="247"/>
      <c r="R194" s="247"/>
      <c r="S194" s="247"/>
      <c r="T194" s="247"/>
      <c r="U194" s="247"/>
      <c r="V194" s="247"/>
      <c r="W194" s="247"/>
      <c r="X194" s="248"/>
      <c r="Y194" s="13"/>
      <c r="Z194" s="13"/>
      <c r="AA194" s="13"/>
      <c r="AB194" s="13"/>
      <c r="AC194" s="13"/>
      <c r="AD194" s="13"/>
      <c r="AE194" s="13"/>
      <c r="AT194" s="249" t="s">
        <v>206</v>
      </c>
      <c r="AU194" s="249" t="s">
        <v>84</v>
      </c>
      <c r="AV194" s="13" t="s">
        <v>82</v>
      </c>
      <c r="AW194" s="13" t="s">
        <v>5</v>
      </c>
      <c r="AX194" s="13" t="s">
        <v>74</v>
      </c>
      <c r="AY194" s="249" t="s">
        <v>194</v>
      </c>
    </row>
    <row r="195" s="13" customFormat="1">
      <c r="A195" s="13"/>
      <c r="B195" s="239"/>
      <c r="C195" s="240"/>
      <c r="D195" s="241" t="s">
        <v>206</v>
      </c>
      <c r="E195" s="242" t="s">
        <v>20</v>
      </c>
      <c r="F195" s="243" t="s">
        <v>506</v>
      </c>
      <c r="G195" s="240"/>
      <c r="H195" s="242" t="s">
        <v>20</v>
      </c>
      <c r="I195" s="244"/>
      <c r="J195" s="244"/>
      <c r="K195" s="240"/>
      <c r="L195" s="240"/>
      <c r="M195" s="245"/>
      <c r="N195" s="246"/>
      <c r="O195" s="247"/>
      <c r="P195" s="247"/>
      <c r="Q195" s="247"/>
      <c r="R195" s="247"/>
      <c r="S195" s="247"/>
      <c r="T195" s="247"/>
      <c r="U195" s="247"/>
      <c r="V195" s="247"/>
      <c r="W195" s="247"/>
      <c r="X195" s="248"/>
      <c r="Y195" s="13"/>
      <c r="Z195" s="13"/>
      <c r="AA195" s="13"/>
      <c r="AB195" s="13"/>
      <c r="AC195" s="13"/>
      <c r="AD195" s="13"/>
      <c r="AE195" s="13"/>
      <c r="AT195" s="249" t="s">
        <v>206</v>
      </c>
      <c r="AU195" s="249" t="s">
        <v>84</v>
      </c>
      <c r="AV195" s="13" t="s">
        <v>82</v>
      </c>
      <c r="AW195" s="13" t="s">
        <v>5</v>
      </c>
      <c r="AX195" s="13" t="s">
        <v>74</v>
      </c>
      <c r="AY195" s="249" t="s">
        <v>194</v>
      </c>
    </row>
    <row r="196" s="14" customFormat="1">
      <c r="A196" s="14"/>
      <c r="B196" s="250"/>
      <c r="C196" s="251"/>
      <c r="D196" s="241" t="s">
        <v>206</v>
      </c>
      <c r="E196" s="252" t="s">
        <v>20</v>
      </c>
      <c r="F196" s="253" t="s">
        <v>289</v>
      </c>
      <c r="G196" s="251"/>
      <c r="H196" s="254">
        <v>16</v>
      </c>
      <c r="I196" s="255"/>
      <c r="J196" s="255"/>
      <c r="K196" s="251"/>
      <c r="L196" s="251"/>
      <c r="M196" s="256"/>
      <c r="N196" s="257"/>
      <c r="O196" s="258"/>
      <c r="P196" s="258"/>
      <c r="Q196" s="258"/>
      <c r="R196" s="258"/>
      <c r="S196" s="258"/>
      <c r="T196" s="258"/>
      <c r="U196" s="258"/>
      <c r="V196" s="258"/>
      <c r="W196" s="258"/>
      <c r="X196" s="259"/>
      <c r="Y196" s="14"/>
      <c r="Z196" s="14"/>
      <c r="AA196" s="14"/>
      <c r="AB196" s="14"/>
      <c r="AC196" s="14"/>
      <c r="AD196" s="14"/>
      <c r="AE196" s="14"/>
      <c r="AT196" s="260" t="s">
        <v>206</v>
      </c>
      <c r="AU196" s="260" t="s">
        <v>84</v>
      </c>
      <c r="AV196" s="14" t="s">
        <v>84</v>
      </c>
      <c r="AW196" s="14" t="s">
        <v>5</v>
      </c>
      <c r="AX196" s="14" t="s">
        <v>74</v>
      </c>
      <c r="AY196" s="260" t="s">
        <v>194</v>
      </c>
    </row>
    <row r="197" s="15" customFormat="1">
      <c r="A197" s="15"/>
      <c r="B197" s="261"/>
      <c r="C197" s="262"/>
      <c r="D197" s="241" t="s">
        <v>206</v>
      </c>
      <c r="E197" s="263" t="s">
        <v>20</v>
      </c>
      <c r="F197" s="264" t="s">
        <v>210</v>
      </c>
      <c r="G197" s="262"/>
      <c r="H197" s="265">
        <v>16</v>
      </c>
      <c r="I197" s="266"/>
      <c r="J197" s="266"/>
      <c r="K197" s="262"/>
      <c r="L197" s="262"/>
      <c r="M197" s="267"/>
      <c r="N197" s="268"/>
      <c r="O197" s="269"/>
      <c r="P197" s="269"/>
      <c r="Q197" s="269"/>
      <c r="R197" s="269"/>
      <c r="S197" s="269"/>
      <c r="T197" s="269"/>
      <c r="U197" s="269"/>
      <c r="V197" s="269"/>
      <c r="W197" s="269"/>
      <c r="X197" s="270"/>
      <c r="Y197" s="15"/>
      <c r="Z197" s="15"/>
      <c r="AA197" s="15"/>
      <c r="AB197" s="15"/>
      <c r="AC197" s="15"/>
      <c r="AD197" s="15"/>
      <c r="AE197" s="15"/>
      <c r="AT197" s="271" t="s">
        <v>206</v>
      </c>
      <c r="AU197" s="271" t="s">
        <v>84</v>
      </c>
      <c r="AV197" s="15" t="s">
        <v>202</v>
      </c>
      <c r="AW197" s="15" t="s">
        <v>5</v>
      </c>
      <c r="AX197" s="15" t="s">
        <v>82</v>
      </c>
      <c r="AY197" s="271" t="s">
        <v>194</v>
      </c>
    </row>
    <row r="198" s="2" customFormat="1" ht="16.5" customHeight="1">
      <c r="A198" s="41"/>
      <c r="B198" s="42"/>
      <c r="C198" s="283" t="s">
        <v>289</v>
      </c>
      <c r="D198" s="283" t="s">
        <v>418</v>
      </c>
      <c r="E198" s="284" t="s">
        <v>984</v>
      </c>
      <c r="F198" s="285" t="s">
        <v>985</v>
      </c>
      <c r="G198" s="286" t="s">
        <v>503</v>
      </c>
      <c r="H198" s="287">
        <v>16</v>
      </c>
      <c r="I198" s="288"/>
      <c r="J198" s="289"/>
      <c r="K198" s="290">
        <f>ROUND(P198*H198,2)</f>
        <v>0</v>
      </c>
      <c r="L198" s="285" t="s">
        <v>20</v>
      </c>
      <c r="M198" s="291"/>
      <c r="N198" s="292" t="s">
        <v>20</v>
      </c>
      <c r="O198" s="228" t="s">
        <v>43</v>
      </c>
      <c r="P198" s="229">
        <f>I198+J198</f>
        <v>0</v>
      </c>
      <c r="Q198" s="229">
        <f>ROUND(I198*H198,2)</f>
        <v>0</v>
      </c>
      <c r="R198" s="229">
        <f>ROUND(J198*H198,2)</f>
        <v>0</v>
      </c>
      <c r="S198" s="87"/>
      <c r="T198" s="230">
        <f>S198*H198</f>
        <v>0</v>
      </c>
      <c r="U198" s="230">
        <v>0.0012800000000000001</v>
      </c>
      <c r="V198" s="230">
        <f>U198*H198</f>
        <v>0.020480000000000002</v>
      </c>
      <c r="W198" s="230">
        <v>0</v>
      </c>
      <c r="X198" s="231">
        <f>W198*H198</f>
        <v>0</v>
      </c>
      <c r="Y198" s="41"/>
      <c r="Z198" s="41"/>
      <c r="AA198" s="41"/>
      <c r="AB198" s="41"/>
      <c r="AC198" s="41"/>
      <c r="AD198" s="41"/>
      <c r="AE198" s="41"/>
      <c r="AR198" s="232" t="s">
        <v>333</v>
      </c>
      <c r="AT198" s="232" t="s">
        <v>418</v>
      </c>
      <c r="AU198" s="232" t="s">
        <v>84</v>
      </c>
      <c r="AY198" s="20" t="s">
        <v>194</v>
      </c>
      <c r="BE198" s="233">
        <f>IF(O198="základní",K198,0)</f>
        <v>0</v>
      </c>
      <c r="BF198" s="233">
        <f>IF(O198="snížená",K198,0)</f>
        <v>0</v>
      </c>
      <c r="BG198" s="233">
        <f>IF(O198="zákl. přenesená",K198,0)</f>
        <v>0</v>
      </c>
      <c r="BH198" s="233">
        <f>IF(O198="sníž. přenesená",K198,0)</f>
        <v>0</v>
      </c>
      <c r="BI198" s="233">
        <f>IF(O198="nulová",K198,0)</f>
        <v>0</v>
      </c>
      <c r="BJ198" s="20" t="s">
        <v>82</v>
      </c>
      <c r="BK198" s="233">
        <f>ROUND(P198*H198,2)</f>
        <v>0</v>
      </c>
      <c r="BL198" s="20" t="s">
        <v>289</v>
      </c>
      <c r="BM198" s="232" t="s">
        <v>986</v>
      </c>
    </row>
    <row r="199" s="13" customFormat="1">
      <c r="A199" s="13"/>
      <c r="B199" s="239"/>
      <c r="C199" s="240"/>
      <c r="D199" s="241" t="s">
        <v>206</v>
      </c>
      <c r="E199" s="242" t="s">
        <v>20</v>
      </c>
      <c r="F199" s="243" t="s">
        <v>960</v>
      </c>
      <c r="G199" s="240"/>
      <c r="H199" s="242" t="s">
        <v>20</v>
      </c>
      <c r="I199" s="244"/>
      <c r="J199" s="244"/>
      <c r="K199" s="240"/>
      <c r="L199" s="240"/>
      <c r="M199" s="245"/>
      <c r="N199" s="246"/>
      <c r="O199" s="247"/>
      <c r="P199" s="247"/>
      <c r="Q199" s="247"/>
      <c r="R199" s="247"/>
      <c r="S199" s="247"/>
      <c r="T199" s="247"/>
      <c r="U199" s="247"/>
      <c r="V199" s="247"/>
      <c r="W199" s="247"/>
      <c r="X199" s="248"/>
      <c r="Y199" s="13"/>
      <c r="Z199" s="13"/>
      <c r="AA199" s="13"/>
      <c r="AB199" s="13"/>
      <c r="AC199" s="13"/>
      <c r="AD199" s="13"/>
      <c r="AE199" s="13"/>
      <c r="AT199" s="249" t="s">
        <v>206</v>
      </c>
      <c r="AU199" s="249" t="s">
        <v>84</v>
      </c>
      <c r="AV199" s="13" t="s">
        <v>82</v>
      </c>
      <c r="AW199" s="13" t="s">
        <v>5</v>
      </c>
      <c r="AX199" s="13" t="s">
        <v>74</v>
      </c>
      <c r="AY199" s="249" t="s">
        <v>194</v>
      </c>
    </row>
    <row r="200" s="13" customFormat="1">
      <c r="A200" s="13"/>
      <c r="B200" s="239"/>
      <c r="C200" s="240"/>
      <c r="D200" s="241" t="s">
        <v>206</v>
      </c>
      <c r="E200" s="242" t="s">
        <v>20</v>
      </c>
      <c r="F200" s="243" t="s">
        <v>983</v>
      </c>
      <c r="G200" s="240"/>
      <c r="H200" s="242" t="s">
        <v>20</v>
      </c>
      <c r="I200" s="244"/>
      <c r="J200" s="244"/>
      <c r="K200" s="240"/>
      <c r="L200" s="240"/>
      <c r="M200" s="245"/>
      <c r="N200" s="246"/>
      <c r="O200" s="247"/>
      <c r="P200" s="247"/>
      <c r="Q200" s="247"/>
      <c r="R200" s="247"/>
      <c r="S200" s="247"/>
      <c r="T200" s="247"/>
      <c r="U200" s="247"/>
      <c r="V200" s="247"/>
      <c r="W200" s="247"/>
      <c r="X200" s="248"/>
      <c r="Y200" s="13"/>
      <c r="Z200" s="13"/>
      <c r="AA200" s="13"/>
      <c r="AB200" s="13"/>
      <c r="AC200" s="13"/>
      <c r="AD200" s="13"/>
      <c r="AE200" s="13"/>
      <c r="AT200" s="249" t="s">
        <v>206</v>
      </c>
      <c r="AU200" s="249" t="s">
        <v>84</v>
      </c>
      <c r="AV200" s="13" t="s">
        <v>82</v>
      </c>
      <c r="AW200" s="13" t="s">
        <v>5</v>
      </c>
      <c r="AX200" s="13" t="s">
        <v>74</v>
      </c>
      <c r="AY200" s="249" t="s">
        <v>194</v>
      </c>
    </row>
    <row r="201" s="13" customFormat="1">
      <c r="A201" s="13"/>
      <c r="B201" s="239"/>
      <c r="C201" s="240"/>
      <c r="D201" s="241" t="s">
        <v>206</v>
      </c>
      <c r="E201" s="242" t="s">
        <v>20</v>
      </c>
      <c r="F201" s="243" t="s">
        <v>506</v>
      </c>
      <c r="G201" s="240"/>
      <c r="H201" s="242" t="s">
        <v>20</v>
      </c>
      <c r="I201" s="244"/>
      <c r="J201" s="244"/>
      <c r="K201" s="240"/>
      <c r="L201" s="240"/>
      <c r="M201" s="245"/>
      <c r="N201" s="246"/>
      <c r="O201" s="247"/>
      <c r="P201" s="247"/>
      <c r="Q201" s="247"/>
      <c r="R201" s="247"/>
      <c r="S201" s="247"/>
      <c r="T201" s="247"/>
      <c r="U201" s="247"/>
      <c r="V201" s="247"/>
      <c r="W201" s="247"/>
      <c r="X201" s="248"/>
      <c r="Y201" s="13"/>
      <c r="Z201" s="13"/>
      <c r="AA201" s="13"/>
      <c r="AB201" s="13"/>
      <c r="AC201" s="13"/>
      <c r="AD201" s="13"/>
      <c r="AE201" s="13"/>
      <c r="AT201" s="249" t="s">
        <v>206</v>
      </c>
      <c r="AU201" s="249" t="s">
        <v>84</v>
      </c>
      <c r="AV201" s="13" t="s">
        <v>82</v>
      </c>
      <c r="AW201" s="13" t="s">
        <v>5</v>
      </c>
      <c r="AX201" s="13" t="s">
        <v>74</v>
      </c>
      <c r="AY201" s="249" t="s">
        <v>194</v>
      </c>
    </row>
    <row r="202" s="14" customFormat="1">
      <c r="A202" s="14"/>
      <c r="B202" s="250"/>
      <c r="C202" s="251"/>
      <c r="D202" s="241" t="s">
        <v>206</v>
      </c>
      <c r="E202" s="252" t="s">
        <v>20</v>
      </c>
      <c r="F202" s="253" t="s">
        <v>289</v>
      </c>
      <c r="G202" s="251"/>
      <c r="H202" s="254">
        <v>16</v>
      </c>
      <c r="I202" s="255"/>
      <c r="J202" s="255"/>
      <c r="K202" s="251"/>
      <c r="L202" s="251"/>
      <c r="M202" s="256"/>
      <c r="N202" s="257"/>
      <c r="O202" s="258"/>
      <c r="P202" s="258"/>
      <c r="Q202" s="258"/>
      <c r="R202" s="258"/>
      <c r="S202" s="258"/>
      <c r="T202" s="258"/>
      <c r="U202" s="258"/>
      <c r="V202" s="258"/>
      <c r="W202" s="258"/>
      <c r="X202" s="259"/>
      <c r="Y202" s="14"/>
      <c r="Z202" s="14"/>
      <c r="AA202" s="14"/>
      <c r="AB202" s="14"/>
      <c r="AC202" s="14"/>
      <c r="AD202" s="14"/>
      <c r="AE202" s="14"/>
      <c r="AT202" s="260" t="s">
        <v>206</v>
      </c>
      <c r="AU202" s="260" t="s">
        <v>84</v>
      </c>
      <c r="AV202" s="14" t="s">
        <v>84</v>
      </c>
      <c r="AW202" s="14" t="s">
        <v>5</v>
      </c>
      <c r="AX202" s="14" t="s">
        <v>74</v>
      </c>
      <c r="AY202" s="260" t="s">
        <v>194</v>
      </c>
    </row>
    <row r="203" s="15" customFormat="1">
      <c r="A203" s="15"/>
      <c r="B203" s="261"/>
      <c r="C203" s="262"/>
      <c r="D203" s="241" t="s">
        <v>206</v>
      </c>
      <c r="E203" s="263" t="s">
        <v>20</v>
      </c>
      <c r="F203" s="264" t="s">
        <v>210</v>
      </c>
      <c r="G203" s="262"/>
      <c r="H203" s="265">
        <v>16</v>
      </c>
      <c r="I203" s="266"/>
      <c r="J203" s="266"/>
      <c r="K203" s="262"/>
      <c r="L203" s="262"/>
      <c r="M203" s="267"/>
      <c r="N203" s="268"/>
      <c r="O203" s="269"/>
      <c r="P203" s="269"/>
      <c r="Q203" s="269"/>
      <c r="R203" s="269"/>
      <c r="S203" s="269"/>
      <c r="T203" s="269"/>
      <c r="U203" s="269"/>
      <c r="V203" s="269"/>
      <c r="W203" s="269"/>
      <c r="X203" s="270"/>
      <c r="Y203" s="15"/>
      <c r="Z203" s="15"/>
      <c r="AA203" s="15"/>
      <c r="AB203" s="15"/>
      <c r="AC203" s="15"/>
      <c r="AD203" s="15"/>
      <c r="AE203" s="15"/>
      <c r="AT203" s="271" t="s">
        <v>206</v>
      </c>
      <c r="AU203" s="271" t="s">
        <v>84</v>
      </c>
      <c r="AV203" s="15" t="s">
        <v>202</v>
      </c>
      <c r="AW203" s="15" t="s">
        <v>5</v>
      </c>
      <c r="AX203" s="15" t="s">
        <v>82</v>
      </c>
      <c r="AY203" s="271" t="s">
        <v>194</v>
      </c>
    </row>
    <row r="204" s="2" customFormat="1" ht="24.15" customHeight="1">
      <c r="A204" s="41"/>
      <c r="B204" s="42"/>
      <c r="C204" s="220" t="s">
        <v>291</v>
      </c>
      <c r="D204" s="220" t="s">
        <v>197</v>
      </c>
      <c r="E204" s="221" t="s">
        <v>827</v>
      </c>
      <c r="F204" s="222" t="s">
        <v>828</v>
      </c>
      <c r="G204" s="223" t="s">
        <v>461</v>
      </c>
      <c r="H204" s="224">
        <v>3120</v>
      </c>
      <c r="I204" s="225"/>
      <c r="J204" s="225"/>
      <c r="K204" s="226">
        <f>ROUND(P204*H204,2)</f>
        <v>0</v>
      </c>
      <c r="L204" s="222" t="s">
        <v>201</v>
      </c>
      <c r="M204" s="47"/>
      <c r="N204" s="227" t="s">
        <v>20</v>
      </c>
      <c r="O204" s="228" t="s">
        <v>43</v>
      </c>
      <c r="P204" s="229">
        <f>I204+J204</f>
        <v>0</v>
      </c>
      <c r="Q204" s="229">
        <f>ROUND(I204*H204,2)</f>
        <v>0</v>
      </c>
      <c r="R204" s="229">
        <f>ROUND(J204*H204,2)</f>
        <v>0</v>
      </c>
      <c r="S204" s="87"/>
      <c r="T204" s="230">
        <f>S204*H204</f>
        <v>0</v>
      </c>
      <c r="U204" s="230">
        <v>0</v>
      </c>
      <c r="V204" s="230">
        <f>U204*H204</f>
        <v>0</v>
      </c>
      <c r="W204" s="230">
        <v>0</v>
      </c>
      <c r="X204" s="231">
        <f>W204*H204</f>
        <v>0</v>
      </c>
      <c r="Y204" s="41"/>
      <c r="Z204" s="41"/>
      <c r="AA204" s="41"/>
      <c r="AB204" s="41"/>
      <c r="AC204" s="41"/>
      <c r="AD204" s="41"/>
      <c r="AE204" s="41"/>
      <c r="AR204" s="232" t="s">
        <v>289</v>
      </c>
      <c r="AT204" s="232" t="s">
        <v>197</v>
      </c>
      <c r="AU204" s="232" t="s">
        <v>84</v>
      </c>
      <c r="AY204" s="20" t="s">
        <v>194</v>
      </c>
      <c r="BE204" s="233">
        <f>IF(O204="základní",K204,0)</f>
        <v>0</v>
      </c>
      <c r="BF204" s="233">
        <f>IF(O204="snížená",K204,0)</f>
        <v>0</v>
      </c>
      <c r="BG204" s="233">
        <f>IF(O204="zákl. přenesená",K204,0)</f>
        <v>0</v>
      </c>
      <c r="BH204" s="233">
        <f>IF(O204="sníž. přenesená",K204,0)</f>
        <v>0</v>
      </c>
      <c r="BI204" s="233">
        <f>IF(O204="nulová",K204,0)</f>
        <v>0</v>
      </c>
      <c r="BJ204" s="20" t="s">
        <v>82</v>
      </c>
      <c r="BK204" s="233">
        <f>ROUND(P204*H204,2)</f>
        <v>0</v>
      </c>
      <c r="BL204" s="20" t="s">
        <v>289</v>
      </c>
      <c r="BM204" s="232" t="s">
        <v>987</v>
      </c>
    </row>
    <row r="205" s="2" customFormat="1">
      <c r="A205" s="41"/>
      <c r="B205" s="42"/>
      <c r="C205" s="43"/>
      <c r="D205" s="234" t="s">
        <v>204</v>
      </c>
      <c r="E205" s="43"/>
      <c r="F205" s="235" t="s">
        <v>830</v>
      </c>
      <c r="G205" s="43"/>
      <c r="H205" s="43"/>
      <c r="I205" s="236"/>
      <c r="J205" s="236"/>
      <c r="K205" s="43"/>
      <c r="L205" s="43"/>
      <c r="M205" s="47"/>
      <c r="N205" s="237"/>
      <c r="O205" s="238"/>
      <c r="P205" s="87"/>
      <c r="Q205" s="87"/>
      <c r="R205" s="87"/>
      <c r="S205" s="87"/>
      <c r="T205" s="87"/>
      <c r="U205" s="87"/>
      <c r="V205" s="87"/>
      <c r="W205" s="87"/>
      <c r="X205" s="88"/>
      <c r="Y205" s="41"/>
      <c r="Z205" s="41"/>
      <c r="AA205" s="41"/>
      <c r="AB205" s="41"/>
      <c r="AC205" s="41"/>
      <c r="AD205" s="41"/>
      <c r="AE205" s="41"/>
      <c r="AT205" s="20" t="s">
        <v>204</v>
      </c>
      <c r="AU205" s="20" t="s">
        <v>84</v>
      </c>
    </row>
    <row r="206" s="13" customFormat="1">
      <c r="A206" s="13"/>
      <c r="B206" s="239"/>
      <c r="C206" s="240"/>
      <c r="D206" s="241" t="s">
        <v>206</v>
      </c>
      <c r="E206" s="242" t="s">
        <v>20</v>
      </c>
      <c r="F206" s="243" t="s">
        <v>960</v>
      </c>
      <c r="G206" s="240"/>
      <c r="H206" s="242" t="s">
        <v>20</v>
      </c>
      <c r="I206" s="244"/>
      <c r="J206" s="244"/>
      <c r="K206" s="240"/>
      <c r="L206" s="240"/>
      <c r="M206" s="245"/>
      <c r="N206" s="246"/>
      <c r="O206" s="247"/>
      <c r="P206" s="247"/>
      <c r="Q206" s="247"/>
      <c r="R206" s="247"/>
      <c r="S206" s="247"/>
      <c r="T206" s="247"/>
      <c r="U206" s="247"/>
      <c r="V206" s="247"/>
      <c r="W206" s="247"/>
      <c r="X206" s="248"/>
      <c r="Y206" s="13"/>
      <c r="Z206" s="13"/>
      <c r="AA206" s="13"/>
      <c r="AB206" s="13"/>
      <c r="AC206" s="13"/>
      <c r="AD206" s="13"/>
      <c r="AE206" s="13"/>
      <c r="AT206" s="249" t="s">
        <v>206</v>
      </c>
      <c r="AU206" s="249" t="s">
        <v>84</v>
      </c>
      <c r="AV206" s="13" t="s">
        <v>82</v>
      </c>
      <c r="AW206" s="13" t="s">
        <v>5</v>
      </c>
      <c r="AX206" s="13" t="s">
        <v>74</v>
      </c>
      <c r="AY206" s="249" t="s">
        <v>194</v>
      </c>
    </row>
    <row r="207" s="13" customFormat="1">
      <c r="A207" s="13"/>
      <c r="B207" s="239"/>
      <c r="C207" s="240"/>
      <c r="D207" s="241" t="s">
        <v>206</v>
      </c>
      <c r="E207" s="242" t="s">
        <v>20</v>
      </c>
      <c r="F207" s="243" t="s">
        <v>988</v>
      </c>
      <c r="G207" s="240"/>
      <c r="H207" s="242" t="s">
        <v>20</v>
      </c>
      <c r="I207" s="244"/>
      <c r="J207" s="244"/>
      <c r="K207" s="240"/>
      <c r="L207" s="240"/>
      <c r="M207" s="245"/>
      <c r="N207" s="246"/>
      <c r="O207" s="247"/>
      <c r="P207" s="247"/>
      <c r="Q207" s="247"/>
      <c r="R207" s="247"/>
      <c r="S207" s="247"/>
      <c r="T207" s="247"/>
      <c r="U207" s="247"/>
      <c r="V207" s="247"/>
      <c r="W207" s="247"/>
      <c r="X207" s="248"/>
      <c r="Y207" s="13"/>
      <c r="Z207" s="13"/>
      <c r="AA207" s="13"/>
      <c r="AB207" s="13"/>
      <c r="AC207" s="13"/>
      <c r="AD207" s="13"/>
      <c r="AE207" s="13"/>
      <c r="AT207" s="249" t="s">
        <v>206</v>
      </c>
      <c r="AU207" s="249" t="s">
        <v>84</v>
      </c>
      <c r="AV207" s="13" t="s">
        <v>82</v>
      </c>
      <c r="AW207" s="13" t="s">
        <v>5</v>
      </c>
      <c r="AX207" s="13" t="s">
        <v>74</v>
      </c>
      <c r="AY207" s="249" t="s">
        <v>194</v>
      </c>
    </row>
    <row r="208" s="13" customFormat="1">
      <c r="A208" s="13"/>
      <c r="B208" s="239"/>
      <c r="C208" s="240"/>
      <c r="D208" s="241" t="s">
        <v>206</v>
      </c>
      <c r="E208" s="242" t="s">
        <v>20</v>
      </c>
      <c r="F208" s="243" t="s">
        <v>506</v>
      </c>
      <c r="G208" s="240"/>
      <c r="H208" s="242" t="s">
        <v>20</v>
      </c>
      <c r="I208" s="244"/>
      <c r="J208" s="244"/>
      <c r="K208" s="240"/>
      <c r="L208" s="240"/>
      <c r="M208" s="245"/>
      <c r="N208" s="246"/>
      <c r="O208" s="247"/>
      <c r="P208" s="247"/>
      <c r="Q208" s="247"/>
      <c r="R208" s="247"/>
      <c r="S208" s="247"/>
      <c r="T208" s="247"/>
      <c r="U208" s="247"/>
      <c r="V208" s="247"/>
      <c r="W208" s="247"/>
      <c r="X208" s="248"/>
      <c r="Y208" s="13"/>
      <c r="Z208" s="13"/>
      <c r="AA208" s="13"/>
      <c r="AB208" s="13"/>
      <c r="AC208" s="13"/>
      <c r="AD208" s="13"/>
      <c r="AE208" s="13"/>
      <c r="AT208" s="249" t="s">
        <v>206</v>
      </c>
      <c r="AU208" s="249" t="s">
        <v>84</v>
      </c>
      <c r="AV208" s="13" t="s">
        <v>82</v>
      </c>
      <c r="AW208" s="13" t="s">
        <v>5</v>
      </c>
      <c r="AX208" s="13" t="s">
        <v>74</v>
      </c>
      <c r="AY208" s="249" t="s">
        <v>194</v>
      </c>
    </row>
    <row r="209" s="14" customFormat="1">
      <c r="A209" s="14"/>
      <c r="B209" s="250"/>
      <c r="C209" s="251"/>
      <c r="D209" s="241" t="s">
        <v>206</v>
      </c>
      <c r="E209" s="252" t="s">
        <v>20</v>
      </c>
      <c r="F209" s="253" t="s">
        <v>989</v>
      </c>
      <c r="G209" s="251"/>
      <c r="H209" s="254">
        <v>73.599999999999994</v>
      </c>
      <c r="I209" s="255"/>
      <c r="J209" s="255"/>
      <c r="K209" s="251"/>
      <c r="L209" s="251"/>
      <c r="M209" s="256"/>
      <c r="N209" s="257"/>
      <c r="O209" s="258"/>
      <c r="P209" s="258"/>
      <c r="Q209" s="258"/>
      <c r="R209" s="258"/>
      <c r="S209" s="258"/>
      <c r="T209" s="258"/>
      <c r="U209" s="258"/>
      <c r="V209" s="258"/>
      <c r="W209" s="258"/>
      <c r="X209" s="259"/>
      <c r="Y209" s="14"/>
      <c r="Z209" s="14"/>
      <c r="AA209" s="14"/>
      <c r="AB209" s="14"/>
      <c r="AC209" s="14"/>
      <c r="AD209" s="14"/>
      <c r="AE209" s="14"/>
      <c r="AT209" s="260" t="s">
        <v>206</v>
      </c>
      <c r="AU209" s="260" t="s">
        <v>84</v>
      </c>
      <c r="AV209" s="14" t="s">
        <v>84</v>
      </c>
      <c r="AW209" s="14" t="s">
        <v>5</v>
      </c>
      <c r="AX209" s="14" t="s">
        <v>74</v>
      </c>
      <c r="AY209" s="260" t="s">
        <v>194</v>
      </c>
    </row>
    <row r="210" s="13" customFormat="1">
      <c r="A210" s="13"/>
      <c r="B210" s="239"/>
      <c r="C210" s="240"/>
      <c r="D210" s="241" t="s">
        <v>206</v>
      </c>
      <c r="E210" s="242" t="s">
        <v>20</v>
      </c>
      <c r="F210" s="243" t="s">
        <v>960</v>
      </c>
      <c r="G210" s="240"/>
      <c r="H210" s="242" t="s">
        <v>20</v>
      </c>
      <c r="I210" s="244"/>
      <c r="J210" s="244"/>
      <c r="K210" s="240"/>
      <c r="L210" s="240"/>
      <c r="M210" s="245"/>
      <c r="N210" s="246"/>
      <c r="O210" s="247"/>
      <c r="P210" s="247"/>
      <c r="Q210" s="247"/>
      <c r="R210" s="247"/>
      <c r="S210" s="247"/>
      <c r="T210" s="247"/>
      <c r="U210" s="247"/>
      <c r="V210" s="247"/>
      <c r="W210" s="247"/>
      <c r="X210" s="248"/>
      <c r="Y210" s="13"/>
      <c r="Z210" s="13"/>
      <c r="AA210" s="13"/>
      <c r="AB210" s="13"/>
      <c r="AC210" s="13"/>
      <c r="AD210" s="13"/>
      <c r="AE210" s="13"/>
      <c r="AT210" s="249" t="s">
        <v>206</v>
      </c>
      <c r="AU210" s="249" t="s">
        <v>84</v>
      </c>
      <c r="AV210" s="13" t="s">
        <v>82</v>
      </c>
      <c r="AW210" s="13" t="s">
        <v>5</v>
      </c>
      <c r="AX210" s="13" t="s">
        <v>74</v>
      </c>
      <c r="AY210" s="249" t="s">
        <v>194</v>
      </c>
    </row>
    <row r="211" s="13" customFormat="1">
      <c r="A211" s="13"/>
      <c r="B211" s="239"/>
      <c r="C211" s="240"/>
      <c r="D211" s="241" t="s">
        <v>206</v>
      </c>
      <c r="E211" s="242" t="s">
        <v>20</v>
      </c>
      <c r="F211" s="243" t="s">
        <v>990</v>
      </c>
      <c r="G211" s="240"/>
      <c r="H211" s="242" t="s">
        <v>20</v>
      </c>
      <c r="I211" s="244"/>
      <c r="J211" s="244"/>
      <c r="K211" s="240"/>
      <c r="L211" s="240"/>
      <c r="M211" s="245"/>
      <c r="N211" s="246"/>
      <c r="O211" s="247"/>
      <c r="P211" s="247"/>
      <c r="Q211" s="247"/>
      <c r="R211" s="247"/>
      <c r="S211" s="247"/>
      <c r="T211" s="247"/>
      <c r="U211" s="247"/>
      <c r="V211" s="247"/>
      <c r="W211" s="247"/>
      <c r="X211" s="248"/>
      <c r="Y211" s="13"/>
      <c r="Z211" s="13"/>
      <c r="AA211" s="13"/>
      <c r="AB211" s="13"/>
      <c r="AC211" s="13"/>
      <c r="AD211" s="13"/>
      <c r="AE211" s="13"/>
      <c r="AT211" s="249" t="s">
        <v>206</v>
      </c>
      <c r="AU211" s="249" t="s">
        <v>84</v>
      </c>
      <c r="AV211" s="13" t="s">
        <v>82</v>
      </c>
      <c r="AW211" s="13" t="s">
        <v>5</v>
      </c>
      <c r="AX211" s="13" t="s">
        <v>74</v>
      </c>
      <c r="AY211" s="249" t="s">
        <v>194</v>
      </c>
    </row>
    <row r="212" s="13" customFormat="1">
      <c r="A212" s="13"/>
      <c r="B212" s="239"/>
      <c r="C212" s="240"/>
      <c r="D212" s="241" t="s">
        <v>206</v>
      </c>
      <c r="E212" s="242" t="s">
        <v>20</v>
      </c>
      <c r="F212" s="243" t="s">
        <v>506</v>
      </c>
      <c r="G212" s="240"/>
      <c r="H212" s="242" t="s">
        <v>20</v>
      </c>
      <c r="I212" s="244"/>
      <c r="J212" s="244"/>
      <c r="K212" s="240"/>
      <c r="L212" s="240"/>
      <c r="M212" s="245"/>
      <c r="N212" s="246"/>
      <c r="O212" s="247"/>
      <c r="P212" s="247"/>
      <c r="Q212" s="247"/>
      <c r="R212" s="247"/>
      <c r="S212" s="247"/>
      <c r="T212" s="247"/>
      <c r="U212" s="247"/>
      <c r="V212" s="247"/>
      <c r="W212" s="247"/>
      <c r="X212" s="248"/>
      <c r="Y212" s="13"/>
      <c r="Z212" s="13"/>
      <c r="AA212" s="13"/>
      <c r="AB212" s="13"/>
      <c r="AC212" s="13"/>
      <c r="AD212" s="13"/>
      <c r="AE212" s="13"/>
      <c r="AT212" s="249" t="s">
        <v>206</v>
      </c>
      <c r="AU212" s="249" t="s">
        <v>84</v>
      </c>
      <c r="AV212" s="13" t="s">
        <v>82</v>
      </c>
      <c r="AW212" s="13" t="s">
        <v>5</v>
      </c>
      <c r="AX212" s="13" t="s">
        <v>74</v>
      </c>
      <c r="AY212" s="249" t="s">
        <v>194</v>
      </c>
    </row>
    <row r="213" s="14" customFormat="1">
      <c r="A213" s="14"/>
      <c r="B213" s="250"/>
      <c r="C213" s="251"/>
      <c r="D213" s="241" t="s">
        <v>206</v>
      </c>
      <c r="E213" s="252" t="s">
        <v>20</v>
      </c>
      <c r="F213" s="253" t="s">
        <v>991</v>
      </c>
      <c r="G213" s="251"/>
      <c r="H213" s="254">
        <v>3046.4000000000001</v>
      </c>
      <c r="I213" s="255"/>
      <c r="J213" s="255"/>
      <c r="K213" s="251"/>
      <c r="L213" s="251"/>
      <c r="M213" s="256"/>
      <c r="N213" s="257"/>
      <c r="O213" s="258"/>
      <c r="P213" s="258"/>
      <c r="Q213" s="258"/>
      <c r="R213" s="258"/>
      <c r="S213" s="258"/>
      <c r="T213" s="258"/>
      <c r="U213" s="258"/>
      <c r="V213" s="258"/>
      <c r="W213" s="258"/>
      <c r="X213" s="259"/>
      <c r="Y213" s="14"/>
      <c r="Z213" s="14"/>
      <c r="AA213" s="14"/>
      <c r="AB213" s="14"/>
      <c r="AC213" s="14"/>
      <c r="AD213" s="14"/>
      <c r="AE213" s="14"/>
      <c r="AT213" s="260" t="s">
        <v>206</v>
      </c>
      <c r="AU213" s="260" t="s">
        <v>84</v>
      </c>
      <c r="AV213" s="14" t="s">
        <v>84</v>
      </c>
      <c r="AW213" s="14" t="s">
        <v>5</v>
      </c>
      <c r="AX213" s="14" t="s">
        <v>74</v>
      </c>
      <c r="AY213" s="260" t="s">
        <v>194</v>
      </c>
    </row>
    <row r="214" s="15" customFormat="1">
      <c r="A214" s="15"/>
      <c r="B214" s="261"/>
      <c r="C214" s="262"/>
      <c r="D214" s="241" t="s">
        <v>206</v>
      </c>
      <c r="E214" s="263" t="s">
        <v>20</v>
      </c>
      <c r="F214" s="264" t="s">
        <v>210</v>
      </c>
      <c r="G214" s="262"/>
      <c r="H214" s="265">
        <v>3120</v>
      </c>
      <c r="I214" s="266"/>
      <c r="J214" s="266"/>
      <c r="K214" s="262"/>
      <c r="L214" s="262"/>
      <c r="M214" s="267"/>
      <c r="N214" s="268"/>
      <c r="O214" s="269"/>
      <c r="P214" s="269"/>
      <c r="Q214" s="269"/>
      <c r="R214" s="269"/>
      <c r="S214" s="269"/>
      <c r="T214" s="269"/>
      <c r="U214" s="269"/>
      <c r="V214" s="269"/>
      <c r="W214" s="269"/>
      <c r="X214" s="270"/>
      <c r="Y214" s="15"/>
      <c r="Z214" s="15"/>
      <c r="AA214" s="15"/>
      <c r="AB214" s="15"/>
      <c r="AC214" s="15"/>
      <c r="AD214" s="15"/>
      <c r="AE214" s="15"/>
      <c r="AT214" s="271" t="s">
        <v>206</v>
      </c>
      <c r="AU214" s="271" t="s">
        <v>84</v>
      </c>
      <c r="AV214" s="15" t="s">
        <v>202</v>
      </c>
      <c r="AW214" s="15" t="s">
        <v>5</v>
      </c>
      <c r="AX214" s="15" t="s">
        <v>82</v>
      </c>
      <c r="AY214" s="271" t="s">
        <v>194</v>
      </c>
    </row>
    <row r="215" s="2" customFormat="1" ht="16.5" customHeight="1">
      <c r="A215" s="41"/>
      <c r="B215" s="42"/>
      <c r="C215" s="283" t="s">
        <v>287</v>
      </c>
      <c r="D215" s="283" t="s">
        <v>418</v>
      </c>
      <c r="E215" s="284" t="s">
        <v>992</v>
      </c>
      <c r="F215" s="285" t="s">
        <v>993</v>
      </c>
      <c r="G215" s="286" t="s">
        <v>218</v>
      </c>
      <c r="H215" s="287">
        <v>0.30499999999999999</v>
      </c>
      <c r="I215" s="288"/>
      <c r="J215" s="289"/>
      <c r="K215" s="290">
        <f>ROUND(P215*H215,2)</f>
        <v>0</v>
      </c>
      <c r="L215" s="285" t="s">
        <v>20</v>
      </c>
      <c r="M215" s="291"/>
      <c r="N215" s="292" t="s">
        <v>20</v>
      </c>
      <c r="O215" s="228" t="s">
        <v>43</v>
      </c>
      <c r="P215" s="229">
        <f>I215+J215</f>
        <v>0</v>
      </c>
      <c r="Q215" s="229">
        <f>ROUND(I215*H215,2)</f>
        <v>0</v>
      </c>
      <c r="R215" s="229">
        <f>ROUND(J215*H215,2)</f>
        <v>0</v>
      </c>
      <c r="S215" s="87"/>
      <c r="T215" s="230">
        <f>S215*H215</f>
        <v>0</v>
      </c>
      <c r="U215" s="230">
        <v>0.44</v>
      </c>
      <c r="V215" s="230">
        <f>U215*H215</f>
        <v>0.13419999999999999</v>
      </c>
      <c r="W215" s="230">
        <v>0</v>
      </c>
      <c r="X215" s="231">
        <f>W215*H215</f>
        <v>0</v>
      </c>
      <c r="Y215" s="41"/>
      <c r="Z215" s="41"/>
      <c r="AA215" s="41"/>
      <c r="AB215" s="41"/>
      <c r="AC215" s="41"/>
      <c r="AD215" s="41"/>
      <c r="AE215" s="41"/>
      <c r="AR215" s="232" t="s">
        <v>333</v>
      </c>
      <c r="AT215" s="232" t="s">
        <v>418</v>
      </c>
      <c r="AU215" s="232" t="s">
        <v>84</v>
      </c>
      <c r="AY215" s="20" t="s">
        <v>194</v>
      </c>
      <c r="BE215" s="233">
        <f>IF(O215="základní",K215,0)</f>
        <v>0</v>
      </c>
      <c r="BF215" s="233">
        <f>IF(O215="snížená",K215,0)</f>
        <v>0</v>
      </c>
      <c r="BG215" s="233">
        <f>IF(O215="zákl. přenesená",K215,0)</f>
        <v>0</v>
      </c>
      <c r="BH215" s="233">
        <f>IF(O215="sníž. přenesená",K215,0)</f>
        <v>0</v>
      </c>
      <c r="BI215" s="233">
        <f>IF(O215="nulová",K215,0)</f>
        <v>0</v>
      </c>
      <c r="BJ215" s="20" t="s">
        <v>82</v>
      </c>
      <c r="BK215" s="233">
        <f>ROUND(P215*H215,2)</f>
        <v>0</v>
      </c>
      <c r="BL215" s="20" t="s">
        <v>289</v>
      </c>
      <c r="BM215" s="232" t="s">
        <v>994</v>
      </c>
    </row>
    <row r="216" s="13" customFormat="1">
      <c r="A216" s="13"/>
      <c r="B216" s="239"/>
      <c r="C216" s="240"/>
      <c r="D216" s="241" t="s">
        <v>206</v>
      </c>
      <c r="E216" s="242" t="s">
        <v>20</v>
      </c>
      <c r="F216" s="243" t="s">
        <v>960</v>
      </c>
      <c r="G216" s="240"/>
      <c r="H216" s="242" t="s">
        <v>20</v>
      </c>
      <c r="I216" s="244"/>
      <c r="J216" s="244"/>
      <c r="K216" s="240"/>
      <c r="L216" s="240"/>
      <c r="M216" s="245"/>
      <c r="N216" s="246"/>
      <c r="O216" s="247"/>
      <c r="P216" s="247"/>
      <c r="Q216" s="247"/>
      <c r="R216" s="247"/>
      <c r="S216" s="247"/>
      <c r="T216" s="247"/>
      <c r="U216" s="247"/>
      <c r="V216" s="247"/>
      <c r="W216" s="247"/>
      <c r="X216" s="248"/>
      <c r="Y216" s="13"/>
      <c r="Z216" s="13"/>
      <c r="AA216" s="13"/>
      <c r="AB216" s="13"/>
      <c r="AC216" s="13"/>
      <c r="AD216" s="13"/>
      <c r="AE216" s="13"/>
      <c r="AT216" s="249" t="s">
        <v>206</v>
      </c>
      <c r="AU216" s="249" t="s">
        <v>84</v>
      </c>
      <c r="AV216" s="13" t="s">
        <v>82</v>
      </c>
      <c r="AW216" s="13" t="s">
        <v>5</v>
      </c>
      <c r="AX216" s="13" t="s">
        <v>74</v>
      </c>
      <c r="AY216" s="249" t="s">
        <v>194</v>
      </c>
    </row>
    <row r="217" s="13" customFormat="1">
      <c r="A217" s="13"/>
      <c r="B217" s="239"/>
      <c r="C217" s="240"/>
      <c r="D217" s="241" t="s">
        <v>206</v>
      </c>
      <c r="E217" s="242" t="s">
        <v>20</v>
      </c>
      <c r="F217" s="243" t="s">
        <v>988</v>
      </c>
      <c r="G217" s="240"/>
      <c r="H217" s="242" t="s">
        <v>20</v>
      </c>
      <c r="I217" s="244"/>
      <c r="J217" s="244"/>
      <c r="K217" s="240"/>
      <c r="L217" s="240"/>
      <c r="M217" s="245"/>
      <c r="N217" s="246"/>
      <c r="O217" s="247"/>
      <c r="P217" s="247"/>
      <c r="Q217" s="247"/>
      <c r="R217" s="247"/>
      <c r="S217" s="247"/>
      <c r="T217" s="247"/>
      <c r="U217" s="247"/>
      <c r="V217" s="247"/>
      <c r="W217" s="247"/>
      <c r="X217" s="248"/>
      <c r="Y217" s="13"/>
      <c r="Z217" s="13"/>
      <c r="AA217" s="13"/>
      <c r="AB217" s="13"/>
      <c r="AC217" s="13"/>
      <c r="AD217" s="13"/>
      <c r="AE217" s="13"/>
      <c r="AT217" s="249" t="s">
        <v>206</v>
      </c>
      <c r="AU217" s="249" t="s">
        <v>84</v>
      </c>
      <c r="AV217" s="13" t="s">
        <v>82</v>
      </c>
      <c r="AW217" s="13" t="s">
        <v>5</v>
      </c>
      <c r="AX217" s="13" t="s">
        <v>74</v>
      </c>
      <c r="AY217" s="249" t="s">
        <v>194</v>
      </c>
    </row>
    <row r="218" s="13" customFormat="1">
      <c r="A218" s="13"/>
      <c r="B218" s="239"/>
      <c r="C218" s="240"/>
      <c r="D218" s="241" t="s">
        <v>206</v>
      </c>
      <c r="E218" s="242" t="s">
        <v>20</v>
      </c>
      <c r="F218" s="243" t="s">
        <v>506</v>
      </c>
      <c r="G218" s="240"/>
      <c r="H218" s="242" t="s">
        <v>20</v>
      </c>
      <c r="I218" s="244"/>
      <c r="J218" s="244"/>
      <c r="K218" s="240"/>
      <c r="L218" s="240"/>
      <c r="M218" s="245"/>
      <c r="N218" s="246"/>
      <c r="O218" s="247"/>
      <c r="P218" s="247"/>
      <c r="Q218" s="247"/>
      <c r="R218" s="247"/>
      <c r="S218" s="247"/>
      <c r="T218" s="247"/>
      <c r="U218" s="247"/>
      <c r="V218" s="247"/>
      <c r="W218" s="247"/>
      <c r="X218" s="248"/>
      <c r="Y218" s="13"/>
      <c r="Z218" s="13"/>
      <c r="AA218" s="13"/>
      <c r="AB218" s="13"/>
      <c r="AC218" s="13"/>
      <c r="AD218" s="13"/>
      <c r="AE218" s="13"/>
      <c r="AT218" s="249" t="s">
        <v>206</v>
      </c>
      <c r="AU218" s="249" t="s">
        <v>84</v>
      </c>
      <c r="AV218" s="13" t="s">
        <v>82</v>
      </c>
      <c r="AW218" s="13" t="s">
        <v>5</v>
      </c>
      <c r="AX218" s="13" t="s">
        <v>74</v>
      </c>
      <c r="AY218" s="249" t="s">
        <v>194</v>
      </c>
    </row>
    <row r="219" s="14" customFormat="1">
      <c r="A219" s="14"/>
      <c r="B219" s="250"/>
      <c r="C219" s="251"/>
      <c r="D219" s="241" t="s">
        <v>206</v>
      </c>
      <c r="E219" s="252" t="s">
        <v>20</v>
      </c>
      <c r="F219" s="253" t="s">
        <v>995</v>
      </c>
      <c r="G219" s="251"/>
      <c r="H219" s="254">
        <v>0.26500000000000001</v>
      </c>
      <c r="I219" s="255"/>
      <c r="J219" s="255"/>
      <c r="K219" s="251"/>
      <c r="L219" s="251"/>
      <c r="M219" s="256"/>
      <c r="N219" s="257"/>
      <c r="O219" s="258"/>
      <c r="P219" s="258"/>
      <c r="Q219" s="258"/>
      <c r="R219" s="258"/>
      <c r="S219" s="258"/>
      <c r="T219" s="258"/>
      <c r="U219" s="258"/>
      <c r="V219" s="258"/>
      <c r="W219" s="258"/>
      <c r="X219" s="259"/>
      <c r="Y219" s="14"/>
      <c r="Z219" s="14"/>
      <c r="AA219" s="14"/>
      <c r="AB219" s="14"/>
      <c r="AC219" s="14"/>
      <c r="AD219" s="14"/>
      <c r="AE219" s="14"/>
      <c r="AT219" s="260" t="s">
        <v>206</v>
      </c>
      <c r="AU219" s="260" t="s">
        <v>84</v>
      </c>
      <c r="AV219" s="14" t="s">
        <v>84</v>
      </c>
      <c r="AW219" s="14" t="s">
        <v>5</v>
      </c>
      <c r="AX219" s="14" t="s">
        <v>74</v>
      </c>
      <c r="AY219" s="260" t="s">
        <v>194</v>
      </c>
    </row>
    <row r="220" s="13" customFormat="1">
      <c r="A220" s="13"/>
      <c r="B220" s="239"/>
      <c r="C220" s="240"/>
      <c r="D220" s="241" t="s">
        <v>206</v>
      </c>
      <c r="E220" s="242" t="s">
        <v>20</v>
      </c>
      <c r="F220" s="243" t="s">
        <v>841</v>
      </c>
      <c r="G220" s="240"/>
      <c r="H220" s="242" t="s">
        <v>20</v>
      </c>
      <c r="I220" s="244"/>
      <c r="J220" s="244"/>
      <c r="K220" s="240"/>
      <c r="L220" s="240"/>
      <c r="M220" s="245"/>
      <c r="N220" s="246"/>
      <c r="O220" s="247"/>
      <c r="P220" s="247"/>
      <c r="Q220" s="247"/>
      <c r="R220" s="247"/>
      <c r="S220" s="247"/>
      <c r="T220" s="247"/>
      <c r="U220" s="247"/>
      <c r="V220" s="247"/>
      <c r="W220" s="247"/>
      <c r="X220" s="248"/>
      <c r="Y220" s="13"/>
      <c r="Z220" s="13"/>
      <c r="AA220" s="13"/>
      <c r="AB220" s="13"/>
      <c r="AC220" s="13"/>
      <c r="AD220" s="13"/>
      <c r="AE220" s="13"/>
      <c r="AT220" s="249" t="s">
        <v>206</v>
      </c>
      <c r="AU220" s="249" t="s">
        <v>84</v>
      </c>
      <c r="AV220" s="13" t="s">
        <v>82</v>
      </c>
      <c r="AW220" s="13" t="s">
        <v>5</v>
      </c>
      <c r="AX220" s="13" t="s">
        <v>74</v>
      </c>
      <c r="AY220" s="249" t="s">
        <v>194</v>
      </c>
    </row>
    <row r="221" s="14" customFormat="1">
      <c r="A221" s="14"/>
      <c r="B221" s="250"/>
      <c r="C221" s="251"/>
      <c r="D221" s="241" t="s">
        <v>206</v>
      </c>
      <c r="E221" s="252" t="s">
        <v>20</v>
      </c>
      <c r="F221" s="253" t="s">
        <v>996</v>
      </c>
      <c r="G221" s="251"/>
      <c r="H221" s="254">
        <v>0.040000000000000001</v>
      </c>
      <c r="I221" s="255"/>
      <c r="J221" s="255"/>
      <c r="K221" s="251"/>
      <c r="L221" s="251"/>
      <c r="M221" s="256"/>
      <c r="N221" s="257"/>
      <c r="O221" s="258"/>
      <c r="P221" s="258"/>
      <c r="Q221" s="258"/>
      <c r="R221" s="258"/>
      <c r="S221" s="258"/>
      <c r="T221" s="258"/>
      <c r="U221" s="258"/>
      <c r="V221" s="258"/>
      <c r="W221" s="258"/>
      <c r="X221" s="259"/>
      <c r="Y221" s="14"/>
      <c r="Z221" s="14"/>
      <c r="AA221" s="14"/>
      <c r="AB221" s="14"/>
      <c r="AC221" s="14"/>
      <c r="AD221" s="14"/>
      <c r="AE221" s="14"/>
      <c r="AT221" s="260" t="s">
        <v>206</v>
      </c>
      <c r="AU221" s="260" t="s">
        <v>84</v>
      </c>
      <c r="AV221" s="14" t="s">
        <v>84</v>
      </c>
      <c r="AW221" s="14" t="s">
        <v>5</v>
      </c>
      <c r="AX221" s="14" t="s">
        <v>74</v>
      </c>
      <c r="AY221" s="260" t="s">
        <v>194</v>
      </c>
    </row>
    <row r="222" s="15" customFormat="1">
      <c r="A222" s="15"/>
      <c r="B222" s="261"/>
      <c r="C222" s="262"/>
      <c r="D222" s="241" t="s">
        <v>206</v>
      </c>
      <c r="E222" s="263" t="s">
        <v>20</v>
      </c>
      <c r="F222" s="264" t="s">
        <v>210</v>
      </c>
      <c r="G222" s="262"/>
      <c r="H222" s="265">
        <v>0.30499999999999999</v>
      </c>
      <c r="I222" s="266"/>
      <c r="J222" s="266"/>
      <c r="K222" s="262"/>
      <c r="L222" s="262"/>
      <c r="M222" s="267"/>
      <c r="N222" s="268"/>
      <c r="O222" s="269"/>
      <c r="P222" s="269"/>
      <c r="Q222" s="269"/>
      <c r="R222" s="269"/>
      <c r="S222" s="269"/>
      <c r="T222" s="269"/>
      <c r="U222" s="269"/>
      <c r="V222" s="269"/>
      <c r="W222" s="269"/>
      <c r="X222" s="270"/>
      <c r="Y222" s="15"/>
      <c r="Z222" s="15"/>
      <c r="AA222" s="15"/>
      <c r="AB222" s="15"/>
      <c r="AC222" s="15"/>
      <c r="AD222" s="15"/>
      <c r="AE222" s="15"/>
      <c r="AT222" s="271" t="s">
        <v>206</v>
      </c>
      <c r="AU222" s="271" t="s">
        <v>84</v>
      </c>
      <c r="AV222" s="15" t="s">
        <v>202</v>
      </c>
      <c r="AW222" s="15" t="s">
        <v>5</v>
      </c>
      <c r="AX222" s="15" t="s">
        <v>82</v>
      </c>
      <c r="AY222" s="271" t="s">
        <v>194</v>
      </c>
    </row>
    <row r="223" s="2" customFormat="1" ht="16.5" customHeight="1">
      <c r="A223" s="41"/>
      <c r="B223" s="42"/>
      <c r="C223" s="283" t="s">
        <v>294</v>
      </c>
      <c r="D223" s="283" t="s">
        <v>418</v>
      </c>
      <c r="E223" s="284" t="s">
        <v>997</v>
      </c>
      <c r="F223" s="285" t="s">
        <v>998</v>
      </c>
      <c r="G223" s="286" t="s">
        <v>218</v>
      </c>
      <c r="H223" s="287">
        <v>8.4079999999999995</v>
      </c>
      <c r="I223" s="288"/>
      <c r="J223" s="289"/>
      <c r="K223" s="290">
        <f>ROUND(P223*H223,2)</f>
        <v>0</v>
      </c>
      <c r="L223" s="285" t="s">
        <v>20</v>
      </c>
      <c r="M223" s="291"/>
      <c r="N223" s="292" t="s">
        <v>20</v>
      </c>
      <c r="O223" s="228" t="s">
        <v>43</v>
      </c>
      <c r="P223" s="229">
        <f>I223+J223</f>
        <v>0</v>
      </c>
      <c r="Q223" s="229">
        <f>ROUND(I223*H223,2)</f>
        <v>0</v>
      </c>
      <c r="R223" s="229">
        <f>ROUND(J223*H223,2)</f>
        <v>0</v>
      </c>
      <c r="S223" s="87"/>
      <c r="T223" s="230">
        <f>S223*H223</f>
        <v>0</v>
      </c>
      <c r="U223" s="230">
        <v>0.44</v>
      </c>
      <c r="V223" s="230">
        <f>U223*H223</f>
        <v>3.6995199999999997</v>
      </c>
      <c r="W223" s="230">
        <v>0</v>
      </c>
      <c r="X223" s="231">
        <f>W223*H223</f>
        <v>0</v>
      </c>
      <c r="Y223" s="41"/>
      <c r="Z223" s="41"/>
      <c r="AA223" s="41"/>
      <c r="AB223" s="41"/>
      <c r="AC223" s="41"/>
      <c r="AD223" s="41"/>
      <c r="AE223" s="41"/>
      <c r="AR223" s="232" t="s">
        <v>333</v>
      </c>
      <c r="AT223" s="232" t="s">
        <v>418</v>
      </c>
      <c r="AU223" s="232" t="s">
        <v>84</v>
      </c>
      <c r="AY223" s="20" t="s">
        <v>194</v>
      </c>
      <c r="BE223" s="233">
        <f>IF(O223="základní",K223,0)</f>
        <v>0</v>
      </c>
      <c r="BF223" s="233">
        <f>IF(O223="snížená",K223,0)</f>
        <v>0</v>
      </c>
      <c r="BG223" s="233">
        <f>IF(O223="zákl. přenesená",K223,0)</f>
        <v>0</v>
      </c>
      <c r="BH223" s="233">
        <f>IF(O223="sníž. přenesená",K223,0)</f>
        <v>0</v>
      </c>
      <c r="BI223" s="233">
        <f>IF(O223="nulová",K223,0)</f>
        <v>0</v>
      </c>
      <c r="BJ223" s="20" t="s">
        <v>82</v>
      </c>
      <c r="BK223" s="233">
        <f>ROUND(P223*H223,2)</f>
        <v>0</v>
      </c>
      <c r="BL223" s="20" t="s">
        <v>289</v>
      </c>
      <c r="BM223" s="232" t="s">
        <v>999</v>
      </c>
    </row>
    <row r="224" s="13" customFormat="1">
      <c r="A224" s="13"/>
      <c r="B224" s="239"/>
      <c r="C224" s="240"/>
      <c r="D224" s="241" t="s">
        <v>206</v>
      </c>
      <c r="E224" s="242" t="s">
        <v>20</v>
      </c>
      <c r="F224" s="243" t="s">
        <v>960</v>
      </c>
      <c r="G224" s="240"/>
      <c r="H224" s="242" t="s">
        <v>20</v>
      </c>
      <c r="I224" s="244"/>
      <c r="J224" s="244"/>
      <c r="K224" s="240"/>
      <c r="L224" s="240"/>
      <c r="M224" s="245"/>
      <c r="N224" s="246"/>
      <c r="O224" s="247"/>
      <c r="P224" s="247"/>
      <c r="Q224" s="247"/>
      <c r="R224" s="247"/>
      <c r="S224" s="247"/>
      <c r="T224" s="247"/>
      <c r="U224" s="247"/>
      <c r="V224" s="247"/>
      <c r="W224" s="247"/>
      <c r="X224" s="248"/>
      <c r="Y224" s="13"/>
      <c r="Z224" s="13"/>
      <c r="AA224" s="13"/>
      <c r="AB224" s="13"/>
      <c r="AC224" s="13"/>
      <c r="AD224" s="13"/>
      <c r="AE224" s="13"/>
      <c r="AT224" s="249" t="s">
        <v>206</v>
      </c>
      <c r="AU224" s="249" t="s">
        <v>84</v>
      </c>
      <c r="AV224" s="13" t="s">
        <v>82</v>
      </c>
      <c r="AW224" s="13" t="s">
        <v>5</v>
      </c>
      <c r="AX224" s="13" t="s">
        <v>74</v>
      </c>
      <c r="AY224" s="249" t="s">
        <v>194</v>
      </c>
    </row>
    <row r="225" s="13" customFormat="1">
      <c r="A225" s="13"/>
      <c r="B225" s="239"/>
      <c r="C225" s="240"/>
      <c r="D225" s="241" t="s">
        <v>206</v>
      </c>
      <c r="E225" s="242" t="s">
        <v>20</v>
      </c>
      <c r="F225" s="243" t="s">
        <v>990</v>
      </c>
      <c r="G225" s="240"/>
      <c r="H225" s="242" t="s">
        <v>20</v>
      </c>
      <c r="I225" s="244"/>
      <c r="J225" s="244"/>
      <c r="K225" s="240"/>
      <c r="L225" s="240"/>
      <c r="M225" s="245"/>
      <c r="N225" s="246"/>
      <c r="O225" s="247"/>
      <c r="P225" s="247"/>
      <c r="Q225" s="247"/>
      <c r="R225" s="247"/>
      <c r="S225" s="247"/>
      <c r="T225" s="247"/>
      <c r="U225" s="247"/>
      <c r="V225" s="247"/>
      <c r="W225" s="247"/>
      <c r="X225" s="248"/>
      <c r="Y225" s="13"/>
      <c r="Z225" s="13"/>
      <c r="AA225" s="13"/>
      <c r="AB225" s="13"/>
      <c r="AC225" s="13"/>
      <c r="AD225" s="13"/>
      <c r="AE225" s="13"/>
      <c r="AT225" s="249" t="s">
        <v>206</v>
      </c>
      <c r="AU225" s="249" t="s">
        <v>84</v>
      </c>
      <c r="AV225" s="13" t="s">
        <v>82</v>
      </c>
      <c r="AW225" s="13" t="s">
        <v>5</v>
      </c>
      <c r="AX225" s="13" t="s">
        <v>74</v>
      </c>
      <c r="AY225" s="249" t="s">
        <v>194</v>
      </c>
    </row>
    <row r="226" s="13" customFormat="1">
      <c r="A226" s="13"/>
      <c r="B226" s="239"/>
      <c r="C226" s="240"/>
      <c r="D226" s="241" t="s">
        <v>206</v>
      </c>
      <c r="E226" s="242" t="s">
        <v>20</v>
      </c>
      <c r="F226" s="243" t="s">
        <v>506</v>
      </c>
      <c r="G226" s="240"/>
      <c r="H226" s="242" t="s">
        <v>20</v>
      </c>
      <c r="I226" s="244"/>
      <c r="J226" s="244"/>
      <c r="K226" s="240"/>
      <c r="L226" s="240"/>
      <c r="M226" s="245"/>
      <c r="N226" s="246"/>
      <c r="O226" s="247"/>
      <c r="P226" s="247"/>
      <c r="Q226" s="247"/>
      <c r="R226" s="247"/>
      <c r="S226" s="247"/>
      <c r="T226" s="247"/>
      <c r="U226" s="247"/>
      <c r="V226" s="247"/>
      <c r="W226" s="247"/>
      <c r="X226" s="248"/>
      <c r="Y226" s="13"/>
      <c r="Z226" s="13"/>
      <c r="AA226" s="13"/>
      <c r="AB226" s="13"/>
      <c r="AC226" s="13"/>
      <c r="AD226" s="13"/>
      <c r="AE226" s="13"/>
      <c r="AT226" s="249" t="s">
        <v>206</v>
      </c>
      <c r="AU226" s="249" t="s">
        <v>84</v>
      </c>
      <c r="AV226" s="13" t="s">
        <v>82</v>
      </c>
      <c r="AW226" s="13" t="s">
        <v>5</v>
      </c>
      <c r="AX226" s="13" t="s">
        <v>74</v>
      </c>
      <c r="AY226" s="249" t="s">
        <v>194</v>
      </c>
    </row>
    <row r="227" s="14" customFormat="1">
      <c r="A227" s="14"/>
      <c r="B227" s="250"/>
      <c r="C227" s="251"/>
      <c r="D227" s="241" t="s">
        <v>206</v>
      </c>
      <c r="E227" s="252" t="s">
        <v>20</v>
      </c>
      <c r="F227" s="253" t="s">
        <v>1000</v>
      </c>
      <c r="G227" s="251"/>
      <c r="H227" s="254">
        <v>7.3109999999999999</v>
      </c>
      <c r="I227" s="255"/>
      <c r="J227" s="255"/>
      <c r="K227" s="251"/>
      <c r="L227" s="251"/>
      <c r="M227" s="256"/>
      <c r="N227" s="257"/>
      <c r="O227" s="258"/>
      <c r="P227" s="258"/>
      <c r="Q227" s="258"/>
      <c r="R227" s="258"/>
      <c r="S227" s="258"/>
      <c r="T227" s="258"/>
      <c r="U227" s="258"/>
      <c r="V227" s="258"/>
      <c r="W227" s="258"/>
      <c r="X227" s="259"/>
      <c r="Y227" s="14"/>
      <c r="Z227" s="14"/>
      <c r="AA227" s="14"/>
      <c r="AB227" s="14"/>
      <c r="AC227" s="14"/>
      <c r="AD227" s="14"/>
      <c r="AE227" s="14"/>
      <c r="AT227" s="260" t="s">
        <v>206</v>
      </c>
      <c r="AU227" s="260" t="s">
        <v>84</v>
      </c>
      <c r="AV227" s="14" t="s">
        <v>84</v>
      </c>
      <c r="AW227" s="14" t="s">
        <v>5</v>
      </c>
      <c r="AX227" s="14" t="s">
        <v>74</v>
      </c>
      <c r="AY227" s="260" t="s">
        <v>194</v>
      </c>
    </row>
    <row r="228" s="13" customFormat="1">
      <c r="A228" s="13"/>
      <c r="B228" s="239"/>
      <c r="C228" s="240"/>
      <c r="D228" s="241" t="s">
        <v>206</v>
      </c>
      <c r="E228" s="242" t="s">
        <v>20</v>
      </c>
      <c r="F228" s="243" t="s">
        <v>841</v>
      </c>
      <c r="G228" s="240"/>
      <c r="H228" s="242" t="s">
        <v>20</v>
      </c>
      <c r="I228" s="244"/>
      <c r="J228" s="244"/>
      <c r="K228" s="240"/>
      <c r="L228" s="240"/>
      <c r="M228" s="245"/>
      <c r="N228" s="246"/>
      <c r="O228" s="247"/>
      <c r="P228" s="247"/>
      <c r="Q228" s="247"/>
      <c r="R228" s="247"/>
      <c r="S228" s="247"/>
      <c r="T228" s="247"/>
      <c r="U228" s="247"/>
      <c r="V228" s="247"/>
      <c r="W228" s="247"/>
      <c r="X228" s="248"/>
      <c r="Y228" s="13"/>
      <c r="Z228" s="13"/>
      <c r="AA228" s="13"/>
      <c r="AB228" s="13"/>
      <c r="AC228" s="13"/>
      <c r="AD228" s="13"/>
      <c r="AE228" s="13"/>
      <c r="AT228" s="249" t="s">
        <v>206</v>
      </c>
      <c r="AU228" s="249" t="s">
        <v>84</v>
      </c>
      <c r="AV228" s="13" t="s">
        <v>82</v>
      </c>
      <c r="AW228" s="13" t="s">
        <v>5</v>
      </c>
      <c r="AX228" s="13" t="s">
        <v>74</v>
      </c>
      <c r="AY228" s="249" t="s">
        <v>194</v>
      </c>
    </row>
    <row r="229" s="14" customFormat="1">
      <c r="A229" s="14"/>
      <c r="B229" s="250"/>
      <c r="C229" s="251"/>
      <c r="D229" s="241" t="s">
        <v>206</v>
      </c>
      <c r="E229" s="252" t="s">
        <v>20</v>
      </c>
      <c r="F229" s="253" t="s">
        <v>1001</v>
      </c>
      <c r="G229" s="251"/>
      <c r="H229" s="254">
        <v>1.097</v>
      </c>
      <c r="I229" s="255"/>
      <c r="J229" s="255"/>
      <c r="K229" s="251"/>
      <c r="L229" s="251"/>
      <c r="M229" s="256"/>
      <c r="N229" s="257"/>
      <c r="O229" s="258"/>
      <c r="P229" s="258"/>
      <c r="Q229" s="258"/>
      <c r="R229" s="258"/>
      <c r="S229" s="258"/>
      <c r="T229" s="258"/>
      <c r="U229" s="258"/>
      <c r="V229" s="258"/>
      <c r="W229" s="258"/>
      <c r="X229" s="259"/>
      <c r="Y229" s="14"/>
      <c r="Z229" s="14"/>
      <c r="AA229" s="14"/>
      <c r="AB229" s="14"/>
      <c r="AC229" s="14"/>
      <c r="AD229" s="14"/>
      <c r="AE229" s="14"/>
      <c r="AT229" s="260" t="s">
        <v>206</v>
      </c>
      <c r="AU229" s="260" t="s">
        <v>84</v>
      </c>
      <c r="AV229" s="14" t="s">
        <v>84</v>
      </c>
      <c r="AW229" s="14" t="s">
        <v>5</v>
      </c>
      <c r="AX229" s="14" t="s">
        <v>74</v>
      </c>
      <c r="AY229" s="260" t="s">
        <v>194</v>
      </c>
    </row>
    <row r="230" s="15" customFormat="1">
      <c r="A230" s="15"/>
      <c r="B230" s="261"/>
      <c r="C230" s="262"/>
      <c r="D230" s="241" t="s">
        <v>206</v>
      </c>
      <c r="E230" s="263" t="s">
        <v>20</v>
      </c>
      <c r="F230" s="264" t="s">
        <v>210</v>
      </c>
      <c r="G230" s="262"/>
      <c r="H230" s="265">
        <v>8.4079999999999995</v>
      </c>
      <c r="I230" s="266"/>
      <c r="J230" s="266"/>
      <c r="K230" s="262"/>
      <c r="L230" s="262"/>
      <c r="M230" s="267"/>
      <c r="N230" s="268"/>
      <c r="O230" s="269"/>
      <c r="P230" s="269"/>
      <c r="Q230" s="269"/>
      <c r="R230" s="269"/>
      <c r="S230" s="269"/>
      <c r="T230" s="269"/>
      <c r="U230" s="269"/>
      <c r="V230" s="269"/>
      <c r="W230" s="269"/>
      <c r="X230" s="270"/>
      <c r="Y230" s="15"/>
      <c r="Z230" s="15"/>
      <c r="AA230" s="15"/>
      <c r="AB230" s="15"/>
      <c r="AC230" s="15"/>
      <c r="AD230" s="15"/>
      <c r="AE230" s="15"/>
      <c r="AT230" s="271" t="s">
        <v>206</v>
      </c>
      <c r="AU230" s="271" t="s">
        <v>84</v>
      </c>
      <c r="AV230" s="15" t="s">
        <v>202</v>
      </c>
      <c r="AW230" s="15" t="s">
        <v>5</v>
      </c>
      <c r="AX230" s="15" t="s">
        <v>82</v>
      </c>
      <c r="AY230" s="271" t="s">
        <v>194</v>
      </c>
    </row>
    <row r="231" s="2" customFormat="1" ht="24.15" customHeight="1">
      <c r="A231" s="41"/>
      <c r="B231" s="42"/>
      <c r="C231" s="220" t="s">
        <v>296</v>
      </c>
      <c r="D231" s="220" t="s">
        <v>197</v>
      </c>
      <c r="E231" s="221" t="s">
        <v>854</v>
      </c>
      <c r="F231" s="222" t="s">
        <v>855</v>
      </c>
      <c r="G231" s="223" t="s">
        <v>218</v>
      </c>
      <c r="H231" s="224">
        <v>8.7129999999999992</v>
      </c>
      <c r="I231" s="225"/>
      <c r="J231" s="225"/>
      <c r="K231" s="226">
        <f>ROUND(P231*H231,2)</f>
        <v>0</v>
      </c>
      <c r="L231" s="222" t="s">
        <v>201</v>
      </c>
      <c r="M231" s="47"/>
      <c r="N231" s="227" t="s">
        <v>20</v>
      </c>
      <c r="O231" s="228" t="s">
        <v>43</v>
      </c>
      <c r="P231" s="229">
        <f>I231+J231</f>
        <v>0</v>
      </c>
      <c r="Q231" s="229">
        <f>ROUND(I231*H231,2)</f>
        <v>0</v>
      </c>
      <c r="R231" s="229">
        <f>ROUND(J231*H231,2)</f>
        <v>0</v>
      </c>
      <c r="S231" s="87"/>
      <c r="T231" s="230">
        <f>S231*H231</f>
        <v>0</v>
      </c>
      <c r="U231" s="230">
        <v>0.022477</v>
      </c>
      <c r="V231" s="230">
        <f>U231*H231</f>
        <v>0.19584210099999999</v>
      </c>
      <c r="W231" s="230">
        <v>0</v>
      </c>
      <c r="X231" s="231">
        <f>W231*H231</f>
        <v>0</v>
      </c>
      <c r="Y231" s="41"/>
      <c r="Z231" s="41"/>
      <c r="AA231" s="41"/>
      <c r="AB231" s="41"/>
      <c r="AC231" s="41"/>
      <c r="AD231" s="41"/>
      <c r="AE231" s="41"/>
      <c r="AR231" s="232" t="s">
        <v>289</v>
      </c>
      <c r="AT231" s="232" t="s">
        <v>197</v>
      </c>
      <c r="AU231" s="232" t="s">
        <v>84</v>
      </c>
      <c r="AY231" s="20" t="s">
        <v>194</v>
      </c>
      <c r="BE231" s="233">
        <f>IF(O231="základní",K231,0)</f>
        <v>0</v>
      </c>
      <c r="BF231" s="233">
        <f>IF(O231="snížená",K231,0)</f>
        <v>0</v>
      </c>
      <c r="BG231" s="233">
        <f>IF(O231="zákl. přenesená",K231,0)</f>
        <v>0</v>
      </c>
      <c r="BH231" s="233">
        <f>IF(O231="sníž. přenesená",K231,0)</f>
        <v>0</v>
      </c>
      <c r="BI231" s="233">
        <f>IF(O231="nulová",K231,0)</f>
        <v>0</v>
      </c>
      <c r="BJ231" s="20" t="s">
        <v>82</v>
      </c>
      <c r="BK231" s="233">
        <f>ROUND(P231*H231,2)</f>
        <v>0</v>
      </c>
      <c r="BL231" s="20" t="s">
        <v>289</v>
      </c>
      <c r="BM231" s="232" t="s">
        <v>1002</v>
      </c>
    </row>
    <row r="232" s="2" customFormat="1">
      <c r="A232" s="41"/>
      <c r="B232" s="42"/>
      <c r="C232" s="43"/>
      <c r="D232" s="234" t="s">
        <v>204</v>
      </c>
      <c r="E232" s="43"/>
      <c r="F232" s="235" t="s">
        <v>857</v>
      </c>
      <c r="G232" s="43"/>
      <c r="H232" s="43"/>
      <c r="I232" s="236"/>
      <c r="J232" s="236"/>
      <c r="K232" s="43"/>
      <c r="L232" s="43"/>
      <c r="M232" s="47"/>
      <c r="N232" s="237"/>
      <c r="O232" s="238"/>
      <c r="P232" s="87"/>
      <c r="Q232" s="87"/>
      <c r="R232" s="87"/>
      <c r="S232" s="87"/>
      <c r="T232" s="87"/>
      <c r="U232" s="87"/>
      <c r="V232" s="87"/>
      <c r="W232" s="87"/>
      <c r="X232" s="88"/>
      <c r="Y232" s="41"/>
      <c r="Z232" s="41"/>
      <c r="AA232" s="41"/>
      <c r="AB232" s="41"/>
      <c r="AC232" s="41"/>
      <c r="AD232" s="41"/>
      <c r="AE232" s="41"/>
      <c r="AT232" s="20" t="s">
        <v>204</v>
      </c>
      <c r="AU232" s="20" t="s">
        <v>84</v>
      </c>
    </row>
    <row r="233" s="13" customFormat="1">
      <c r="A233" s="13"/>
      <c r="B233" s="239"/>
      <c r="C233" s="240"/>
      <c r="D233" s="241" t="s">
        <v>206</v>
      </c>
      <c r="E233" s="242" t="s">
        <v>20</v>
      </c>
      <c r="F233" s="243" t="s">
        <v>960</v>
      </c>
      <c r="G233" s="240"/>
      <c r="H233" s="242" t="s">
        <v>20</v>
      </c>
      <c r="I233" s="244"/>
      <c r="J233" s="244"/>
      <c r="K233" s="240"/>
      <c r="L233" s="240"/>
      <c r="M233" s="245"/>
      <c r="N233" s="246"/>
      <c r="O233" s="247"/>
      <c r="P233" s="247"/>
      <c r="Q233" s="247"/>
      <c r="R233" s="247"/>
      <c r="S233" s="247"/>
      <c r="T233" s="247"/>
      <c r="U233" s="247"/>
      <c r="V233" s="247"/>
      <c r="W233" s="247"/>
      <c r="X233" s="248"/>
      <c r="Y233" s="13"/>
      <c r="Z233" s="13"/>
      <c r="AA233" s="13"/>
      <c r="AB233" s="13"/>
      <c r="AC233" s="13"/>
      <c r="AD233" s="13"/>
      <c r="AE233" s="13"/>
      <c r="AT233" s="249" t="s">
        <v>206</v>
      </c>
      <c r="AU233" s="249" t="s">
        <v>84</v>
      </c>
      <c r="AV233" s="13" t="s">
        <v>82</v>
      </c>
      <c r="AW233" s="13" t="s">
        <v>5</v>
      </c>
      <c r="AX233" s="13" t="s">
        <v>74</v>
      </c>
      <c r="AY233" s="249" t="s">
        <v>194</v>
      </c>
    </row>
    <row r="234" s="13" customFormat="1">
      <c r="A234" s="13"/>
      <c r="B234" s="239"/>
      <c r="C234" s="240"/>
      <c r="D234" s="241" t="s">
        <v>206</v>
      </c>
      <c r="E234" s="242" t="s">
        <v>20</v>
      </c>
      <c r="F234" s="243" t="s">
        <v>1003</v>
      </c>
      <c r="G234" s="240"/>
      <c r="H234" s="242" t="s">
        <v>20</v>
      </c>
      <c r="I234" s="244"/>
      <c r="J234" s="244"/>
      <c r="K234" s="240"/>
      <c r="L234" s="240"/>
      <c r="M234" s="245"/>
      <c r="N234" s="246"/>
      <c r="O234" s="247"/>
      <c r="P234" s="247"/>
      <c r="Q234" s="247"/>
      <c r="R234" s="247"/>
      <c r="S234" s="247"/>
      <c r="T234" s="247"/>
      <c r="U234" s="247"/>
      <c r="V234" s="247"/>
      <c r="W234" s="247"/>
      <c r="X234" s="248"/>
      <c r="Y234" s="13"/>
      <c r="Z234" s="13"/>
      <c r="AA234" s="13"/>
      <c r="AB234" s="13"/>
      <c r="AC234" s="13"/>
      <c r="AD234" s="13"/>
      <c r="AE234" s="13"/>
      <c r="AT234" s="249" t="s">
        <v>206</v>
      </c>
      <c r="AU234" s="249" t="s">
        <v>84</v>
      </c>
      <c r="AV234" s="13" t="s">
        <v>82</v>
      </c>
      <c r="AW234" s="13" t="s">
        <v>5</v>
      </c>
      <c r="AX234" s="13" t="s">
        <v>74</v>
      </c>
      <c r="AY234" s="249" t="s">
        <v>194</v>
      </c>
    </row>
    <row r="235" s="13" customFormat="1">
      <c r="A235" s="13"/>
      <c r="B235" s="239"/>
      <c r="C235" s="240"/>
      <c r="D235" s="241" t="s">
        <v>206</v>
      </c>
      <c r="E235" s="242" t="s">
        <v>20</v>
      </c>
      <c r="F235" s="243" t="s">
        <v>506</v>
      </c>
      <c r="G235" s="240"/>
      <c r="H235" s="242" t="s">
        <v>20</v>
      </c>
      <c r="I235" s="244"/>
      <c r="J235" s="244"/>
      <c r="K235" s="240"/>
      <c r="L235" s="240"/>
      <c r="M235" s="245"/>
      <c r="N235" s="246"/>
      <c r="O235" s="247"/>
      <c r="P235" s="247"/>
      <c r="Q235" s="247"/>
      <c r="R235" s="247"/>
      <c r="S235" s="247"/>
      <c r="T235" s="247"/>
      <c r="U235" s="247"/>
      <c r="V235" s="247"/>
      <c r="W235" s="247"/>
      <c r="X235" s="248"/>
      <c r="Y235" s="13"/>
      <c r="Z235" s="13"/>
      <c r="AA235" s="13"/>
      <c r="AB235" s="13"/>
      <c r="AC235" s="13"/>
      <c r="AD235" s="13"/>
      <c r="AE235" s="13"/>
      <c r="AT235" s="249" t="s">
        <v>206</v>
      </c>
      <c r="AU235" s="249" t="s">
        <v>84</v>
      </c>
      <c r="AV235" s="13" t="s">
        <v>82</v>
      </c>
      <c r="AW235" s="13" t="s">
        <v>5</v>
      </c>
      <c r="AX235" s="13" t="s">
        <v>74</v>
      </c>
      <c r="AY235" s="249" t="s">
        <v>194</v>
      </c>
    </row>
    <row r="236" s="13" customFormat="1">
      <c r="A236" s="13"/>
      <c r="B236" s="239"/>
      <c r="C236" s="240"/>
      <c r="D236" s="241" t="s">
        <v>206</v>
      </c>
      <c r="E236" s="242" t="s">
        <v>20</v>
      </c>
      <c r="F236" s="243" t="s">
        <v>1004</v>
      </c>
      <c r="G236" s="240"/>
      <c r="H236" s="242" t="s">
        <v>20</v>
      </c>
      <c r="I236" s="244"/>
      <c r="J236" s="244"/>
      <c r="K236" s="240"/>
      <c r="L236" s="240"/>
      <c r="M236" s="245"/>
      <c r="N236" s="246"/>
      <c r="O236" s="247"/>
      <c r="P236" s="247"/>
      <c r="Q236" s="247"/>
      <c r="R236" s="247"/>
      <c r="S236" s="247"/>
      <c r="T236" s="247"/>
      <c r="U236" s="247"/>
      <c r="V236" s="247"/>
      <c r="W236" s="247"/>
      <c r="X236" s="248"/>
      <c r="Y236" s="13"/>
      <c r="Z236" s="13"/>
      <c r="AA236" s="13"/>
      <c r="AB236" s="13"/>
      <c r="AC236" s="13"/>
      <c r="AD236" s="13"/>
      <c r="AE236" s="13"/>
      <c r="AT236" s="249" t="s">
        <v>206</v>
      </c>
      <c r="AU236" s="249" t="s">
        <v>84</v>
      </c>
      <c r="AV236" s="13" t="s">
        <v>82</v>
      </c>
      <c r="AW236" s="13" t="s">
        <v>5</v>
      </c>
      <c r="AX236" s="13" t="s">
        <v>74</v>
      </c>
      <c r="AY236" s="249" t="s">
        <v>194</v>
      </c>
    </row>
    <row r="237" s="13" customFormat="1">
      <c r="A237" s="13"/>
      <c r="B237" s="239"/>
      <c r="C237" s="240"/>
      <c r="D237" s="241" t="s">
        <v>206</v>
      </c>
      <c r="E237" s="242" t="s">
        <v>20</v>
      </c>
      <c r="F237" s="243" t="s">
        <v>861</v>
      </c>
      <c r="G237" s="240"/>
      <c r="H237" s="242" t="s">
        <v>20</v>
      </c>
      <c r="I237" s="244"/>
      <c r="J237" s="244"/>
      <c r="K237" s="240"/>
      <c r="L237" s="240"/>
      <c r="M237" s="245"/>
      <c r="N237" s="246"/>
      <c r="O237" s="247"/>
      <c r="P237" s="247"/>
      <c r="Q237" s="247"/>
      <c r="R237" s="247"/>
      <c r="S237" s="247"/>
      <c r="T237" s="247"/>
      <c r="U237" s="247"/>
      <c r="V237" s="247"/>
      <c r="W237" s="247"/>
      <c r="X237" s="248"/>
      <c r="Y237" s="13"/>
      <c r="Z237" s="13"/>
      <c r="AA237" s="13"/>
      <c r="AB237" s="13"/>
      <c r="AC237" s="13"/>
      <c r="AD237" s="13"/>
      <c r="AE237" s="13"/>
      <c r="AT237" s="249" t="s">
        <v>206</v>
      </c>
      <c r="AU237" s="249" t="s">
        <v>84</v>
      </c>
      <c r="AV237" s="13" t="s">
        <v>82</v>
      </c>
      <c r="AW237" s="13" t="s">
        <v>5</v>
      </c>
      <c r="AX237" s="13" t="s">
        <v>74</v>
      </c>
      <c r="AY237" s="249" t="s">
        <v>194</v>
      </c>
    </row>
    <row r="238" s="14" customFormat="1">
      <c r="A238" s="14"/>
      <c r="B238" s="250"/>
      <c r="C238" s="251"/>
      <c r="D238" s="241" t="s">
        <v>206</v>
      </c>
      <c r="E238" s="252" t="s">
        <v>20</v>
      </c>
      <c r="F238" s="253" t="s">
        <v>1005</v>
      </c>
      <c r="G238" s="251"/>
      <c r="H238" s="254">
        <v>8.7129999999999992</v>
      </c>
      <c r="I238" s="255"/>
      <c r="J238" s="255"/>
      <c r="K238" s="251"/>
      <c r="L238" s="251"/>
      <c r="M238" s="256"/>
      <c r="N238" s="257"/>
      <c r="O238" s="258"/>
      <c r="P238" s="258"/>
      <c r="Q238" s="258"/>
      <c r="R238" s="258"/>
      <c r="S238" s="258"/>
      <c r="T238" s="258"/>
      <c r="U238" s="258"/>
      <c r="V238" s="258"/>
      <c r="W238" s="258"/>
      <c r="X238" s="259"/>
      <c r="Y238" s="14"/>
      <c r="Z238" s="14"/>
      <c r="AA238" s="14"/>
      <c r="AB238" s="14"/>
      <c r="AC238" s="14"/>
      <c r="AD238" s="14"/>
      <c r="AE238" s="14"/>
      <c r="AT238" s="260" t="s">
        <v>206</v>
      </c>
      <c r="AU238" s="260" t="s">
        <v>84</v>
      </c>
      <c r="AV238" s="14" t="s">
        <v>84</v>
      </c>
      <c r="AW238" s="14" t="s">
        <v>5</v>
      </c>
      <c r="AX238" s="14" t="s">
        <v>74</v>
      </c>
      <c r="AY238" s="260" t="s">
        <v>194</v>
      </c>
    </row>
    <row r="239" s="15" customFormat="1">
      <c r="A239" s="15"/>
      <c r="B239" s="261"/>
      <c r="C239" s="262"/>
      <c r="D239" s="241" t="s">
        <v>206</v>
      </c>
      <c r="E239" s="263" t="s">
        <v>20</v>
      </c>
      <c r="F239" s="264" t="s">
        <v>210</v>
      </c>
      <c r="G239" s="262"/>
      <c r="H239" s="265">
        <v>8.7129999999999992</v>
      </c>
      <c r="I239" s="266"/>
      <c r="J239" s="266"/>
      <c r="K239" s="262"/>
      <c r="L239" s="262"/>
      <c r="M239" s="267"/>
      <c r="N239" s="268"/>
      <c r="O239" s="269"/>
      <c r="P239" s="269"/>
      <c r="Q239" s="269"/>
      <c r="R239" s="269"/>
      <c r="S239" s="269"/>
      <c r="T239" s="269"/>
      <c r="U239" s="269"/>
      <c r="V239" s="269"/>
      <c r="W239" s="269"/>
      <c r="X239" s="270"/>
      <c r="Y239" s="15"/>
      <c r="Z239" s="15"/>
      <c r="AA239" s="15"/>
      <c r="AB239" s="15"/>
      <c r="AC239" s="15"/>
      <c r="AD239" s="15"/>
      <c r="AE239" s="15"/>
      <c r="AT239" s="271" t="s">
        <v>206</v>
      </c>
      <c r="AU239" s="271" t="s">
        <v>84</v>
      </c>
      <c r="AV239" s="15" t="s">
        <v>202</v>
      </c>
      <c r="AW239" s="15" t="s">
        <v>5</v>
      </c>
      <c r="AX239" s="15" t="s">
        <v>82</v>
      </c>
      <c r="AY239" s="271" t="s">
        <v>194</v>
      </c>
    </row>
    <row r="240" s="2" customFormat="1" ht="24.15" customHeight="1">
      <c r="A240" s="41"/>
      <c r="B240" s="42"/>
      <c r="C240" s="220" t="s">
        <v>8</v>
      </c>
      <c r="D240" s="220" t="s">
        <v>197</v>
      </c>
      <c r="E240" s="221" t="s">
        <v>863</v>
      </c>
      <c r="F240" s="222" t="s">
        <v>864</v>
      </c>
      <c r="G240" s="223" t="s">
        <v>865</v>
      </c>
      <c r="H240" s="297"/>
      <c r="I240" s="225"/>
      <c r="J240" s="225"/>
      <c r="K240" s="226">
        <f>ROUND(P240*H240,2)</f>
        <v>0</v>
      </c>
      <c r="L240" s="222" t="s">
        <v>201</v>
      </c>
      <c r="M240" s="47"/>
      <c r="N240" s="227" t="s">
        <v>20</v>
      </c>
      <c r="O240" s="228" t="s">
        <v>43</v>
      </c>
      <c r="P240" s="229">
        <f>I240+J240</f>
        <v>0</v>
      </c>
      <c r="Q240" s="229">
        <f>ROUND(I240*H240,2)</f>
        <v>0</v>
      </c>
      <c r="R240" s="229">
        <f>ROUND(J240*H240,2)</f>
        <v>0</v>
      </c>
      <c r="S240" s="87"/>
      <c r="T240" s="230">
        <f>S240*H240</f>
        <v>0</v>
      </c>
      <c r="U240" s="230">
        <v>0</v>
      </c>
      <c r="V240" s="230">
        <f>U240*H240</f>
        <v>0</v>
      </c>
      <c r="W240" s="230">
        <v>0</v>
      </c>
      <c r="X240" s="231">
        <f>W240*H240</f>
        <v>0</v>
      </c>
      <c r="Y240" s="41"/>
      <c r="Z240" s="41"/>
      <c r="AA240" s="41"/>
      <c r="AB240" s="41"/>
      <c r="AC240" s="41"/>
      <c r="AD240" s="41"/>
      <c r="AE240" s="41"/>
      <c r="AR240" s="232" t="s">
        <v>289</v>
      </c>
      <c r="AT240" s="232" t="s">
        <v>197</v>
      </c>
      <c r="AU240" s="232" t="s">
        <v>84</v>
      </c>
      <c r="AY240" s="20" t="s">
        <v>194</v>
      </c>
      <c r="BE240" s="233">
        <f>IF(O240="základní",K240,0)</f>
        <v>0</v>
      </c>
      <c r="BF240" s="233">
        <f>IF(O240="snížená",K240,0)</f>
        <v>0</v>
      </c>
      <c r="BG240" s="233">
        <f>IF(O240="zákl. přenesená",K240,0)</f>
        <v>0</v>
      </c>
      <c r="BH240" s="233">
        <f>IF(O240="sníž. přenesená",K240,0)</f>
        <v>0</v>
      </c>
      <c r="BI240" s="233">
        <f>IF(O240="nulová",K240,0)</f>
        <v>0</v>
      </c>
      <c r="BJ240" s="20" t="s">
        <v>82</v>
      </c>
      <c r="BK240" s="233">
        <f>ROUND(P240*H240,2)</f>
        <v>0</v>
      </c>
      <c r="BL240" s="20" t="s">
        <v>289</v>
      </c>
      <c r="BM240" s="232" t="s">
        <v>1006</v>
      </c>
    </row>
    <row r="241" s="2" customFormat="1">
      <c r="A241" s="41"/>
      <c r="B241" s="42"/>
      <c r="C241" s="43"/>
      <c r="D241" s="234" t="s">
        <v>204</v>
      </c>
      <c r="E241" s="43"/>
      <c r="F241" s="235" t="s">
        <v>867</v>
      </c>
      <c r="G241" s="43"/>
      <c r="H241" s="43"/>
      <c r="I241" s="236"/>
      <c r="J241" s="236"/>
      <c r="K241" s="43"/>
      <c r="L241" s="43"/>
      <c r="M241" s="47"/>
      <c r="N241" s="237"/>
      <c r="O241" s="238"/>
      <c r="P241" s="87"/>
      <c r="Q241" s="87"/>
      <c r="R241" s="87"/>
      <c r="S241" s="87"/>
      <c r="T241" s="87"/>
      <c r="U241" s="87"/>
      <c r="V241" s="87"/>
      <c r="W241" s="87"/>
      <c r="X241" s="88"/>
      <c r="Y241" s="41"/>
      <c r="Z241" s="41"/>
      <c r="AA241" s="41"/>
      <c r="AB241" s="41"/>
      <c r="AC241" s="41"/>
      <c r="AD241" s="41"/>
      <c r="AE241" s="41"/>
      <c r="AT241" s="20" t="s">
        <v>204</v>
      </c>
      <c r="AU241" s="20" t="s">
        <v>84</v>
      </c>
    </row>
    <row r="242" s="12" customFormat="1" ht="22.8" customHeight="1">
      <c r="A242" s="12"/>
      <c r="B242" s="203"/>
      <c r="C242" s="204"/>
      <c r="D242" s="205" t="s">
        <v>73</v>
      </c>
      <c r="E242" s="218" t="s">
        <v>868</v>
      </c>
      <c r="F242" s="218" t="s">
        <v>869</v>
      </c>
      <c r="G242" s="204"/>
      <c r="H242" s="204"/>
      <c r="I242" s="207"/>
      <c r="J242" s="207"/>
      <c r="K242" s="219">
        <f>BK242</f>
        <v>0</v>
      </c>
      <c r="L242" s="204"/>
      <c r="M242" s="209"/>
      <c r="N242" s="210"/>
      <c r="O242" s="211"/>
      <c r="P242" s="211"/>
      <c r="Q242" s="212">
        <f>SUM(Q243:Q268)</f>
        <v>0</v>
      </c>
      <c r="R242" s="212">
        <f>SUM(R243:R268)</f>
        <v>0</v>
      </c>
      <c r="S242" s="211"/>
      <c r="T242" s="213">
        <f>SUM(T243:T268)</f>
        <v>0</v>
      </c>
      <c r="U242" s="211"/>
      <c r="V242" s="213">
        <f>SUM(V243:V268)</f>
        <v>0.0092931839999999995</v>
      </c>
      <c r="W242" s="211"/>
      <c r="X242" s="214">
        <f>SUM(X243:X268)</f>
        <v>0</v>
      </c>
      <c r="Y242" s="12"/>
      <c r="Z242" s="12"/>
      <c r="AA242" s="12"/>
      <c r="AB242" s="12"/>
      <c r="AC242" s="12"/>
      <c r="AD242" s="12"/>
      <c r="AE242" s="12"/>
      <c r="AR242" s="215" t="s">
        <v>84</v>
      </c>
      <c r="AT242" s="216" t="s">
        <v>73</v>
      </c>
      <c r="AU242" s="216" t="s">
        <v>82</v>
      </c>
      <c r="AY242" s="215" t="s">
        <v>194</v>
      </c>
      <c r="BK242" s="217">
        <f>SUM(BK243:BK268)</f>
        <v>0</v>
      </c>
    </row>
    <row r="243" s="2" customFormat="1" ht="24.15" customHeight="1">
      <c r="A243" s="41"/>
      <c r="B243" s="42"/>
      <c r="C243" s="220" t="s">
        <v>304</v>
      </c>
      <c r="D243" s="220" t="s">
        <v>197</v>
      </c>
      <c r="E243" s="221" t="s">
        <v>870</v>
      </c>
      <c r="F243" s="222" t="s">
        <v>871</v>
      </c>
      <c r="G243" s="223" t="s">
        <v>200</v>
      </c>
      <c r="H243" s="224">
        <v>43.024000000000001</v>
      </c>
      <c r="I243" s="225"/>
      <c r="J243" s="225"/>
      <c r="K243" s="226">
        <f>ROUND(P243*H243,2)</f>
        <v>0</v>
      </c>
      <c r="L243" s="222" t="s">
        <v>201</v>
      </c>
      <c r="M243" s="47"/>
      <c r="N243" s="227" t="s">
        <v>20</v>
      </c>
      <c r="O243" s="228" t="s">
        <v>43</v>
      </c>
      <c r="P243" s="229">
        <f>I243+J243</f>
        <v>0</v>
      </c>
      <c r="Q243" s="229">
        <f>ROUND(I243*H243,2)</f>
        <v>0</v>
      </c>
      <c r="R243" s="229">
        <f>ROUND(J243*H243,2)</f>
        <v>0</v>
      </c>
      <c r="S243" s="87"/>
      <c r="T243" s="230">
        <f>S243*H243</f>
        <v>0</v>
      </c>
      <c r="U243" s="230">
        <v>0</v>
      </c>
      <c r="V243" s="230">
        <f>U243*H243</f>
        <v>0</v>
      </c>
      <c r="W243" s="230">
        <v>0</v>
      </c>
      <c r="X243" s="231">
        <f>W243*H243</f>
        <v>0</v>
      </c>
      <c r="Y243" s="41"/>
      <c r="Z243" s="41"/>
      <c r="AA243" s="41"/>
      <c r="AB243" s="41"/>
      <c r="AC243" s="41"/>
      <c r="AD243" s="41"/>
      <c r="AE243" s="41"/>
      <c r="AR243" s="232" t="s">
        <v>289</v>
      </c>
      <c r="AT243" s="232" t="s">
        <v>197</v>
      </c>
      <c r="AU243" s="232" t="s">
        <v>84</v>
      </c>
      <c r="AY243" s="20" t="s">
        <v>194</v>
      </c>
      <c r="BE243" s="233">
        <f>IF(O243="základní",K243,0)</f>
        <v>0</v>
      </c>
      <c r="BF243" s="233">
        <f>IF(O243="snížená",K243,0)</f>
        <v>0</v>
      </c>
      <c r="BG243" s="233">
        <f>IF(O243="zákl. přenesená",K243,0)</f>
        <v>0</v>
      </c>
      <c r="BH243" s="233">
        <f>IF(O243="sníž. přenesená",K243,0)</f>
        <v>0</v>
      </c>
      <c r="BI243" s="233">
        <f>IF(O243="nulová",K243,0)</f>
        <v>0</v>
      </c>
      <c r="BJ243" s="20" t="s">
        <v>82</v>
      </c>
      <c r="BK243" s="233">
        <f>ROUND(P243*H243,2)</f>
        <v>0</v>
      </c>
      <c r="BL243" s="20" t="s">
        <v>289</v>
      </c>
      <c r="BM243" s="232" t="s">
        <v>1007</v>
      </c>
    </row>
    <row r="244" s="2" customFormat="1">
      <c r="A244" s="41"/>
      <c r="B244" s="42"/>
      <c r="C244" s="43"/>
      <c r="D244" s="234" t="s">
        <v>204</v>
      </c>
      <c r="E244" s="43"/>
      <c r="F244" s="235" t="s">
        <v>873</v>
      </c>
      <c r="G244" s="43"/>
      <c r="H244" s="43"/>
      <c r="I244" s="236"/>
      <c r="J244" s="236"/>
      <c r="K244" s="43"/>
      <c r="L244" s="43"/>
      <c r="M244" s="47"/>
      <c r="N244" s="237"/>
      <c r="O244" s="238"/>
      <c r="P244" s="87"/>
      <c r="Q244" s="87"/>
      <c r="R244" s="87"/>
      <c r="S244" s="87"/>
      <c r="T244" s="87"/>
      <c r="U244" s="87"/>
      <c r="V244" s="87"/>
      <c r="W244" s="87"/>
      <c r="X244" s="88"/>
      <c r="Y244" s="41"/>
      <c r="Z244" s="41"/>
      <c r="AA244" s="41"/>
      <c r="AB244" s="41"/>
      <c r="AC244" s="41"/>
      <c r="AD244" s="41"/>
      <c r="AE244" s="41"/>
      <c r="AT244" s="20" t="s">
        <v>204</v>
      </c>
      <c r="AU244" s="20" t="s">
        <v>84</v>
      </c>
    </row>
    <row r="245" s="13" customFormat="1">
      <c r="A245" s="13"/>
      <c r="B245" s="239"/>
      <c r="C245" s="240"/>
      <c r="D245" s="241" t="s">
        <v>206</v>
      </c>
      <c r="E245" s="242" t="s">
        <v>20</v>
      </c>
      <c r="F245" s="243" t="s">
        <v>960</v>
      </c>
      <c r="G245" s="240"/>
      <c r="H245" s="242" t="s">
        <v>20</v>
      </c>
      <c r="I245" s="244"/>
      <c r="J245" s="244"/>
      <c r="K245" s="240"/>
      <c r="L245" s="240"/>
      <c r="M245" s="245"/>
      <c r="N245" s="246"/>
      <c r="O245" s="247"/>
      <c r="P245" s="247"/>
      <c r="Q245" s="247"/>
      <c r="R245" s="247"/>
      <c r="S245" s="247"/>
      <c r="T245" s="247"/>
      <c r="U245" s="247"/>
      <c r="V245" s="247"/>
      <c r="W245" s="247"/>
      <c r="X245" s="248"/>
      <c r="Y245" s="13"/>
      <c r="Z245" s="13"/>
      <c r="AA245" s="13"/>
      <c r="AB245" s="13"/>
      <c r="AC245" s="13"/>
      <c r="AD245" s="13"/>
      <c r="AE245" s="13"/>
      <c r="AT245" s="249" t="s">
        <v>206</v>
      </c>
      <c r="AU245" s="249" t="s">
        <v>84</v>
      </c>
      <c r="AV245" s="13" t="s">
        <v>82</v>
      </c>
      <c r="AW245" s="13" t="s">
        <v>5</v>
      </c>
      <c r="AX245" s="13" t="s">
        <v>74</v>
      </c>
      <c r="AY245" s="249" t="s">
        <v>194</v>
      </c>
    </row>
    <row r="246" s="13" customFormat="1">
      <c r="A246" s="13"/>
      <c r="B246" s="239"/>
      <c r="C246" s="240"/>
      <c r="D246" s="241" t="s">
        <v>206</v>
      </c>
      <c r="E246" s="242" t="s">
        <v>20</v>
      </c>
      <c r="F246" s="243" t="s">
        <v>874</v>
      </c>
      <c r="G246" s="240"/>
      <c r="H246" s="242" t="s">
        <v>20</v>
      </c>
      <c r="I246" s="244"/>
      <c r="J246" s="244"/>
      <c r="K246" s="240"/>
      <c r="L246" s="240"/>
      <c r="M246" s="245"/>
      <c r="N246" s="246"/>
      <c r="O246" s="247"/>
      <c r="P246" s="247"/>
      <c r="Q246" s="247"/>
      <c r="R246" s="247"/>
      <c r="S246" s="247"/>
      <c r="T246" s="247"/>
      <c r="U246" s="247"/>
      <c r="V246" s="247"/>
      <c r="W246" s="247"/>
      <c r="X246" s="248"/>
      <c r="Y246" s="13"/>
      <c r="Z246" s="13"/>
      <c r="AA246" s="13"/>
      <c r="AB246" s="13"/>
      <c r="AC246" s="13"/>
      <c r="AD246" s="13"/>
      <c r="AE246" s="13"/>
      <c r="AT246" s="249" t="s">
        <v>206</v>
      </c>
      <c r="AU246" s="249" t="s">
        <v>84</v>
      </c>
      <c r="AV246" s="13" t="s">
        <v>82</v>
      </c>
      <c r="AW246" s="13" t="s">
        <v>5</v>
      </c>
      <c r="AX246" s="13" t="s">
        <v>74</v>
      </c>
      <c r="AY246" s="249" t="s">
        <v>194</v>
      </c>
    </row>
    <row r="247" s="13" customFormat="1">
      <c r="A247" s="13"/>
      <c r="B247" s="239"/>
      <c r="C247" s="240"/>
      <c r="D247" s="241" t="s">
        <v>206</v>
      </c>
      <c r="E247" s="242" t="s">
        <v>20</v>
      </c>
      <c r="F247" s="243" t="s">
        <v>349</v>
      </c>
      <c r="G247" s="240"/>
      <c r="H247" s="242" t="s">
        <v>20</v>
      </c>
      <c r="I247" s="244"/>
      <c r="J247" s="244"/>
      <c r="K247" s="240"/>
      <c r="L247" s="240"/>
      <c r="M247" s="245"/>
      <c r="N247" s="246"/>
      <c r="O247" s="247"/>
      <c r="P247" s="247"/>
      <c r="Q247" s="247"/>
      <c r="R247" s="247"/>
      <c r="S247" s="247"/>
      <c r="T247" s="247"/>
      <c r="U247" s="247"/>
      <c r="V247" s="247"/>
      <c r="W247" s="247"/>
      <c r="X247" s="248"/>
      <c r="Y247" s="13"/>
      <c r="Z247" s="13"/>
      <c r="AA247" s="13"/>
      <c r="AB247" s="13"/>
      <c r="AC247" s="13"/>
      <c r="AD247" s="13"/>
      <c r="AE247" s="13"/>
      <c r="AT247" s="249" t="s">
        <v>206</v>
      </c>
      <c r="AU247" s="249" t="s">
        <v>84</v>
      </c>
      <c r="AV247" s="13" t="s">
        <v>82</v>
      </c>
      <c r="AW247" s="13" t="s">
        <v>5</v>
      </c>
      <c r="AX247" s="13" t="s">
        <v>74</v>
      </c>
      <c r="AY247" s="249" t="s">
        <v>194</v>
      </c>
    </row>
    <row r="248" s="14" customFormat="1">
      <c r="A248" s="14"/>
      <c r="B248" s="250"/>
      <c r="C248" s="251"/>
      <c r="D248" s="241" t="s">
        <v>206</v>
      </c>
      <c r="E248" s="252" t="s">
        <v>20</v>
      </c>
      <c r="F248" s="253" t="s">
        <v>1008</v>
      </c>
      <c r="G248" s="251"/>
      <c r="H248" s="254">
        <v>22.079999999999998</v>
      </c>
      <c r="I248" s="255"/>
      <c r="J248" s="255"/>
      <c r="K248" s="251"/>
      <c r="L248" s="251"/>
      <c r="M248" s="256"/>
      <c r="N248" s="257"/>
      <c r="O248" s="258"/>
      <c r="P248" s="258"/>
      <c r="Q248" s="258"/>
      <c r="R248" s="258"/>
      <c r="S248" s="258"/>
      <c r="T248" s="258"/>
      <c r="U248" s="258"/>
      <c r="V248" s="258"/>
      <c r="W248" s="258"/>
      <c r="X248" s="259"/>
      <c r="Y248" s="14"/>
      <c r="Z248" s="14"/>
      <c r="AA248" s="14"/>
      <c r="AB248" s="14"/>
      <c r="AC248" s="14"/>
      <c r="AD248" s="14"/>
      <c r="AE248" s="14"/>
      <c r="AT248" s="260" t="s">
        <v>206</v>
      </c>
      <c r="AU248" s="260" t="s">
        <v>84</v>
      </c>
      <c r="AV248" s="14" t="s">
        <v>84</v>
      </c>
      <c r="AW248" s="14" t="s">
        <v>5</v>
      </c>
      <c r="AX248" s="14" t="s">
        <v>74</v>
      </c>
      <c r="AY248" s="260" t="s">
        <v>194</v>
      </c>
    </row>
    <row r="249" s="13" customFormat="1">
      <c r="A249" s="13"/>
      <c r="B249" s="239"/>
      <c r="C249" s="240"/>
      <c r="D249" s="241" t="s">
        <v>206</v>
      </c>
      <c r="E249" s="242" t="s">
        <v>20</v>
      </c>
      <c r="F249" s="243" t="s">
        <v>876</v>
      </c>
      <c r="G249" s="240"/>
      <c r="H249" s="242" t="s">
        <v>20</v>
      </c>
      <c r="I249" s="244"/>
      <c r="J249" s="244"/>
      <c r="K249" s="240"/>
      <c r="L249" s="240"/>
      <c r="M249" s="245"/>
      <c r="N249" s="246"/>
      <c r="O249" s="247"/>
      <c r="P249" s="247"/>
      <c r="Q249" s="247"/>
      <c r="R249" s="247"/>
      <c r="S249" s="247"/>
      <c r="T249" s="247"/>
      <c r="U249" s="247"/>
      <c r="V249" s="247"/>
      <c r="W249" s="247"/>
      <c r="X249" s="248"/>
      <c r="Y249" s="13"/>
      <c r="Z249" s="13"/>
      <c r="AA249" s="13"/>
      <c r="AB249" s="13"/>
      <c r="AC249" s="13"/>
      <c r="AD249" s="13"/>
      <c r="AE249" s="13"/>
      <c r="AT249" s="249" t="s">
        <v>206</v>
      </c>
      <c r="AU249" s="249" t="s">
        <v>84</v>
      </c>
      <c r="AV249" s="13" t="s">
        <v>82</v>
      </c>
      <c r="AW249" s="13" t="s">
        <v>5</v>
      </c>
      <c r="AX249" s="13" t="s">
        <v>74</v>
      </c>
      <c r="AY249" s="249" t="s">
        <v>194</v>
      </c>
    </row>
    <row r="250" s="13" customFormat="1">
      <c r="A250" s="13"/>
      <c r="B250" s="239"/>
      <c r="C250" s="240"/>
      <c r="D250" s="241" t="s">
        <v>206</v>
      </c>
      <c r="E250" s="242" t="s">
        <v>20</v>
      </c>
      <c r="F250" s="243" t="s">
        <v>960</v>
      </c>
      <c r="G250" s="240"/>
      <c r="H250" s="242" t="s">
        <v>20</v>
      </c>
      <c r="I250" s="244"/>
      <c r="J250" s="244"/>
      <c r="K250" s="240"/>
      <c r="L250" s="240"/>
      <c r="M250" s="245"/>
      <c r="N250" s="246"/>
      <c r="O250" s="247"/>
      <c r="P250" s="247"/>
      <c r="Q250" s="247"/>
      <c r="R250" s="247"/>
      <c r="S250" s="247"/>
      <c r="T250" s="247"/>
      <c r="U250" s="247"/>
      <c r="V250" s="247"/>
      <c r="W250" s="247"/>
      <c r="X250" s="248"/>
      <c r="Y250" s="13"/>
      <c r="Z250" s="13"/>
      <c r="AA250" s="13"/>
      <c r="AB250" s="13"/>
      <c r="AC250" s="13"/>
      <c r="AD250" s="13"/>
      <c r="AE250" s="13"/>
      <c r="AT250" s="249" t="s">
        <v>206</v>
      </c>
      <c r="AU250" s="249" t="s">
        <v>84</v>
      </c>
      <c r="AV250" s="13" t="s">
        <v>82</v>
      </c>
      <c r="AW250" s="13" t="s">
        <v>5</v>
      </c>
      <c r="AX250" s="13" t="s">
        <v>74</v>
      </c>
      <c r="AY250" s="249" t="s">
        <v>194</v>
      </c>
    </row>
    <row r="251" s="13" customFormat="1">
      <c r="A251" s="13"/>
      <c r="B251" s="239"/>
      <c r="C251" s="240"/>
      <c r="D251" s="241" t="s">
        <v>206</v>
      </c>
      <c r="E251" s="242" t="s">
        <v>20</v>
      </c>
      <c r="F251" s="243" t="s">
        <v>874</v>
      </c>
      <c r="G251" s="240"/>
      <c r="H251" s="242" t="s">
        <v>20</v>
      </c>
      <c r="I251" s="244"/>
      <c r="J251" s="244"/>
      <c r="K251" s="240"/>
      <c r="L251" s="240"/>
      <c r="M251" s="245"/>
      <c r="N251" s="246"/>
      <c r="O251" s="247"/>
      <c r="P251" s="247"/>
      <c r="Q251" s="247"/>
      <c r="R251" s="247"/>
      <c r="S251" s="247"/>
      <c r="T251" s="247"/>
      <c r="U251" s="247"/>
      <c r="V251" s="247"/>
      <c r="W251" s="247"/>
      <c r="X251" s="248"/>
      <c r="Y251" s="13"/>
      <c r="Z251" s="13"/>
      <c r="AA251" s="13"/>
      <c r="AB251" s="13"/>
      <c r="AC251" s="13"/>
      <c r="AD251" s="13"/>
      <c r="AE251" s="13"/>
      <c r="AT251" s="249" t="s">
        <v>206</v>
      </c>
      <c r="AU251" s="249" t="s">
        <v>84</v>
      </c>
      <c r="AV251" s="13" t="s">
        <v>82</v>
      </c>
      <c r="AW251" s="13" t="s">
        <v>5</v>
      </c>
      <c r="AX251" s="13" t="s">
        <v>74</v>
      </c>
      <c r="AY251" s="249" t="s">
        <v>194</v>
      </c>
    </row>
    <row r="252" s="13" customFormat="1">
      <c r="A252" s="13"/>
      <c r="B252" s="239"/>
      <c r="C252" s="240"/>
      <c r="D252" s="241" t="s">
        <v>206</v>
      </c>
      <c r="E252" s="242" t="s">
        <v>20</v>
      </c>
      <c r="F252" s="243" t="s">
        <v>349</v>
      </c>
      <c r="G252" s="240"/>
      <c r="H252" s="242" t="s">
        <v>20</v>
      </c>
      <c r="I252" s="244"/>
      <c r="J252" s="244"/>
      <c r="K252" s="240"/>
      <c r="L252" s="240"/>
      <c r="M252" s="245"/>
      <c r="N252" s="246"/>
      <c r="O252" s="247"/>
      <c r="P252" s="247"/>
      <c r="Q252" s="247"/>
      <c r="R252" s="247"/>
      <c r="S252" s="247"/>
      <c r="T252" s="247"/>
      <c r="U252" s="247"/>
      <c r="V252" s="247"/>
      <c r="W252" s="247"/>
      <c r="X252" s="248"/>
      <c r="Y252" s="13"/>
      <c r="Z252" s="13"/>
      <c r="AA252" s="13"/>
      <c r="AB252" s="13"/>
      <c r="AC252" s="13"/>
      <c r="AD252" s="13"/>
      <c r="AE252" s="13"/>
      <c r="AT252" s="249" t="s">
        <v>206</v>
      </c>
      <c r="AU252" s="249" t="s">
        <v>84</v>
      </c>
      <c r="AV252" s="13" t="s">
        <v>82</v>
      </c>
      <c r="AW252" s="13" t="s">
        <v>5</v>
      </c>
      <c r="AX252" s="13" t="s">
        <v>74</v>
      </c>
      <c r="AY252" s="249" t="s">
        <v>194</v>
      </c>
    </row>
    <row r="253" s="14" customFormat="1">
      <c r="A253" s="14"/>
      <c r="B253" s="250"/>
      <c r="C253" s="251"/>
      <c r="D253" s="241" t="s">
        <v>206</v>
      </c>
      <c r="E253" s="252" t="s">
        <v>20</v>
      </c>
      <c r="F253" s="253" t="s">
        <v>1009</v>
      </c>
      <c r="G253" s="251"/>
      <c r="H253" s="254">
        <v>20.943999999999999</v>
      </c>
      <c r="I253" s="255"/>
      <c r="J253" s="255"/>
      <c r="K253" s="251"/>
      <c r="L253" s="251"/>
      <c r="M253" s="256"/>
      <c r="N253" s="257"/>
      <c r="O253" s="258"/>
      <c r="P253" s="258"/>
      <c r="Q253" s="258"/>
      <c r="R253" s="258"/>
      <c r="S253" s="258"/>
      <c r="T253" s="258"/>
      <c r="U253" s="258"/>
      <c r="V253" s="258"/>
      <c r="W253" s="258"/>
      <c r="X253" s="259"/>
      <c r="Y253" s="14"/>
      <c r="Z253" s="14"/>
      <c r="AA253" s="14"/>
      <c r="AB253" s="14"/>
      <c r="AC253" s="14"/>
      <c r="AD253" s="14"/>
      <c r="AE253" s="14"/>
      <c r="AT253" s="260" t="s">
        <v>206</v>
      </c>
      <c r="AU253" s="260" t="s">
        <v>84</v>
      </c>
      <c r="AV253" s="14" t="s">
        <v>84</v>
      </c>
      <c r="AW253" s="14" t="s">
        <v>5</v>
      </c>
      <c r="AX253" s="14" t="s">
        <v>74</v>
      </c>
      <c r="AY253" s="260" t="s">
        <v>194</v>
      </c>
    </row>
    <row r="254" s="13" customFormat="1">
      <c r="A254" s="13"/>
      <c r="B254" s="239"/>
      <c r="C254" s="240"/>
      <c r="D254" s="241" t="s">
        <v>206</v>
      </c>
      <c r="E254" s="242" t="s">
        <v>20</v>
      </c>
      <c r="F254" s="243" t="s">
        <v>878</v>
      </c>
      <c r="G254" s="240"/>
      <c r="H254" s="242" t="s">
        <v>20</v>
      </c>
      <c r="I254" s="244"/>
      <c r="J254" s="244"/>
      <c r="K254" s="240"/>
      <c r="L254" s="240"/>
      <c r="M254" s="245"/>
      <c r="N254" s="246"/>
      <c r="O254" s="247"/>
      <c r="P254" s="247"/>
      <c r="Q254" s="247"/>
      <c r="R254" s="247"/>
      <c r="S254" s="247"/>
      <c r="T254" s="247"/>
      <c r="U254" s="247"/>
      <c r="V254" s="247"/>
      <c r="W254" s="247"/>
      <c r="X254" s="248"/>
      <c r="Y254" s="13"/>
      <c r="Z254" s="13"/>
      <c r="AA254" s="13"/>
      <c r="AB254" s="13"/>
      <c r="AC254" s="13"/>
      <c r="AD254" s="13"/>
      <c r="AE254" s="13"/>
      <c r="AT254" s="249" t="s">
        <v>206</v>
      </c>
      <c r="AU254" s="249" t="s">
        <v>84</v>
      </c>
      <c r="AV254" s="13" t="s">
        <v>82</v>
      </c>
      <c r="AW254" s="13" t="s">
        <v>5</v>
      </c>
      <c r="AX254" s="13" t="s">
        <v>74</v>
      </c>
      <c r="AY254" s="249" t="s">
        <v>194</v>
      </c>
    </row>
    <row r="255" s="15" customFormat="1">
      <c r="A255" s="15"/>
      <c r="B255" s="261"/>
      <c r="C255" s="262"/>
      <c r="D255" s="241" t="s">
        <v>206</v>
      </c>
      <c r="E255" s="263" t="s">
        <v>20</v>
      </c>
      <c r="F255" s="264" t="s">
        <v>210</v>
      </c>
      <c r="G255" s="262"/>
      <c r="H255" s="265">
        <v>43.024000000000001</v>
      </c>
      <c r="I255" s="266"/>
      <c r="J255" s="266"/>
      <c r="K255" s="262"/>
      <c r="L255" s="262"/>
      <c r="M255" s="267"/>
      <c r="N255" s="268"/>
      <c r="O255" s="269"/>
      <c r="P255" s="269"/>
      <c r="Q255" s="269"/>
      <c r="R255" s="269"/>
      <c r="S255" s="269"/>
      <c r="T255" s="269"/>
      <c r="U255" s="269"/>
      <c r="V255" s="269"/>
      <c r="W255" s="269"/>
      <c r="X255" s="270"/>
      <c r="Y255" s="15"/>
      <c r="Z255" s="15"/>
      <c r="AA255" s="15"/>
      <c r="AB255" s="15"/>
      <c r="AC255" s="15"/>
      <c r="AD255" s="15"/>
      <c r="AE255" s="15"/>
      <c r="AT255" s="271" t="s">
        <v>206</v>
      </c>
      <c r="AU255" s="271" t="s">
        <v>84</v>
      </c>
      <c r="AV255" s="15" t="s">
        <v>202</v>
      </c>
      <c r="AW255" s="15" t="s">
        <v>5</v>
      </c>
      <c r="AX255" s="15" t="s">
        <v>82</v>
      </c>
      <c r="AY255" s="271" t="s">
        <v>194</v>
      </c>
    </row>
    <row r="256" s="2" customFormat="1" ht="24.15" customHeight="1">
      <c r="A256" s="41"/>
      <c r="B256" s="42"/>
      <c r="C256" s="220" t="s">
        <v>301</v>
      </c>
      <c r="D256" s="220" t="s">
        <v>197</v>
      </c>
      <c r="E256" s="221" t="s">
        <v>881</v>
      </c>
      <c r="F256" s="222" t="s">
        <v>882</v>
      </c>
      <c r="G256" s="223" t="s">
        <v>200</v>
      </c>
      <c r="H256" s="224">
        <v>43.024000000000001</v>
      </c>
      <c r="I256" s="225"/>
      <c r="J256" s="225"/>
      <c r="K256" s="226">
        <f>ROUND(P256*H256,2)</f>
        <v>0</v>
      </c>
      <c r="L256" s="222" t="s">
        <v>201</v>
      </c>
      <c r="M256" s="47"/>
      <c r="N256" s="227" t="s">
        <v>20</v>
      </c>
      <c r="O256" s="228" t="s">
        <v>43</v>
      </c>
      <c r="P256" s="229">
        <f>I256+J256</f>
        <v>0</v>
      </c>
      <c r="Q256" s="229">
        <f>ROUND(I256*H256,2)</f>
        <v>0</v>
      </c>
      <c r="R256" s="229">
        <f>ROUND(J256*H256,2)</f>
        <v>0</v>
      </c>
      <c r="S256" s="87"/>
      <c r="T256" s="230">
        <f>S256*H256</f>
        <v>0</v>
      </c>
      <c r="U256" s="230">
        <v>0.00021599999999999999</v>
      </c>
      <c r="V256" s="230">
        <f>U256*H256</f>
        <v>0.0092931839999999995</v>
      </c>
      <c r="W256" s="230">
        <v>0</v>
      </c>
      <c r="X256" s="231">
        <f>W256*H256</f>
        <v>0</v>
      </c>
      <c r="Y256" s="41"/>
      <c r="Z256" s="41"/>
      <c r="AA256" s="41"/>
      <c r="AB256" s="41"/>
      <c r="AC256" s="41"/>
      <c r="AD256" s="41"/>
      <c r="AE256" s="41"/>
      <c r="AR256" s="232" t="s">
        <v>289</v>
      </c>
      <c r="AT256" s="232" t="s">
        <v>197</v>
      </c>
      <c r="AU256" s="232" t="s">
        <v>84</v>
      </c>
      <c r="AY256" s="20" t="s">
        <v>194</v>
      </c>
      <c r="BE256" s="233">
        <f>IF(O256="základní",K256,0)</f>
        <v>0</v>
      </c>
      <c r="BF256" s="233">
        <f>IF(O256="snížená",K256,0)</f>
        <v>0</v>
      </c>
      <c r="BG256" s="233">
        <f>IF(O256="zákl. přenesená",K256,0)</f>
        <v>0</v>
      </c>
      <c r="BH256" s="233">
        <f>IF(O256="sníž. přenesená",K256,0)</f>
        <v>0</v>
      </c>
      <c r="BI256" s="233">
        <f>IF(O256="nulová",K256,0)</f>
        <v>0</v>
      </c>
      <c r="BJ256" s="20" t="s">
        <v>82</v>
      </c>
      <c r="BK256" s="233">
        <f>ROUND(P256*H256,2)</f>
        <v>0</v>
      </c>
      <c r="BL256" s="20" t="s">
        <v>289</v>
      </c>
      <c r="BM256" s="232" t="s">
        <v>1010</v>
      </c>
    </row>
    <row r="257" s="2" customFormat="1">
      <c r="A257" s="41"/>
      <c r="B257" s="42"/>
      <c r="C257" s="43"/>
      <c r="D257" s="234" t="s">
        <v>204</v>
      </c>
      <c r="E257" s="43"/>
      <c r="F257" s="235" t="s">
        <v>884</v>
      </c>
      <c r="G257" s="43"/>
      <c r="H257" s="43"/>
      <c r="I257" s="236"/>
      <c r="J257" s="236"/>
      <c r="K257" s="43"/>
      <c r="L257" s="43"/>
      <c r="M257" s="47"/>
      <c r="N257" s="237"/>
      <c r="O257" s="238"/>
      <c r="P257" s="87"/>
      <c r="Q257" s="87"/>
      <c r="R257" s="87"/>
      <c r="S257" s="87"/>
      <c r="T257" s="87"/>
      <c r="U257" s="87"/>
      <c r="V257" s="87"/>
      <c r="W257" s="87"/>
      <c r="X257" s="88"/>
      <c r="Y257" s="41"/>
      <c r="Z257" s="41"/>
      <c r="AA257" s="41"/>
      <c r="AB257" s="41"/>
      <c r="AC257" s="41"/>
      <c r="AD257" s="41"/>
      <c r="AE257" s="41"/>
      <c r="AT257" s="20" t="s">
        <v>204</v>
      </c>
      <c r="AU257" s="20" t="s">
        <v>84</v>
      </c>
    </row>
    <row r="258" s="13" customFormat="1">
      <c r="A258" s="13"/>
      <c r="B258" s="239"/>
      <c r="C258" s="240"/>
      <c r="D258" s="241" t="s">
        <v>206</v>
      </c>
      <c r="E258" s="242" t="s">
        <v>20</v>
      </c>
      <c r="F258" s="243" t="s">
        <v>960</v>
      </c>
      <c r="G258" s="240"/>
      <c r="H258" s="242" t="s">
        <v>20</v>
      </c>
      <c r="I258" s="244"/>
      <c r="J258" s="244"/>
      <c r="K258" s="240"/>
      <c r="L258" s="240"/>
      <c r="M258" s="245"/>
      <c r="N258" s="246"/>
      <c r="O258" s="247"/>
      <c r="P258" s="247"/>
      <c r="Q258" s="247"/>
      <c r="R258" s="247"/>
      <c r="S258" s="247"/>
      <c r="T258" s="247"/>
      <c r="U258" s="247"/>
      <c r="V258" s="247"/>
      <c r="W258" s="247"/>
      <c r="X258" s="248"/>
      <c r="Y258" s="13"/>
      <c r="Z258" s="13"/>
      <c r="AA258" s="13"/>
      <c r="AB258" s="13"/>
      <c r="AC258" s="13"/>
      <c r="AD258" s="13"/>
      <c r="AE258" s="13"/>
      <c r="AT258" s="249" t="s">
        <v>206</v>
      </c>
      <c r="AU258" s="249" t="s">
        <v>84</v>
      </c>
      <c r="AV258" s="13" t="s">
        <v>82</v>
      </c>
      <c r="AW258" s="13" t="s">
        <v>5</v>
      </c>
      <c r="AX258" s="13" t="s">
        <v>74</v>
      </c>
      <c r="AY258" s="249" t="s">
        <v>194</v>
      </c>
    </row>
    <row r="259" s="13" customFormat="1">
      <c r="A259" s="13"/>
      <c r="B259" s="239"/>
      <c r="C259" s="240"/>
      <c r="D259" s="241" t="s">
        <v>206</v>
      </c>
      <c r="E259" s="242" t="s">
        <v>20</v>
      </c>
      <c r="F259" s="243" t="s">
        <v>874</v>
      </c>
      <c r="G259" s="240"/>
      <c r="H259" s="242" t="s">
        <v>20</v>
      </c>
      <c r="I259" s="244"/>
      <c r="J259" s="244"/>
      <c r="K259" s="240"/>
      <c r="L259" s="240"/>
      <c r="M259" s="245"/>
      <c r="N259" s="246"/>
      <c r="O259" s="247"/>
      <c r="P259" s="247"/>
      <c r="Q259" s="247"/>
      <c r="R259" s="247"/>
      <c r="S259" s="247"/>
      <c r="T259" s="247"/>
      <c r="U259" s="247"/>
      <c r="V259" s="247"/>
      <c r="W259" s="247"/>
      <c r="X259" s="248"/>
      <c r="Y259" s="13"/>
      <c r="Z259" s="13"/>
      <c r="AA259" s="13"/>
      <c r="AB259" s="13"/>
      <c r="AC259" s="13"/>
      <c r="AD259" s="13"/>
      <c r="AE259" s="13"/>
      <c r="AT259" s="249" t="s">
        <v>206</v>
      </c>
      <c r="AU259" s="249" t="s">
        <v>84</v>
      </c>
      <c r="AV259" s="13" t="s">
        <v>82</v>
      </c>
      <c r="AW259" s="13" t="s">
        <v>5</v>
      </c>
      <c r="AX259" s="13" t="s">
        <v>74</v>
      </c>
      <c r="AY259" s="249" t="s">
        <v>194</v>
      </c>
    </row>
    <row r="260" s="13" customFormat="1">
      <c r="A260" s="13"/>
      <c r="B260" s="239"/>
      <c r="C260" s="240"/>
      <c r="D260" s="241" t="s">
        <v>206</v>
      </c>
      <c r="E260" s="242" t="s">
        <v>20</v>
      </c>
      <c r="F260" s="243" t="s">
        <v>349</v>
      </c>
      <c r="G260" s="240"/>
      <c r="H260" s="242" t="s">
        <v>20</v>
      </c>
      <c r="I260" s="244"/>
      <c r="J260" s="244"/>
      <c r="K260" s="240"/>
      <c r="L260" s="240"/>
      <c r="M260" s="245"/>
      <c r="N260" s="246"/>
      <c r="O260" s="247"/>
      <c r="P260" s="247"/>
      <c r="Q260" s="247"/>
      <c r="R260" s="247"/>
      <c r="S260" s="247"/>
      <c r="T260" s="247"/>
      <c r="U260" s="247"/>
      <c r="V260" s="247"/>
      <c r="W260" s="247"/>
      <c r="X260" s="248"/>
      <c r="Y260" s="13"/>
      <c r="Z260" s="13"/>
      <c r="AA260" s="13"/>
      <c r="AB260" s="13"/>
      <c r="AC260" s="13"/>
      <c r="AD260" s="13"/>
      <c r="AE260" s="13"/>
      <c r="AT260" s="249" t="s">
        <v>206</v>
      </c>
      <c r="AU260" s="249" t="s">
        <v>84</v>
      </c>
      <c r="AV260" s="13" t="s">
        <v>82</v>
      </c>
      <c r="AW260" s="13" t="s">
        <v>5</v>
      </c>
      <c r="AX260" s="13" t="s">
        <v>74</v>
      </c>
      <c r="AY260" s="249" t="s">
        <v>194</v>
      </c>
    </row>
    <row r="261" s="14" customFormat="1">
      <c r="A261" s="14"/>
      <c r="B261" s="250"/>
      <c r="C261" s="251"/>
      <c r="D261" s="241" t="s">
        <v>206</v>
      </c>
      <c r="E261" s="252" t="s">
        <v>20</v>
      </c>
      <c r="F261" s="253" t="s">
        <v>1008</v>
      </c>
      <c r="G261" s="251"/>
      <c r="H261" s="254">
        <v>22.079999999999998</v>
      </c>
      <c r="I261" s="255"/>
      <c r="J261" s="255"/>
      <c r="K261" s="251"/>
      <c r="L261" s="251"/>
      <c r="M261" s="256"/>
      <c r="N261" s="257"/>
      <c r="O261" s="258"/>
      <c r="P261" s="258"/>
      <c r="Q261" s="258"/>
      <c r="R261" s="258"/>
      <c r="S261" s="258"/>
      <c r="T261" s="258"/>
      <c r="U261" s="258"/>
      <c r="V261" s="258"/>
      <c r="W261" s="258"/>
      <c r="X261" s="259"/>
      <c r="Y261" s="14"/>
      <c r="Z261" s="14"/>
      <c r="AA261" s="14"/>
      <c r="AB261" s="14"/>
      <c r="AC261" s="14"/>
      <c r="AD261" s="14"/>
      <c r="AE261" s="14"/>
      <c r="AT261" s="260" t="s">
        <v>206</v>
      </c>
      <c r="AU261" s="260" t="s">
        <v>84</v>
      </c>
      <c r="AV261" s="14" t="s">
        <v>84</v>
      </c>
      <c r="AW261" s="14" t="s">
        <v>5</v>
      </c>
      <c r="AX261" s="14" t="s">
        <v>74</v>
      </c>
      <c r="AY261" s="260" t="s">
        <v>194</v>
      </c>
    </row>
    <row r="262" s="13" customFormat="1">
      <c r="A262" s="13"/>
      <c r="B262" s="239"/>
      <c r="C262" s="240"/>
      <c r="D262" s="241" t="s">
        <v>206</v>
      </c>
      <c r="E262" s="242" t="s">
        <v>20</v>
      </c>
      <c r="F262" s="243" t="s">
        <v>876</v>
      </c>
      <c r="G262" s="240"/>
      <c r="H262" s="242" t="s">
        <v>20</v>
      </c>
      <c r="I262" s="244"/>
      <c r="J262" s="244"/>
      <c r="K262" s="240"/>
      <c r="L262" s="240"/>
      <c r="M262" s="245"/>
      <c r="N262" s="246"/>
      <c r="O262" s="247"/>
      <c r="P262" s="247"/>
      <c r="Q262" s="247"/>
      <c r="R262" s="247"/>
      <c r="S262" s="247"/>
      <c r="T262" s="247"/>
      <c r="U262" s="247"/>
      <c r="V262" s="247"/>
      <c r="W262" s="247"/>
      <c r="X262" s="248"/>
      <c r="Y262" s="13"/>
      <c r="Z262" s="13"/>
      <c r="AA262" s="13"/>
      <c r="AB262" s="13"/>
      <c r="AC262" s="13"/>
      <c r="AD262" s="13"/>
      <c r="AE262" s="13"/>
      <c r="AT262" s="249" t="s">
        <v>206</v>
      </c>
      <c r="AU262" s="249" t="s">
        <v>84</v>
      </c>
      <c r="AV262" s="13" t="s">
        <v>82</v>
      </c>
      <c r="AW262" s="13" t="s">
        <v>5</v>
      </c>
      <c r="AX262" s="13" t="s">
        <v>74</v>
      </c>
      <c r="AY262" s="249" t="s">
        <v>194</v>
      </c>
    </row>
    <row r="263" s="13" customFormat="1">
      <c r="A263" s="13"/>
      <c r="B263" s="239"/>
      <c r="C263" s="240"/>
      <c r="D263" s="241" t="s">
        <v>206</v>
      </c>
      <c r="E263" s="242" t="s">
        <v>20</v>
      </c>
      <c r="F263" s="243" t="s">
        <v>960</v>
      </c>
      <c r="G263" s="240"/>
      <c r="H263" s="242" t="s">
        <v>20</v>
      </c>
      <c r="I263" s="244"/>
      <c r="J263" s="244"/>
      <c r="K263" s="240"/>
      <c r="L263" s="240"/>
      <c r="M263" s="245"/>
      <c r="N263" s="246"/>
      <c r="O263" s="247"/>
      <c r="P263" s="247"/>
      <c r="Q263" s="247"/>
      <c r="R263" s="247"/>
      <c r="S263" s="247"/>
      <c r="T263" s="247"/>
      <c r="U263" s="247"/>
      <c r="V263" s="247"/>
      <c r="W263" s="247"/>
      <c r="X263" s="248"/>
      <c r="Y263" s="13"/>
      <c r="Z263" s="13"/>
      <c r="AA263" s="13"/>
      <c r="AB263" s="13"/>
      <c r="AC263" s="13"/>
      <c r="AD263" s="13"/>
      <c r="AE263" s="13"/>
      <c r="AT263" s="249" t="s">
        <v>206</v>
      </c>
      <c r="AU263" s="249" t="s">
        <v>84</v>
      </c>
      <c r="AV263" s="13" t="s">
        <v>82</v>
      </c>
      <c r="AW263" s="13" t="s">
        <v>5</v>
      </c>
      <c r="AX263" s="13" t="s">
        <v>74</v>
      </c>
      <c r="AY263" s="249" t="s">
        <v>194</v>
      </c>
    </row>
    <row r="264" s="13" customFormat="1">
      <c r="A264" s="13"/>
      <c r="B264" s="239"/>
      <c r="C264" s="240"/>
      <c r="D264" s="241" t="s">
        <v>206</v>
      </c>
      <c r="E264" s="242" t="s">
        <v>20</v>
      </c>
      <c r="F264" s="243" t="s">
        <v>874</v>
      </c>
      <c r="G264" s="240"/>
      <c r="H264" s="242" t="s">
        <v>20</v>
      </c>
      <c r="I264" s="244"/>
      <c r="J264" s="244"/>
      <c r="K264" s="240"/>
      <c r="L264" s="240"/>
      <c r="M264" s="245"/>
      <c r="N264" s="246"/>
      <c r="O264" s="247"/>
      <c r="P264" s="247"/>
      <c r="Q264" s="247"/>
      <c r="R264" s="247"/>
      <c r="S264" s="247"/>
      <c r="T264" s="247"/>
      <c r="U264" s="247"/>
      <c r="V264" s="247"/>
      <c r="W264" s="247"/>
      <c r="X264" s="248"/>
      <c r="Y264" s="13"/>
      <c r="Z264" s="13"/>
      <c r="AA264" s="13"/>
      <c r="AB264" s="13"/>
      <c r="AC264" s="13"/>
      <c r="AD264" s="13"/>
      <c r="AE264" s="13"/>
      <c r="AT264" s="249" t="s">
        <v>206</v>
      </c>
      <c r="AU264" s="249" t="s">
        <v>84</v>
      </c>
      <c r="AV264" s="13" t="s">
        <v>82</v>
      </c>
      <c r="AW264" s="13" t="s">
        <v>5</v>
      </c>
      <c r="AX264" s="13" t="s">
        <v>74</v>
      </c>
      <c r="AY264" s="249" t="s">
        <v>194</v>
      </c>
    </row>
    <row r="265" s="13" customFormat="1">
      <c r="A265" s="13"/>
      <c r="B265" s="239"/>
      <c r="C265" s="240"/>
      <c r="D265" s="241" t="s">
        <v>206</v>
      </c>
      <c r="E265" s="242" t="s">
        <v>20</v>
      </c>
      <c r="F265" s="243" t="s">
        <v>349</v>
      </c>
      <c r="G265" s="240"/>
      <c r="H265" s="242" t="s">
        <v>20</v>
      </c>
      <c r="I265" s="244"/>
      <c r="J265" s="244"/>
      <c r="K265" s="240"/>
      <c r="L265" s="240"/>
      <c r="M265" s="245"/>
      <c r="N265" s="246"/>
      <c r="O265" s="247"/>
      <c r="P265" s="247"/>
      <c r="Q265" s="247"/>
      <c r="R265" s="247"/>
      <c r="S265" s="247"/>
      <c r="T265" s="247"/>
      <c r="U265" s="247"/>
      <c r="V265" s="247"/>
      <c r="W265" s="247"/>
      <c r="X265" s="248"/>
      <c r="Y265" s="13"/>
      <c r="Z265" s="13"/>
      <c r="AA265" s="13"/>
      <c r="AB265" s="13"/>
      <c r="AC265" s="13"/>
      <c r="AD265" s="13"/>
      <c r="AE265" s="13"/>
      <c r="AT265" s="249" t="s">
        <v>206</v>
      </c>
      <c r="AU265" s="249" t="s">
        <v>84</v>
      </c>
      <c r="AV265" s="13" t="s">
        <v>82</v>
      </c>
      <c r="AW265" s="13" t="s">
        <v>5</v>
      </c>
      <c r="AX265" s="13" t="s">
        <v>74</v>
      </c>
      <c r="AY265" s="249" t="s">
        <v>194</v>
      </c>
    </row>
    <row r="266" s="14" customFormat="1">
      <c r="A266" s="14"/>
      <c r="B266" s="250"/>
      <c r="C266" s="251"/>
      <c r="D266" s="241" t="s">
        <v>206</v>
      </c>
      <c r="E266" s="252" t="s">
        <v>20</v>
      </c>
      <c r="F266" s="253" t="s">
        <v>1009</v>
      </c>
      <c r="G266" s="251"/>
      <c r="H266" s="254">
        <v>20.943999999999999</v>
      </c>
      <c r="I266" s="255"/>
      <c r="J266" s="255"/>
      <c r="K266" s="251"/>
      <c r="L266" s="251"/>
      <c r="M266" s="256"/>
      <c r="N266" s="257"/>
      <c r="O266" s="258"/>
      <c r="P266" s="258"/>
      <c r="Q266" s="258"/>
      <c r="R266" s="258"/>
      <c r="S266" s="258"/>
      <c r="T266" s="258"/>
      <c r="U266" s="258"/>
      <c r="V266" s="258"/>
      <c r="W266" s="258"/>
      <c r="X266" s="259"/>
      <c r="Y266" s="14"/>
      <c r="Z266" s="14"/>
      <c r="AA266" s="14"/>
      <c r="AB266" s="14"/>
      <c r="AC266" s="14"/>
      <c r="AD266" s="14"/>
      <c r="AE266" s="14"/>
      <c r="AT266" s="260" t="s">
        <v>206</v>
      </c>
      <c r="AU266" s="260" t="s">
        <v>84</v>
      </c>
      <c r="AV266" s="14" t="s">
        <v>84</v>
      </c>
      <c r="AW266" s="14" t="s">
        <v>5</v>
      </c>
      <c r="AX266" s="14" t="s">
        <v>74</v>
      </c>
      <c r="AY266" s="260" t="s">
        <v>194</v>
      </c>
    </row>
    <row r="267" s="13" customFormat="1">
      <c r="A267" s="13"/>
      <c r="B267" s="239"/>
      <c r="C267" s="240"/>
      <c r="D267" s="241" t="s">
        <v>206</v>
      </c>
      <c r="E267" s="242" t="s">
        <v>20</v>
      </c>
      <c r="F267" s="243" t="s">
        <v>878</v>
      </c>
      <c r="G267" s="240"/>
      <c r="H267" s="242" t="s">
        <v>20</v>
      </c>
      <c r="I267" s="244"/>
      <c r="J267" s="244"/>
      <c r="K267" s="240"/>
      <c r="L267" s="240"/>
      <c r="M267" s="245"/>
      <c r="N267" s="246"/>
      <c r="O267" s="247"/>
      <c r="P267" s="247"/>
      <c r="Q267" s="247"/>
      <c r="R267" s="247"/>
      <c r="S267" s="247"/>
      <c r="T267" s="247"/>
      <c r="U267" s="247"/>
      <c r="V267" s="247"/>
      <c r="W267" s="247"/>
      <c r="X267" s="248"/>
      <c r="Y267" s="13"/>
      <c r="Z267" s="13"/>
      <c r="AA267" s="13"/>
      <c r="AB267" s="13"/>
      <c r="AC267" s="13"/>
      <c r="AD267" s="13"/>
      <c r="AE267" s="13"/>
      <c r="AT267" s="249" t="s">
        <v>206</v>
      </c>
      <c r="AU267" s="249" t="s">
        <v>84</v>
      </c>
      <c r="AV267" s="13" t="s">
        <v>82</v>
      </c>
      <c r="AW267" s="13" t="s">
        <v>5</v>
      </c>
      <c r="AX267" s="13" t="s">
        <v>74</v>
      </c>
      <c r="AY267" s="249" t="s">
        <v>194</v>
      </c>
    </row>
    <row r="268" s="15" customFormat="1">
      <c r="A268" s="15"/>
      <c r="B268" s="261"/>
      <c r="C268" s="262"/>
      <c r="D268" s="241" t="s">
        <v>206</v>
      </c>
      <c r="E268" s="263" t="s">
        <v>20</v>
      </c>
      <c r="F268" s="264" t="s">
        <v>210</v>
      </c>
      <c r="G268" s="262"/>
      <c r="H268" s="265">
        <v>43.024000000000001</v>
      </c>
      <c r="I268" s="266"/>
      <c r="J268" s="266"/>
      <c r="K268" s="262"/>
      <c r="L268" s="262"/>
      <c r="M268" s="267"/>
      <c r="N268" s="298"/>
      <c r="O268" s="299"/>
      <c r="P268" s="299"/>
      <c r="Q268" s="299"/>
      <c r="R268" s="299"/>
      <c r="S268" s="299"/>
      <c r="T268" s="299"/>
      <c r="U268" s="299"/>
      <c r="V268" s="299"/>
      <c r="W268" s="299"/>
      <c r="X268" s="300"/>
      <c r="Y268" s="15"/>
      <c r="Z268" s="15"/>
      <c r="AA268" s="15"/>
      <c r="AB268" s="15"/>
      <c r="AC268" s="15"/>
      <c r="AD268" s="15"/>
      <c r="AE268" s="15"/>
      <c r="AT268" s="271" t="s">
        <v>206</v>
      </c>
      <c r="AU268" s="271" t="s">
        <v>84</v>
      </c>
      <c r="AV268" s="15" t="s">
        <v>202</v>
      </c>
      <c r="AW268" s="15" t="s">
        <v>5</v>
      </c>
      <c r="AX268" s="15" t="s">
        <v>82</v>
      </c>
      <c r="AY268" s="271" t="s">
        <v>194</v>
      </c>
    </row>
    <row r="269" s="2" customFormat="1" ht="6.96" customHeight="1">
      <c r="A269" s="41"/>
      <c r="B269" s="62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47"/>
      <c r="N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</row>
  </sheetData>
  <sheetProtection sheet="1" autoFilter="0" formatColumns="0" formatRows="0" objects="1" scenarios="1" spinCount="100000" saltValue="3ewBuExoU35JdV559EqkmCOFnEmHKsCrPwIqbI61ONIlSdqC/UHSp1sqRbddB6Sgv/FT7npZqPryxsOU2GQMBQ==" hashValue="JhtQ/76MqUd6EP4UcWjKrF/BOyrw8Z3SLAAHQK4OJJNmGbfcO7eL8NFQF0+Bo+5jD1w52ODbQCBReK4PobMLow==" algorithmName="SHA-512" password="CC35"/>
  <autoFilter ref="C93:L268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82:H82"/>
    <mergeCell ref="E84:H84"/>
    <mergeCell ref="E86:H86"/>
    <mergeCell ref="M2:Z2"/>
  </mergeCells>
  <hyperlinks>
    <hyperlink ref="F98" r:id="rId1" display="https://podminky.urs.cz/item/CS_URS_2025_01/131213701"/>
    <hyperlink ref="F105" r:id="rId2" display="https://podminky.urs.cz/item/CS_URS_2025_01/162211311"/>
    <hyperlink ref="F112" r:id="rId3" display="https://podminky.urs.cz/item/CS_URS_2025_01/162211319"/>
    <hyperlink ref="F119" r:id="rId4" display="https://podminky.urs.cz/item/CS_URS_2025_01/162751117"/>
    <hyperlink ref="F126" r:id="rId5" display="https://podminky.urs.cz/item/CS_URS_2025_01/162751119"/>
    <hyperlink ref="F133" r:id="rId6" display="https://podminky.urs.cz/item/CS_URS_2025_01/167111101"/>
    <hyperlink ref="F140" r:id="rId7" display="https://podminky.urs.cz/item/CS_URS_2025_01/171152501"/>
    <hyperlink ref="F146" r:id="rId8" display="https://podminky.urs.cz/item/CS_URS_2025_01/171201221"/>
    <hyperlink ref="F153" r:id="rId9" display="https://podminky.urs.cz/item/CS_URS_2025_01/171251201"/>
    <hyperlink ref="F160" r:id="rId10" display="https://podminky.urs.cz/item/CS_URS_2025_01/175111201"/>
    <hyperlink ref="F168" r:id="rId11" display="https://podminky.urs.cz/item/CS_URS_2025_01/275313711"/>
    <hyperlink ref="F175" r:id="rId12" display="https://podminky.urs.cz/item/CS_URS_2025_01/275351121"/>
    <hyperlink ref="F181" r:id="rId13" display="https://podminky.urs.cz/item/CS_URS_2025_01/275351122"/>
    <hyperlink ref="F188" r:id="rId14" display="https://podminky.urs.cz/item/CS_URS_2025_01/998011008"/>
    <hyperlink ref="F192" r:id="rId15" display="https://podminky.urs.cz/item/CS_URS_2025_01/762085103"/>
    <hyperlink ref="F205" r:id="rId16" display="https://podminky.urs.cz/item/CS_URS_2025_01/762723311"/>
    <hyperlink ref="F232" r:id="rId17" display="https://podminky.urs.cz/item/CS_URS_2025_01/762795000"/>
    <hyperlink ref="F241" r:id="rId18" display="https://podminky.urs.cz/item/CS_URS_2025_01/998762201"/>
    <hyperlink ref="F244" r:id="rId19" display="https://podminky.urs.cz/item/CS_URS_2025_01/783201401"/>
    <hyperlink ref="F257" r:id="rId20" display="https://podminky.urs.cz/item/CS_URS_2025_01/783213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106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1" customFormat="1" ht="12" customHeight="1">
      <c r="B8" s="23"/>
      <c r="D8" s="148" t="s">
        <v>153</v>
      </c>
      <c r="M8" s="23"/>
    </row>
    <row r="9" s="2" customFormat="1" ht="16.5" customHeight="1">
      <c r="A9" s="41"/>
      <c r="B9" s="47"/>
      <c r="C9" s="41"/>
      <c r="D9" s="41"/>
      <c r="E9" s="149" t="s">
        <v>772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8" t="s">
        <v>518</v>
      </c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1011</v>
      </c>
      <c r="F11" s="41"/>
      <c r="G11" s="41"/>
      <c r="H11" s="41"/>
      <c r="I11" s="41"/>
      <c r="J11" s="41"/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8" t="s">
        <v>19</v>
      </c>
      <c r="E13" s="41"/>
      <c r="F13" s="139" t="s">
        <v>20</v>
      </c>
      <c r="G13" s="41"/>
      <c r="H13" s="41"/>
      <c r="I13" s="148" t="s">
        <v>21</v>
      </c>
      <c r="J13" s="139" t="s">
        <v>20</v>
      </c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22</v>
      </c>
      <c r="E14" s="41"/>
      <c r="F14" s="139" t="s">
        <v>23</v>
      </c>
      <c r="G14" s="41"/>
      <c r="H14" s="41"/>
      <c r="I14" s="148" t="s">
        <v>24</v>
      </c>
      <c r="J14" s="152" t="str">
        <f>'Rekapitulace stavby'!AN8</f>
        <v>5. 6. 2025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8" t="s">
        <v>26</v>
      </c>
      <c r="E16" s="41"/>
      <c r="F16" s="41"/>
      <c r="G16" s="41"/>
      <c r="H16" s="41"/>
      <c r="I16" s="148" t="s">
        <v>27</v>
      </c>
      <c r="J16" s="139" t="s">
        <v>20</v>
      </c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9" t="s">
        <v>28</v>
      </c>
      <c r="F17" s="41"/>
      <c r="G17" s="41"/>
      <c r="H17" s="41"/>
      <c r="I17" s="148" t="s">
        <v>29</v>
      </c>
      <c r="J17" s="139" t="s">
        <v>20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8" t="s">
        <v>30</v>
      </c>
      <c r="E19" s="41"/>
      <c r="F19" s="41"/>
      <c r="G19" s="41"/>
      <c r="H19" s="41"/>
      <c r="I19" s="148" t="s">
        <v>27</v>
      </c>
      <c r="J19" s="36" t="str">
        <f>'Rekapitulace stavby'!AN13</f>
        <v>Vyplň údaj</v>
      </c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9"/>
      <c r="G20" s="139"/>
      <c r="H20" s="139"/>
      <c r="I20" s="148" t="s">
        <v>29</v>
      </c>
      <c r="J20" s="36" t="str">
        <f>'Rekapitulace stavby'!AN14</f>
        <v>Vyplň údaj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8" t="s">
        <v>32</v>
      </c>
      <c r="E22" s="41"/>
      <c r="F22" s="41"/>
      <c r="G22" s="41"/>
      <c r="H22" s="41"/>
      <c r="I22" s="148" t="s">
        <v>27</v>
      </c>
      <c r="J22" s="139" t="s">
        <v>20</v>
      </c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9" t="s">
        <v>33</v>
      </c>
      <c r="F23" s="41"/>
      <c r="G23" s="41"/>
      <c r="H23" s="41"/>
      <c r="I23" s="148" t="s">
        <v>29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8" t="s">
        <v>34</v>
      </c>
      <c r="E25" s="41"/>
      <c r="F25" s="41"/>
      <c r="G25" s="41"/>
      <c r="H25" s="41"/>
      <c r="I25" s="148" t="s">
        <v>27</v>
      </c>
      <c r="J25" s="139" t="s">
        <v>20</v>
      </c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9" t="s">
        <v>35</v>
      </c>
      <c r="F26" s="41"/>
      <c r="G26" s="41"/>
      <c r="H26" s="41"/>
      <c r="I26" s="148" t="s">
        <v>29</v>
      </c>
      <c r="J26" s="139" t="s">
        <v>20</v>
      </c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8" t="s">
        <v>36</v>
      </c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3"/>
      <c r="B29" s="154"/>
      <c r="C29" s="153"/>
      <c r="D29" s="153"/>
      <c r="E29" s="155" t="s">
        <v>520</v>
      </c>
      <c r="F29" s="155"/>
      <c r="G29" s="155"/>
      <c r="H29" s="155"/>
      <c r="I29" s="153"/>
      <c r="J29" s="153"/>
      <c r="K29" s="153"/>
      <c r="L29" s="153"/>
      <c r="M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7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7"/>
      <c r="C32" s="41"/>
      <c r="D32" s="41"/>
      <c r="E32" s="148" t="s">
        <v>156</v>
      </c>
      <c r="F32" s="41"/>
      <c r="G32" s="41"/>
      <c r="H32" s="41"/>
      <c r="I32" s="41"/>
      <c r="J32" s="41"/>
      <c r="K32" s="158">
        <f>I65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>
      <c r="A33" s="41"/>
      <c r="B33" s="47"/>
      <c r="C33" s="41"/>
      <c r="D33" s="41"/>
      <c r="E33" s="148" t="s">
        <v>157</v>
      </c>
      <c r="F33" s="41"/>
      <c r="G33" s="41"/>
      <c r="H33" s="41"/>
      <c r="I33" s="41"/>
      <c r="J33" s="41"/>
      <c r="K33" s="158">
        <f>J65</f>
        <v>0</v>
      </c>
      <c r="L33" s="41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38</v>
      </c>
      <c r="E34" s="41"/>
      <c r="F34" s="41"/>
      <c r="G34" s="41"/>
      <c r="H34" s="41"/>
      <c r="I34" s="41"/>
      <c r="J34" s="41"/>
      <c r="K34" s="160">
        <f>ROUND(K95, 2)</f>
        <v>0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7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40</v>
      </c>
      <c r="G36" s="41"/>
      <c r="H36" s="41"/>
      <c r="I36" s="161" t="s">
        <v>39</v>
      </c>
      <c r="J36" s="41"/>
      <c r="K36" s="161" t="s">
        <v>41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2" t="s">
        <v>42</v>
      </c>
      <c r="E37" s="148" t="s">
        <v>43</v>
      </c>
      <c r="F37" s="158">
        <f>ROUND((SUM(BE95:BE377)),  2)</f>
        <v>0</v>
      </c>
      <c r="G37" s="41"/>
      <c r="H37" s="41"/>
      <c r="I37" s="163">
        <v>0.20999999999999999</v>
      </c>
      <c r="J37" s="41"/>
      <c r="K37" s="158">
        <f>ROUND(((SUM(BE95:BE377))*I37),  2)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8" t="s">
        <v>44</v>
      </c>
      <c r="F38" s="158">
        <f>ROUND((SUM(BF95:BF377)),  2)</f>
        <v>0</v>
      </c>
      <c r="G38" s="41"/>
      <c r="H38" s="41"/>
      <c r="I38" s="163">
        <v>0.12</v>
      </c>
      <c r="J38" s="41"/>
      <c r="K38" s="158">
        <f>ROUND(((SUM(BF95:BF377))*I38),  2)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45</v>
      </c>
      <c r="F39" s="158">
        <f>ROUND((SUM(BG95:BG377)),  2)</f>
        <v>0</v>
      </c>
      <c r="G39" s="41"/>
      <c r="H39" s="41"/>
      <c r="I39" s="163">
        <v>0.20999999999999999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8" t="s">
        <v>46</v>
      </c>
      <c r="F40" s="158">
        <f>ROUND((SUM(BH95:BH377)),  2)</f>
        <v>0</v>
      </c>
      <c r="G40" s="41"/>
      <c r="H40" s="41"/>
      <c r="I40" s="163">
        <v>0.12</v>
      </c>
      <c r="J40" s="41"/>
      <c r="K40" s="158">
        <f>0</f>
        <v>0</v>
      </c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8" t="s">
        <v>47</v>
      </c>
      <c r="F41" s="158">
        <f>ROUND((SUM(BI95:BI377)),  2)</f>
        <v>0</v>
      </c>
      <c r="G41" s="41"/>
      <c r="H41" s="41"/>
      <c r="I41" s="163">
        <v>0</v>
      </c>
      <c r="J41" s="41"/>
      <c r="K41" s="158">
        <f>0</f>
        <v>0</v>
      </c>
      <c r="L41" s="41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48</v>
      </c>
      <c r="E43" s="166"/>
      <c r="F43" s="166"/>
      <c r="G43" s="167" t="s">
        <v>49</v>
      </c>
      <c r="H43" s="168" t="s">
        <v>50</v>
      </c>
      <c r="I43" s="166"/>
      <c r="J43" s="166"/>
      <c r="K43" s="169">
        <f>SUM(K34:K41)</f>
        <v>0</v>
      </c>
      <c r="L43" s="170"/>
      <c r="M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158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17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Revitalizace zahrady Benediktinského opatství</v>
      </c>
      <c r="F52" s="35"/>
      <c r="G52" s="35"/>
      <c r="H52" s="35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153</v>
      </c>
      <c r="D53" s="25"/>
      <c r="E53" s="25"/>
      <c r="F53" s="25"/>
      <c r="G53" s="25"/>
      <c r="H53" s="25"/>
      <c r="I53" s="25"/>
      <c r="J53" s="25"/>
      <c r="K53" s="25"/>
      <c r="L53" s="25"/>
      <c r="M53" s="23"/>
    </row>
    <row r="54" s="2" customFormat="1" ht="16.5" customHeight="1">
      <c r="A54" s="41"/>
      <c r="B54" s="42"/>
      <c r="C54" s="43"/>
      <c r="D54" s="43"/>
      <c r="E54" s="175" t="s">
        <v>772</v>
      </c>
      <c r="F54" s="43"/>
      <c r="G54" s="43"/>
      <c r="H54" s="43"/>
      <c r="I54" s="43"/>
      <c r="J54" s="43"/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2" customHeight="1">
      <c r="A55" s="41"/>
      <c r="B55" s="42"/>
      <c r="C55" s="35" t="s">
        <v>518</v>
      </c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6.5" customHeight="1">
      <c r="A56" s="41"/>
      <c r="B56" s="42"/>
      <c r="C56" s="43"/>
      <c r="D56" s="43"/>
      <c r="E56" s="72" t="str">
        <f>E11</f>
        <v>2025-014-03-04 - Vodní prvek kruhový</v>
      </c>
      <c r="F56" s="43"/>
      <c r="G56" s="43"/>
      <c r="H56" s="43"/>
      <c r="I56" s="43"/>
      <c r="J56" s="43"/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2" customHeight="1">
      <c r="A58" s="41"/>
      <c r="B58" s="42"/>
      <c r="C58" s="35" t="s">
        <v>22</v>
      </c>
      <c r="D58" s="43"/>
      <c r="E58" s="43"/>
      <c r="F58" s="30" t="str">
        <f>F14</f>
        <v>parc.č.:1236, 1237/1, 1237/2, 1238, k.ú</v>
      </c>
      <c r="G58" s="43"/>
      <c r="H58" s="43"/>
      <c r="I58" s="35" t="s">
        <v>24</v>
      </c>
      <c r="J58" s="75" t="str">
        <f>IF(J14="","",J14)</f>
        <v>5. 6. 2025</v>
      </c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40.05" customHeight="1">
      <c r="A60" s="41"/>
      <c r="B60" s="42"/>
      <c r="C60" s="35" t="s">
        <v>26</v>
      </c>
      <c r="D60" s="43"/>
      <c r="E60" s="43"/>
      <c r="F60" s="30" t="str">
        <f>E17</f>
        <v xml:space="preserve">Benediktinské opatství, Vyšehradská 49, Praha 2   </v>
      </c>
      <c r="G60" s="43"/>
      <c r="H60" s="43"/>
      <c r="I60" s="35" t="s">
        <v>32</v>
      </c>
      <c r="J60" s="39" t="str">
        <f>E23</f>
        <v xml:space="preserve">Ing. arch. Tomáš Hradečný, Sestupná 21, Praha 6   </v>
      </c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15.15" customHeight="1">
      <c r="A61" s="41"/>
      <c r="B61" s="42"/>
      <c r="C61" s="35" t="s">
        <v>30</v>
      </c>
      <c r="D61" s="43"/>
      <c r="E61" s="43"/>
      <c r="F61" s="30" t="str">
        <f>IF(E20="","",E20)</f>
        <v>Vyplň údaj</v>
      </c>
      <c r="G61" s="43"/>
      <c r="H61" s="43"/>
      <c r="I61" s="35" t="s">
        <v>34</v>
      </c>
      <c r="J61" s="39" t="str">
        <f>E26</f>
        <v>Ing. Dana Mlejnková</v>
      </c>
      <c r="K61" s="43"/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9.28" customHeight="1">
      <c r="A63" s="41"/>
      <c r="B63" s="42"/>
      <c r="C63" s="176" t="s">
        <v>159</v>
      </c>
      <c r="D63" s="177"/>
      <c r="E63" s="177"/>
      <c r="F63" s="177"/>
      <c r="G63" s="177"/>
      <c r="H63" s="177"/>
      <c r="I63" s="178" t="s">
        <v>160</v>
      </c>
      <c r="J63" s="178" t="s">
        <v>161</v>
      </c>
      <c r="K63" s="178" t="s">
        <v>162</v>
      </c>
      <c r="L63" s="177"/>
      <c r="M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2.8" customHeight="1">
      <c r="A65" s="41"/>
      <c r="B65" s="42"/>
      <c r="C65" s="179" t="s">
        <v>72</v>
      </c>
      <c r="D65" s="43"/>
      <c r="E65" s="43"/>
      <c r="F65" s="43"/>
      <c r="G65" s="43"/>
      <c r="H65" s="43"/>
      <c r="I65" s="105">
        <f>Q95</f>
        <v>0</v>
      </c>
      <c r="J65" s="105">
        <f>R95</f>
        <v>0</v>
      </c>
      <c r="K65" s="105">
        <f>K95</f>
        <v>0</v>
      </c>
      <c r="L65" s="43"/>
      <c r="M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U65" s="20" t="s">
        <v>163</v>
      </c>
    </row>
    <row r="66" s="9" customFormat="1" ht="24.96" customHeight="1">
      <c r="A66" s="9"/>
      <c r="B66" s="180"/>
      <c r="C66" s="181"/>
      <c r="D66" s="182" t="s">
        <v>164</v>
      </c>
      <c r="E66" s="183"/>
      <c r="F66" s="183"/>
      <c r="G66" s="183"/>
      <c r="H66" s="183"/>
      <c r="I66" s="184">
        <f>Q96</f>
        <v>0</v>
      </c>
      <c r="J66" s="184">
        <f>R96</f>
        <v>0</v>
      </c>
      <c r="K66" s="184">
        <f>K96</f>
        <v>0</v>
      </c>
      <c r="L66" s="181"/>
      <c r="M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31"/>
      <c r="D67" s="187" t="s">
        <v>522</v>
      </c>
      <c r="E67" s="188"/>
      <c r="F67" s="188"/>
      <c r="G67" s="188"/>
      <c r="H67" s="188"/>
      <c r="I67" s="189">
        <f>Q97</f>
        <v>0</v>
      </c>
      <c r="J67" s="189">
        <f>R97</f>
        <v>0</v>
      </c>
      <c r="K67" s="189">
        <f>K97</f>
        <v>0</v>
      </c>
      <c r="L67" s="131"/>
      <c r="M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31"/>
      <c r="D68" s="187" t="s">
        <v>523</v>
      </c>
      <c r="E68" s="188"/>
      <c r="F68" s="188"/>
      <c r="G68" s="188"/>
      <c r="H68" s="188"/>
      <c r="I68" s="189">
        <f>Q204</f>
        <v>0</v>
      </c>
      <c r="J68" s="189">
        <f>R204</f>
        <v>0</v>
      </c>
      <c r="K68" s="189">
        <f>K204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31"/>
      <c r="D69" s="187" t="s">
        <v>524</v>
      </c>
      <c r="E69" s="188"/>
      <c r="F69" s="188"/>
      <c r="G69" s="188"/>
      <c r="H69" s="188"/>
      <c r="I69" s="189">
        <f>Q259</f>
        <v>0</v>
      </c>
      <c r="J69" s="189">
        <f>R259</f>
        <v>0</v>
      </c>
      <c r="K69" s="189">
        <f>K259</f>
        <v>0</v>
      </c>
      <c r="L69" s="131"/>
      <c r="M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31"/>
      <c r="D70" s="187" t="s">
        <v>526</v>
      </c>
      <c r="E70" s="188"/>
      <c r="F70" s="188"/>
      <c r="G70" s="188"/>
      <c r="H70" s="188"/>
      <c r="I70" s="189">
        <f>Q282</f>
        <v>0</v>
      </c>
      <c r="J70" s="189">
        <f>R282</f>
        <v>0</v>
      </c>
      <c r="K70" s="189">
        <f>K282</f>
        <v>0</v>
      </c>
      <c r="L70" s="131"/>
      <c r="M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31"/>
      <c r="D71" s="187" t="s">
        <v>1012</v>
      </c>
      <c r="E71" s="188"/>
      <c r="F71" s="188"/>
      <c r="G71" s="188"/>
      <c r="H71" s="188"/>
      <c r="I71" s="189">
        <f>Q290</f>
        <v>0</v>
      </c>
      <c r="J71" s="189">
        <f>R290</f>
        <v>0</v>
      </c>
      <c r="K71" s="189">
        <f>K290</f>
        <v>0</v>
      </c>
      <c r="L71" s="131"/>
      <c r="M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31"/>
      <c r="D72" s="187" t="s">
        <v>173</v>
      </c>
      <c r="E72" s="188"/>
      <c r="F72" s="188"/>
      <c r="G72" s="188"/>
      <c r="H72" s="188"/>
      <c r="I72" s="189">
        <f>Q367</f>
        <v>0</v>
      </c>
      <c r="J72" s="189">
        <f>R367</f>
        <v>0</v>
      </c>
      <c r="K72" s="189">
        <f>K367</f>
        <v>0</v>
      </c>
      <c r="L72" s="131"/>
      <c r="M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31"/>
      <c r="D73" s="187" t="s">
        <v>174</v>
      </c>
      <c r="E73" s="188"/>
      <c r="F73" s="188"/>
      <c r="G73" s="188"/>
      <c r="H73" s="188"/>
      <c r="I73" s="189">
        <f>Q375</f>
        <v>0</v>
      </c>
      <c r="J73" s="189">
        <f>R375</f>
        <v>0</v>
      </c>
      <c r="K73" s="189">
        <f>K375</f>
        <v>0</v>
      </c>
      <c r="L73" s="131"/>
      <c r="M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175</v>
      </c>
      <c r="D80" s="43"/>
      <c r="E80" s="43"/>
      <c r="F80" s="43"/>
      <c r="G80" s="43"/>
      <c r="H80" s="43"/>
      <c r="I80" s="43"/>
      <c r="J80" s="43"/>
      <c r="K80" s="43"/>
      <c r="L80" s="43"/>
      <c r="M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17</v>
      </c>
      <c r="D82" s="43"/>
      <c r="E82" s="43"/>
      <c r="F82" s="43"/>
      <c r="G82" s="43"/>
      <c r="H82" s="43"/>
      <c r="I82" s="43"/>
      <c r="J82" s="43"/>
      <c r="K82" s="43"/>
      <c r="L82" s="43"/>
      <c r="M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5" t="str">
        <f>E7</f>
        <v>Revitalizace zahrady Benediktinského opatství</v>
      </c>
      <c r="F83" s="35"/>
      <c r="G83" s="35"/>
      <c r="H83" s="35"/>
      <c r="I83" s="43"/>
      <c r="J83" s="43"/>
      <c r="K83" s="43"/>
      <c r="L83" s="43"/>
      <c r="M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153</v>
      </c>
      <c r="D84" s="25"/>
      <c r="E84" s="25"/>
      <c r="F84" s="25"/>
      <c r="G84" s="25"/>
      <c r="H84" s="25"/>
      <c r="I84" s="25"/>
      <c r="J84" s="25"/>
      <c r="K84" s="25"/>
      <c r="L84" s="25"/>
      <c r="M84" s="23"/>
    </row>
    <row r="85" s="2" customFormat="1" ht="16.5" customHeight="1">
      <c r="A85" s="41"/>
      <c r="B85" s="42"/>
      <c r="C85" s="43"/>
      <c r="D85" s="43"/>
      <c r="E85" s="175" t="s">
        <v>772</v>
      </c>
      <c r="F85" s="43"/>
      <c r="G85" s="43"/>
      <c r="H85" s="43"/>
      <c r="I85" s="43"/>
      <c r="J85" s="43"/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518</v>
      </c>
      <c r="D86" s="43"/>
      <c r="E86" s="43"/>
      <c r="F86" s="43"/>
      <c r="G86" s="43"/>
      <c r="H86" s="43"/>
      <c r="I86" s="43"/>
      <c r="J86" s="43"/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2025-014-03-04 - Vodní prvek kruhový</v>
      </c>
      <c r="F87" s="43"/>
      <c r="G87" s="43"/>
      <c r="H87" s="43"/>
      <c r="I87" s="43"/>
      <c r="J87" s="43"/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F14</f>
        <v>parc.č.:1236, 1237/1, 1237/2, 1238, k.ú</v>
      </c>
      <c r="G89" s="43"/>
      <c r="H89" s="43"/>
      <c r="I89" s="35" t="s">
        <v>24</v>
      </c>
      <c r="J89" s="75" t="str">
        <f>IF(J14="","",J14)</f>
        <v>5. 6. 2025</v>
      </c>
      <c r="K89" s="43"/>
      <c r="L89" s="43"/>
      <c r="M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5" t="s">
        <v>26</v>
      </c>
      <c r="D91" s="43"/>
      <c r="E91" s="43"/>
      <c r="F91" s="30" t="str">
        <f>E17</f>
        <v xml:space="preserve">Benediktinské opatství, Vyšehradská 49, Praha 2   </v>
      </c>
      <c r="G91" s="43"/>
      <c r="H91" s="43"/>
      <c r="I91" s="35" t="s">
        <v>32</v>
      </c>
      <c r="J91" s="39" t="str">
        <f>E23</f>
        <v xml:space="preserve">Ing. arch. Tomáš Hradečný, Sestupná 21, Praha 6   </v>
      </c>
      <c r="K91" s="43"/>
      <c r="L91" s="43"/>
      <c r="M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IF(E20="","",E20)</f>
        <v>Vyplň údaj</v>
      </c>
      <c r="G92" s="43"/>
      <c r="H92" s="43"/>
      <c r="I92" s="35" t="s">
        <v>34</v>
      </c>
      <c r="J92" s="39" t="str">
        <f>E26</f>
        <v>Ing. Dana Mlejnková</v>
      </c>
      <c r="K92" s="43"/>
      <c r="L92" s="43"/>
      <c r="M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1"/>
      <c r="B94" s="192"/>
      <c r="C94" s="193" t="s">
        <v>176</v>
      </c>
      <c r="D94" s="194" t="s">
        <v>57</v>
      </c>
      <c r="E94" s="194" t="s">
        <v>53</v>
      </c>
      <c r="F94" s="194" t="s">
        <v>54</v>
      </c>
      <c r="G94" s="194" t="s">
        <v>177</v>
      </c>
      <c r="H94" s="194" t="s">
        <v>178</v>
      </c>
      <c r="I94" s="194" t="s">
        <v>179</v>
      </c>
      <c r="J94" s="194" t="s">
        <v>180</v>
      </c>
      <c r="K94" s="194" t="s">
        <v>162</v>
      </c>
      <c r="L94" s="195" t="s">
        <v>181</v>
      </c>
      <c r="M94" s="196"/>
      <c r="N94" s="95" t="s">
        <v>20</v>
      </c>
      <c r="O94" s="96" t="s">
        <v>42</v>
      </c>
      <c r="P94" s="96" t="s">
        <v>182</v>
      </c>
      <c r="Q94" s="96" t="s">
        <v>183</v>
      </c>
      <c r="R94" s="96" t="s">
        <v>184</v>
      </c>
      <c r="S94" s="96" t="s">
        <v>185</v>
      </c>
      <c r="T94" s="96" t="s">
        <v>186</v>
      </c>
      <c r="U94" s="96" t="s">
        <v>187</v>
      </c>
      <c r="V94" s="96" t="s">
        <v>188</v>
      </c>
      <c r="W94" s="96" t="s">
        <v>189</v>
      </c>
      <c r="X94" s="97" t="s">
        <v>190</v>
      </c>
      <c r="Y94" s="191"/>
      <c r="Z94" s="191"/>
      <c r="AA94" s="191"/>
      <c r="AB94" s="191"/>
      <c r="AC94" s="191"/>
      <c r="AD94" s="191"/>
      <c r="AE94" s="191"/>
    </row>
    <row r="95" s="2" customFormat="1" ht="22.8" customHeight="1">
      <c r="A95" s="41"/>
      <c r="B95" s="42"/>
      <c r="C95" s="102" t="s">
        <v>191</v>
      </c>
      <c r="D95" s="43"/>
      <c r="E95" s="43"/>
      <c r="F95" s="43"/>
      <c r="G95" s="43"/>
      <c r="H95" s="43"/>
      <c r="I95" s="43"/>
      <c r="J95" s="43"/>
      <c r="K95" s="197">
        <f>BK95</f>
        <v>0</v>
      </c>
      <c r="L95" s="43"/>
      <c r="M95" s="47"/>
      <c r="N95" s="98"/>
      <c r="O95" s="198"/>
      <c r="P95" s="99"/>
      <c r="Q95" s="199">
        <f>Q96</f>
        <v>0</v>
      </c>
      <c r="R95" s="199">
        <f>R96</f>
        <v>0</v>
      </c>
      <c r="S95" s="99"/>
      <c r="T95" s="200">
        <f>T96</f>
        <v>0</v>
      </c>
      <c r="U95" s="99"/>
      <c r="V95" s="200">
        <f>V96</f>
        <v>136.45049782639305</v>
      </c>
      <c r="W95" s="99"/>
      <c r="X95" s="201">
        <f>X96</f>
        <v>0.20850000000000002</v>
      </c>
      <c r="Y95" s="41"/>
      <c r="Z95" s="41"/>
      <c r="AA95" s="41"/>
      <c r="AB95" s="41"/>
      <c r="AC95" s="41"/>
      <c r="AD95" s="41"/>
      <c r="AE95" s="41"/>
      <c r="AT95" s="20" t="s">
        <v>73</v>
      </c>
      <c r="AU95" s="20" t="s">
        <v>163</v>
      </c>
      <c r="BK95" s="202">
        <f>BK96</f>
        <v>0</v>
      </c>
    </row>
    <row r="96" s="12" customFormat="1" ht="25.92" customHeight="1">
      <c r="A96" s="12"/>
      <c r="B96" s="203"/>
      <c r="C96" s="204"/>
      <c r="D96" s="205" t="s">
        <v>73</v>
      </c>
      <c r="E96" s="206" t="s">
        <v>192</v>
      </c>
      <c r="F96" s="206" t="s">
        <v>193</v>
      </c>
      <c r="G96" s="204"/>
      <c r="H96" s="204"/>
      <c r="I96" s="207"/>
      <c r="J96" s="207"/>
      <c r="K96" s="208">
        <f>BK96</f>
        <v>0</v>
      </c>
      <c r="L96" s="204"/>
      <c r="M96" s="209"/>
      <c r="N96" s="210"/>
      <c r="O96" s="211"/>
      <c r="P96" s="211"/>
      <c r="Q96" s="212">
        <f>Q97+Q204+Q259+Q282+Q290+Q367+Q375</f>
        <v>0</v>
      </c>
      <c r="R96" s="212">
        <f>R97+R204+R259+R282+R290+R367+R375</f>
        <v>0</v>
      </c>
      <c r="S96" s="211"/>
      <c r="T96" s="213">
        <f>T97+T204+T259+T282+T290+T367+T375</f>
        <v>0</v>
      </c>
      <c r="U96" s="211"/>
      <c r="V96" s="213">
        <f>V97+V204+V259+V282+V290+V367+V375</f>
        <v>136.45049782639305</v>
      </c>
      <c r="W96" s="211"/>
      <c r="X96" s="214">
        <f>X97+X204+X259+X282+X290+X367+X375</f>
        <v>0.20850000000000002</v>
      </c>
      <c r="Y96" s="12"/>
      <c r="Z96" s="12"/>
      <c r="AA96" s="12"/>
      <c r="AB96" s="12"/>
      <c r="AC96" s="12"/>
      <c r="AD96" s="12"/>
      <c r="AE96" s="12"/>
      <c r="AR96" s="215" t="s">
        <v>82</v>
      </c>
      <c r="AT96" s="216" t="s">
        <v>73</v>
      </c>
      <c r="AU96" s="216" t="s">
        <v>74</v>
      </c>
      <c r="AY96" s="215" t="s">
        <v>194</v>
      </c>
      <c r="BK96" s="217">
        <f>BK97+BK204+BK259+BK282+BK290+BK367+BK375</f>
        <v>0</v>
      </c>
    </row>
    <row r="97" s="12" customFormat="1" ht="22.8" customHeight="1">
      <c r="A97" s="12"/>
      <c r="B97" s="203"/>
      <c r="C97" s="204"/>
      <c r="D97" s="205" t="s">
        <v>73</v>
      </c>
      <c r="E97" s="218" t="s">
        <v>82</v>
      </c>
      <c r="F97" s="218" t="s">
        <v>530</v>
      </c>
      <c r="G97" s="204"/>
      <c r="H97" s="204"/>
      <c r="I97" s="207"/>
      <c r="J97" s="207"/>
      <c r="K97" s="219">
        <f>BK97</f>
        <v>0</v>
      </c>
      <c r="L97" s="204"/>
      <c r="M97" s="209"/>
      <c r="N97" s="210"/>
      <c r="O97" s="211"/>
      <c r="P97" s="211"/>
      <c r="Q97" s="212">
        <f>SUM(Q98:Q203)</f>
        <v>0</v>
      </c>
      <c r="R97" s="212">
        <f>SUM(R98:R203)</f>
        <v>0</v>
      </c>
      <c r="S97" s="211"/>
      <c r="T97" s="213">
        <f>SUM(T98:T203)</f>
        <v>0</v>
      </c>
      <c r="U97" s="211"/>
      <c r="V97" s="213">
        <f>SUM(V98:V203)</f>
        <v>0</v>
      </c>
      <c r="W97" s="211"/>
      <c r="X97" s="214">
        <f>SUM(X98:X203)</f>
        <v>0</v>
      </c>
      <c r="Y97" s="12"/>
      <c r="Z97" s="12"/>
      <c r="AA97" s="12"/>
      <c r="AB97" s="12"/>
      <c r="AC97" s="12"/>
      <c r="AD97" s="12"/>
      <c r="AE97" s="12"/>
      <c r="AR97" s="215" t="s">
        <v>82</v>
      </c>
      <c r="AT97" s="216" t="s">
        <v>73</v>
      </c>
      <c r="AU97" s="216" t="s">
        <v>82</v>
      </c>
      <c r="AY97" s="215" t="s">
        <v>194</v>
      </c>
      <c r="BK97" s="217">
        <f>SUM(BK98:BK203)</f>
        <v>0</v>
      </c>
    </row>
    <row r="98" s="2" customFormat="1" ht="24.15" customHeight="1">
      <c r="A98" s="41"/>
      <c r="B98" s="42"/>
      <c r="C98" s="220" t="s">
        <v>82</v>
      </c>
      <c r="D98" s="220" t="s">
        <v>197</v>
      </c>
      <c r="E98" s="221" t="s">
        <v>1013</v>
      </c>
      <c r="F98" s="222" t="s">
        <v>1014</v>
      </c>
      <c r="G98" s="223" t="s">
        <v>218</v>
      </c>
      <c r="H98" s="224">
        <v>4.9000000000000004</v>
      </c>
      <c r="I98" s="225"/>
      <c r="J98" s="225"/>
      <c r="K98" s="226">
        <f>ROUND(P98*H98,2)</f>
        <v>0</v>
      </c>
      <c r="L98" s="222" t="s">
        <v>201</v>
      </c>
      <c r="M98" s="47"/>
      <c r="N98" s="227" t="s">
        <v>20</v>
      </c>
      <c r="O98" s="228" t="s">
        <v>43</v>
      </c>
      <c r="P98" s="229">
        <f>I98+J98</f>
        <v>0</v>
      </c>
      <c r="Q98" s="229">
        <f>ROUND(I98*H98,2)</f>
        <v>0</v>
      </c>
      <c r="R98" s="229">
        <f>ROUND(J98*H98,2)</f>
        <v>0</v>
      </c>
      <c r="S98" s="87"/>
      <c r="T98" s="230">
        <f>S98*H98</f>
        <v>0</v>
      </c>
      <c r="U98" s="230">
        <v>0</v>
      </c>
      <c r="V98" s="230">
        <f>U98*H98</f>
        <v>0</v>
      </c>
      <c r="W98" s="230">
        <v>0</v>
      </c>
      <c r="X98" s="231">
        <f>W98*H98</f>
        <v>0</v>
      </c>
      <c r="Y98" s="41"/>
      <c r="Z98" s="41"/>
      <c r="AA98" s="41"/>
      <c r="AB98" s="41"/>
      <c r="AC98" s="41"/>
      <c r="AD98" s="41"/>
      <c r="AE98" s="41"/>
      <c r="AR98" s="232" t="s">
        <v>202</v>
      </c>
      <c r="AT98" s="232" t="s">
        <v>197</v>
      </c>
      <c r="AU98" s="232" t="s">
        <v>84</v>
      </c>
      <c r="AY98" s="20" t="s">
        <v>194</v>
      </c>
      <c r="BE98" s="233">
        <f>IF(O98="základní",K98,0)</f>
        <v>0</v>
      </c>
      <c r="BF98" s="233">
        <f>IF(O98="snížená",K98,0)</f>
        <v>0</v>
      </c>
      <c r="BG98" s="233">
        <f>IF(O98="zákl. přenesená",K98,0)</f>
        <v>0</v>
      </c>
      <c r="BH98" s="233">
        <f>IF(O98="sníž. přenesená",K98,0)</f>
        <v>0</v>
      </c>
      <c r="BI98" s="233">
        <f>IF(O98="nulová",K98,0)</f>
        <v>0</v>
      </c>
      <c r="BJ98" s="20" t="s">
        <v>82</v>
      </c>
      <c r="BK98" s="233">
        <f>ROUND(P98*H98,2)</f>
        <v>0</v>
      </c>
      <c r="BL98" s="20" t="s">
        <v>202</v>
      </c>
      <c r="BM98" s="232" t="s">
        <v>1015</v>
      </c>
    </row>
    <row r="99" s="2" customFormat="1">
      <c r="A99" s="41"/>
      <c r="B99" s="42"/>
      <c r="C99" s="43"/>
      <c r="D99" s="234" t="s">
        <v>204</v>
      </c>
      <c r="E99" s="43"/>
      <c r="F99" s="235" t="s">
        <v>1016</v>
      </c>
      <c r="G99" s="43"/>
      <c r="H99" s="43"/>
      <c r="I99" s="236"/>
      <c r="J99" s="236"/>
      <c r="K99" s="43"/>
      <c r="L99" s="43"/>
      <c r="M99" s="47"/>
      <c r="N99" s="237"/>
      <c r="O99" s="238"/>
      <c r="P99" s="87"/>
      <c r="Q99" s="87"/>
      <c r="R99" s="87"/>
      <c r="S99" s="87"/>
      <c r="T99" s="87"/>
      <c r="U99" s="87"/>
      <c r="V99" s="87"/>
      <c r="W99" s="87"/>
      <c r="X99" s="88"/>
      <c r="Y99" s="41"/>
      <c r="Z99" s="41"/>
      <c r="AA99" s="41"/>
      <c r="AB99" s="41"/>
      <c r="AC99" s="41"/>
      <c r="AD99" s="41"/>
      <c r="AE99" s="41"/>
      <c r="AT99" s="20" t="s">
        <v>204</v>
      </c>
      <c r="AU99" s="20" t="s">
        <v>84</v>
      </c>
    </row>
    <row r="100" s="13" customFormat="1">
      <c r="A100" s="13"/>
      <c r="B100" s="239"/>
      <c r="C100" s="240"/>
      <c r="D100" s="241" t="s">
        <v>206</v>
      </c>
      <c r="E100" s="242" t="s">
        <v>20</v>
      </c>
      <c r="F100" s="243" t="s">
        <v>105</v>
      </c>
      <c r="G100" s="240"/>
      <c r="H100" s="242" t="s">
        <v>20</v>
      </c>
      <c r="I100" s="244"/>
      <c r="J100" s="244"/>
      <c r="K100" s="240"/>
      <c r="L100" s="240"/>
      <c r="M100" s="245"/>
      <c r="N100" s="246"/>
      <c r="O100" s="247"/>
      <c r="P100" s="247"/>
      <c r="Q100" s="247"/>
      <c r="R100" s="247"/>
      <c r="S100" s="247"/>
      <c r="T100" s="247"/>
      <c r="U100" s="247"/>
      <c r="V100" s="247"/>
      <c r="W100" s="247"/>
      <c r="X100" s="248"/>
      <c r="Y100" s="13"/>
      <c r="Z100" s="13"/>
      <c r="AA100" s="13"/>
      <c r="AB100" s="13"/>
      <c r="AC100" s="13"/>
      <c r="AD100" s="13"/>
      <c r="AE100" s="13"/>
      <c r="AT100" s="249" t="s">
        <v>206</v>
      </c>
      <c r="AU100" s="249" t="s">
        <v>84</v>
      </c>
      <c r="AV100" s="13" t="s">
        <v>82</v>
      </c>
      <c r="AW100" s="13" t="s">
        <v>5</v>
      </c>
      <c r="AX100" s="13" t="s">
        <v>74</v>
      </c>
      <c r="AY100" s="249" t="s">
        <v>194</v>
      </c>
    </row>
    <row r="101" s="13" customFormat="1">
      <c r="A101" s="13"/>
      <c r="B101" s="239"/>
      <c r="C101" s="240"/>
      <c r="D101" s="241" t="s">
        <v>206</v>
      </c>
      <c r="E101" s="242" t="s">
        <v>20</v>
      </c>
      <c r="F101" s="243" t="s">
        <v>1017</v>
      </c>
      <c r="G101" s="240"/>
      <c r="H101" s="242" t="s">
        <v>20</v>
      </c>
      <c r="I101" s="244"/>
      <c r="J101" s="244"/>
      <c r="K101" s="240"/>
      <c r="L101" s="240"/>
      <c r="M101" s="245"/>
      <c r="N101" s="246"/>
      <c r="O101" s="247"/>
      <c r="P101" s="247"/>
      <c r="Q101" s="247"/>
      <c r="R101" s="247"/>
      <c r="S101" s="247"/>
      <c r="T101" s="247"/>
      <c r="U101" s="247"/>
      <c r="V101" s="247"/>
      <c r="W101" s="247"/>
      <c r="X101" s="248"/>
      <c r="Y101" s="13"/>
      <c r="Z101" s="13"/>
      <c r="AA101" s="13"/>
      <c r="AB101" s="13"/>
      <c r="AC101" s="13"/>
      <c r="AD101" s="13"/>
      <c r="AE101" s="13"/>
      <c r="AT101" s="249" t="s">
        <v>206</v>
      </c>
      <c r="AU101" s="249" t="s">
        <v>84</v>
      </c>
      <c r="AV101" s="13" t="s">
        <v>82</v>
      </c>
      <c r="AW101" s="13" t="s">
        <v>5</v>
      </c>
      <c r="AX101" s="13" t="s">
        <v>74</v>
      </c>
      <c r="AY101" s="249" t="s">
        <v>194</v>
      </c>
    </row>
    <row r="102" s="13" customFormat="1">
      <c r="A102" s="13"/>
      <c r="B102" s="239"/>
      <c r="C102" s="240"/>
      <c r="D102" s="241" t="s">
        <v>206</v>
      </c>
      <c r="E102" s="242" t="s">
        <v>20</v>
      </c>
      <c r="F102" s="243" t="s">
        <v>355</v>
      </c>
      <c r="G102" s="240"/>
      <c r="H102" s="242" t="s">
        <v>20</v>
      </c>
      <c r="I102" s="244"/>
      <c r="J102" s="244"/>
      <c r="K102" s="240"/>
      <c r="L102" s="240"/>
      <c r="M102" s="245"/>
      <c r="N102" s="246"/>
      <c r="O102" s="247"/>
      <c r="P102" s="247"/>
      <c r="Q102" s="247"/>
      <c r="R102" s="247"/>
      <c r="S102" s="247"/>
      <c r="T102" s="247"/>
      <c r="U102" s="247"/>
      <c r="V102" s="247"/>
      <c r="W102" s="247"/>
      <c r="X102" s="248"/>
      <c r="Y102" s="13"/>
      <c r="Z102" s="13"/>
      <c r="AA102" s="13"/>
      <c r="AB102" s="13"/>
      <c r="AC102" s="13"/>
      <c r="AD102" s="13"/>
      <c r="AE102" s="13"/>
      <c r="AT102" s="249" t="s">
        <v>206</v>
      </c>
      <c r="AU102" s="249" t="s">
        <v>84</v>
      </c>
      <c r="AV102" s="13" t="s">
        <v>82</v>
      </c>
      <c r="AW102" s="13" t="s">
        <v>5</v>
      </c>
      <c r="AX102" s="13" t="s">
        <v>74</v>
      </c>
      <c r="AY102" s="249" t="s">
        <v>194</v>
      </c>
    </row>
    <row r="103" s="14" customFormat="1">
      <c r="A103" s="14"/>
      <c r="B103" s="250"/>
      <c r="C103" s="251"/>
      <c r="D103" s="241" t="s">
        <v>206</v>
      </c>
      <c r="E103" s="252" t="s">
        <v>20</v>
      </c>
      <c r="F103" s="253" t="s">
        <v>1018</v>
      </c>
      <c r="G103" s="251"/>
      <c r="H103" s="254">
        <v>4.9000000000000004</v>
      </c>
      <c r="I103" s="255"/>
      <c r="J103" s="255"/>
      <c r="K103" s="251"/>
      <c r="L103" s="251"/>
      <c r="M103" s="256"/>
      <c r="N103" s="257"/>
      <c r="O103" s="258"/>
      <c r="P103" s="258"/>
      <c r="Q103" s="258"/>
      <c r="R103" s="258"/>
      <c r="S103" s="258"/>
      <c r="T103" s="258"/>
      <c r="U103" s="258"/>
      <c r="V103" s="258"/>
      <c r="W103" s="258"/>
      <c r="X103" s="259"/>
      <c r="Y103" s="14"/>
      <c r="Z103" s="14"/>
      <c r="AA103" s="14"/>
      <c r="AB103" s="14"/>
      <c r="AC103" s="14"/>
      <c r="AD103" s="14"/>
      <c r="AE103" s="14"/>
      <c r="AT103" s="260" t="s">
        <v>206</v>
      </c>
      <c r="AU103" s="260" t="s">
        <v>84</v>
      </c>
      <c r="AV103" s="14" t="s">
        <v>84</v>
      </c>
      <c r="AW103" s="14" t="s">
        <v>5</v>
      </c>
      <c r="AX103" s="14" t="s">
        <v>74</v>
      </c>
      <c r="AY103" s="260" t="s">
        <v>194</v>
      </c>
    </row>
    <row r="104" s="15" customFormat="1">
      <c r="A104" s="15"/>
      <c r="B104" s="261"/>
      <c r="C104" s="262"/>
      <c r="D104" s="241" t="s">
        <v>206</v>
      </c>
      <c r="E104" s="263" t="s">
        <v>20</v>
      </c>
      <c r="F104" s="264" t="s">
        <v>210</v>
      </c>
      <c r="G104" s="262"/>
      <c r="H104" s="265">
        <v>4.9000000000000004</v>
      </c>
      <c r="I104" s="266"/>
      <c r="J104" s="266"/>
      <c r="K104" s="262"/>
      <c r="L104" s="262"/>
      <c r="M104" s="267"/>
      <c r="N104" s="268"/>
      <c r="O104" s="269"/>
      <c r="P104" s="269"/>
      <c r="Q104" s="269"/>
      <c r="R104" s="269"/>
      <c r="S104" s="269"/>
      <c r="T104" s="269"/>
      <c r="U104" s="269"/>
      <c r="V104" s="269"/>
      <c r="W104" s="269"/>
      <c r="X104" s="270"/>
      <c r="Y104" s="15"/>
      <c r="Z104" s="15"/>
      <c r="AA104" s="15"/>
      <c r="AB104" s="15"/>
      <c r="AC104" s="15"/>
      <c r="AD104" s="15"/>
      <c r="AE104" s="15"/>
      <c r="AT104" s="271" t="s">
        <v>206</v>
      </c>
      <c r="AU104" s="271" t="s">
        <v>84</v>
      </c>
      <c r="AV104" s="15" t="s">
        <v>202</v>
      </c>
      <c r="AW104" s="15" t="s">
        <v>5</v>
      </c>
      <c r="AX104" s="15" t="s">
        <v>82</v>
      </c>
      <c r="AY104" s="271" t="s">
        <v>194</v>
      </c>
    </row>
    <row r="105" s="2" customFormat="1" ht="24.15" customHeight="1">
      <c r="A105" s="41"/>
      <c r="B105" s="42"/>
      <c r="C105" s="220" t="s">
        <v>84</v>
      </c>
      <c r="D105" s="220" t="s">
        <v>197</v>
      </c>
      <c r="E105" s="221" t="s">
        <v>531</v>
      </c>
      <c r="F105" s="222" t="s">
        <v>532</v>
      </c>
      <c r="G105" s="223" t="s">
        <v>218</v>
      </c>
      <c r="H105" s="224">
        <v>1.8240000000000001</v>
      </c>
      <c r="I105" s="225"/>
      <c r="J105" s="225"/>
      <c r="K105" s="226">
        <f>ROUND(P105*H105,2)</f>
        <v>0</v>
      </c>
      <c r="L105" s="222" t="s">
        <v>201</v>
      </c>
      <c r="M105" s="47"/>
      <c r="N105" s="227" t="s">
        <v>20</v>
      </c>
      <c r="O105" s="228" t="s">
        <v>43</v>
      </c>
      <c r="P105" s="229">
        <f>I105+J105</f>
        <v>0</v>
      </c>
      <c r="Q105" s="229">
        <f>ROUND(I105*H105,2)</f>
        <v>0</v>
      </c>
      <c r="R105" s="229">
        <f>ROUND(J105*H105,2)</f>
        <v>0</v>
      </c>
      <c r="S105" s="87"/>
      <c r="T105" s="230">
        <f>S105*H105</f>
        <v>0</v>
      </c>
      <c r="U105" s="230">
        <v>0</v>
      </c>
      <c r="V105" s="230">
        <f>U105*H105</f>
        <v>0</v>
      </c>
      <c r="W105" s="230">
        <v>0</v>
      </c>
      <c r="X105" s="231">
        <f>W105*H105</f>
        <v>0</v>
      </c>
      <c r="Y105" s="41"/>
      <c r="Z105" s="41"/>
      <c r="AA105" s="41"/>
      <c r="AB105" s="41"/>
      <c r="AC105" s="41"/>
      <c r="AD105" s="41"/>
      <c r="AE105" s="41"/>
      <c r="AR105" s="232" t="s">
        <v>202</v>
      </c>
      <c r="AT105" s="232" t="s">
        <v>197</v>
      </c>
      <c r="AU105" s="232" t="s">
        <v>84</v>
      </c>
      <c r="AY105" s="20" t="s">
        <v>194</v>
      </c>
      <c r="BE105" s="233">
        <f>IF(O105="základní",K105,0)</f>
        <v>0</v>
      </c>
      <c r="BF105" s="233">
        <f>IF(O105="snížená",K105,0)</f>
        <v>0</v>
      </c>
      <c r="BG105" s="233">
        <f>IF(O105="zákl. přenesená",K105,0)</f>
        <v>0</v>
      </c>
      <c r="BH105" s="233">
        <f>IF(O105="sníž. přenesená",K105,0)</f>
        <v>0</v>
      </c>
      <c r="BI105" s="233">
        <f>IF(O105="nulová",K105,0)</f>
        <v>0</v>
      </c>
      <c r="BJ105" s="20" t="s">
        <v>82</v>
      </c>
      <c r="BK105" s="233">
        <f>ROUND(P105*H105,2)</f>
        <v>0</v>
      </c>
      <c r="BL105" s="20" t="s">
        <v>202</v>
      </c>
      <c r="BM105" s="232" t="s">
        <v>1019</v>
      </c>
    </row>
    <row r="106" s="2" customFormat="1">
      <c r="A106" s="41"/>
      <c r="B106" s="42"/>
      <c r="C106" s="43"/>
      <c r="D106" s="234" t="s">
        <v>204</v>
      </c>
      <c r="E106" s="43"/>
      <c r="F106" s="235" t="s">
        <v>534</v>
      </c>
      <c r="G106" s="43"/>
      <c r="H106" s="43"/>
      <c r="I106" s="236"/>
      <c r="J106" s="236"/>
      <c r="K106" s="43"/>
      <c r="L106" s="43"/>
      <c r="M106" s="47"/>
      <c r="N106" s="237"/>
      <c r="O106" s="238"/>
      <c r="P106" s="87"/>
      <c r="Q106" s="87"/>
      <c r="R106" s="87"/>
      <c r="S106" s="87"/>
      <c r="T106" s="87"/>
      <c r="U106" s="87"/>
      <c r="V106" s="87"/>
      <c r="W106" s="87"/>
      <c r="X106" s="88"/>
      <c r="Y106" s="41"/>
      <c r="Z106" s="41"/>
      <c r="AA106" s="41"/>
      <c r="AB106" s="41"/>
      <c r="AC106" s="41"/>
      <c r="AD106" s="41"/>
      <c r="AE106" s="41"/>
      <c r="AT106" s="20" t="s">
        <v>204</v>
      </c>
      <c r="AU106" s="20" t="s">
        <v>84</v>
      </c>
    </row>
    <row r="107" s="13" customFormat="1">
      <c r="A107" s="13"/>
      <c r="B107" s="239"/>
      <c r="C107" s="240"/>
      <c r="D107" s="241" t="s">
        <v>206</v>
      </c>
      <c r="E107" s="242" t="s">
        <v>20</v>
      </c>
      <c r="F107" s="243" t="s">
        <v>105</v>
      </c>
      <c r="G107" s="240"/>
      <c r="H107" s="242" t="s">
        <v>20</v>
      </c>
      <c r="I107" s="244"/>
      <c r="J107" s="244"/>
      <c r="K107" s="240"/>
      <c r="L107" s="240"/>
      <c r="M107" s="245"/>
      <c r="N107" s="246"/>
      <c r="O107" s="247"/>
      <c r="P107" s="247"/>
      <c r="Q107" s="247"/>
      <c r="R107" s="247"/>
      <c r="S107" s="247"/>
      <c r="T107" s="247"/>
      <c r="U107" s="247"/>
      <c r="V107" s="247"/>
      <c r="W107" s="247"/>
      <c r="X107" s="248"/>
      <c r="Y107" s="13"/>
      <c r="Z107" s="13"/>
      <c r="AA107" s="13"/>
      <c r="AB107" s="13"/>
      <c r="AC107" s="13"/>
      <c r="AD107" s="13"/>
      <c r="AE107" s="13"/>
      <c r="AT107" s="249" t="s">
        <v>206</v>
      </c>
      <c r="AU107" s="249" t="s">
        <v>84</v>
      </c>
      <c r="AV107" s="13" t="s">
        <v>82</v>
      </c>
      <c r="AW107" s="13" t="s">
        <v>5</v>
      </c>
      <c r="AX107" s="13" t="s">
        <v>74</v>
      </c>
      <c r="AY107" s="249" t="s">
        <v>194</v>
      </c>
    </row>
    <row r="108" s="13" customFormat="1">
      <c r="A108" s="13"/>
      <c r="B108" s="239"/>
      <c r="C108" s="240"/>
      <c r="D108" s="241" t="s">
        <v>206</v>
      </c>
      <c r="E108" s="242" t="s">
        <v>20</v>
      </c>
      <c r="F108" s="243" t="s">
        <v>1020</v>
      </c>
      <c r="G108" s="240"/>
      <c r="H108" s="242" t="s">
        <v>20</v>
      </c>
      <c r="I108" s="244"/>
      <c r="J108" s="244"/>
      <c r="K108" s="240"/>
      <c r="L108" s="240"/>
      <c r="M108" s="245"/>
      <c r="N108" s="246"/>
      <c r="O108" s="247"/>
      <c r="P108" s="247"/>
      <c r="Q108" s="247"/>
      <c r="R108" s="247"/>
      <c r="S108" s="247"/>
      <c r="T108" s="247"/>
      <c r="U108" s="247"/>
      <c r="V108" s="247"/>
      <c r="W108" s="247"/>
      <c r="X108" s="248"/>
      <c r="Y108" s="13"/>
      <c r="Z108" s="13"/>
      <c r="AA108" s="13"/>
      <c r="AB108" s="13"/>
      <c r="AC108" s="13"/>
      <c r="AD108" s="13"/>
      <c r="AE108" s="13"/>
      <c r="AT108" s="249" t="s">
        <v>206</v>
      </c>
      <c r="AU108" s="249" t="s">
        <v>84</v>
      </c>
      <c r="AV108" s="13" t="s">
        <v>82</v>
      </c>
      <c r="AW108" s="13" t="s">
        <v>5</v>
      </c>
      <c r="AX108" s="13" t="s">
        <v>74</v>
      </c>
      <c r="AY108" s="249" t="s">
        <v>194</v>
      </c>
    </row>
    <row r="109" s="13" customFormat="1">
      <c r="A109" s="13"/>
      <c r="B109" s="239"/>
      <c r="C109" s="240"/>
      <c r="D109" s="241" t="s">
        <v>206</v>
      </c>
      <c r="E109" s="242" t="s">
        <v>20</v>
      </c>
      <c r="F109" s="243" t="s">
        <v>349</v>
      </c>
      <c r="G109" s="240"/>
      <c r="H109" s="242" t="s">
        <v>20</v>
      </c>
      <c r="I109" s="244"/>
      <c r="J109" s="244"/>
      <c r="K109" s="240"/>
      <c r="L109" s="240"/>
      <c r="M109" s="245"/>
      <c r="N109" s="246"/>
      <c r="O109" s="247"/>
      <c r="P109" s="247"/>
      <c r="Q109" s="247"/>
      <c r="R109" s="247"/>
      <c r="S109" s="247"/>
      <c r="T109" s="247"/>
      <c r="U109" s="247"/>
      <c r="V109" s="247"/>
      <c r="W109" s="247"/>
      <c r="X109" s="248"/>
      <c r="Y109" s="13"/>
      <c r="Z109" s="13"/>
      <c r="AA109" s="13"/>
      <c r="AB109" s="13"/>
      <c r="AC109" s="13"/>
      <c r="AD109" s="13"/>
      <c r="AE109" s="13"/>
      <c r="AT109" s="249" t="s">
        <v>206</v>
      </c>
      <c r="AU109" s="249" t="s">
        <v>84</v>
      </c>
      <c r="AV109" s="13" t="s">
        <v>82</v>
      </c>
      <c r="AW109" s="13" t="s">
        <v>5</v>
      </c>
      <c r="AX109" s="13" t="s">
        <v>74</v>
      </c>
      <c r="AY109" s="249" t="s">
        <v>194</v>
      </c>
    </row>
    <row r="110" s="14" customFormat="1">
      <c r="A110" s="14"/>
      <c r="B110" s="250"/>
      <c r="C110" s="251"/>
      <c r="D110" s="241" t="s">
        <v>206</v>
      </c>
      <c r="E110" s="252" t="s">
        <v>20</v>
      </c>
      <c r="F110" s="253" t="s">
        <v>1021</v>
      </c>
      <c r="G110" s="251"/>
      <c r="H110" s="254">
        <v>1.8240000000000001</v>
      </c>
      <c r="I110" s="255"/>
      <c r="J110" s="255"/>
      <c r="K110" s="251"/>
      <c r="L110" s="251"/>
      <c r="M110" s="256"/>
      <c r="N110" s="257"/>
      <c r="O110" s="258"/>
      <c r="P110" s="258"/>
      <c r="Q110" s="258"/>
      <c r="R110" s="258"/>
      <c r="S110" s="258"/>
      <c r="T110" s="258"/>
      <c r="U110" s="258"/>
      <c r="V110" s="258"/>
      <c r="W110" s="258"/>
      <c r="X110" s="259"/>
      <c r="Y110" s="14"/>
      <c r="Z110" s="14"/>
      <c r="AA110" s="14"/>
      <c r="AB110" s="14"/>
      <c r="AC110" s="14"/>
      <c r="AD110" s="14"/>
      <c r="AE110" s="14"/>
      <c r="AT110" s="260" t="s">
        <v>206</v>
      </c>
      <c r="AU110" s="260" t="s">
        <v>84</v>
      </c>
      <c r="AV110" s="14" t="s">
        <v>84</v>
      </c>
      <c r="AW110" s="14" t="s">
        <v>5</v>
      </c>
      <c r="AX110" s="14" t="s">
        <v>74</v>
      </c>
      <c r="AY110" s="260" t="s">
        <v>194</v>
      </c>
    </row>
    <row r="111" s="15" customFormat="1">
      <c r="A111" s="15"/>
      <c r="B111" s="261"/>
      <c r="C111" s="262"/>
      <c r="D111" s="241" t="s">
        <v>206</v>
      </c>
      <c r="E111" s="263" t="s">
        <v>20</v>
      </c>
      <c r="F111" s="264" t="s">
        <v>210</v>
      </c>
      <c r="G111" s="262"/>
      <c r="H111" s="265">
        <v>1.8240000000000001</v>
      </c>
      <c r="I111" s="266"/>
      <c r="J111" s="266"/>
      <c r="K111" s="262"/>
      <c r="L111" s="262"/>
      <c r="M111" s="267"/>
      <c r="N111" s="268"/>
      <c r="O111" s="269"/>
      <c r="P111" s="269"/>
      <c r="Q111" s="269"/>
      <c r="R111" s="269"/>
      <c r="S111" s="269"/>
      <c r="T111" s="269"/>
      <c r="U111" s="269"/>
      <c r="V111" s="269"/>
      <c r="W111" s="269"/>
      <c r="X111" s="270"/>
      <c r="Y111" s="15"/>
      <c r="Z111" s="15"/>
      <c r="AA111" s="15"/>
      <c r="AB111" s="15"/>
      <c r="AC111" s="15"/>
      <c r="AD111" s="15"/>
      <c r="AE111" s="15"/>
      <c r="AT111" s="271" t="s">
        <v>206</v>
      </c>
      <c r="AU111" s="271" t="s">
        <v>84</v>
      </c>
      <c r="AV111" s="15" t="s">
        <v>202</v>
      </c>
      <c r="AW111" s="15" t="s">
        <v>5</v>
      </c>
      <c r="AX111" s="15" t="s">
        <v>82</v>
      </c>
      <c r="AY111" s="271" t="s">
        <v>194</v>
      </c>
    </row>
    <row r="112" s="2" customFormat="1" ht="24.15" customHeight="1">
      <c r="A112" s="41"/>
      <c r="B112" s="42"/>
      <c r="C112" s="220" t="s">
        <v>215</v>
      </c>
      <c r="D112" s="220" t="s">
        <v>197</v>
      </c>
      <c r="E112" s="221" t="s">
        <v>1022</v>
      </c>
      <c r="F112" s="222" t="s">
        <v>1023</v>
      </c>
      <c r="G112" s="223" t="s">
        <v>218</v>
      </c>
      <c r="H112" s="224">
        <v>7.1299999999999999</v>
      </c>
      <c r="I112" s="225"/>
      <c r="J112" s="225"/>
      <c r="K112" s="226">
        <f>ROUND(P112*H112,2)</f>
        <v>0</v>
      </c>
      <c r="L112" s="222" t="s">
        <v>201</v>
      </c>
      <c r="M112" s="47"/>
      <c r="N112" s="227" t="s">
        <v>20</v>
      </c>
      <c r="O112" s="228" t="s">
        <v>43</v>
      </c>
      <c r="P112" s="229">
        <f>I112+J112</f>
        <v>0</v>
      </c>
      <c r="Q112" s="229">
        <f>ROUND(I112*H112,2)</f>
        <v>0</v>
      </c>
      <c r="R112" s="229">
        <f>ROUND(J112*H112,2)</f>
        <v>0</v>
      </c>
      <c r="S112" s="87"/>
      <c r="T112" s="230">
        <f>S112*H112</f>
        <v>0</v>
      </c>
      <c r="U112" s="230">
        <v>0</v>
      </c>
      <c r="V112" s="230">
        <f>U112*H112</f>
        <v>0</v>
      </c>
      <c r="W112" s="230">
        <v>0</v>
      </c>
      <c r="X112" s="231">
        <f>W112*H112</f>
        <v>0</v>
      </c>
      <c r="Y112" s="41"/>
      <c r="Z112" s="41"/>
      <c r="AA112" s="41"/>
      <c r="AB112" s="41"/>
      <c r="AC112" s="41"/>
      <c r="AD112" s="41"/>
      <c r="AE112" s="41"/>
      <c r="AR112" s="232" t="s">
        <v>202</v>
      </c>
      <c r="AT112" s="232" t="s">
        <v>197</v>
      </c>
      <c r="AU112" s="232" t="s">
        <v>84</v>
      </c>
      <c r="AY112" s="20" t="s">
        <v>194</v>
      </c>
      <c r="BE112" s="233">
        <f>IF(O112="základní",K112,0)</f>
        <v>0</v>
      </c>
      <c r="BF112" s="233">
        <f>IF(O112="snížená",K112,0)</f>
        <v>0</v>
      </c>
      <c r="BG112" s="233">
        <f>IF(O112="zákl. přenesená",K112,0)</f>
        <v>0</v>
      </c>
      <c r="BH112" s="233">
        <f>IF(O112="sníž. přenesená",K112,0)</f>
        <v>0</v>
      </c>
      <c r="BI112" s="233">
        <f>IF(O112="nulová",K112,0)</f>
        <v>0</v>
      </c>
      <c r="BJ112" s="20" t="s">
        <v>82</v>
      </c>
      <c r="BK112" s="233">
        <f>ROUND(P112*H112,2)</f>
        <v>0</v>
      </c>
      <c r="BL112" s="20" t="s">
        <v>202</v>
      </c>
      <c r="BM112" s="232" t="s">
        <v>1024</v>
      </c>
    </row>
    <row r="113" s="2" customFormat="1">
      <c r="A113" s="41"/>
      <c r="B113" s="42"/>
      <c r="C113" s="43"/>
      <c r="D113" s="234" t="s">
        <v>204</v>
      </c>
      <c r="E113" s="43"/>
      <c r="F113" s="235" t="s">
        <v>1025</v>
      </c>
      <c r="G113" s="43"/>
      <c r="H113" s="43"/>
      <c r="I113" s="236"/>
      <c r="J113" s="236"/>
      <c r="K113" s="43"/>
      <c r="L113" s="43"/>
      <c r="M113" s="47"/>
      <c r="N113" s="237"/>
      <c r="O113" s="238"/>
      <c r="P113" s="87"/>
      <c r="Q113" s="87"/>
      <c r="R113" s="87"/>
      <c r="S113" s="87"/>
      <c r="T113" s="87"/>
      <c r="U113" s="87"/>
      <c r="V113" s="87"/>
      <c r="W113" s="87"/>
      <c r="X113" s="88"/>
      <c r="Y113" s="41"/>
      <c r="Z113" s="41"/>
      <c r="AA113" s="41"/>
      <c r="AB113" s="41"/>
      <c r="AC113" s="41"/>
      <c r="AD113" s="41"/>
      <c r="AE113" s="41"/>
      <c r="AT113" s="20" t="s">
        <v>204</v>
      </c>
      <c r="AU113" s="20" t="s">
        <v>84</v>
      </c>
    </row>
    <row r="114" s="13" customFormat="1">
      <c r="A114" s="13"/>
      <c r="B114" s="239"/>
      <c r="C114" s="240"/>
      <c r="D114" s="241" t="s">
        <v>206</v>
      </c>
      <c r="E114" s="242" t="s">
        <v>20</v>
      </c>
      <c r="F114" s="243" t="s">
        <v>105</v>
      </c>
      <c r="G114" s="240"/>
      <c r="H114" s="242" t="s">
        <v>20</v>
      </c>
      <c r="I114" s="244"/>
      <c r="J114" s="244"/>
      <c r="K114" s="240"/>
      <c r="L114" s="240"/>
      <c r="M114" s="245"/>
      <c r="N114" s="246"/>
      <c r="O114" s="247"/>
      <c r="P114" s="247"/>
      <c r="Q114" s="247"/>
      <c r="R114" s="247"/>
      <c r="S114" s="247"/>
      <c r="T114" s="247"/>
      <c r="U114" s="247"/>
      <c r="V114" s="247"/>
      <c r="W114" s="247"/>
      <c r="X114" s="248"/>
      <c r="Y114" s="13"/>
      <c r="Z114" s="13"/>
      <c r="AA114" s="13"/>
      <c r="AB114" s="13"/>
      <c r="AC114" s="13"/>
      <c r="AD114" s="13"/>
      <c r="AE114" s="13"/>
      <c r="AT114" s="249" t="s">
        <v>206</v>
      </c>
      <c r="AU114" s="249" t="s">
        <v>84</v>
      </c>
      <c r="AV114" s="13" t="s">
        <v>82</v>
      </c>
      <c r="AW114" s="13" t="s">
        <v>5</v>
      </c>
      <c r="AX114" s="13" t="s">
        <v>74</v>
      </c>
      <c r="AY114" s="249" t="s">
        <v>194</v>
      </c>
    </row>
    <row r="115" s="13" customFormat="1">
      <c r="A115" s="13"/>
      <c r="B115" s="239"/>
      <c r="C115" s="240"/>
      <c r="D115" s="241" t="s">
        <v>206</v>
      </c>
      <c r="E115" s="242" t="s">
        <v>20</v>
      </c>
      <c r="F115" s="243" t="s">
        <v>1026</v>
      </c>
      <c r="G115" s="240"/>
      <c r="H115" s="242" t="s">
        <v>20</v>
      </c>
      <c r="I115" s="244"/>
      <c r="J115" s="244"/>
      <c r="K115" s="240"/>
      <c r="L115" s="240"/>
      <c r="M115" s="245"/>
      <c r="N115" s="246"/>
      <c r="O115" s="247"/>
      <c r="P115" s="247"/>
      <c r="Q115" s="247"/>
      <c r="R115" s="247"/>
      <c r="S115" s="247"/>
      <c r="T115" s="247"/>
      <c r="U115" s="247"/>
      <c r="V115" s="247"/>
      <c r="W115" s="247"/>
      <c r="X115" s="248"/>
      <c r="Y115" s="13"/>
      <c r="Z115" s="13"/>
      <c r="AA115" s="13"/>
      <c r="AB115" s="13"/>
      <c r="AC115" s="13"/>
      <c r="AD115" s="13"/>
      <c r="AE115" s="13"/>
      <c r="AT115" s="249" t="s">
        <v>206</v>
      </c>
      <c r="AU115" s="249" t="s">
        <v>84</v>
      </c>
      <c r="AV115" s="13" t="s">
        <v>82</v>
      </c>
      <c r="AW115" s="13" t="s">
        <v>5</v>
      </c>
      <c r="AX115" s="13" t="s">
        <v>74</v>
      </c>
      <c r="AY115" s="249" t="s">
        <v>194</v>
      </c>
    </row>
    <row r="116" s="13" customFormat="1">
      <c r="A116" s="13"/>
      <c r="B116" s="239"/>
      <c r="C116" s="240"/>
      <c r="D116" s="241" t="s">
        <v>206</v>
      </c>
      <c r="E116" s="242" t="s">
        <v>20</v>
      </c>
      <c r="F116" s="243" t="s">
        <v>355</v>
      </c>
      <c r="G116" s="240"/>
      <c r="H116" s="242" t="s">
        <v>20</v>
      </c>
      <c r="I116" s="244"/>
      <c r="J116" s="244"/>
      <c r="K116" s="240"/>
      <c r="L116" s="240"/>
      <c r="M116" s="245"/>
      <c r="N116" s="246"/>
      <c r="O116" s="247"/>
      <c r="P116" s="247"/>
      <c r="Q116" s="247"/>
      <c r="R116" s="247"/>
      <c r="S116" s="247"/>
      <c r="T116" s="247"/>
      <c r="U116" s="247"/>
      <c r="V116" s="247"/>
      <c r="W116" s="247"/>
      <c r="X116" s="248"/>
      <c r="Y116" s="13"/>
      <c r="Z116" s="13"/>
      <c r="AA116" s="13"/>
      <c r="AB116" s="13"/>
      <c r="AC116" s="13"/>
      <c r="AD116" s="13"/>
      <c r="AE116" s="13"/>
      <c r="AT116" s="249" t="s">
        <v>206</v>
      </c>
      <c r="AU116" s="249" t="s">
        <v>84</v>
      </c>
      <c r="AV116" s="13" t="s">
        <v>82</v>
      </c>
      <c r="AW116" s="13" t="s">
        <v>5</v>
      </c>
      <c r="AX116" s="13" t="s">
        <v>74</v>
      </c>
      <c r="AY116" s="249" t="s">
        <v>194</v>
      </c>
    </row>
    <row r="117" s="14" customFormat="1">
      <c r="A117" s="14"/>
      <c r="B117" s="250"/>
      <c r="C117" s="251"/>
      <c r="D117" s="241" t="s">
        <v>206</v>
      </c>
      <c r="E117" s="252" t="s">
        <v>20</v>
      </c>
      <c r="F117" s="253" t="s">
        <v>1027</v>
      </c>
      <c r="G117" s="251"/>
      <c r="H117" s="254">
        <v>7.1299999999999999</v>
      </c>
      <c r="I117" s="255"/>
      <c r="J117" s="255"/>
      <c r="K117" s="251"/>
      <c r="L117" s="251"/>
      <c r="M117" s="256"/>
      <c r="N117" s="257"/>
      <c r="O117" s="258"/>
      <c r="P117" s="258"/>
      <c r="Q117" s="258"/>
      <c r="R117" s="258"/>
      <c r="S117" s="258"/>
      <c r="T117" s="258"/>
      <c r="U117" s="258"/>
      <c r="V117" s="258"/>
      <c r="W117" s="258"/>
      <c r="X117" s="259"/>
      <c r="Y117" s="14"/>
      <c r="Z117" s="14"/>
      <c r="AA117" s="14"/>
      <c r="AB117" s="14"/>
      <c r="AC117" s="14"/>
      <c r="AD117" s="14"/>
      <c r="AE117" s="14"/>
      <c r="AT117" s="260" t="s">
        <v>206</v>
      </c>
      <c r="AU117" s="260" t="s">
        <v>84</v>
      </c>
      <c r="AV117" s="14" t="s">
        <v>84</v>
      </c>
      <c r="AW117" s="14" t="s">
        <v>5</v>
      </c>
      <c r="AX117" s="14" t="s">
        <v>74</v>
      </c>
      <c r="AY117" s="260" t="s">
        <v>194</v>
      </c>
    </row>
    <row r="118" s="15" customFormat="1">
      <c r="A118" s="15"/>
      <c r="B118" s="261"/>
      <c r="C118" s="262"/>
      <c r="D118" s="241" t="s">
        <v>206</v>
      </c>
      <c r="E118" s="263" t="s">
        <v>20</v>
      </c>
      <c r="F118" s="264" t="s">
        <v>210</v>
      </c>
      <c r="G118" s="262"/>
      <c r="H118" s="265">
        <v>7.1299999999999999</v>
      </c>
      <c r="I118" s="266"/>
      <c r="J118" s="266"/>
      <c r="K118" s="262"/>
      <c r="L118" s="262"/>
      <c r="M118" s="267"/>
      <c r="N118" s="268"/>
      <c r="O118" s="269"/>
      <c r="P118" s="269"/>
      <c r="Q118" s="269"/>
      <c r="R118" s="269"/>
      <c r="S118" s="269"/>
      <c r="T118" s="269"/>
      <c r="U118" s="269"/>
      <c r="V118" s="269"/>
      <c r="W118" s="269"/>
      <c r="X118" s="270"/>
      <c r="Y118" s="15"/>
      <c r="Z118" s="15"/>
      <c r="AA118" s="15"/>
      <c r="AB118" s="15"/>
      <c r="AC118" s="15"/>
      <c r="AD118" s="15"/>
      <c r="AE118" s="15"/>
      <c r="AT118" s="271" t="s">
        <v>206</v>
      </c>
      <c r="AU118" s="271" t="s">
        <v>84</v>
      </c>
      <c r="AV118" s="15" t="s">
        <v>202</v>
      </c>
      <c r="AW118" s="15" t="s">
        <v>5</v>
      </c>
      <c r="AX118" s="15" t="s">
        <v>82</v>
      </c>
      <c r="AY118" s="271" t="s">
        <v>194</v>
      </c>
    </row>
    <row r="119" s="2" customFormat="1" ht="33" customHeight="1">
      <c r="A119" s="41"/>
      <c r="B119" s="42"/>
      <c r="C119" s="220" t="s">
        <v>202</v>
      </c>
      <c r="D119" s="220" t="s">
        <v>197</v>
      </c>
      <c r="E119" s="221" t="s">
        <v>781</v>
      </c>
      <c r="F119" s="222" t="s">
        <v>782</v>
      </c>
      <c r="G119" s="223" t="s">
        <v>218</v>
      </c>
      <c r="H119" s="224">
        <v>12.654</v>
      </c>
      <c r="I119" s="225"/>
      <c r="J119" s="225"/>
      <c r="K119" s="226">
        <f>ROUND(P119*H119,2)</f>
        <v>0</v>
      </c>
      <c r="L119" s="222" t="s">
        <v>201</v>
      </c>
      <c r="M119" s="47"/>
      <c r="N119" s="227" t="s">
        <v>20</v>
      </c>
      <c r="O119" s="228" t="s">
        <v>43</v>
      </c>
      <c r="P119" s="229">
        <f>I119+J119</f>
        <v>0</v>
      </c>
      <c r="Q119" s="229">
        <f>ROUND(I119*H119,2)</f>
        <v>0</v>
      </c>
      <c r="R119" s="229">
        <f>ROUND(J119*H119,2)</f>
        <v>0</v>
      </c>
      <c r="S119" s="87"/>
      <c r="T119" s="230">
        <f>S119*H119</f>
        <v>0</v>
      </c>
      <c r="U119" s="230">
        <v>0</v>
      </c>
      <c r="V119" s="230">
        <f>U119*H119</f>
        <v>0</v>
      </c>
      <c r="W119" s="230">
        <v>0</v>
      </c>
      <c r="X119" s="231">
        <f>W119*H119</f>
        <v>0</v>
      </c>
      <c r="Y119" s="41"/>
      <c r="Z119" s="41"/>
      <c r="AA119" s="41"/>
      <c r="AB119" s="41"/>
      <c r="AC119" s="41"/>
      <c r="AD119" s="41"/>
      <c r="AE119" s="41"/>
      <c r="AR119" s="232" t="s">
        <v>202</v>
      </c>
      <c r="AT119" s="232" t="s">
        <v>197</v>
      </c>
      <c r="AU119" s="232" t="s">
        <v>84</v>
      </c>
      <c r="AY119" s="20" t="s">
        <v>194</v>
      </c>
      <c r="BE119" s="233">
        <f>IF(O119="základní",K119,0)</f>
        <v>0</v>
      </c>
      <c r="BF119" s="233">
        <f>IF(O119="snížená",K119,0)</f>
        <v>0</v>
      </c>
      <c r="BG119" s="233">
        <f>IF(O119="zákl. přenesená",K119,0)</f>
        <v>0</v>
      </c>
      <c r="BH119" s="233">
        <f>IF(O119="sníž. přenesená",K119,0)</f>
        <v>0</v>
      </c>
      <c r="BI119" s="233">
        <f>IF(O119="nulová",K119,0)</f>
        <v>0</v>
      </c>
      <c r="BJ119" s="20" t="s">
        <v>82</v>
      </c>
      <c r="BK119" s="233">
        <f>ROUND(P119*H119,2)</f>
        <v>0</v>
      </c>
      <c r="BL119" s="20" t="s">
        <v>202</v>
      </c>
      <c r="BM119" s="232" t="s">
        <v>1028</v>
      </c>
    </row>
    <row r="120" s="2" customFormat="1">
      <c r="A120" s="41"/>
      <c r="B120" s="42"/>
      <c r="C120" s="43"/>
      <c r="D120" s="234" t="s">
        <v>204</v>
      </c>
      <c r="E120" s="43"/>
      <c r="F120" s="235" t="s">
        <v>784</v>
      </c>
      <c r="G120" s="43"/>
      <c r="H120" s="43"/>
      <c r="I120" s="236"/>
      <c r="J120" s="236"/>
      <c r="K120" s="43"/>
      <c r="L120" s="43"/>
      <c r="M120" s="47"/>
      <c r="N120" s="237"/>
      <c r="O120" s="238"/>
      <c r="P120" s="87"/>
      <c r="Q120" s="87"/>
      <c r="R120" s="87"/>
      <c r="S120" s="87"/>
      <c r="T120" s="87"/>
      <c r="U120" s="87"/>
      <c r="V120" s="87"/>
      <c r="W120" s="87"/>
      <c r="X120" s="88"/>
      <c r="Y120" s="41"/>
      <c r="Z120" s="41"/>
      <c r="AA120" s="41"/>
      <c r="AB120" s="41"/>
      <c r="AC120" s="41"/>
      <c r="AD120" s="41"/>
      <c r="AE120" s="41"/>
      <c r="AT120" s="20" t="s">
        <v>204</v>
      </c>
      <c r="AU120" s="20" t="s">
        <v>84</v>
      </c>
    </row>
    <row r="121" s="13" customFormat="1">
      <c r="A121" s="13"/>
      <c r="B121" s="239"/>
      <c r="C121" s="240"/>
      <c r="D121" s="241" t="s">
        <v>206</v>
      </c>
      <c r="E121" s="242" t="s">
        <v>20</v>
      </c>
      <c r="F121" s="243" t="s">
        <v>105</v>
      </c>
      <c r="G121" s="240"/>
      <c r="H121" s="242" t="s">
        <v>20</v>
      </c>
      <c r="I121" s="244"/>
      <c r="J121" s="244"/>
      <c r="K121" s="240"/>
      <c r="L121" s="240"/>
      <c r="M121" s="245"/>
      <c r="N121" s="246"/>
      <c r="O121" s="247"/>
      <c r="P121" s="247"/>
      <c r="Q121" s="247"/>
      <c r="R121" s="247"/>
      <c r="S121" s="247"/>
      <c r="T121" s="247"/>
      <c r="U121" s="247"/>
      <c r="V121" s="247"/>
      <c r="W121" s="247"/>
      <c r="X121" s="248"/>
      <c r="Y121" s="13"/>
      <c r="Z121" s="13"/>
      <c r="AA121" s="13"/>
      <c r="AB121" s="13"/>
      <c r="AC121" s="13"/>
      <c r="AD121" s="13"/>
      <c r="AE121" s="13"/>
      <c r="AT121" s="249" t="s">
        <v>206</v>
      </c>
      <c r="AU121" s="249" t="s">
        <v>84</v>
      </c>
      <c r="AV121" s="13" t="s">
        <v>82</v>
      </c>
      <c r="AW121" s="13" t="s">
        <v>5</v>
      </c>
      <c r="AX121" s="13" t="s">
        <v>74</v>
      </c>
      <c r="AY121" s="249" t="s">
        <v>194</v>
      </c>
    </row>
    <row r="122" s="13" customFormat="1">
      <c r="A122" s="13"/>
      <c r="B122" s="239"/>
      <c r="C122" s="240"/>
      <c r="D122" s="241" t="s">
        <v>206</v>
      </c>
      <c r="E122" s="242" t="s">
        <v>20</v>
      </c>
      <c r="F122" s="243" t="s">
        <v>785</v>
      </c>
      <c r="G122" s="240"/>
      <c r="H122" s="242" t="s">
        <v>20</v>
      </c>
      <c r="I122" s="244"/>
      <c r="J122" s="244"/>
      <c r="K122" s="240"/>
      <c r="L122" s="240"/>
      <c r="M122" s="245"/>
      <c r="N122" s="246"/>
      <c r="O122" s="247"/>
      <c r="P122" s="247"/>
      <c r="Q122" s="247"/>
      <c r="R122" s="247"/>
      <c r="S122" s="247"/>
      <c r="T122" s="247"/>
      <c r="U122" s="247"/>
      <c r="V122" s="247"/>
      <c r="W122" s="247"/>
      <c r="X122" s="248"/>
      <c r="Y122" s="13"/>
      <c r="Z122" s="13"/>
      <c r="AA122" s="13"/>
      <c r="AB122" s="13"/>
      <c r="AC122" s="13"/>
      <c r="AD122" s="13"/>
      <c r="AE122" s="13"/>
      <c r="AT122" s="249" t="s">
        <v>206</v>
      </c>
      <c r="AU122" s="249" t="s">
        <v>84</v>
      </c>
      <c r="AV122" s="13" t="s">
        <v>82</v>
      </c>
      <c r="AW122" s="13" t="s">
        <v>5</v>
      </c>
      <c r="AX122" s="13" t="s">
        <v>74</v>
      </c>
      <c r="AY122" s="249" t="s">
        <v>194</v>
      </c>
    </row>
    <row r="123" s="13" customFormat="1">
      <c r="A123" s="13"/>
      <c r="B123" s="239"/>
      <c r="C123" s="240"/>
      <c r="D123" s="241" t="s">
        <v>206</v>
      </c>
      <c r="E123" s="242" t="s">
        <v>20</v>
      </c>
      <c r="F123" s="243" t="s">
        <v>355</v>
      </c>
      <c r="G123" s="240"/>
      <c r="H123" s="242" t="s">
        <v>20</v>
      </c>
      <c r="I123" s="244"/>
      <c r="J123" s="244"/>
      <c r="K123" s="240"/>
      <c r="L123" s="240"/>
      <c r="M123" s="245"/>
      <c r="N123" s="246"/>
      <c r="O123" s="247"/>
      <c r="P123" s="247"/>
      <c r="Q123" s="247"/>
      <c r="R123" s="247"/>
      <c r="S123" s="247"/>
      <c r="T123" s="247"/>
      <c r="U123" s="247"/>
      <c r="V123" s="247"/>
      <c r="W123" s="247"/>
      <c r="X123" s="248"/>
      <c r="Y123" s="13"/>
      <c r="Z123" s="13"/>
      <c r="AA123" s="13"/>
      <c r="AB123" s="13"/>
      <c r="AC123" s="13"/>
      <c r="AD123" s="13"/>
      <c r="AE123" s="13"/>
      <c r="AT123" s="249" t="s">
        <v>206</v>
      </c>
      <c r="AU123" s="249" t="s">
        <v>84</v>
      </c>
      <c r="AV123" s="13" t="s">
        <v>82</v>
      </c>
      <c r="AW123" s="13" t="s">
        <v>5</v>
      </c>
      <c r="AX123" s="13" t="s">
        <v>74</v>
      </c>
      <c r="AY123" s="249" t="s">
        <v>194</v>
      </c>
    </row>
    <row r="124" s="14" customFormat="1">
      <c r="A124" s="14"/>
      <c r="B124" s="250"/>
      <c r="C124" s="251"/>
      <c r="D124" s="241" t="s">
        <v>206</v>
      </c>
      <c r="E124" s="252" t="s">
        <v>20</v>
      </c>
      <c r="F124" s="253" t="s">
        <v>1029</v>
      </c>
      <c r="G124" s="251"/>
      <c r="H124" s="254">
        <v>12.029999999999999</v>
      </c>
      <c r="I124" s="255"/>
      <c r="J124" s="255"/>
      <c r="K124" s="251"/>
      <c r="L124" s="251"/>
      <c r="M124" s="256"/>
      <c r="N124" s="257"/>
      <c r="O124" s="258"/>
      <c r="P124" s="258"/>
      <c r="Q124" s="258"/>
      <c r="R124" s="258"/>
      <c r="S124" s="258"/>
      <c r="T124" s="258"/>
      <c r="U124" s="258"/>
      <c r="V124" s="258"/>
      <c r="W124" s="258"/>
      <c r="X124" s="259"/>
      <c r="Y124" s="14"/>
      <c r="Z124" s="14"/>
      <c r="AA124" s="14"/>
      <c r="AB124" s="14"/>
      <c r="AC124" s="14"/>
      <c r="AD124" s="14"/>
      <c r="AE124" s="14"/>
      <c r="AT124" s="260" t="s">
        <v>206</v>
      </c>
      <c r="AU124" s="260" t="s">
        <v>84</v>
      </c>
      <c r="AV124" s="14" t="s">
        <v>84</v>
      </c>
      <c r="AW124" s="14" t="s">
        <v>5</v>
      </c>
      <c r="AX124" s="14" t="s">
        <v>74</v>
      </c>
      <c r="AY124" s="260" t="s">
        <v>194</v>
      </c>
    </row>
    <row r="125" s="13" customFormat="1">
      <c r="A125" s="13"/>
      <c r="B125" s="239"/>
      <c r="C125" s="240"/>
      <c r="D125" s="241" t="s">
        <v>206</v>
      </c>
      <c r="E125" s="242" t="s">
        <v>20</v>
      </c>
      <c r="F125" s="243" t="s">
        <v>105</v>
      </c>
      <c r="G125" s="240"/>
      <c r="H125" s="242" t="s">
        <v>20</v>
      </c>
      <c r="I125" s="244"/>
      <c r="J125" s="244"/>
      <c r="K125" s="240"/>
      <c r="L125" s="240"/>
      <c r="M125" s="245"/>
      <c r="N125" s="246"/>
      <c r="O125" s="247"/>
      <c r="P125" s="247"/>
      <c r="Q125" s="247"/>
      <c r="R125" s="247"/>
      <c r="S125" s="247"/>
      <c r="T125" s="247"/>
      <c r="U125" s="247"/>
      <c r="V125" s="247"/>
      <c r="W125" s="247"/>
      <c r="X125" s="248"/>
      <c r="Y125" s="13"/>
      <c r="Z125" s="13"/>
      <c r="AA125" s="13"/>
      <c r="AB125" s="13"/>
      <c r="AC125" s="13"/>
      <c r="AD125" s="13"/>
      <c r="AE125" s="13"/>
      <c r="AT125" s="249" t="s">
        <v>206</v>
      </c>
      <c r="AU125" s="249" t="s">
        <v>84</v>
      </c>
      <c r="AV125" s="13" t="s">
        <v>82</v>
      </c>
      <c r="AW125" s="13" t="s">
        <v>5</v>
      </c>
      <c r="AX125" s="13" t="s">
        <v>74</v>
      </c>
      <c r="AY125" s="249" t="s">
        <v>194</v>
      </c>
    </row>
    <row r="126" s="13" customFormat="1">
      <c r="A126" s="13"/>
      <c r="B126" s="239"/>
      <c r="C126" s="240"/>
      <c r="D126" s="241" t="s">
        <v>206</v>
      </c>
      <c r="E126" s="242" t="s">
        <v>20</v>
      </c>
      <c r="F126" s="243" t="s">
        <v>785</v>
      </c>
      <c r="G126" s="240"/>
      <c r="H126" s="242" t="s">
        <v>20</v>
      </c>
      <c r="I126" s="244"/>
      <c r="J126" s="244"/>
      <c r="K126" s="240"/>
      <c r="L126" s="240"/>
      <c r="M126" s="245"/>
      <c r="N126" s="246"/>
      <c r="O126" s="247"/>
      <c r="P126" s="247"/>
      <c r="Q126" s="247"/>
      <c r="R126" s="247"/>
      <c r="S126" s="247"/>
      <c r="T126" s="247"/>
      <c r="U126" s="247"/>
      <c r="V126" s="247"/>
      <c r="W126" s="247"/>
      <c r="X126" s="248"/>
      <c r="Y126" s="13"/>
      <c r="Z126" s="13"/>
      <c r="AA126" s="13"/>
      <c r="AB126" s="13"/>
      <c r="AC126" s="13"/>
      <c r="AD126" s="13"/>
      <c r="AE126" s="13"/>
      <c r="AT126" s="249" t="s">
        <v>206</v>
      </c>
      <c r="AU126" s="249" t="s">
        <v>84</v>
      </c>
      <c r="AV126" s="13" t="s">
        <v>82</v>
      </c>
      <c r="AW126" s="13" t="s">
        <v>5</v>
      </c>
      <c r="AX126" s="13" t="s">
        <v>74</v>
      </c>
      <c r="AY126" s="249" t="s">
        <v>194</v>
      </c>
    </row>
    <row r="127" s="14" customFormat="1">
      <c r="A127" s="14"/>
      <c r="B127" s="250"/>
      <c r="C127" s="251"/>
      <c r="D127" s="241" t="s">
        <v>206</v>
      </c>
      <c r="E127" s="252" t="s">
        <v>20</v>
      </c>
      <c r="F127" s="253" t="s">
        <v>1030</v>
      </c>
      <c r="G127" s="251"/>
      <c r="H127" s="254">
        <v>0.624</v>
      </c>
      <c r="I127" s="255"/>
      <c r="J127" s="255"/>
      <c r="K127" s="251"/>
      <c r="L127" s="251"/>
      <c r="M127" s="256"/>
      <c r="N127" s="257"/>
      <c r="O127" s="258"/>
      <c r="P127" s="258"/>
      <c r="Q127" s="258"/>
      <c r="R127" s="258"/>
      <c r="S127" s="258"/>
      <c r="T127" s="258"/>
      <c r="U127" s="258"/>
      <c r="V127" s="258"/>
      <c r="W127" s="258"/>
      <c r="X127" s="259"/>
      <c r="Y127" s="14"/>
      <c r="Z127" s="14"/>
      <c r="AA127" s="14"/>
      <c r="AB127" s="14"/>
      <c r="AC127" s="14"/>
      <c r="AD127" s="14"/>
      <c r="AE127" s="14"/>
      <c r="AT127" s="260" t="s">
        <v>206</v>
      </c>
      <c r="AU127" s="260" t="s">
        <v>84</v>
      </c>
      <c r="AV127" s="14" t="s">
        <v>84</v>
      </c>
      <c r="AW127" s="14" t="s">
        <v>5</v>
      </c>
      <c r="AX127" s="14" t="s">
        <v>74</v>
      </c>
      <c r="AY127" s="260" t="s">
        <v>194</v>
      </c>
    </row>
    <row r="128" s="15" customFormat="1">
      <c r="A128" s="15"/>
      <c r="B128" s="261"/>
      <c r="C128" s="262"/>
      <c r="D128" s="241" t="s">
        <v>206</v>
      </c>
      <c r="E128" s="263" t="s">
        <v>20</v>
      </c>
      <c r="F128" s="264" t="s">
        <v>210</v>
      </c>
      <c r="G128" s="262"/>
      <c r="H128" s="265">
        <v>12.654</v>
      </c>
      <c r="I128" s="266"/>
      <c r="J128" s="266"/>
      <c r="K128" s="262"/>
      <c r="L128" s="262"/>
      <c r="M128" s="267"/>
      <c r="N128" s="268"/>
      <c r="O128" s="269"/>
      <c r="P128" s="269"/>
      <c r="Q128" s="269"/>
      <c r="R128" s="269"/>
      <c r="S128" s="269"/>
      <c r="T128" s="269"/>
      <c r="U128" s="269"/>
      <c r="V128" s="269"/>
      <c r="W128" s="269"/>
      <c r="X128" s="270"/>
      <c r="Y128" s="15"/>
      <c r="Z128" s="15"/>
      <c r="AA128" s="15"/>
      <c r="AB128" s="15"/>
      <c r="AC128" s="15"/>
      <c r="AD128" s="15"/>
      <c r="AE128" s="15"/>
      <c r="AT128" s="271" t="s">
        <v>206</v>
      </c>
      <c r="AU128" s="271" t="s">
        <v>84</v>
      </c>
      <c r="AV128" s="15" t="s">
        <v>202</v>
      </c>
      <c r="AW128" s="15" t="s">
        <v>5</v>
      </c>
      <c r="AX128" s="15" t="s">
        <v>82</v>
      </c>
      <c r="AY128" s="271" t="s">
        <v>194</v>
      </c>
    </row>
    <row r="129" s="2" customFormat="1" ht="33" customHeight="1">
      <c r="A129" s="41"/>
      <c r="B129" s="42"/>
      <c r="C129" s="220" t="s">
        <v>232</v>
      </c>
      <c r="D129" s="220" t="s">
        <v>197</v>
      </c>
      <c r="E129" s="221" t="s">
        <v>787</v>
      </c>
      <c r="F129" s="222" t="s">
        <v>788</v>
      </c>
      <c r="G129" s="223" t="s">
        <v>218</v>
      </c>
      <c r="H129" s="224">
        <v>50.616</v>
      </c>
      <c r="I129" s="225"/>
      <c r="J129" s="225"/>
      <c r="K129" s="226">
        <f>ROUND(P129*H129,2)</f>
        <v>0</v>
      </c>
      <c r="L129" s="222" t="s">
        <v>201</v>
      </c>
      <c r="M129" s="47"/>
      <c r="N129" s="227" t="s">
        <v>20</v>
      </c>
      <c r="O129" s="228" t="s">
        <v>43</v>
      </c>
      <c r="P129" s="229">
        <f>I129+J129</f>
        <v>0</v>
      </c>
      <c r="Q129" s="229">
        <f>ROUND(I129*H129,2)</f>
        <v>0</v>
      </c>
      <c r="R129" s="229">
        <f>ROUND(J129*H129,2)</f>
        <v>0</v>
      </c>
      <c r="S129" s="87"/>
      <c r="T129" s="230">
        <f>S129*H129</f>
        <v>0</v>
      </c>
      <c r="U129" s="230">
        <v>0</v>
      </c>
      <c r="V129" s="230">
        <f>U129*H129</f>
        <v>0</v>
      </c>
      <c r="W129" s="230">
        <v>0</v>
      </c>
      <c r="X129" s="231">
        <f>W129*H129</f>
        <v>0</v>
      </c>
      <c r="Y129" s="41"/>
      <c r="Z129" s="41"/>
      <c r="AA129" s="41"/>
      <c r="AB129" s="41"/>
      <c r="AC129" s="41"/>
      <c r="AD129" s="41"/>
      <c r="AE129" s="41"/>
      <c r="AR129" s="232" t="s">
        <v>202</v>
      </c>
      <c r="AT129" s="232" t="s">
        <v>197</v>
      </c>
      <c r="AU129" s="232" t="s">
        <v>84</v>
      </c>
      <c r="AY129" s="20" t="s">
        <v>194</v>
      </c>
      <c r="BE129" s="233">
        <f>IF(O129="základní",K129,0)</f>
        <v>0</v>
      </c>
      <c r="BF129" s="233">
        <f>IF(O129="snížená",K129,0)</f>
        <v>0</v>
      </c>
      <c r="BG129" s="233">
        <f>IF(O129="zákl. přenesená",K129,0)</f>
        <v>0</v>
      </c>
      <c r="BH129" s="233">
        <f>IF(O129="sníž. přenesená",K129,0)</f>
        <v>0</v>
      </c>
      <c r="BI129" s="233">
        <f>IF(O129="nulová",K129,0)</f>
        <v>0</v>
      </c>
      <c r="BJ129" s="20" t="s">
        <v>82</v>
      </c>
      <c r="BK129" s="233">
        <f>ROUND(P129*H129,2)</f>
        <v>0</v>
      </c>
      <c r="BL129" s="20" t="s">
        <v>202</v>
      </c>
      <c r="BM129" s="232" t="s">
        <v>1031</v>
      </c>
    </row>
    <row r="130" s="2" customFormat="1">
      <c r="A130" s="41"/>
      <c r="B130" s="42"/>
      <c r="C130" s="43"/>
      <c r="D130" s="234" t="s">
        <v>204</v>
      </c>
      <c r="E130" s="43"/>
      <c r="F130" s="235" t="s">
        <v>790</v>
      </c>
      <c r="G130" s="43"/>
      <c r="H130" s="43"/>
      <c r="I130" s="236"/>
      <c r="J130" s="236"/>
      <c r="K130" s="43"/>
      <c r="L130" s="43"/>
      <c r="M130" s="47"/>
      <c r="N130" s="237"/>
      <c r="O130" s="238"/>
      <c r="P130" s="87"/>
      <c r="Q130" s="87"/>
      <c r="R130" s="87"/>
      <c r="S130" s="87"/>
      <c r="T130" s="87"/>
      <c r="U130" s="87"/>
      <c r="V130" s="87"/>
      <c r="W130" s="87"/>
      <c r="X130" s="88"/>
      <c r="Y130" s="41"/>
      <c r="Z130" s="41"/>
      <c r="AA130" s="41"/>
      <c r="AB130" s="41"/>
      <c r="AC130" s="41"/>
      <c r="AD130" s="41"/>
      <c r="AE130" s="41"/>
      <c r="AT130" s="20" t="s">
        <v>204</v>
      </c>
      <c r="AU130" s="20" t="s">
        <v>84</v>
      </c>
    </row>
    <row r="131" s="13" customFormat="1">
      <c r="A131" s="13"/>
      <c r="B131" s="239"/>
      <c r="C131" s="240"/>
      <c r="D131" s="241" t="s">
        <v>206</v>
      </c>
      <c r="E131" s="242" t="s">
        <v>20</v>
      </c>
      <c r="F131" s="243" t="s">
        <v>105</v>
      </c>
      <c r="G131" s="240"/>
      <c r="H131" s="242" t="s">
        <v>20</v>
      </c>
      <c r="I131" s="244"/>
      <c r="J131" s="244"/>
      <c r="K131" s="240"/>
      <c r="L131" s="240"/>
      <c r="M131" s="245"/>
      <c r="N131" s="246"/>
      <c r="O131" s="247"/>
      <c r="P131" s="247"/>
      <c r="Q131" s="247"/>
      <c r="R131" s="247"/>
      <c r="S131" s="247"/>
      <c r="T131" s="247"/>
      <c r="U131" s="247"/>
      <c r="V131" s="247"/>
      <c r="W131" s="247"/>
      <c r="X131" s="248"/>
      <c r="Y131" s="13"/>
      <c r="Z131" s="13"/>
      <c r="AA131" s="13"/>
      <c r="AB131" s="13"/>
      <c r="AC131" s="13"/>
      <c r="AD131" s="13"/>
      <c r="AE131" s="13"/>
      <c r="AT131" s="249" t="s">
        <v>206</v>
      </c>
      <c r="AU131" s="249" t="s">
        <v>84</v>
      </c>
      <c r="AV131" s="13" t="s">
        <v>82</v>
      </c>
      <c r="AW131" s="13" t="s">
        <v>5</v>
      </c>
      <c r="AX131" s="13" t="s">
        <v>74</v>
      </c>
      <c r="AY131" s="249" t="s">
        <v>194</v>
      </c>
    </row>
    <row r="132" s="13" customFormat="1">
      <c r="A132" s="13"/>
      <c r="B132" s="239"/>
      <c r="C132" s="240"/>
      <c r="D132" s="241" t="s">
        <v>206</v>
      </c>
      <c r="E132" s="242" t="s">
        <v>20</v>
      </c>
      <c r="F132" s="243" t="s">
        <v>785</v>
      </c>
      <c r="G132" s="240"/>
      <c r="H132" s="242" t="s">
        <v>20</v>
      </c>
      <c r="I132" s="244"/>
      <c r="J132" s="244"/>
      <c r="K132" s="240"/>
      <c r="L132" s="240"/>
      <c r="M132" s="245"/>
      <c r="N132" s="246"/>
      <c r="O132" s="247"/>
      <c r="P132" s="247"/>
      <c r="Q132" s="247"/>
      <c r="R132" s="247"/>
      <c r="S132" s="247"/>
      <c r="T132" s="247"/>
      <c r="U132" s="247"/>
      <c r="V132" s="247"/>
      <c r="W132" s="247"/>
      <c r="X132" s="248"/>
      <c r="Y132" s="13"/>
      <c r="Z132" s="13"/>
      <c r="AA132" s="13"/>
      <c r="AB132" s="13"/>
      <c r="AC132" s="13"/>
      <c r="AD132" s="13"/>
      <c r="AE132" s="13"/>
      <c r="AT132" s="249" t="s">
        <v>206</v>
      </c>
      <c r="AU132" s="249" t="s">
        <v>84</v>
      </c>
      <c r="AV132" s="13" t="s">
        <v>82</v>
      </c>
      <c r="AW132" s="13" t="s">
        <v>5</v>
      </c>
      <c r="AX132" s="13" t="s">
        <v>74</v>
      </c>
      <c r="AY132" s="249" t="s">
        <v>194</v>
      </c>
    </row>
    <row r="133" s="13" customFormat="1">
      <c r="A133" s="13"/>
      <c r="B133" s="239"/>
      <c r="C133" s="240"/>
      <c r="D133" s="241" t="s">
        <v>206</v>
      </c>
      <c r="E133" s="242" t="s">
        <v>20</v>
      </c>
      <c r="F133" s="243" t="s">
        <v>355</v>
      </c>
      <c r="G133" s="240"/>
      <c r="H133" s="242" t="s">
        <v>20</v>
      </c>
      <c r="I133" s="244"/>
      <c r="J133" s="244"/>
      <c r="K133" s="240"/>
      <c r="L133" s="240"/>
      <c r="M133" s="245"/>
      <c r="N133" s="246"/>
      <c r="O133" s="247"/>
      <c r="P133" s="247"/>
      <c r="Q133" s="247"/>
      <c r="R133" s="247"/>
      <c r="S133" s="247"/>
      <c r="T133" s="247"/>
      <c r="U133" s="247"/>
      <c r="V133" s="247"/>
      <c r="W133" s="247"/>
      <c r="X133" s="248"/>
      <c r="Y133" s="13"/>
      <c r="Z133" s="13"/>
      <c r="AA133" s="13"/>
      <c r="AB133" s="13"/>
      <c r="AC133" s="13"/>
      <c r="AD133" s="13"/>
      <c r="AE133" s="13"/>
      <c r="AT133" s="249" t="s">
        <v>206</v>
      </c>
      <c r="AU133" s="249" t="s">
        <v>84</v>
      </c>
      <c r="AV133" s="13" t="s">
        <v>82</v>
      </c>
      <c r="AW133" s="13" t="s">
        <v>5</v>
      </c>
      <c r="AX133" s="13" t="s">
        <v>74</v>
      </c>
      <c r="AY133" s="249" t="s">
        <v>194</v>
      </c>
    </row>
    <row r="134" s="14" customFormat="1">
      <c r="A134" s="14"/>
      <c r="B134" s="250"/>
      <c r="C134" s="251"/>
      <c r="D134" s="241" t="s">
        <v>206</v>
      </c>
      <c r="E134" s="252" t="s">
        <v>20</v>
      </c>
      <c r="F134" s="253" t="s">
        <v>1029</v>
      </c>
      <c r="G134" s="251"/>
      <c r="H134" s="254">
        <v>12.029999999999999</v>
      </c>
      <c r="I134" s="255"/>
      <c r="J134" s="255"/>
      <c r="K134" s="251"/>
      <c r="L134" s="251"/>
      <c r="M134" s="256"/>
      <c r="N134" s="257"/>
      <c r="O134" s="258"/>
      <c r="P134" s="258"/>
      <c r="Q134" s="258"/>
      <c r="R134" s="258"/>
      <c r="S134" s="258"/>
      <c r="T134" s="258"/>
      <c r="U134" s="258"/>
      <c r="V134" s="258"/>
      <c r="W134" s="258"/>
      <c r="X134" s="259"/>
      <c r="Y134" s="14"/>
      <c r="Z134" s="14"/>
      <c r="AA134" s="14"/>
      <c r="AB134" s="14"/>
      <c r="AC134" s="14"/>
      <c r="AD134" s="14"/>
      <c r="AE134" s="14"/>
      <c r="AT134" s="260" t="s">
        <v>206</v>
      </c>
      <c r="AU134" s="260" t="s">
        <v>84</v>
      </c>
      <c r="AV134" s="14" t="s">
        <v>84</v>
      </c>
      <c r="AW134" s="14" t="s">
        <v>5</v>
      </c>
      <c r="AX134" s="14" t="s">
        <v>74</v>
      </c>
      <c r="AY134" s="260" t="s">
        <v>194</v>
      </c>
    </row>
    <row r="135" s="13" customFormat="1">
      <c r="A135" s="13"/>
      <c r="B135" s="239"/>
      <c r="C135" s="240"/>
      <c r="D135" s="241" t="s">
        <v>206</v>
      </c>
      <c r="E135" s="242" t="s">
        <v>20</v>
      </c>
      <c r="F135" s="243" t="s">
        <v>105</v>
      </c>
      <c r="G135" s="240"/>
      <c r="H135" s="242" t="s">
        <v>20</v>
      </c>
      <c r="I135" s="244"/>
      <c r="J135" s="244"/>
      <c r="K135" s="240"/>
      <c r="L135" s="240"/>
      <c r="M135" s="245"/>
      <c r="N135" s="246"/>
      <c r="O135" s="247"/>
      <c r="P135" s="247"/>
      <c r="Q135" s="247"/>
      <c r="R135" s="247"/>
      <c r="S135" s="247"/>
      <c r="T135" s="247"/>
      <c r="U135" s="247"/>
      <c r="V135" s="247"/>
      <c r="W135" s="247"/>
      <c r="X135" s="248"/>
      <c r="Y135" s="13"/>
      <c r="Z135" s="13"/>
      <c r="AA135" s="13"/>
      <c r="AB135" s="13"/>
      <c r="AC135" s="13"/>
      <c r="AD135" s="13"/>
      <c r="AE135" s="13"/>
      <c r="AT135" s="249" t="s">
        <v>206</v>
      </c>
      <c r="AU135" s="249" t="s">
        <v>84</v>
      </c>
      <c r="AV135" s="13" t="s">
        <v>82</v>
      </c>
      <c r="AW135" s="13" t="s">
        <v>5</v>
      </c>
      <c r="AX135" s="13" t="s">
        <v>74</v>
      </c>
      <c r="AY135" s="249" t="s">
        <v>194</v>
      </c>
    </row>
    <row r="136" s="13" customFormat="1">
      <c r="A136" s="13"/>
      <c r="B136" s="239"/>
      <c r="C136" s="240"/>
      <c r="D136" s="241" t="s">
        <v>206</v>
      </c>
      <c r="E136" s="242" t="s">
        <v>20</v>
      </c>
      <c r="F136" s="243" t="s">
        <v>785</v>
      </c>
      <c r="G136" s="240"/>
      <c r="H136" s="242" t="s">
        <v>20</v>
      </c>
      <c r="I136" s="244"/>
      <c r="J136" s="244"/>
      <c r="K136" s="240"/>
      <c r="L136" s="240"/>
      <c r="M136" s="245"/>
      <c r="N136" s="246"/>
      <c r="O136" s="247"/>
      <c r="P136" s="247"/>
      <c r="Q136" s="247"/>
      <c r="R136" s="247"/>
      <c r="S136" s="247"/>
      <c r="T136" s="247"/>
      <c r="U136" s="247"/>
      <c r="V136" s="247"/>
      <c r="W136" s="247"/>
      <c r="X136" s="248"/>
      <c r="Y136" s="13"/>
      <c r="Z136" s="13"/>
      <c r="AA136" s="13"/>
      <c r="AB136" s="13"/>
      <c r="AC136" s="13"/>
      <c r="AD136" s="13"/>
      <c r="AE136" s="13"/>
      <c r="AT136" s="249" t="s">
        <v>206</v>
      </c>
      <c r="AU136" s="249" t="s">
        <v>84</v>
      </c>
      <c r="AV136" s="13" t="s">
        <v>82</v>
      </c>
      <c r="AW136" s="13" t="s">
        <v>5</v>
      </c>
      <c r="AX136" s="13" t="s">
        <v>74</v>
      </c>
      <c r="AY136" s="249" t="s">
        <v>194</v>
      </c>
    </row>
    <row r="137" s="14" customFormat="1">
      <c r="A137" s="14"/>
      <c r="B137" s="250"/>
      <c r="C137" s="251"/>
      <c r="D137" s="241" t="s">
        <v>206</v>
      </c>
      <c r="E137" s="252" t="s">
        <v>20</v>
      </c>
      <c r="F137" s="253" t="s">
        <v>1030</v>
      </c>
      <c r="G137" s="251"/>
      <c r="H137" s="254">
        <v>0.624</v>
      </c>
      <c r="I137" s="255"/>
      <c r="J137" s="255"/>
      <c r="K137" s="251"/>
      <c r="L137" s="251"/>
      <c r="M137" s="256"/>
      <c r="N137" s="257"/>
      <c r="O137" s="258"/>
      <c r="P137" s="258"/>
      <c r="Q137" s="258"/>
      <c r="R137" s="258"/>
      <c r="S137" s="258"/>
      <c r="T137" s="258"/>
      <c r="U137" s="258"/>
      <c r="V137" s="258"/>
      <c r="W137" s="258"/>
      <c r="X137" s="259"/>
      <c r="Y137" s="14"/>
      <c r="Z137" s="14"/>
      <c r="AA137" s="14"/>
      <c r="AB137" s="14"/>
      <c r="AC137" s="14"/>
      <c r="AD137" s="14"/>
      <c r="AE137" s="14"/>
      <c r="AT137" s="260" t="s">
        <v>206</v>
      </c>
      <c r="AU137" s="260" t="s">
        <v>84</v>
      </c>
      <c r="AV137" s="14" t="s">
        <v>84</v>
      </c>
      <c r="AW137" s="14" t="s">
        <v>5</v>
      </c>
      <c r="AX137" s="14" t="s">
        <v>74</v>
      </c>
      <c r="AY137" s="260" t="s">
        <v>194</v>
      </c>
    </row>
    <row r="138" s="15" customFormat="1">
      <c r="A138" s="15"/>
      <c r="B138" s="261"/>
      <c r="C138" s="262"/>
      <c r="D138" s="241" t="s">
        <v>206</v>
      </c>
      <c r="E138" s="263" t="s">
        <v>20</v>
      </c>
      <c r="F138" s="264" t="s">
        <v>210</v>
      </c>
      <c r="G138" s="262"/>
      <c r="H138" s="265">
        <v>12.654</v>
      </c>
      <c r="I138" s="266"/>
      <c r="J138" s="266"/>
      <c r="K138" s="262"/>
      <c r="L138" s="262"/>
      <c r="M138" s="267"/>
      <c r="N138" s="268"/>
      <c r="O138" s="269"/>
      <c r="P138" s="269"/>
      <c r="Q138" s="269"/>
      <c r="R138" s="269"/>
      <c r="S138" s="269"/>
      <c r="T138" s="269"/>
      <c r="U138" s="269"/>
      <c r="V138" s="269"/>
      <c r="W138" s="269"/>
      <c r="X138" s="270"/>
      <c r="Y138" s="15"/>
      <c r="Z138" s="15"/>
      <c r="AA138" s="15"/>
      <c r="AB138" s="15"/>
      <c r="AC138" s="15"/>
      <c r="AD138" s="15"/>
      <c r="AE138" s="15"/>
      <c r="AT138" s="271" t="s">
        <v>206</v>
      </c>
      <c r="AU138" s="271" t="s">
        <v>84</v>
      </c>
      <c r="AV138" s="15" t="s">
        <v>202</v>
      </c>
      <c r="AW138" s="15" t="s">
        <v>5</v>
      </c>
      <c r="AX138" s="15" t="s">
        <v>82</v>
      </c>
      <c r="AY138" s="271" t="s">
        <v>194</v>
      </c>
    </row>
    <row r="139" s="14" customFormat="1">
      <c r="A139" s="14"/>
      <c r="B139" s="250"/>
      <c r="C139" s="251"/>
      <c r="D139" s="241" t="s">
        <v>206</v>
      </c>
      <c r="E139" s="251"/>
      <c r="F139" s="253" t="s">
        <v>1032</v>
      </c>
      <c r="G139" s="251"/>
      <c r="H139" s="254">
        <v>50.616</v>
      </c>
      <c r="I139" s="255"/>
      <c r="J139" s="255"/>
      <c r="K139" s="251"/>
      <c r="L139" s="251"/>
      <c r="M139" s="256"/>
      <c r="N139" s="257"/>
      <c r="O139" s="258"/>
      <c r="P139" s="258"/>
      <c r="Q139" s="258"/>
      <c r="R139" s="258"/>
      <c r="S139" s="258"/>
      <c r="T139" s="258"/>
      <c r="U139" s="258"/>
      <c r="V139" s="258"/>
      <c r="W139" s="258"/>
      <c r="X139" s="259"/>
      <c r="Y139" s="14"/>
      <c r="Z139" s="14"/>
      <c r="AA139" s="14"/>
      <c r="AB139" s="14"/>
      <c r="AC139" s="14"/>
      <c r="AD139" s="14"/>
      <c r="AE139" s="14"/>
      <c r="AT139" s="260" t="s">
        <v>206</v>
      </c>
      <c r="AU139" s="260" t="s">
        <v>84</v>
      </c>
      <c r="AV139" s="14" t="s">
        <v>84</v>
      </c>
      <c r="AW139" s="14" t="s">
        <v>4</v>
      </c>
      <c r="AX139" s="14" t="s">
        <v>82</v>
      </c>
      <c r="AY139" s="260" t="s">
        <v>194</v>
      </c>
    </row>
    <row r="140" s="2" customFormat="1" ht="37.8" customHeight="1">
      <c r="A140" s="41"/>
      <c r="B140" s="42"/>
      <c r="C140" s="220" t="s">
        <v>223</v>
      </c>
      <c r="D140" s="220" t="s">
        <v>197</v>
      </c>
      <c r="E140" s="221" t="s">
        <v>239</v>
      </c>
      <c r="F140" s="222" t="s">
        <v>240</v>
      </c>
      <c r="G140" s="223" t="s">
        <v>218</v>
      </c>
      <c r="H140" s="224">
        <v>12.654</v>
      </c>
      <c r="I140" s="225"/>
      <c r="J140" s="225"/>
      <c r="K140" s="226">
        <f>ROUND(P140*H140,2)</f>
        <v>0</v>
      </c>
      <c r="L140" s="222" t="s">
        <v>201</v>
      </c>
      <c r="M140" s="47"/>
      <c r="N140" s="227" t="s">
        <v>20</v>
      </c>
      <c r="O140" s="228" t="s">
        <v>43</v>
      </c>
      <c r="P140" s="229">
        <f>I140+J140</f>
        <v>0</v>
      </c>
      <c r="Q140" s="229">
        <f>ROUND(I140*H140,2)</f>
        <v>0</v>
      </c>
      <c r="R140" s="229">
        <f>ROUND(J140*H140,2)</f>
        <v>0</v>
      </c>
      <c r="S140" s="87"/>
      <c r="T140" s="230">
        <f>S140*H140</f>
        <v>0</v>
      </c>
      <c r="U140" s="230">
        <v>0</v>
      </c>
      <c r="V140" s="230">
        <f>U140*H140</f>
        <v>0</v>
      </c>
      <c r="W140" s="230">
        <v>0</v>
      </c>
      <c r="X140" s="231">
        <f>W140*H140</f>
        <v>0</v>
      </c>
      <c r="Y140" s="41"/>
      <c r="Z140" s="41"/>
      <c r="AA140" s="41"/>
      <c r="AB140" s="41"/>
      <c r="AC140" s="41"/>
      <c r="AD140" s="41"/>
      <c r="AE140" s="41"/>
      <c r="AR140" s="232" t="s">
        <v>202</v>
      </c>
      <c r="AT140" s="232" t="s">
        <v>197</v>
      </c>
      <c r="AU140" s="232" t="s">
        <v>84</v>
      </c>
      <c r="AY140" s="20" t="s">
        <v>194</v>
      </c>
      <c r="BE140" s="233">
        <f>IF(O140="základní",K140,0)</f>
        <v>0</v>
      </c>
      <c r="BF140" s="233">
        <f>IF(O140="snížená",K140,0)</f>
        <v>0</v>
      </c>
      <c r="BG140" s="233">
        <f>IF(O140="zákl. přenesená",K140,0)</f>
        <v>0</v>
      </c>
      <c r="BH140" s="233">
        <f>IF(O140="sníž. přenesená",K140,0)</f>
        <v>0</v>
      </c>
      <c r="BI140" s="233">
        <f>IF(O140="nulová",K140,0)</f>
        <v>0</v>
      </c>
      <c r="BJ140" s="20" t="s">
        <v>82</v>
      </c>
      <c r="BK140" s="233">
        <f>ROUND(P140*H140,2)</f>
        <v>0</v>
      </c>
      <c r="BL140" s="20" t="s">
        <v>202</v>
      </c>
      <c r="BM140" s="232" t="s">
        <v>1033</v>
      </c>
    </row>
    <row r="141" s="2" customFormat="1">
      <c r="A141" s="41"/>
      <c r="B141" s="42"/>
      <c r="C141" s="43"/>
      <c r="D141" s="234" t="s">
        <v>204</v>
      </c>
      <c r="E141" s="43"/>
      <c r="F141" s="235" t="s">
        <v>242</v>
      </c>
      <c r="G141" s="43"/>
      <c r="H141" s="43"/>
      <c r="I141" s="236"/>
      <c r="J141" s="236"/>
      <c r="K141" s="43"/>
      <c r="L141" s="43"/>
      <c r="M141" s="47"/>
      <c r="N141" s="237"/>
      <c r="O141" s="238"/>
      <c r="P141" s="87"/>
      <c r="Q141" s="87"/>
      <c r="R141" s="87"/>
      <c r="S141" s="87"/>
      <c r="T141" s="87"/>
      <c r="U141" s="87"/>
      <c r="V141" s="87"/>
      <c r="W141" s="87"/>
      <c r="X141" s="88"/>
      <c r="Y141" s="41"/>
      <c r="Z141" s="41"/>
      <c r="AA141" s="41"/>
      <c r="AB141" s="41"/>
      <c r="AC141" s="41"/>
      <c r="AD141" s="41"/>
      <c r="AE141" s="41"/>
      <c r="AT141" s="20" t="s">
        <v>204</v>
      </c>
      <c r="AU141" s="20" t="s">
        <v>84</v>
      </c>
    </row>
    <row r="142" s="13" customFormat="1">
      <c r="A142" s="13"/>
      <c r="B142" s="239"/>
      <c r="C142" s="240"/>
      <c r="D142" s="241" t="s">
        <v>206</v>
      </c>
      <c r="E142" s="242" t="s">
        <v>20</v>
      </c>
      <c r="F142" s="243" t="s">
        <v>105</v>
      </c>
      <c r="G142" s="240"/>
      <c r="H142" s="242" t="s">
        <v>20</v>
      </c>
      <c r="I142" s="244"/>
      <c r="J142" s="244"/>
      <c r="K142" s="240"/>
      <c r="L142" s="240"/>
      <c r="M142" s="245"/>
      <c r="N142" s="246"/>
      <c r="O142" s="247"/>
      <c r="P142" s="247"/>
      <c r="Q142" s="247"/>
      <c r="R142" s="247"/>
      <c r="S142" s="247"/>
      <c r="T142" s="247"/>
      <c r="U142" s="247"/>
      <c r="V142" s="247"/>
      <c r="W142" s="247"/>
      <c r="X142" s="248"/>
      <c r="Y142" s="13"/>
      <c r="Z142" s="13"/>
      <c r="AA142" s="13"/>
      <c r="AB142" s="13"/>
      <c r="AC142" s="13"/>
      <c r="AD142" s="13"/>
      <c r="AE142" s="13"/>
      <c r="AT142" s="249" t="s">
        <v>206</v>
      </c>
      <c r="AU142" s="249" t="s">
        <v>84</v>
      </c>
      <c r="AV142" s="13" t="s">
        <v>82</v>
      </c>
      <c r="AW142" s="13" t="s">
        <v>5</v>
      </c>
      <c r="AX142" s="13" t="s">
        <v>74</v>
      </c>
      <c r="AY142" s="249" t="s">
        <v>194</v>
      </c>
    </row>
    <row r="143" s="13" customFormat="1">
      <c r="A143" s="13"/>
      <c r="B143" s="239"/>
      <c r="C143" s="240"/>
      <c r="D143" s="241" t="s">
        <v>206</v>
      </c>
      <c r="E143" s="242" t="s">
        <v>20</v>
      </c>
      <c r="F143" s="243" t="s">
        <v>785</v>
      </c>
      <c r="G143" s="240"/>
      <c r="H143" s="242" t="s">
        <v>20</v>
      </c>
      <c r="I143" s="244"/>
      <c r="J143" s="244"/>
      <c r="K143" s="240"/>
      <c r="L143" s="240"/>
      <c r="M143" s="245"/>
      <c r="N143" s="246"/>
      <c r="O143" s="247"/>
      <c r="P143" s="247"/>
      <c r="Q143" s="247"/>
      <c r="R143" s="247"/>
      <c r="S143" s="247"/>
      <c r="T143" s="247"/>
      <c r="U143" s="247"/>
      <c r="V143" s="247"/>
      <c r="W143" s="247"/>
      <c r="X143" s="248"/>
      <c r="Y143" s="13"/>
      <c r="Z143" s="13"/>
      <c r="AA143" s="13"/>
      <c r="AB143" s="13"/>
      <c r="AC143" s="13"/>
      <c r="AD143" s="13"/>
      <c r="AE143" s="13"/>
      <c r="AT143" s="249" t="s">
        <v>206</v>
      </c>
      <c r="AU143" s="249" t="s">
        <v>84</v>
      </c>
      <c r="AV143" s="13" t="s">
        <v>82</v>
      </c>
      <c r="AW143" s="13" t="s">
        <v>5</v>
      </c>
      <c r="AX143" s="13" t="s">
        <v>74</v>
      </c>
      <c r="AY143" s="249" t="s">
        <v>194</v>
      </c>
    </row>
    <row r="144" s="13" customFormat="1">
      <c r="A144" s="13"/>
      <c r="B144" s="239"/>
      <c r="C144" s="240"/>
      <c r="D144" s="241" t="s">
        <v>206</v>
      </c>
      <c r="E144" s="242" t="s">
        <v>20</v>
      </c>
      <c r="F144" s="243" t="s">
        <v>355</v>
      </c>
      <c r="G144" s="240"/>
      <c r="H144" s="242" t="s">
        <v>20</v>
      </c>
      <c r="I144" s="244"/>
      <c r="J144" s="244"/>
      <c r="K144" s="240"/>
      <c r="L144" s="240"/>
      <c r="M144" s="245"/>
      <c r="N144" s="246"/>
      <c r="O144" s="247"/>
      <c r="P144" s="247"/>
      <c r="Q144" s="247"/>
      <c r="R144" s="247"/>
      <c r="S144" s="247"/>
      <c r="T144" s="247"/>
      <c r="U144" s="247"/>
      <c r="V144" s="247"/>
      <c r="W144" s="247"/>
      <c r="X144" s="248"/>
      <c r="Y144" s="13"/>
      <c r="Z144" s="13"/>
      <c r="AA144" s="13"/>
      <c r="AB144" s="13"/>
      <c r="AC144" s="13"/>
      <c r="AD144" s="13"/>
      <c r="AE144" s="13"/>
      <c r="AT144" s="249" t="s">
        <v>206</v>
      </c>
      <c r="AU144" s="249" t="s">
        <v>84</v>
      </c>
      <c r="AV144" s="13" t="s">
        <v>82</v>
      </c>
      <c r="AW144" s="13" t="s">
        <v>5</v>
      </c>
      <c r="AX144" s="13" t="s">
        <v>74</v>
      </c>
      <c r="AY144" s="249" t="s">
        <v>194</v>
      </c>
    </row>
    <row r="145" s="14" customFormat="1">
      <c r="A145" s="14"/>
      <c r="B145" s="250"/>
      <c r="C145" s="251"/>
      <c r="D145" s="241" t="s">
        <v>206</v>
      </c>
      <c r="E145" s="252" t="s">
        <v>20</v>
      </c>
      <c r="F145" s="253" t="s">
        <v>1029</v>
      </c>
      <c r="G145" s="251"/>
      <c r="H145" s="254">
        <v>12.029999999999999</v>
      </c>
      <c r="I145" s="255"/>
      <c r="J145" s="255"/>
      <c r="K145" s="251"/>
      <c r="L145" s="251"/>
      <c r="M145" s="256"/>
      <c r="N145" s="257"/>
      <c r="O145" s="258"/>
      <c r="P145" s="258"/>
      <c r="Q145" s="258"/>
      <c r="R145" s="258"/>
      <c r="S145" s="258"/>
      <c r="T145" s="258"/>
      <c r="U145" s="258"/>
      <c r="V145" s="258"/>
      <c r="W145" s="258"/>
      <c r="X145" s="259"/>
      <c r="Y145" s="14"/>
      <c r="Z145" s="14"/>
      <c r="AA145" s="14"/>
      <c r="AB145" s="14"/>
      <c r="AC145" s="14"/>
      <c r="AD145" s="14"/>
      <c r="AE145" s="14"/>
      <c r="AT145" s="260" t="s">
        <v>206</v>
      </c>
      <c r="AU145" s="260" t="s">
        <v>84</v>
      </c>
      <c r="AV145" s="14" t="s">
        <v>84</v>
      </c>
      <c r="AW145" s="14" t="s">
        <v>5</v>
      </c>
      <c r="AX145" s="14" t="s">
        <v>74</v>
      </c>
      <c r="AY145" s="260" t="s">
        <v>194</v>
      </c>
    </row>
    <row r="146" s="13" customFormat="1">
      <c r="A146" s="13"/>
      <c r="B146" s="239"/>
      <c r="C146" s="240"/>
      <c r="D146" s="241" t="s">
        <v>206</v>
      </c>
      <c r="E146" s="242" t="s">
        <v>20</v>
      </c>
      <c r="F146" s="243" t="s">
        <v>105</v>
      </c>
      <c r="G146" s="240"/>
      <c r="H146" s="242" t="s">
        <v>20</v>
      </c>
      <c r="I146" s="244"/>
      <c r="J146" s="244"/>
      <c r="K146" s="240"/>
      <c r="L146" s="240"/>
      <c r="M146" s="245"/>
      <c r="N146" s="246"/>
      <c r="O146" s="247"/>
      <c r="P146" s="247"/>
      <c r="Q146" s="247"/>
      <c r="R146" s="247"/>
      <c r="S146" s="247"/>
      <c r="T146" s="247"/>
      <c r="U146" s="247"/>
      <c r="V146" s="247"/>
      <c r="W146" s="247"/>
      <c r="X146" s="248"/>
      <c r="Y146" s="13"/>
      <c r="Z146" s="13"/>
      <c r="AA146" s="13"/>
      <c r="AB146" s="13"/>
      <c r="AC146" s="13"/>
      <c r="AD146" s="13"/>
      <c r="AE146" s="13"/>
      <c r="AT146" s="249" t="s">
        <v>206</v>
      </c>
      <c r="AU146" s="249" t="s">
        <v>84</v>
      </c>
      <c r="AV146" s="13" t="s">
        <v>82</v>
      </c>
      <c r="AW146" s="13" t="s">
        <v>5</v>
      </c>
      <c r="AX146" s="13" t="s">
        <v>74</v>
      </c>
      <c r="AY146" s="249" t="s">
        <v>194</v>
      </c>
    </row>
    <row r="147" s="13" customFormat="1">
      <c r="A147" s="13"/>
      <c r="B147" s="239"/>
      <c r="C147" s="240"/>
      <c r="D147" s="241" t="s">
        <v>206</v>
      </c>
      <c r="E147" s="242" t="s">
        <v>20</v>
      </c>
      <c r="F147" s="243" t="s">
        <v>785</v>
      </c>
      <c r="G147" s="240"/>
      <c r="H147" s="242" t="s">
        <v>20</v>
      </c>
      <c r="I147" s="244"/>
      <c r="J147" s="244"/>
      <c r="K147" s="240"/>
      <c r="L147" s="240"/>
      <c r="M147" s="245"/>
      <c r="N147" s="246"/>
      <c r="O147" s="247"/>
      <c r="P147" s="247"/>
      <c r="Q147" s="247"/>
      <c r="R147" s="247"/>
      <c r="S147" s="247"/>
      <c r="T147" s="247"/>
      <c r="U147" s="247"/>
      <c r="V147" s="247"/>
      <c r="W147" s="247"/>
      <c r="X147" s="248"/>
      <c r="Y147" s="13"/>
      <c r="Z147" s="13"/>
      <c r="AA147" s="13"/>
      <c r="AB147" s="13"/>
      <c r="AC147" s="13"/>
      <c r="AD147" s="13"/>
      <c r="AE147" s="13"/>
      <c r="AT147" s="249" t="s">
        <v>206</v>
      </c>
      <c r="AU147" s="249" t="s">
        <v>84</v>
      </c>
      <c r="AV147" s="13" t="s">
        <v>82</v>
      </c>
      <c r="AW147" s="13" t="s">
        <v>5</v>
      </c>
      <c r="AX147" s="13" t="s">
        <v>74</v>
      </c>
      <c r="AY147" s="249" t="s">
        <v>194</v>
      </c>
    </row>
    <row r="148" s="14" customFormat="1">
      <c r="A148" s="14"/>
      <c r="B148" s="250"/>
      <c r="C148" s="251"/>
      <c r="D148" s="241" t="s">
        <v>206</v>
      </c>
      <c r="E148" s="252" t="s">
        <v>20</v>
      </c>
      <c r="F148" s="253" t="s">
        <v>1030</v>
      </c>
      <c r="G148" s="251"/>
      <c r="H148" s="254">
        <v>0.624</v>
      </c>
      <c r="I148" s="255"/>
      <c r="J148" s="255"/>
      <c r="K148" s="251"/>
      <c r="L148" s="251"/>
      <c r="M148" s="256"/>
      <c r="N148" s="257"/>
      <c r="O148" s="258"/>
      <c r="P148" s="258"/>
      <c r="Q148" s="258"/>
      <c r="R148" s="258"/>
      <c r="S148" s="258"/>
      <c r="T148" s="258"/>
      <c r="U148" s="258"/>
      <c r="V148" s="258"/>
      <c r="W148" s="258"/>
      <c r="X148" s="259"/>
      <c r="Y148" s="14"/>
      <c r="Z148" s="14"/>
      <c r="AA148" s="14"/>
      <c r="AB148" s="14"/>
      <c r="AC148" s="14"/>
      <c r="AD148" s="14"/>
      <c r="AE148" s="14"/>
      <c r="AT148" s="260" t="s">
        <v>206</v>
      </c>
      <c r="AU148" s="260" t="s">
        <v>84</v>
      </c>
      <c r="AV148" s="14" t="s">
        <v>84</v>
      </c>
      <c r="AW148" s="14" t="s">
        <v>5</v>
      </c>
      <c r="AX148" s="14" t="s">
        <v>74</v>
      </c>
      <c r="AY148" s="260" t="s">
        <v>194</v>
      </c>
    </row>
    <row r="149" s="15" customFormat="1">
      <c r="A149" s="15"/>
      <c r="B149" s="261"/>
      <c r="C149" s="262"/>
      <c r="D149" s="241" t="s">
        <v>206</v>
      </c>
      <c r="E149" s="263" t="s">
        <v>20</v>
      </c>
      <c r="F149" s="264" t="s">
        <v>210</v>
      </c>
      <c r="G149" s="262"/>
      <c r="H149" s="265">
        <v>12.654</v>
      </c>
      <c r="I149" s="266"/>
      <c r="J149" s="266"/>
      <c r="K149" s="262"/>
      <c r="L149" s="262"/>
      <c r="M149" s="267"/>
      <c r="N149" s="268"/>
      <c r="O149" s="269"/>
      <c r="P149" s="269"/>
      <c r="Q149" s="269"/>
      <c r="R149" s="269"/>
      <c r="S149" s="269"/>
      <c r="T149" s="269"/>
      <c r="U149" s="269"/>
      <c r="V149" s="269"/>
      <c r="W149" s="269"/>
      <c r="X149" s="270"/>
      <c r="Y149" s="15"/>
      <c r="Z149" s="15"/>
      <c r="AA149" s="15"/>
      <c r="AB149" s="15"/>
      <c r="AC149" s="15"/>
      <c r="AD149" s="15"/>
      <c r="AE149" s="15"/>
      <c r="AT149" s="271" t="s">
        <v>206</v>
      </c>
      <c r="AU149" s="271" t="s">
        <v>84</v>
      </c>
      <c r="AV149" s="15" t="s">
        <v>202</v>
      </c>
      <c r="AW149" s="15" t="s">
        <v>5</v>
      </c>
      <c r="AX149" s="15" t="s">
        <v>82</v>
      </c>
      <c r="AY149" s="271" t="s">
        <v>194</v>
      </c>
    </row>
    <row r="150" s="2" customFormat="1" ht="37.8" customHeight="1">
      <c r="A150" s="41"/>
      <c r="B150" s="42"/>
      <c r="C150" s="220" t="s">
        <v>238</v>
      </c>
      <c r="D150" s="220" t="s">
        <v>197</v>
      </c>
      <c r="E150" s="221" t="s">
        <v>244</v>
      </c>
      <c r="F150" s="222" t="s">
        <v>245</v>
      </c>
      <c r="G150" s="223" t="s">
        <v>218</v>
      </c>
      <c r="H150" s="224">
        <v>12.654</v>
      </c>
      <c r="I150" s="225"/>
      <c r="J150" s="225"/>
      <c r="K150" s="226">
        <f>ROUND(P150*H150,2)</f>
        <v>0</v>
      </c>
      <c r="L150" s="222" t="s">
        <v>201</v>
      </c>
      <c r="M150" s="47"/>
      <c r="N150" s="227" t="s">
        <v>20</v>
      </c>
      <c r="O150" s="228" t="s">
        <v>43</v>
      </c>
      <c r="P150" s="229">
        <f>I150+J150</f>
        <v>0</v>
      </c>
      <c r="Q150" s="229">
        <f>ROUND(I150*H150,2)</f>
        <v>0</v>
      </c>
      <c r="R150" s="229">
        <f>ROUND(J150*H150,2)</f>
        <v>0</v>
      </c>
      <c r="S150" s="87"/>
      <c r="T150" s="230">
        <f>S150*H150</f>
        <v>0</v>
      </c>
      <c r="U150" s="230">
        <v>0</v>
      </c>
      <c r="V150" s="230">
        <f>U150*H150</f>
        <v>0</v>
      </c>
      <c r="W150" s="230">
        <v>0</v>
      </c>
      <c r="X150" s="231">
        <f>W150*H150</f>
        <v>0</v>
      </c>
      <c r="Y150" s="41"/>
      <c r="Z150" s="41"/>
      <c r="AA150" s="41"/>
      <c r="AB150" s="41"/>
      <c r="AC150" s="41"/>
      <c r="AD150" s="41"/>
      <c r="AE150" s="41"/>
      <c r="AR150" s="232" t="s">
        <v>202</v>
      </c>
      <c r="AT150" s="232" t="s">
        <v>197</v>
      </c>
      <c r="AU150" s="232" t="s">
        <v>84</v>
      </c>
      <c r="AY150" s="20" t="s">
        <v>194</v>
      </c>
      <c r="BE150" s="233">
        <f>IF(O150="základní",K150,0)</f>
        <v>0</v>
      </c>
      <c r="BF150" s="233">
        <f>IF(O150="snížená",K150,0)</f>
        <v>0</v>
      </c>
      <c r="BG150" s="233">
        <f>IF(O150="zákl. přenesená",K150,0)</f>
        <v>0</v>
      </c>
      <c r="BH150" s="233">
        <f>IF(O150="sníž. přenesená",K150,0)</f>
        <v>0</v>
      </c>
      <c r="BI150" s="233">
        <f>IF(O150="nulová",K150,0)</f>
        <v>0</v>
      </c>
      <c r="BJ150" s="20" t="s">
        <v>82</v>
      </c>
      <c r="BK150" s="233">
        <f>ROUND(P150*H150,2)</f>
        <v>0</v>
      </c>
      <c r="BL150" s="20" t="s">
        <v>202</v>
      </c>
      <c r="BM150" s="232" t="s">
        <v>1034</v>
      </c>
    </row>
    <row r="151" s="2" customFormat="1">
      <c r="A151" s="41"/>
      <c r="B151" s="42"/>
      <c r="C151" s="43"/>
      <c r="D151" s="234" t="s">
        <v>204</v>
      </c>
      <c r="E151" s="43"/>
      <c r="F151" s="235" t="s">
        <v>247</v>
      </c>
      <c r="G151" s="43"/>
      <c r="H151" s="43"/>
      <c r="I151" s="236"/>
      <c r="J151" s="236"/>
      <c r="K151" s="43"/>
      <c r="L151" s="43"/>
      <c r="M151" s="47"/>
      <c r="N151" s="237"/>
      <c r="O151" s="238"/>
      <c r="P151" s="87"/>
      <c r="Q151" s="87"/>
      <c r="R151" s="87"/>
      <c r="S151" s="87"/>
      <c r="T151" s="87"/>
      <c r="U151" s="87"/>
      <c r="V151" s="87"/>
      <c r="W151" s="87"/>
      <c r="X151" s="88"/>
      <c r="Y151" s="41"/>
      <c r="Z151" s="41"/>
      <c r="AA151" s="41"/>
      <c r="AB151" s="41"/>
      <c r="AC151" s="41"/>
      <c r="AD151" s="41"/>
      <c r="AE151" s="41"/>
      <c r="AT151" s="20" t="s">
        <v>204</v>
      </c>
      <c r="AU151" s="20" t="s">
        <v>84</v>
      </c>
    </row>
    <row r="152" s="13" customFormat="1">
      <c r="A152" s="13"/>
      <c r="B152" s="239"/>
      <c r="C152" s="240"/>
      <c r="D152" s="241" t="s">
        <v>206</v>
      </c>
      <c r="E152" s="242" t="s">
        <v>20</v>
      </c>
      <c r="F152" s="243" t="s">
        <v>105</v>
      </c>
      <c r="G152" s="240"/>
      <c r="H152" s="242" t="s">
        <v>20</v>
      </c>
      <c r="I152" s="244"/>
      <c r="J152" s="244"/>
      <c r="K152" s="240"/>
      <c r="L152" s="240"/>
      <c r="M152" s="245"/>
      <c r="N152" s="246"/>
      <c r="O152" s="247"/>
      <c r="P152" s="247"/>
      <c r="Q152" s="247"/>
      <c r="R152" s="247"/>
      <c r="S152" s="247"/>
      <c r="T152" s="247"/>
      <c r="U152" s="247"/>
      <c r="V152" s="247"/>
      <c r="W152" s="247"/>
      <c r="X152" s="248"/>
      <c r="Y152" s="13"/>
      <c r="Z152" s="13"/>
      <c r="AA152" s="13"/>
      <c r="AB152" s="13"/>
      <c r="AC152" s="13"/>
      <c r="AD152" s="13"/>
      <c r="AE152" s="13"/>
      <c r="AT152" s="249" t="s">
        <v>206</v>
      </c>
      <c r="AU152" s="249" t="s">
        <v>84</v>
      </c>
      <c r="AV152" s="13" t="s">
        <v>82</v>
      </c>
      <c r="AW152" s="13" t="s">
        <v>5</v>
      </c>
      <c r="AX152" s="13" t="s">
        <v>74</v>
      </c>
      <c r="AY152" s="249" t="s">
        <v>194</v>
      </c>
    </row>
    <row r="153" s="13" customFormat="1">
      <c r="A153" s="13"/>
      <c r="B153" s="239"/>
      <c r="C153" s="240"/>
      <c r="D153" s="241" t="s">
        <v>206</v>
      </c>
      <c r="E153" s="242" t="s">
        <v>20</v>
      </c>
      <c r="F153" s="243" t="s">
        <v>785</v>
      </c>
      <c r="G153" s="240"/>
      <c r="H153" s="242" t="s">
        <v>20</v>
      </c>
      <c r="I153" s="244"/>
      <c r="J153" s="244"/>
      <c r="K153" s="240"/>
      <c r="L153" s="240"/>
      <c r="M153" s="245"/>
      <c r="N153" s="246"/>
      <c r="O153" s="247"/>
      <c r="P153" s="247"/>
      <c r="Q153" s="247"/>
      <c r="R153" s="247"/>
      <c r="S153" s="247"/>
      <c r="T153" s="247"/>
      <c r="U153" s="247"/>
      <c r="V153" s="247"/>
      <c r="W153" s="247"/>
      <c r="X153" s="248"/>
      <c r="Y153" s="13"/>
      <c r="Z153" s="13"/>
      <c r="AA153" s="13"/>
      <c r="AB153" s="13"/>
      <c r="AC153" s="13"/>
      <c r="AD153" s="13"/>
      <c r="AE153" s="13"/>
      <c r="AT153" s="249" t="s">
        <v>206</v>
      </c>
      <c r="AU153" s="249" t="s">
        <v>84</v>
      </c>
      <c r="AV153" s="13" t="s">
        <v>82</v>
      </c>
      <c r="AW153" s="13" t="s">
        <v>5</v>
      </c>
      <c r="AX153" s="13" t="s">
        <v>74</v>
      </c>
      <c r="AY153" s="249" t="s">
        <v>194</v>
      </c>
    </row>
    <row r="154" s="13" customFormat="1">
      <c r="A154" s="13"/>
      <c r="B154" s="239"/>
      <c r="C154" s="240"/>
      <c r="D154" s="241" t="s">
        <v>206</v>
      </c>
      <c r="E154" s="242" t="s">
        <v>20</v>
      </c>
      <c r="F154" s="243" t="s">
        <v>355</v>
      </c>
      <c r="G154" s="240"/>
      <c r="H154" s="242" t="s">
        <v>20</v>
      </c>
      <c r="I154" s="244"/>
      <c r="J154" s="244"/>
      <c r="K154" s="240"/>
      <c r="L154" s="240"/>
      <c r="M154" s="245"/>
      <c r="N154" s="246"/>
      <c r="O154" s="247"/>
      <c r="P154" s="247"/>
      <c r="Q154" s="247"/>
      <c r="R154" s="247"/>
      <c r="S154" s="247"/>
      <c r="T154" s="247"/>
      <c r="U154" s="247"/>
      <c r="V154" s="247"/>
      <c r="W154" s="247"/>
      <c r="X154" s="248"/>
      <c r="Y154" s="13"/>
      <c r="Z154" s="13"/>
      <c r="AA154" s="13"/>
      <c r="AB154" s="13"/>
      <c r="AC154" s="13"/>
      <c r="AD154" s="13"/>
      <c r="AE154" s="13"/>
      <c r="AT154" s="249" t="s">
        <v>206</v>
      </c>
      <c r="AU154" s="249" t="s">
        <v>84</v>
      </c>
      <c r="AV154" s="13" t="s">
        <v>82</v>
      </c>
      <c r="AW154" s="13" t="s">
        <v>5</v>
      </c>
      <c r="AX154" s="13" t="s">
        <v>74</v>
      </c>
      <c r="AY154" s="249" t="s">
        <v>194</v>
      </c>
    </row>
    <row r="155" s="14" customFormat="1">
      <c r="A155" s="14"/>
      <c r="B155" s="250"/>
      <c r="C155" s="251"/>
      <c r="D155" s="241" t="s">
        <v>206</v>
      </c>
      <c r="E155" s="252" t="s">
        <v>20</v>
      </c>
      <c r="F155" s="253" t="s">
        <v>1029</v>
      </c>
      <c r="G155" s="251"/>
      <c r="H155" s="254">
        <v>12.029999999999999</v>
      </c>
      <c r="I155" s="255"/>
      <c r="J155" s="255"/>
      <c r="K155" s="251"/>
      <c r="L155" s="251"/>
      <c r="M155" s="256"/>
      <c r="N155" s="257"/>
      <c r="O155" s="258"/>
      <c r="P155" s="258"/>
      <c r="Q155" s="258"/>
      <c r="R155" s="258"/>
      <c r="S155" s="258"/>
      <c r="T155" s="258"/>
      <c r="U155" s="258"/>
      <c r="V155" s="258"/>
      <c r="W155" s="258"/>
      <c r="X155" s="259"/>
      <c r="Y155" s="14"/>
      <c r="Z155" s="14"/>
      <c r="AA155" s="14"/>
      <c r="AB155" s="14"/>
      <c r="AC155" s="14"/>
      <c r="AD155" s="14"/>
      <c r="AE155" s="14"/>
      <c r="AT155" s="260" t="s">
        <v>206</v>
      </c>
      <c r="AU155" s="260" t="s">
        <v>84</v>
      </c>
      <c r="AV155" s="14" t="s">
        <v>84</v>
      </c>
      <c r="AW155" s="14" t="s">
        <v>5</v>
      </c>
      <c r="AX155" s="14" t="s">
        <v>74</v>
      </c>
      <c r="AY155" s="260" t="s">
        <v>194</v>
      </c>
    </row>
    <row r="156" s="13" customFormat="1">
      <c r="A156" s="13"/>
      <c r="B156" s="239"/>
      <c r="C156" s="240"/>
      <c r="D156" s="241" t="s">
        <v>206</v>
      </c>
      <c r="E156" s="242" t="s">
        <v>20</v>
      </c>
      <c r="F156" s="243" t="s">
        <v>105</v>
      </c>
      <c r="G156" s="240"/>
      <c r="H156" s="242" t="s">
        <v>20</v>
      </c>
      <c r="I156" s="244"/>
      <c r="J156" s="244"/>
      <c r="K156" s="240"/>
      <c r="L156" s="240"/>
      <c r="M156" s="245"/>
      <c r="N156" s="246"/>
      <c r="O156" s="247"/>
      <c r="P156" s="247"/>
      <c r="Q156" s="247"/>
      <c r="R156" s="247"/>
      <c r="S156" s="247"/>
      <c r="T156" s="247"/>
      <c r="U156" s="247"/>
      <c r="V156" s="247"/>
      <c r="W156" s="247"/>
      <c r="X156" s="248"/>
      <c r="Y156" s="13"/>
      <c r="Z156" s="13"/>
      <c r="AA156" s="13"/>
      <c r="AB156" s="13"/>
      <c r="AC156" s="13"/>
      <c r="AD156" s="13"/>
      <c r="AE156" s="13"/>
      <c r="AT156" s="249" t="s">
        <v>206</v>
      </c>
      <c r="AU156" s="249" t="s">
        <v>84</v>
      </c>
      <c r="AV156" s="13" t="s">
        <v>82</v>
      </c>
      <c r="AW156" s="13" t="s">
        <v>5</v>
      </c>
      <c r="AX156" s="13" t="s">
        <v>74</v>
      </c>
      <c r="AY156" s="249" t="s">
        <v>194</v>
      </c>
    </row>
    <row r="157" s="13" customFormat="1">
      <c r="A157" s="13"/>
      <c r="B157" s="239"/>
      <c r="C157" s="240"/>
      <c r="D157" s="241" t="s">
        <v>206</v>
      </c>
      <c r="E157" s="242" t="s">
        <v>20</v>
      </c>
      <c r="F157" s="243" t="s">
        <v>785</v>
      </c>
      <c r="G157" s="240"/>
      <c r="H157" s="242" t="s">
        <v>20</v>
      </c>
      <c r="I157" s="244"/>
      <c r="J157" s="244"/>
      <c r="K157" s="240"/>
      <c r="L157" s="240"/>
      <c r="M157" s="245"/>
      <c r="N157" s="246"/>
      <c r="O157" s="247"/>
      <c r="P157" s="247"/>
      <c r="Q157" s="247"/>
      <c r="R157" s="247"/>
      <c r="S157" s="247"/>
      <c r="T157" s="247"/>
      <c r="U157" s="247"/>
      <c r="V157" s="247"/>
      <c r="W157" s="247"/>
      <c r="X157" s="248"/>
      <c r="Y157" s="13"/>
      <c r="Z157" s="13"/>
      <c r="AA157" s="13"/>
      <c r="AB157" s="13"/>
      <c r="AC157" s="13"/>
      <c r="AD157" s="13"/>
      <c r="AE157" s="13"/>
      <c r="AT157" s="249" t="s">
        <v>206</v>
      </c>
      <c r="AU157" s="249" t="s">
        <v>84</v>
      </c>
      <c r="AV157" s="13" t="s">
        <v>82</v>
      </c>
      <c r="AW157" s="13" t="s">
        <v>5</v>
      </c>
      <c r="AX157" s="13" t="s">
        <v>74</v>
      </c>
      <c r="AY157" s="249" t="s">
        <v>194</v>
      </c>
    </row>
    <row r="158" s="14" customFormat="1">
      <c r="A158" s="14"/>
      <c r="B158" s="250"/>
      <c r="C158" s="251"/>
      <c r="D158" s="241" t="s">
        <v>206</v>
      </c>
      <c r="E158" s="252" t="s">
        <v>20</v>
      </c>
      <c r="F158" s="253" t="s">
        <v>1030</v>
      </c>
      <c r="G158" s="251"/>
      <c r="H158" s="254">
        <v>0.624</v>
      </c>
      <c r="I158" s="255"/>
      <c r="J158" s="255"/>
      <c r="K158" s="251"/>
      <c r="L158" s="251"/>
      <c r="M158" s="256"/>
      <c r="N158" s="257"/>
      <c r="O158" s="258"/>
      <c r="P158" s="258"/>
      <c r="Q158" s="258"/>
      <c r="R158" s="258"/>
      <c r="S158" s="258"/>
      <c r="T158" s="258"/>
      <c r="U158" s="258"/>
      <c r="V158" s="258"/>
      <c r="W158" s="258"/>
      <c r="X158" s="259"/>
      <c r="Y158" s="14"/>
      <c r="Z158" s="14"/>
      <c r="AA158" s="14"/>
      <c r="AB158" s="14"/>
      <c r="AC158" s="14"/>
      <c r="AD158" s="14"/>
      <c r="AE158" s="14"/>
      <c r="AT158" s="260" t="s">
        <v>206</v>
      </c>
      <c r="AU158" s="260" t="s">
        <v>84</v>
      </c>
      <c r="AV158" s="14" t="s">
        <v>84</v>
      </c>
      <c r="AW158" s="14" t="s">
        <v>5</v>
      </c>
      <c r="AX158" s="14" t="s">
        <v>74</v>
      </c>
      <c r="AY158" s="260" t="s">
        <v>194</v>
      </c>
    </row>
    <row r="159" s="15" customFormat="1">
      <c r="A159" s="15"/>
      <c r="B159" s="261"/>
      <c r="C159" s="262"/>
      <c r="D159" s="241" t="s">
        <v>206</v>
      </c>
      <c r="E159" s="263" t="s">
        <v>20</v>
      </c>
      <c r="F159" s="264" t="s">
        <v>210</v>
      </c>
      <c r="G159" s="262"/>
      <c r="H159" s="265">
        <v>12.654</v>
      </c>
      <c r="I159" s="266"/>
      <c r="J159" s="266"/>
      <c r="K159" s="262"/>
      <c r="L159" s="262"/>
      <c r="M159" s="267"/>
      <c r="N159" s="268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 s="15"/>
      <c r="Z159" s="15"/>
      <c r="AA159" s="15"/>
      <c r="AB159" s="15"/>
      <c r="AC159" s="15"/>
      <c r="AD159" s="15"/>
      <c r="AE159" s="15"/>
      <c r="AT159" s="271" t="s">
        <v>206</v>
      </c>
      <c r="AU159" s="271" t="s">
        <v>84</v>
      </c>
      <c r="AV159" s="15" t="s">
        <v>202</v>
      </c>
      <c r="AW159" s="15" t="s">
        <v>5</v>
      </c>
      <c r="AX159" s="15" t="s">
        <v>82</v>
      </c>
      <c r="AY159" s="271" t="s">
        <v>194</v>
      </c>
    </row>
    <row r="160" s="2" customFormat="1" ht="24.15" customHeight="1">
      <c r="A160" s="41"/>
      <c r="B160" s="42"/>
      <c r="C160" s="220" t="s">
        <v>243</v>
      </c>
      <c r="D160" s="220" t="s">
        <v>197</v>
      </c>
      <c r="E160" s="221" t="s">
        <v>249</v>
      </c>
      <c r="F160" s="222" t="s">
        <v>250</v>
      </c>
      <c r="G160" s="223" t="s">
        <v>218</v>
      </c>
      <c r="H160" s="224">
        <v>12.654</v>
      </c>
      <c r="I160" s="225"/>
      <c r="J160" s="225"/>
      <c r="K160" s="226">
        <f>ROUND(P160*H160,2)</f>
        <v>0</v>
      </c>
      <c r="L160" s="222" t="s">
        <v>201</v>
      </c>
      <c r="M160" s="47"/>
      <c r="N160" s="227" t="s">
        <v>20</v>
      </c>
      <c r="O160" s="228" t="s">
        <v>43</v>
      </c>
      <c r="P160" s="229">
        <f>I160+J160</f>
        <v>0</v>
      </c>
      <c r="Q160" s="229">
        <f>ROUND(I160*H160,2)</f>
        <v>0</v>
      </c>
      <c r="R160" s="229">
        <f>ROUND(J160*H160,2)</f>
        <v>0</v>
      </c>
      <c r="S160" s="87"/>
      <c r="T160" s="230">
        <f>S160*H160</f>
        <v>0</v>
      </c>
      <c r="U160" s="230">
        <v>0</v>
      </c>
      <c r="V160" s="230">
        <f>U160*H160</f>
        <v>0</v>
      </c>
      <c r="W160" s="230">
        <v>0</v>
      </c>
      <c r="X160" s="231">
        <f>W160*H160</f>
        <v>0</v>
      </c>
      <c r="Y160" s="41"/>
      <c r="Z160" s="41"/>
      <c r="AA160" s="41"/>
      <c r="AB160" s="41"/>
      <c r="AC160" s="41"/>
      <c r="AD160" s="41"/>
      <c r="AE160" s="41"/>
      <c r="AR160" s="232" t="s">
        <v>202</v>
      </c>
      <c r="AT160" s="232" t="s">
        <v>197</v>
      </c>
      <c r="AU160" s="232" t="s">
        <v>84</v>
      </c>
      <c r="AY160" s="20" t="s">
        <v>194</v>
      </c>
      <c r="BE160" s="233">
        <f>IF(O160="základní",K160,0)</f>
        <v>0</v>
      </c>
      <c r="BF160" s="233">
        <f>IF(O160="snížená",K160,0)</f>
        <v>0</v>
      </c>
      <c r="BG160" s="233">
        <f>IF(O160="zákl. přenesená",K160,0)</f>
        <v>0</v>
      </c>
      <c r="BH160" s="233">
        <f>IF(O160="sníž. přenesená",K160,0)</f>
        <v>0</v>
      </c>
      <c r="BI160" s="233">
        <f>IF(O160="nulová",K160,0)</f>
        <v>0</v>
      </c>
      <c r="BJ160" s="20" t="s">
        <v>82</v>
      </c>
      <c r="BK160" s="233">
        <f>ROUND(P160*H160,2)</f>
        <v>0</v>
      </c>
      <c r="BL160" s="20" t="s">
        <v>202</v>
      </c>
      <c r="BM160" s="232" t="s">
        <v>1035</v>
      </c>
    </row>
    <row r="161" s="2" customFormat="1">
      <c r="A161" s="41"/>
      <c r="B161" s="42"/>
      <c r="C161" s="43"/>
      <c r="D161" s="234" t="s">
        <v>204</v>
      </c>
      <c r="E161" s="43"/>
      <c r="F161" s="235" t="s">
        <v>252</v>
      </c>
      <c r="G161" s="43"/>
      <c r="H161" s="43"/>
      <c r="I161" s="236"/>
      <c r="J161" s="236"/>
      <c r="K161" s="43"/>
      <c r="L161" s="43"/>
      <c r="M161" s="47"/>
      <c r="N161" s="237"/>
      <c r="O161" s="238"/>
      <c r="P161" s="87"/>
      <c r="Q161" s="87"/>
      <c r="R161" s="87"/>
      <c r="S161" s="87"/>
      <c r="T161" s="87"/>
      <c r="U161" s="87"/>
      <c r="V161" s="87"/>
      <c r="W161" s="87"/>
      <c r="X161" s="88"/>
      <c r="Y161" s="41"/>
      <c r="Z161" s="41"/>
      <c r="AA161" s="41"/>
      <c r="AB161" s="41"/>
      <c r="AC161" s="41"/>
      <c r="AD161" s="41"/>
      <c r="AE161" s="41"/>
      <c r="AT161" s="20" t="s">
        <v>204</v>
      </c>
      <c r="AU161" s="20" t="s">
        <v>84</v>
      </c>
    </row>
    <row r="162" s="13" customFormat="1">
      <c r="A162" s="13"/>
      <c r="B162" s="239"/>
      <c r="C162" s="240"/>
      <c r="D162" s="241" t="s">
        <v>206</v>
      </c>
      <c r="E162" s="242" t="s">
        <v>20</v>
      </c>
      <c r="F162" s="243" t="s">
        <v>105</v>
      </c>
      <c r="G162" s="240"/>
      <c r="H162" s="242" t="s">
        <v>20</v>
      </c>
      <c r="I162" s="244"/>
      <c r="J162" s="244"/>
      <c r="K162" s="240"/>
      <c r="L162" s="240"/>
      <c r="M162" s="245"/>
      <c r="N162" s="246"/>
      <c r="O162" s="247"/>
      <c r="P162" s="247"/>
      <c r="Q162" s="247"/>
      <c r="R162" s="247"/>
      <c r="S162" s="247"/>
      <c r="T162" s="247"/>
      <c r="U162" s="247"/>
      <c r="V162" s="247"/>
      <c r="W162" s="247"/>
      <c r="X162" s="248"/>
      <c r="Y162" s="13"/>
      <c r="Z162" s="13"/>
      <c r="AA162" s="13"/>
      <c r="AB162" s="13"/>
      <c r="AC162" s="13"/>
      <c r="AD162" s="13"/>
      <c r="AE162" s="13"/>
      <c r="AT162" s="249" t="s">
        <v>206</v>
      </c>
      <c r="AU162" s="249" t="s">
        <v>84</v>
      </c>
      <c r="AV162" s="13" t="s">
        <v>82</v>
      </c>
      <c r="AW162" s="13" t="s">
        <v>5</v>
      </c>
      <c r="AX162" s="13" t="s">
        <v>74</v>
      </c>
      <c r="AY162" s="249" t="s">
        <v>194</v>
      </c>
    </row>
    <row r="163" s="13" customFormat="1">
      <c r="A163" s="13"/>
      <c r="B163" s="239"/>
      <c r="C163" s="240"/>
      <c r="D163" s="241" t="s">
        <v>206</v>
      </c>
      <c r="E163" s="242" t="s">
        <v>20</v>
      </c>
      <c r="F163" s="243" t="s">
        <v>785</v>
      </c>
      <c r="G163" s="240"/>
      <c r="H163" s="242" t="s">
        <v>20</v>
      </c>
      <c r="I163" s="244"/>
      <c r="J163" s="244"/>
      <c r="K163" s="240"/>
      <c r="L163" s="240"/>
      <c r="M163" s="245"/>
      <c r="N163" s="246"/>
      <c r="O163" s="247"/>
      <c r="P163" s="247"/>
      <c r="Q163" s="247"/>
      <c r="R163" s="247"/>
      <c r="S163" s="247"/>
      <c r="T163" s="247"/>
      <c r="U163" s="247"/>
      <c r="V163" s="247"/>
      <c r="W163" s="247"/>
      <c r="X163" s="248"/>
      <c r="Y163" s="13"/>
      <c r="Z163" s="13"/>
      <c r="AA163" s="13"/>
      <c r="AB163" s="13"/>
      <c r="AC163" s="13"/>
      <c r="AD163" s="13"/>
      <c r="AE163" s="13"/>
      <c r="AT163" s="249" t="s">
        <v>206</v>
      </c>
      <c r="AU163" s="249" t="s">
        <v>84</v>
      </c>
      <c r="AV163" s="13" t="s">
        <v>82</v>
      </c>
      <c r="AW163" s="13" t="s">
        <v>5</v>
      </c>
      <c r="AX163" s="13" t="s">
        <v>74</v>
      </c>
      <c r="AY163" s="249" t="s">
        <v>194</v>
      </c>
    </row>
    <row r="164" s="13" customFormat="1">
      <c r="A164" s="13"/>
      <c r="B164" s="239"/>
      <c r="C164" s="240"/>
      <c r="D164" s="241" t="s">
        <v>206</v>
      </c>
      <c r="E164" s="242" t="s">
        <v>20</v>
      </c>
      <c r="F164" s="243" t="s">
        <v>355</v>
      </c>
      <c r="G164" s="240"/>
      <c r="H164" s="242" t="s">
        <v>20</v>
      </c>
      <c r="I164" s="244"/>
      <c r="J164" s="244"/>
      <c r="K164" s="240"/>
      <c r="L164" s="240"/>
      <c r="M164" s="245"/>
      <c r="N164" s="246"/>
      <c r="O164" s="247"/>
      <c r="P164" s="247"/>
      <c r="Q164" s="247"/>
      <c r="R164" s="247"/>
      <c r="S164" s="247"/>
      <c r="T164" s="247"/>
      <c r="U164" s="247"/>
      <c r="V164" s="247"/>
      <c r="W164" s="247"/>
      <c r="X164" s="248"/>
      <c r="Y164" s="13"/>
      <c r="Z164" s="13"/>
      <c r="AA164" s="13"/>
      <c r="AB164" s="13"/>
      <c r="AC164" s="13"/>
      <c r="AD164" s="13"/>
      <c r="AE164" s="13"/>
      <c r="AT164" s="249" t="s">
        <v>206</v>
      </c>
      <c r="AU164" s="249" t="s">
        <v>84</v>
      </c>
      <c r="AV164" s="13" t="s">
        <v>82</v>
      </c>
      <c r="AW164" s="13" t="s">
        <v>5</v>
      </c>
      <c r="AX164" s="13" t="s">
        <v>74</v>
      </c>
      <c r="AY164" s="249" t="s">
        <v>194</v>
      </c>
    </row>
    <row r="165" s="14" customFormat="1">
      <c r="A165" s="14"/>
      <c r="B165" s="250"/>
      <c r="C165" s="251"/>
      <c r="D165" s="241" t="s">
        <v>206</v>
      </c>
      <c r="E165" s="252" t="s">
        <v>20</v>
      </c>
      <c r="F165" s="253" t="s">
        <v>1029</v>
      </c>
      <c r="G165" s="251"/>
      <c r="H165" s="254">
        <v>12.029999999999999</v>
      </c>
      <c r="I165" s="255"/>
      <c r="J165" s="255"/>
      <c r="K165" s="251"/>
      <c r="L165" s="251"/>
      <c r="M165" s="256"/>
      <c r="N165" s="257"/>
      <c r="O165" s="258"/>
      <c r="P165" s="258"/>
      <c r="Q165" s="258"/>
      <c r="R165" s="258"/>
      <c r="S165" s="258"/>
      <c r="T165" s="258"/>
      <c r="U165" s="258"/>
      <c r="V165" s="258"/>
      <c r="W165" s="258"/>
      <c r="X165" s="259"/>
      <c r="Y165" s="14"/>
      <c r="Z165" s="14"/>
      <c r="AA165" s="14"/>
      <c r="AB165" s="14"/>
      <c r="AC165" s="14"/>
      <c r="AD165" s="14"/>
      <c r="AE165" s="14"/>
      <c r="AT165" s="260" t="s">
        <v>206</v>
      </c>
      <c r="AU165" s="260" t="s">
        <v>84</v>
      </c>
      <c r="AV165" s="14" t="s">
        <v>84</v>
      </c>
      <c r="AW165" s="14" t="s">
        <v>5</v>
      </c>
      <c r="AX165" s="14" t="s">
        <v>74</v>
      </c>
      <c r="AY165" s="260" t="s">
        <v>194</v>
      </c>
    </row>
    <row r="166" s="13" customFormat="1">
      <c r="A166" s="13"/>
      <c r="B166" s="239"/>
      <c r="C166" s="240"/>
      <c r="D166" s="241" t="s">
        <v>206</v>
      </c>
      <c r="E166" s="242" t="s">
        <v>20</v>
      </c>
      <c r="F166" s="243" t="s">
        <v>105</v>
      </c>
      <c r="G166" s="240"/>
      <c r="H166" s="242" t="s">
        <v>20</v>
      </c>
      <c r="I166" s="244"/>
      <c r="J166" s="244"/>
      <c r="K166" s="240"/>
      <c r="L166" s="240"/>
      <c r="M166" s="245"/>
      <c r="N166" s="246"/>
      <c r="O166" s="247"/>
      <c r="P166" s="247"/>
      <c r="Q166" s="247"/>
      <c r="R166" s="247"/>
      <c r="S166" s="247"/>
      <c r="T166" s="247"/>
      <c r="U166" s="247"/>
      <c r="V166" s="247"/>
      <c r="W166" s="247"/>
      <c r="X166" s="248"/>
      <c r="Y166" s="13"/>
      <c r="Z166" s="13"/>
      <c r="AA166" s="13"/>
      <c r="AB166" s="13"/>
      <c r="AC166" s="13"/>
      <c r="AD166" s="13"/>
      <c r="AE166" s="13"/>
      <c r="AT166" s="249" t="s">
        <v>206</v>
      </c>
      <c r="AU166" s="249" t="s">
        <v>84</v>
      </c>
      <c r="AV166" s="13" t="s">
        <v>82</v>
      </c>
      <c r="AW166" s="13" t="s">
        <v>5</v>
      </c>
      <c r="AX166" s="13" t="s">
        <v>74</v>
      </c>
      <c r="AY166" s="249" t="s">
        <v>194</v>
      </c>
    </row>
    <row r="167" s="13" customFormat="1">
      <c r="A167" s="13"/>
      <c r="B167" s="239"/>
      <c r="C167" s="240"/>
      <c r="D167" s="241" t="s">
        <v>206</v>
      </c>
      <c r="E167" s="242" t="s">
        <v>20</v>
      </c>
      <c r="F167" s="243" t="s">
        <v>785</v>
      </c>
      <c r="G167" s="240"/>
      <c r="H167" s="242" t="s">
        <v>20</v>
      </c>
      <c r="I167" s="244"/>
      <c r="J167" s="244"/>
      <c r="K167" s="240"/>
      <c r="L167" s="240"/>
      <c r="M167" s="245"/>
      <c r="N167" s="246"/>
      <c r="O167" s="247"/>
      <c r="P167" s="247"/>
      <c r="Q167" s="247"/>
      <c r="R167" s="247"/>
      <c r="S167" s="247"/>
      <c r="T167" s="247"/>
      <c r="U167" s="247"/>
      <c r="V167" s="247"/>
      <c r="W167" s="247"/>
      <c r="X167" s="248"/>
      <c r="Y167" s="13"/>
      <c r="Z167" s="13"/>
      <c r="AA167" s="13"/>
      <c r="AB167" s="13"/>
      <c r="AC167" s="13"/>
      <c r="AD167" s="13"/>
      <c r="AE167" s="13"/>
      <c r="AT167" s="249" t="s">
        <v>206</v>
      </c>
      <c r="AU167" s="249" t="s">
        <v>84</v>
      </c>
      <c r="AV167" s="13" t="s">
        <v>82</v>
      </c>
      <c r="AW167" s="13" t="s">
        <v>5</v>
      </c>
      <c r="AX167" s="13" t="s">
        <v>74</v>
      </c>
      <c r="AY167" s="249" t="s">
        <v>194</v>
      </c>
    </row>
    <row r="168" s="14" customFormat="1">
      <c r="A168" s="14"/>
      <c r="B168" s="250"/>
      <c r="C168" s="251"/>
      <c r="D168" s="241" t="s">
        <v>206</v>
      </c>
      <c r="E168" s="252" t="s">
        <v>20</v>
      </c>
      <c r="F168" s="253" t="s">
        <v>1030</v>
      </c>
      <c r="G168" s="251"/>
      <c r="H168" s="254">
        <v>0.624</v>
      </c>
      <c r="I168" s="255"/>
      <c r="J168" s="255"/>
      <c r="K168" s="251"/>
      <c r="L168" s="251"/>
      <c r="M168" s="256"/>
      <c r="N168" s="257"/>
      <c r="O168" s="258"/>
      <c r="P168" s="258"/>
      <c r="Q168" s="258"/>
      <c r="R168" s="258"/>
      <c r="S168" s="258"/>
      <c r="T168" s="258"/>
      <c r="U168" s="258"/>
      <c r="V168" s="258"/>
      <c r="W168" s="258"/>
      <c r="X168" s="259"/>
      <c r="Y168" s="14"/>
      <c r="Z168" s="14"/>
      <c r="AA168" s="14"/>
      <c r="AB168" s="14"/>
      <c r="AC168" s="14"/>
      <c r="AD168" s="14"/>
      <c r="AE168" s="14"/>
      <c r="AT168" s="260" t="s">
        <v>206</v>
      </c>
      <c r="AU168" s="260" t="s">
        <v>84</v>
      </c>
      <c r="AV168" s="14" t="s">
        <v>84</v>
      </c>
      <c r="AW168" s="14" t="s">
        <v>5</v>
      </c>
      <c r="AX168" s="14" t="s">
        <v>74</v>
      </c>
      <c r="AY168" s="260" t="s">
        <v>194</v>
      </c>
    </row>
    <row r="169" s="15" customFormat="1">
      <c r="A169" s="15"/>
      <c r="B169" s="261"/>
      <c r="C169" s="262"/>
      <c r="D169" s="241" t="s">
        <v>206</v>
      </c>
      <c r="E169" s="263" t="s">
        <v>20</v>
      </c>
      <c r="F169" s="264" t="s">
        <v>210</v>
      </c>
      <c r="G169" s="262"/>
      <c r="H169" s="265">
        <v>12.654</v>
      </c>
      <c r="I169" s="266"/>
      <c r="J169" s="266"/>
      <c r="K169" s="262"/>
      <c r="L169" s="262"/>
      <c r="M169" s="267"/>
      <c r="N169" s="268"/>
      <c r="O169" s="269"/>
      <c r="P169" s="269"/>
      <c r="Q169" s="269"/>
      <c r="R169" s="269"/>
      <c r="S169" s="269"/>
      <c r="T169" s="269"/>
      <c r="U169" s="269"/>
      <c r="V169" s="269"/>
      <c r="W169" s="269"/>
      <c r="X169" s="270"/>
      <c r="Y169" s="15"/>
      <c r="Z169" s="15"/>
      <c r="AA169" s="15"/>
      <c r="AB169" s="15"/>
      <c r="AC169" s="15"/>
      <c r="AD169" s="15"/>
      <c r="AE169" s="15"/>
      <c r="AT169" s="271" t="s">
        <v>206</v>
      </c>
      <c r="AU169" s="271" t="s">
        <v>84</v>
      </c>
      <c r="AV169" s="15" t="s">
        <v>202</v>
      </c>
      <c r="AW169" s="15" t="s">
        <v>5</v>
      </c>
      <c r="AX169" s="15" t="s">
        <v>82</v>
      </c>
      <c r="AY169" s="271" t="s">
        <v>194</v>
      </c>
    </row>
    <row r="170" s="2" customFormat="1" ht="24.15" customHeight="1">
      <c r="A170" s="41"/>
      <c r="B170" s="42"/>
      <c r="C170" s="220" t="s">
        <v>259</v>
      </c>
      <c r="D170" s="220" t="s">
        <v>197</v>
      </c>
      <c r="E170" s="221" t="s">
        <v>253</v>
      </c>
      <c r="F170" s="222" t="s">
        <v>254</v>
      </c>
      <c r="G170" s="223" t="s">
        <v>200</v>
      </c>
      <c r="H170" s="224">
        <v>16.399999999999999</v>
      </c>
      <c r="I170" s="225"/>
      <c r="J170" s="225"/>
      <c r="K170" s="226">
        <f>ROUND(P170*H170,2)</f>
        <v>0</v>
      </c>
      <c r="L170" s="222" t="s">
        <v>201</v>
      </c>
      <c r="M170" s="47"/>
      <c r="N170" s="227" t="s">
        <v>20</v>
      </c>
      <c r="O170" s="228" t="s">
        <v>43</v>
      </c>
      <c r="P170" s="229">
        <f>I170+J170</f>
        <v>0</v>
      </c>
      <c r="Q170" s="229">
        <f>ROUND(I170*H170,2)</f>
        <v>0</v>
      </c>
      <c r="R170" s="229">
        <f>ROUND(J170*H170,2)</f>
        <v>0</v>
      </c>
      <c r="S170" s="87"/>
      <c r="T170" s="230">
        <f>S170*H170</f>
        <v>0</v>
      </c>
      <c r="U170" s="230">
        <v>0</v>
      </c>
      <c r="V170" s="230">
        <f>U170*H170</f>
        <v>0</v>
      </c>
      <c r="W170" s="230">
        <v>0</v>
      </c>
      <c r="X170" s="231">
        <f>W170*H170</f>
        <v>0</v>
      </c>
      <c r="Y170" s="41"/>
      <c r="Z170" s="41"/>
      <c r="AA170" s="41"/>
      <c r="AB170" s="41"/>
      <c r="AC170" s="41"/>
      <c r="AD170" s="41"/>
      <c r="AE170" s="41"/>
      <c r="AR170" s="232" t="s">
        <v>202</v>
      </c>
      <c r="AT170" s="232" t="s">
        <v>197</v>
      </c>
      <c r="AU170" s="232" t="s">
        <v>84</v>
      </c>
      <c r="AY170" s="20" t="s">
        <v>194</v>
      </c>
      <c r="BE170" s="233">
        <f>IF(O170="základní",K170,0)</f>
        <v>0</v>
      </c>
      <c r="BF170" s="233">
        <f>IF(O170="snížená",K170,0)</f>
        <v>0</v>
      </c>
      <c r="BG170" s="233">
        <f>IF(O170="zákl. přenesená",K170,0)</f>
        <v>0</v>
      </c>
      <c r="BH170" s="233">
        <f>IF(O170="sníž. přenesená",K170,0)</f>
        <v>0</v>
      </c>
      <c r="BI170" s="233">
        <f>IF(O170="nulová",K170,0)</f>
        <v>0</v>
      </c>
      <c r="BJ170" s="20" t="s">
        <v>82</v>
      </c>
      <c r="BK170" s="233">
        <f>ROUND(P170*H170,2)</f>
        <v>0</v>
      </c>
      <c r="BL170" s="20" t="s">
        <v>202</v>
      </c>
      <c r="BM170" s="232" t="s">
        <v>1036</v>
      </c>
    </row>
    <row r="171" s="2" customFormat="1">
      <c r="A171" s="41"/>
      <c r="B171" s="42"/>
      <c r="C171" s="43"/>
      <c r="D171" s="234" t="s">
        <v>204</v>
      </c>
      <c r="E171" s="43"/>
      <c r="F171" s="235" t="s">
        <v>256</v>
      </c>
      <c r="G171" s="43"/>
      <c r="H171" s="43"/>
      <c r="I171" s="236"/>
      <c r="J171" s="236"/>
      <c r="K171" s="43"/>
      <c r="L171" s="43"/>
      <c r="M171" s="47"/>
      <c r="N171" s="237"/>
      <c r="O171" s="238"/>
      <c r="P171" s="87"/>
      <c r="Q171" s="87"/>
      <c r="R171" s="87"/>
      <c r="S171" s="87"/>
      <c r="T171" s="87"/>
      <c r="U171" s="87"/>
      <c r="V171" s="87"/>
      <c r="W171" s="87"/>
      <c r="X171" s="88"/>
      <c r="Y171" s="41"/>
      <c r="Z171" s="41"/>
      <c r="AA171" s="41"/>
      <c r="AB171" s="41"/>
      <c r="AC171" s="41"/>
      <c r="AD171" s="41"/>
      <c r="AE171" s="41"/>
      <c r="AT171" s="20" t="s">
        <v>204</v>
      </c>
      <c r="AU171" s="20" t="s">
        <v>84</v>
      </c>
    </row>
    <row r="172" s="13" customFormat="1">
      <c r="A172" s="13"/>
      <c r="B172" s="239"/>
      <c r="C172" s="240"/>
      <c r="D172" s="241" t="s">
        <v>206</v>
      </c>
      <c r="E172" s="242" t="s">
        <v>20</v>
      </c>
      <c r="F172" s="243" t="s">
        <v>795</v>
      </c>
      <c r="G172" s="240"/>
      <c r="H172" s="242" t="s">
        <v>20</v>
      </c>
      <c r="I172" s="244"/>
      <c r="J172" s="244"/>
      <c r="K172" s="240"/>
      <c r="L172" s="240"/>
      <c r="M172" s="245"/>
      <c r="N172" s="246"/>
      <c r="O172" s="247"/>
      <c r="P172" s="247"/>
      <c r="Q172" s="247"/>
      <c r="R172" s="247"/>
      <c r="S172" s="247"/>
      <c r="T172" s="247"/>
      <c r="U172" s="247"/>
      <c r="V172" s="247"/>
      <c r="W172" s="247"/>
      <c r="X172" s="248"/>
      <c r="Y172" s="13"/>
      <c r="Z172" s="13"/>
      <c r="AA172" s="13"/>
      <c r="AB172" s="13"/>
      <c r="AC172" s="13"/>
      <c r="AD172" s="13"/>
      <c r="AE172" s="13"/>
      <c r="AT172" s="249" t="s">
        <v>206</v>
      </c>
      <c r="AU172" s="249" t="s">
        <v>84</v>
      </c>
      <c r="AV172" s="13" t="s">
        <v>82</v>
      </c>
      <c r="AW172" s="13" t="s">
        <v>5</v>
      </c>
      <c r="AX172" s="13" t="s">
        <v>74</v>
      </c>
      <c r="AY172" s="249" t="s">
        <v>194</v>
      </c>
    </row>
    <row r="173" s="13" customFormat="1">
      <c r="A173" s="13"/>
      <c r="B173" s="239"/>
      <c r="C173" s="240"/>
      <c r="D173" s="241" t="s">
        <v>206</v>
      </c>
      <c r="E173" s="242" t="s">
        <v>20</v>
      </c>
      <c r="F173" s="243" t="s">
        <v>349</v>
      </c>
      <c r="G173" s="240"/>
      <c r="H173" s="242" t="s">
        <v>20</v>
      </c>
      <c r="I173" s="244"/>
      <c r="J173" s="244"/>
      <c r="K173" s="240"/>
      <c r="L173" s="240"/>
      <c r="M173" s="245"/>
      <c r="N173" s="246"/>
      <c r="O173" s="247"/>
      <c r="P173" s="247"/>
      <c r="Q173" s="247"/>
      <c r="R173" s="247"/>
      <c r="S173" s="247"/>
      <c r="T173" s="247"/>
      <c r="U173" s="247"/>
      <c r="V173" s="247"/>
      <c r="W173" s="247"/>
      <c r="X173" s="248"/>
      <c r="Y173" s="13"/>
      <c r="Z173" s="13"/>
      <c r="AA173" s="13"/>
      <c r="AB173" s="13"/>
      <c r="AC173" s="13"/>
      <c r="AD173" s="13"/>
      <c r="AE173" s="13"/>
      <c r="AT173" s="249" t="s">
        <v>206</v>
      </c>
      <c r="AU173" s="249" t="s">
        <v>84</v>
      </c>
      <c r="AV173" s="13" t="s">
        <v>82</v>
      </c>
      <c r="AW173" s="13" t="s">
        <v>5</v>
      </c>
      <c r="AX173" s="13" t="s">
        <v>74</v>
      </c>
      <c r="AY173" s="249" t="s">
        <v>194</v>
      </c>
    </row>
    <row r="174" s="13" customFormat="1">
      <c r="A174" s="13"/>
      <c r="B174" s="239"/>
      <c r="C174" s="240"/>
      <c r="D174" s="241" t="s">
        <v>206</v>
      </c>
      <c r="E174" s="242" t="s">
        <v>20</v>
      </c>
      <c r="F174" s="243" t="s">
        <v>1037</v>
      </c>
      <c r="G174" s="240"/>
      <c r="H174" s="242" t="s">
        <v>20</v>
      </c>
      <c r="I174" s="244"/>
      <c r="J174" s="244"/>
      <c r="K174" s="240"/>
      <c r="L174" s="240"/>
      <c r="M174" s="245"/>
      <c r="N174" s="246"/>
      <c r="O174" s="247"/>
      <c r="P174" s="247"/>
      <c r="Q174" s="247"/>
      <c r="R174" s="247"/>
      <c r="S174" s="247"/>
      <c r="T174" s="247"/>
      <c r="U174" s="247"/>
      <c r="V174" s="247"/>
      <c r="W174" s="247"/>
      <c r="X174" s="248"/>
      <c r="Y174" s="13"/>
      <c r="Z174" s="13"/>
      <c r="AA174" s="13"/>
      <c r="AB174" s="13"/>
      <c r="AC174" s="13"/>
      <c r="AD174" s="13"/>
      <c r="AE174" s="13"/>
      <c r="AT174" s="249" t="s">
        <v>206</v>
      </c>
      <c r="AU174" s="249" t="s">
        <v>84</v>
      </c>
      <c r="AV174" s="13" t="s">
        <v>82</v>
      </c>
      <c r="AW174" s="13" t="s">
        <v>5</v>
      </c>
      <c r="AX174" s="13" t="s">
        <v>74</v>
      </c>
      <c r="AY174" s="249" t="s">
        <v>194</v>
      </c>
    </row>
    <row r="175" s="14" customFormat="1">
      <c r="A175" s="14"/>
      <c r="B175" s="250"/>
      <c r="C175" s="251"/>
      <c r="D175" s="241" t="s">
        <v>206</v>
      </c>
      <c r="E175" s="252" t="s">
        <v>20</v>
      </c>
      <c r="F175" s="253" t="s">
        <v>1038</v>
      </c>
      <c r="G175" s="251"/>
      <c r="H175" s="254">
        <v>16.399999999999999</v>
      </c>
      <c r="I175" s="255"/>
      <c r="J175" s="255"/>
      <c r="K175" s="251"/>
      <c r="L175" s="251"/>
      <c r="M175" s="256"/>
      <c r="N175" s="257"/>
      <c r="O175" s="258"/>
      <c r="P175" s="258"/>
      <c r="Q175" s="258"/>
      <c r="R175" s="258"/>
      <c r="S175" s="258"/>
      <c r="T175" s="258"/>
      <c r="U175" s="258"/>
      <c r="V175" s="258"/>
      <c r="W175" s="258"/>
      <c r="X175" s="259"/>
      <c r="Y175" s="14"/>
      <c r="Z175" s="14"/>
      <c r="AA175" s="14"/>
      <c r="AB175" s="14"/>
      <c r="AC175" s="14"/>
      <c r="AD175" s="14"/>
      <c r="AE175" s="14"/>
      <c r="AT175" s="260" t="s">
        <v>206</v>
      </c>
      <c r="AU175" s="260" t="s">
        <v>84</v>
      </c>
      <c r="AV175" s="14" t="s">
        <v>84</v>
      </c>
      <c r="AW175" s="14" t="s">
        <v>5</v>
      </c>
      <c r="AX175" s="14" t="s">
        <v>74</v>
      </c>
      <c r="AY175" s="260" t="s">
        <v>194</v>
      </c>
    </row>
    <row r="176" s="15" customFormat="1">
      <c r="A176" s="15"/>
      <c r="B176" s="261"/>
      <c r="C176" s="262"/>
      <c r="D176" s="241" t="s">
        <v>206</v>
      </c>
      <c r="E176" s="263" t="s">
        <v>20</v>
      </c>
      <c r="F176" s="264" t="s">
        <v>210</v>
      </c>
      <c r="G176" s="262"/>
      <c r="H176" s="265">
        <v>16.399999999999999</v>
      </c>
      <c r="I176" s="266"/>
      <c r="J176" s="266"/>
      <c r="K176" s="262"/>
      <c r="L176" s="262"/>
      <c r="M176" s="267"/>
      <c r="N176" s="268"/>
      <c r="O176" s="269"/>
      <c r="P176" s="269"/>
      <c r="Q176" s="269"/>
      <c r="R176" s="269"/>
      <c r="S176" s="269"/>
      <c r="T176" s="269"/>
      <c r="U176" s="269"/>
      <c r="V176" s="269"/>
      <c r="W176" s="269"/>
      <c r="X176" s="270"/>
      <c r="Y176" s="15"/>
      <c r="Z176" s="15"/>
      <c r="AA176" s="15"/>
      <c r="AB176" s="15"/>
      <c r="AC176" s="15"/>
      <c r="AD176" s="15"/>
      <c r="AE176" s="15"/>
      <c r="AT176" s="271" t="s">
        <v>206</v>
      </c>
      <c r="AU176" s="271" t="s">
        <v>84</v>
      </c>
      <c r="AV176" s="15" t="s">
        <v>202</v>
      </c>
      <c r="AW176" s="15" t="s">
        <v>5</v>
      </c>
      <c r="AX176" s="15" t="s">
        <v>82</v>
      </c>
      <c r="AY176" s="271" t="s">
        <v>194</v>
      </c>
    </row>
    <row r="177" s="2" customFormat="1" ht="24.15" customHeight="1">
      <c r="A177" s="41"/>
      <c r="B177" s="42"/>
      <c r="C177" s="220" t="s">
        <v>266</v>
      </c>
      <c r="D177" s="220" t="s">
        <v>197</v>
      </c>
      <c r="E177" s="221" t="s">
        <v>260</v>
      </c>
      <c r="F177" s="222" t="s">
        <v>261</v>
      </c>
      <c r="G177" s="223" t="s">
        <v>262</v>
      </c>
      <c r="H177" s="224">
        <v>13.028000000000001</v>
      </c>
      <c r="I177" s="225"/>
      <c r="J177" s="225"/>
      <c r="K177" s="226">
        <f>ROUND(P177*H177,2)</f>
        <v>0</v>
      </c>
      <c r="L177" s="222" t="s">
        <v>201</v>
      </c>
      <c r="M177" s="47"/>
      <c r="N177" s="227" t="s">
        <v>20</v>
      </c>
      <c r="O177" s="228" t="s">
        <v>43</v>
      </c>
      <c r="P177" s="229">
        <f>I177+J177</f>
        <v>0</v>
      </c>
      <c r="Q177" s="229">
        <f>ROUND(I177*H177,2)</f>
        <v>0</v>
      </c>
      <c r="R177" s="229">
        <f>ROUND(J177*H177,2)</f>
        <v>0</v>
      </c>
      <c r="S177" s="87"/>
      <c r="T177" s="230">
        <f>S177*H177</f>
        <v>0</v>
      </c>
      <c r="U177" s="230">
        <v>0</v>
      </c>
      <c r="V177" s="230">
        <f>U177*H177</f>
        <v>0</v>
      </c>
      <c r="W177" s="230">
        <v>0</v>
      </c>
      <c r="X177" s="231">
        <f>W177*H177</f>
        <v>0</v>
      </c>
      <c r="Y177" s="41"/>
      <c r="Z177" s="41"/>
      <c r="AA177" s="41"/>
      <c r="AB177" s="41"/>
      <c r="AC177" s="41"/>
      <c r="AD177" s="41"/>
      <c r="AE177" s="41"/>
      <c r="AR177" s="232" t="s">
        <v>202</v>
      </c>
      <c r="AT177" s="232" t="s">
        <v>197</v>
      </c>
      <c r="AU177" s="232" t="s">
        <v>84</v>
      </c>
      <c r="AY177" s="20" t="s">
        <v>194</v>
      </c>
      <c r="BE177" s="233">
        <f>IF(O177="základní",K177,0)</f>
        <v>0</v>
      </c>
      <c r="BF177" s="233">
        <f>IF(O177="snížená",K177,0)</f>
        <v>0</v>
      </c>
      <c r="BG177" s="233">
        <f>IF(O177="zákl. přenesená",K177,0)</f>
        <v>0</v>
      </c>
      <c r="BH177" s="233">
        <f>IF(O177="sníž. přenesená",K177,0)</f>
        <v>0</v>
      </c>
      <c r="BI177" s="233">
        <f>IF(O177="nulová",K177,0)</f>
        <v>0</v>
      </c>
      <c r="BJ177" s="20" t="s">
        <v>82</v>
      </c>
      <c r="BK177" s="233">
        <f>ROUND(P177*H177,2)</f>
        <v>0</v>
      </c>
      <c r="BL177" s="20" t="s">
        <v>202</v>
      </c>
      <c r="BM177" s="232" t="s">
        <v>1039</v>
      </c>
    </row>
    <row r="178" s="2" customFormat="1">
      <c r="A178" s="41"/>
      <c r="B178" s="42"/>
      <c r="C178" s="43"/>
      <c r="D178" s="234" t="s">
        <v>204</v>
      </c>
      <c r="E178" s="43"/>
      <c r="F178" s="235" t="s">
        <v>264</v>
      </c>
      <c r="G178" s="43"/>
      <c r="H178" s="43"/>
      <c r="I178" s="236"/>
      <c r="J178" s="236"/>
      <c r="K178" s="43"/>
      <c r="L178" s="43"/>
      <c r="M178" s="47"/>
      <c r="N178" s="237"/>
      <c r="O178" s="238"/>
      <c r="P178" s="87"/>
      <c r="Q178" s="87"/>
      <c r="R178" s="87"/>
      <c r="S178" s="87"/>
      <c r="T178" s="87"/>
      <c r="U178" s="87"/>
      <c r="V178" s="87"/>
      <c r="W178" s="87"/>
      <c r="X178" s="88"/>
      <c r="Y178" s="41"/>
      <c r="Z178" s="41"/>
      <c r="AA178" s="41"/>
      <c r="AB178" s="41"/>
      <c r="AC178" s="41"/>
      <c r="AD178" s="41"/>
      <c r="AE178" s="41"/>
      <c r="AT178" s="20" t="s">
        <v>204</v>
      </c>
      <c r="AU178" s="20" t="s">
        <v>84</v>
      </c>
    </row>
    <row r="179" s="13" customFormat="1">
      <c r="A179" s="13"/>
      <c r="B179" s="239"/>
      <c r="C179" s="240"/>
      <c r="D179" s="241" t="s">
        <v>206</v>
      </c>
      <c r="E179" s="242" t="s">
        <v>20</v>
      </c>
      <c r="F179" s="243" t="s">
        <v>105</v>
      </c>
      <c r="G179" s="240"/>
      <c r="H179" s="242" t="s">
        <v>20</v>
      </c>
      <c r="I179" s="244"/>
      <c r="J179" s="244"/>
      <c r="K179" s="240"/>
      <c r="L179" s="240"/>
      <c r="M179" s="245"/>
      <c r="N179" s="246"/>
      <c r="O179" s="247"/>
      <c r="P179" s="247"/>
      <c r="Q179" s="247"/>
      <c r="R179" s="247"/>
      <c r="S179" s="247"/>
      <c r="T179" s="247"/>
      <c r="U179" s="247"/>
      <c r="V179" s="247"/>
      <c r="W179" s="247"/>
      <c r="X179" s="248"/>
      <c r="Y179" s="13"/>
      <c r="Z179" s="13"/>
      <c r="AA179" s="13"/>
      <c r="AB179" s="13"/>
      <c r="AC179" s="13"/>
      <c r="AD179" s="13"/>
      <c r="AE179" s="13"/>
      <c r="AT179" s="249" t="s">
        <v>206</v>
      </c>
      <c r="AU179" s="249" t="s">
        <v>84</v>
      </c>
      <c r="AV179" s="13" t="s">
        <v>82</v>
      </c>
      <c r="AW179" s="13" t="s">
        <v>5</v>
      </c>
      <c r="AX179" s="13" t="s">
        <v>74</v>
      </c>
      <c r="AY179" s="249" t="s">
        <v>194</v>
      </c>
    </row>
    <row r="180" s="13" customFormat="1">
      <c r="A180" s="13"/>
      <c r="B180" s="239"/>
      <c r="C180" s="240"/>
      <c r="D180" s="241" t="s">
        <v>206</v>
      </c>
      <c r="E180" s="242" t="s">
        <v>20</v>
      </c>
      <c r="F180" s="243" t="s">
        <v>785</v>
      </c>
      <c r="G180" s="240"/>
      <c r="H180" s="242" t="s">
        <v>20</v>
      </c>
      <c r="I180" s="244"/>
      <c r="J180" s="244"/>
      <c r="K180" s="240"/>
      <c r="L180" s="240"/>
      <c r="M180" s="245"/>
      <c r="N180" s="246"/>
      <c r="O180" s="247"/>
      <c r="P180" s="247"/>
      <c r="Q180" s="247"/>
      <c r="R180" s="247"/>
      <c r="S180" s="247"/>
      <c r="T180" s="247"/>
      <c r="U180" s="247"/>
      <c r="V180" s="247"/>
      <c r="W180" s="247"/>
      <c r="X180" s="248"/>
      <c r="Y180" s="13"/>
      <c r="Z180" s="13"/>
      <c r="AA180" s="13"/>
      <c r="AB180" s="13"/>
      <c r="AC180" s="13"/>
      <c r="AD180" s="13"/>
      <c r="AE180" s="13"/>
      <c r="AT180" s="249" t="s">
        <v>206</v>
      </c>
      <c r="AU180" s="249" t="s">
        <v>84</v>
      </c>
      <c r="AV180" s="13" t="s">
        <v>82</v>
      </c>
      <c r="AW180" s="13" t="s">
        <v>5</v>
      </c>
      <c r="AX180" s="13" t="s">
        <v>74</v>
      </c>
      <c r="AY180" s="249" t="s">
        <v>194</v>
      </c>
    </row>
    <row r="181" s="13" customFormat="1">
      <c r="A181" s="13"/>
      <c r="B181" s="239"/>
      <c r="C181" s="240"/>
      <c r="D181" s="241" t="s">
        <v>206</v>
      </c>
      <c r="E181" s="242" t="s">
        <v>20</v>
      </c>
      <c r="F181" s="243" t="s">
        <v>355</v>
      </c>
      <c r="G181" s="240"/>
      <c r="H181" s="242" t="s">
        <v>20</v>
      </c>
      <c r="I181" s="244"/>
      <c r="J181" s="244"/>
      <c r="K181" s="240"/>
      <c r="L181" s="240"/>
      <c r="M181" s="245"/>
      <c r="N181" s="246"/>
      <c r="O181" s="247"/>
      <c r="P181" s="247"/>
      <c r="Q181" s="247"/>
      <c r="R181" s="247"/>
      <c r="S181" s="247"/>
      <c r="T181" s="247"/>
      <c r="U181" s="247"/>
      <c r="V181" s="247"/>
      <c r="W181" s="247"/>
      <c r="X181" s="248"/>
      <c r="Y181" s="13"/>
      <c r="Z181" s="13"/>
      <c r="AA181" s="13"/>
      <c r="AB181" s="13"/>
      <c r="AC181" s="13"/>
      <c r="AD181" s="13"/>
      <c r="AE181" s="13"/>
      <c r="AT181" s="249" t="s">
        <v>206</v>
      </c>
      <c r="AU181" s="249" t="s">
        <v>84</v>
      </c>
      <c r="AV181" s="13" t="s">
        <v>82</v>
      </c>
      <c r="AW181" s="13" t="s">
        <v>5</v>
      </c>
      <c r="AX181" s="13" t="s">
        <v>74</v>
      </c>
      <c r="AY181" s="249" t="s">
        <v>194</v>
      </c>
    </row>
    <row r="182" s="14" customFormat="1">
      <c r="A182" s="14"/>
      <c r="B182" s="250"/>
      <c r="C182" s="251"/>
      <c r="D182" s="241" t="s">
        <v>206</v>
      </c>
      <c r="E182" s="252" t="s">
        <v>20</v>
      </c>
      <c r="F182" s="253" t="s">
        <v>1029</v>
      </c>
      <c r="G182" s="251"/>
      <c r="H182" s="254">
        <v>12.029999999999999</v>
      </c>
      <c r="I182" s="255"/>
      <c r="J182" s="255"/>
      <c r="K182" s="251"/>
      <c r="L182" s="251"/>
      <c r="M182" s="256"/>
      <c r="N182" s="257"/>
      <c r="O182" s="258"/>
      <c r="P182" s="258"/>
      <c r="Q182" s="258"/>
      <c r="R182" s="258"/>
      <c r="S182" s="258"/>
      <c r="T182" s="258"/>
      <c r="U182" s="258"/>
      <c r="V182" s="258"/>
      <c r="W182" s="258"/>
      <c r="X182" s="259"/>
      <c r="Y182" s="14"/>
      <c r="Z182" s="14"/>
      <c r="AA182" s="14"/>
      <c r="AB182" s="14"/>
      <c r="AC182" s="14"/>
      <c r="AD182" s="14"/>
      <c r="AE182" s="14"/>
      <c r="AT182" s="260" t="s">
        <v>206</v>
      </c>
      <c r="AU182" s="260" t="s">
        <v>84</v>
      </c>
      <c r="AV182" s="14" t="s">
        <v>84</v>
      </c>
      <c r="AW182" s="14" t="s">
        <v>5</v>
      </c>
      <c r="AX182" s="14" t="s">
        <v>74</v>
      </c>
      <c r="AY182" s="260" t="s">
        <v>194</v>
      </c>
    </row>
    <row r="183" s="13" customFormat="1">
      <c r="A183" s="13"/>
      <c r="B183" s="239"/>
      <c r="C183" s="240"/>
      <c r="D183" s="241" t="s">
        <v>206</v>
      </c>
      <c r="E183" s="242" t="s">
        <v>20</v>
      </c>
      <c r="F183" s="243" t="s">
        <v>105</v>
      </c>
      <c r="G183" s="240"/>
      <c r="H183" s="242" t="s">
        <v>20</v>
      </c>
      <c r="I183" s="244"/>
      <c r="J183" s="244"/>
      <c r="K183" s="240"/>
      <c r="L183" s="240"/>
      <c r="M183" s="245"/>
      <c r="N183" s="246"/>
      <c r="O183" s="247"/>
      <c r="P183" s="247"/>
      <c r="Q183" s="247"/>
      <c r="R183" s="247"/>
      <c r="S183" s="247"/>
      <c r="T183" s="247"/>
      <c r="U183" s="247"/>
      <c r="V183" s="247"/>
      <c r="W183" s="247"/>
      <c r="X183" s="248"/>
      <c r="Y183" s="13"/>
      <c r="Z183" s="13"/>
      <c r="AA183" s="13"/>
      <c r="AB183" s="13"/>
      <c r="AC183" s="13"/>
      <c r="AD183" s="13"/>
      <c r="AE183" s="13"/>
      <c r="AT183" s="249" t="s">
        <v>206</v>
      </c>
      <c r="AU183" s="249" t="s">
        <v>84</v>
      </c>
      <c r="AV183" s="13" t="s">
        <v>82</v>
      </c>
      <c r="AW183" s="13" t="s">
        <v>5</v>
      </c>
      <c r="AX183" s="13" t="s">
        <v>74</v>
      </c>
      <c r="AY183" s="249" t="s">
        <v>194</v>
      </c>
    </row>
    <row r="184" s="13" customFormat="1">
      <c r="A184" s="13"/>
      <c r="B184" s="239"/>
      <c r="C184" s="240"/>
      <c r="D184" s="241" t="s">
        <v>206</v>
      </c>
      <c r="E184" s="242" t="s">
        <v>20</v>
      </c>
      <c r="F184" s="243" t="s">
        <v>785</v>
      </c>
      <c r="G184" s="240"/>
      <c r="H184" s="242" t="s">
        <v>20</v>
      </c>
      <c r="I184" s="244"/>
      <c r="J184" s="244"/>
      <c r="K184" s="240"/>
      <c r="L184" s="240"/>
      <c r="M184" s="245"/>
      <c r="N184" s="246"/>
      <c r="O184" s="247"/>
      <c r="P184" s="247"/>
      <c r="Q184" s="247"/>
      <c r="R184" s="247"/>
      <c r="S184" s="247"/>
      <c r="T184" s="247"/>
      <c r="U184" s="247"/>
      <c r="V184" s="247"/>
      <c r="W184" s="247"/>
      <c r="X184" s="248"/>
      <c r="Y184" s="13"/>
      <c r="Z184" s="13"/>
      <c r="AA184" s="13"/>
      <c r="AB184" s="13"/>
      <c r="AC184" s="13"/>
      <c r="AD184" s="13"/>
      <c r="AE184" s="13"/>
      <c r="AT184" s="249" t="s">
        <v>206</v>
      </c>
      <c r="AU184" s="249" t="s">
        <v>84</v>
      </c>
      <c r="AV184" s="13" t="s">
        <v>82</v>
      </c>
      <c r="AW184" s="13" t="s">
        <v>5</v>
      </c>
      <c r="AX184" s="13" t="s">
        <v>74</v>
      </c>
      <c r="AY184" s="249" t="s">
        <v>194</v>
      </c>
    </row>
    <row r="185" s="14" customFormat="1">
      <c r="A185" s="14"/>
      <c r="B185" s="250"/>
      <c r="C185" s="251"/>
      <c r="D185" s="241" t="s">
        <v>206</v>
      </c>
      <c r="E185" s="252" t="s">
        <v>20</v>
      </c>
      <c r="F185" s="253" t="s">
        <v>1040</v>
      </c>
      <c r="G185" s="251"/>
      <c r="H185" s="254">
        <v>0.998</v>
      </c>
      <c r="I185" s="255"/>
      <c r="J185" s="255"/>
      <c r="K185" s="251"/>
      <c r="L185" s="251"/>
      <c r="M185" s="256"/>
      <c r="N185" s="257"/>
      <c r="O185" s="258"/>
      <c r="P185" s="258"/>
      <c r="Q185" s="258"/>
      <c r="R185" s="258"/>
      <c r="S185" s="258"/>
      <c r="T185" s="258"/>
      <c r="U185" s="258"/>
      <c r="V185" s="258"/>
      <c r="W185" s="258"/>
      <c r="X185" s="259"/>
      <c r="Y185" s="14"/>
      <c r="Z185" s="14"/>
      <c r="AA185" s="14"/>
      <c r="AB185" s="14"/>
      <c r="AC185" s="14"/>
      <c r="AD185" s="14"/>
      <c r="AE185" s="14"/>
      <c r="AT185" s="260" t="s">
        <v>206</v>
      </c>
      <c r="AU185" s="260" t="s">
        <v>84</v>
      </c>
      <c r="AV185" s="14" t="s">
        <v>84</v>
      </c>
      <c r="AW185" s="14" t="s">
        <v>5</v>
      </c>
      <c r="AX185" s="14" t="s">
        <v>74</v>
      </c>
      <c r="AY185" s="260" t="s">
        <v>194</v>
      </c>
    </row>
    <row r="186" s="15" customFormat="1">
      <c r="A186" s="15"/>
      <c r="B186" s="261"/>
      <c r="C186" s="262"/>
      <c r="D186" s="241" t="s">
        <v>206</v>
      </c>
      <c r="E186" s="263" t="s">
        <v>20</v>
      </c>
      <c r="F186" s="264" t="s">
        <v>210</v>
      </c>
      <c r="G186" s="262"/>
      <c r="H186" s="265">
        <v>13.028000000000001</v>
      </c>
      <c r="I186" s="266"/>
      <c r="J186" s="266"/>
      <c r="K186" s="262"/>
      <c r="L186" s="262"/>
      <c r="M186" s="267"/>
      <c r="N186" s="268"/>
      <c r="O186" s="269"/>
      <c r="P186" s="269"/>
      <c r="Q186" s="269"/>
      <c r="R186" s="269"/>
      <c r="S186" s="269"/>
      <c r="T186" s="269"/>
      <c r="U186" s="269"/>
      <c r="V186" s="269"/>
      <c r="W186" s="269"/>
      <c r="X186" s="270"/>
      <c r="Y186" s="15"/>
      <c r="Z186" s="15"/>
      <c r="AA186" s="15"/>
      <c r="AB186" s="15"/>
      <c r="AC186" s="15"/>
      <c r="AD186" s="15"/>
      <c r="AE186" s="15"/>
      <c r="AT186" s="271" t="s">
        <v>206</v>
      </c>
      <c r="AU186" s="271" t="s">
        <v>84</v>
      </c>
      <c r="AV186" s="15" t="s">
        <v>202</v>
      </c>
      <c r="AW186" s="15" t="s">
        <v>5</v>
      </c>
      <c r="AX186" s="15" t="s">
        <v>82</v>
      </c>
      <c r="AY186" s="271" t="s">
        <v>194</v>
      </c>
    </row>
    <row r="187" s="2" customFormat="1" ht="24.15" customHeight="1">
      <c r="A187" s="41"/>
      <c r="B187" s="42"/>
      <c r="C187" s="220" t="s">
        <v>248</v>
      </c>
      <c r="D187" s="220" t="s">
        <v>197</v>
      </c>
      <c r="E187" s="221" t="s">
        <v>267</v>
      </c>
      <c r="F187" s="222" t="s">
        <v>268</v>
      </c>
      <c r="G187" s="223" t="s">
        <v>218</v>
      </c>
      <c r="H187" s="224">
        <v>12.654</v>
      </c>
      <c r="I187" s="225"/>
      <c r="J187" s="225"/>
      <c r="K187" s="226">
        <f>ROUND(P187*H187,2)</f>
        <v>0</v>
      </c>
      <c r="L187" s="222" t="s">
        <v>201</v>
      </c>
      <c r="M187" s="47"/>
      <c r="N187" s="227" t="s">
        <v>20</v>
      </c>
      <c r="O187" s="228" t="s">
        <v>43</v>
      </c>
      <c r="P187" s="229">
        <f>I187+J187</f>
        <v>0</v>
      </c>
      <c r="Q187" s="229">
        <f>ROUND(I187*H187,2)</f>
        <v>0</v>
      </c>
      <c r="R187" s="229">
        <f>ROUND(J187*H187,2)</f>
        <v>0</v>
      </c>
      <c r="S187" s="87"/>
      <c r="T187" s="230">
        <f>S187*H187</f>
        <v>0</v>
      </c>
      <c r="U187" s="230">
        <v>0</v>
      </c>
      <c r="V187" s="230">
        <f>U187*H187</f>
        <v>0</v>
      </c>
      <c r="W187" s="230">
        <v>0</v>
      </c>
      <c r="X187" s="231">
        <f>W187*H187</f>
        <v>0</v>
      </c>
      <c r="Y187" s="41"/>
      <c r="Z187" s="41"/>
      <c r="AA187" s="41"/>
      <c r="AB187" s="41"/>
      <c r="AC187" s="41"/>
      <c r="AD187" s="41"/>
      <c r="AE187" s="41"/>
      <c r="AR187" s="232" t="s">
        <v>202</v>
      </c>
      <c r="AT187" s="232" t="s">
        <v>197</v>
      </c>
      <c r="AU187" s="232" t="s">
        <v>84</v>
      </c>
      <c r="AY187" s="20" t="s">
        <v>194</v>
      </c>
      <c r="BE187" s="233">
        <f>IF(O187="základní",K187,0)</f>
        <v>0</v>
      </c>
      <c r="BF187" s="233">
        <f>IF(O187="snížená",K187,0)</f>
        <v>0</v>
      </c>
      <c r="BG187" s="233">
        <f>IF(O187="zákl. přenesená",K187,0)</f>
        <v>0</v>
      </c>
      <c r="BH187" s="233">
        <f>IF(O187="sníž. přenesená",K187,0)</f>
        <v>0</v>
      </c>
      <c r="BI187" s="233">
        <f>IF(O187="nulová",K187,0)</f>
        <v>0</v>
      </c>
      <c r="BJ187" s="20" t="s">
        <v>82</v>
      </c>
      <c r="BK187" s="233">
        <f>ROUND(P187*H187,2)</f>
        <v>0</v>
      </c>
      <c r="BL187" s="20" t="s">
        <v>202</v>
      </c>
      <c r="BM187" s="232" t="s">
        <v>1041</v>
      </c>
    </row>
    <row r="188" s="2" customFormat="1">
      <c r="A188" s="41"/>
      <c r="B188" s="42"/>
      <c r="C188" s="43"/>
      <c r="D188" s="234" t="s">
        <v>204</v>
      </c>
      <c r="E188" s="43"/>
      <c r="F188" s="235" t="s">
        <v>270</v>
      </c>
      <c r="G188" s="43"/>
      <c r="H188" s="43"/>
      <c r="I188" s="236"/>
      <c r="J188" s="236"/>
      <c r="K188" s="43"/>
      <c r="L188" s="43"/>
      <c r="M188" s="47"/>
      <c r="N188" s="237"/>
      <c r="O188" s="238"/>
      <c r="P188" s="87"/>
      <c r="Q188" s="87"/>
      <c r="R188" s="87"/>
      <c r="S188" s="87"/>
      <c r="T188" s="87"/>
      <c r="U188" s="87"/>
      <c r="V188" s="87"/>
      <c r="W188" s="87"/>
      <c r="X188" s="88"/>
      <c r="Y188" s="41"/>
      <c r="Z188" s="41"/>
      <c r="AA188" s="41"/>
      <c r="AB188" s="41"/>
      <c r="AC188" s="41"/>
      <c r="AD188" s="41"/>
      <c r="AE188" s="41"/>
      <c r="AT188" s="20" t="s">
        <v>204</v>
      </c>
      <c r="AU188" s="20" t="s">
        <v>84</v>
      </c>
    </row>
    <row r="189" s="13" customFormat="1">
      <c r="A189" s="13"/>
      <c r="B189" s="239"/>
      <c r="C189" s="240"/>
      <c r="D189" s="241" t="s">
        <v>206</v>
      </c>
      <c r="E189" s="242" t="s">
        <v>20</v>
      </c>
      <c r="F189" s="243" t="s">
        <v>105</v>
      </c>
      <c r="G189" s="240"/>
      <c r="H189" s="242" t="s">
        <v>20</v>
      </c>
      <c r="I189" s="244"/>
      <c r="J189" s="244"/>
      <c r="K189" s="240"/>
      <c r="L189" s="240"/>
      <c r="M189" s="245"/>
      <c r="N189" s="246"/>
      <c r="O189" s="247"/>
      <c r="P189" s="247"/>
      <c r="Q189" s="247"/>
      <c r="R189" s="247"/>
      <c r="S189" s="247"/>
      <c r="T189" s="247"/>
      <c r="U189" s="247"/>
      <c r="V189" s="247"/>
      <c r="W189" s="247"/>
      <c r="X189" s="248"/>
      <c r="Y189" s="13"/>
      <c r="Z189" s="13"/>
      <c r="AA189" s="13"/>
      <c r="AB189" s="13"/>
      <c r="AC189" s="13"/>
      <c r="AD189" s="13"/>
      <c r="AE189" s="13"/>
      <c r="AT189" s="249" t="s">
        <v>206</v>
      </c>
      <c r="AU189" s="249" t="s">
        <v>84</v>
      </c>
      <c r="AV189" s="13" t="s">
        <v>82</v>
      </c>
      <c r="AW189" s="13" t="s">
        <v>5</v>
      </c>
      <c r="AX189" s="13" t="s">
        <v>74</v>
      </c>
      <c r="AY189" s="249" t="s">
        <v>194</v>
      </c>
    </row>
    <row r="190" s="13" customFormat="1">
      <c r="A190" s="13"/>
      <c r="B190" s="239"/>
      <c r="C190" s="240"/>
      <c r="D190" s="241" t="s">
        <v>206</v>
      </c>
      <c r="E190" s="242" t="s">
        <v>20</v>
      </c>
      <c r="F190" s="243" t="s">
        <v>785</v>
      </c>
      <c r="G190" s="240"/>
      <c r="H190" s="242" t="s">
        <v>20</v>
      </c>
      <c r="I190" s="244"/>
      <c r="J190" s="244"/>
      <c r="K190" s="240"/>
      <c r="L190" s="240"/>
      <c r="M190" s="245"/>
      <c r="N190" s="246"/>
      <c r="O190" s="247"/>
      <c r="P190" s="247"/>
      <c r="Q190" s="247"/>
      <c r="R190" s="247"/>
      <c r="S190" s="247"/>
      <c r="T190" s="247"/>
      <c r="U190" s="247"/>
      <c r="V190" s="247"/>
      <c r="W190" s="247"/>
      <c r="X190" s="248"/>
      <c r="Y190" s="13"/>
      <c r="Z190" s="13"/>
      <c r="AA190" s="13"/>
      <c r="AB190" s="13"/>
      <c r="AC190" s="13"/>
      <c r="AD190" s="13"/>
      <c r="AE190" s="13"/>
      <c r="AT190" s="249" t="s">
        <v>206</v>
      </c>
      <c r="AU190" s="249" t="s">
        <v>84</v>
      </c>
      <c r="AV190" s="13" t="s">
        <v>82</v>
      </c>
      <c r="AW190" s="13" t="s">
        <v>5</v>
      </c>
      <c r="AX190" s="13" t="s">
        <v>74</v>
      </c>
      <c r="AY190" s="249" t="s">
        <v>194</v>
      </c>
    </row>
    <row r="191" s="13" customFormat="1">
      <c r="A191" s="13"/>
      <c r="B191" s="239"/>
      <c r="C191" s="240"/>
      <c r="D191" s="241" t="s">
        <v>206</v>
      </c>
      <c r="E191" s="242" t="s">
        <v>20</v>
      </c>
      <c r="F191" s="243" t="s">
        <v>355</v>
      </c>
      <c r="G191" s="240"/>
      <c r="H191" s="242" t="s">
        <v>20</v>
      </c>
      <c r="I191" s="244"/>
      <c r="J191" s="244"/>
      <c r="K191" s="240"/>
      <c r="L191" s="240"/>
      <c r="M191" s="245"/>
      <c r="N191" s="246"/>
      <c r="O191" s="247"/>
      <c r="P191" s="247"/>
      <c r="Q191" s="247"/>
      <c r="R191" s="247"/>
      <c r="S191" s="247"/>
      <c r="T191" s="247"/>
      <c r="U191" s="247"/>
      <c r="V191" s="247"/>
      <c r="W191" s="247"/>
      <c r="X191" s="248"/>
      <c r="Y191" s="13"/>
      <c r="Z191" s="13"/>
      <c r="AA191" s="13"/>
      <c r="AB191" s="13"/>
      <c r="AC191" s="13"/>
      <c r="AD191" s="13"/>
      <c r="AE191" s="13"/>
      <c r="AT191" s="249" t="s">
        <v>206</v>
      </c>
      <c r="AU191" s="249" t="s">
        <v>84</v>
      </c>
      <c r="AV191" s="13" t="s">
        <v>82</v>
      </c>
      <c r="AW191" s="13" t="s">
        <v>5</v>
      </c>
      <c r="AX191" s="13" t="s">
        <v>74</v>
      </c>
      <c r="AY191" s="249" t="s">
        <v>194</v>
      </c>
    </row>
    <row r="192" s="14" customFormat="1">
      <c r="A192" s="14"/>
      <c r="B192" s="250"/>
      <c r="C192" s="251"/>
      <c r="D192" s="241" t="s">
        <v>206</v>
      </c>
      <c r="E192" s="252" t="s">
        <v>20</v>
      </c>
      <c r="F192" s="253" t="s">
        <v>1029</v>
      </c>
      <c r="G192" s="251"/>
      <c r="H192" s="254">
        <v>12.029999999999999</v>
      </c>
      <c r="I192" s="255"/>
      <c r="J192" s="255"/>
      <c r="K192" s="251"/>
      <c r="L192" s="251"/>
      <c r="M192" s="256"/>
      <c r="N192" s="257"/>
      <c r="O192" s="258"/>
      <c r="P192" s="258"/>
      <c r="Q192" s="258"/>
      <c r="R192" s="258"/>
      <c r="S192" s="258"/>
      <c r="T192" s="258"/>
      <c r="U192" s="258"/>
      <c r="V192" s="258"/>
      <c r="W192" s="258"/>
      <c r="X192" s="259"/>
      <c r="Y192" s="14"/>
      <c r="Z192" s="14"/>
      <c r="AA192" s="14"/>
      <c r="AB192" s="14"/>
      <c r="AC192" s="14"/>
      <c r="AD192" s="14"/>
      <c r="AE192" s="14"/>
      <c r="AT192" s="260" t="s">
        <v>206</v>
      </c>
      <c r="AU192" s="260" t="s">
        <v>84</v>
      </c>
      <c r="AV192" s="14" t="s">
        <v>84</v>
      </c>
      <c r="AW192" s="14" t="s">
        <v>5</v>
      </c>
      <c r="AX192" s="14" t="s">
        <v>74</v>
      </c>
      <c r="AY192" s="260" t="s">
        <v>194</v>
      </c>
    </row>
    <row r="193" s="13" customFormat="1">
      <c r="A193" s="13"/>
      <c r="B193" s="239"/>
      <c r="C193" s="240"/>
      <c r="D193" s="241" t="s">
        <v>206</v>
      </c>
      <c r="E193" s="242" t="s">
        <v>20</v>
      </c>
      <c r="F193" s="243" t="s">
        <v>105</v>
      </c>
      <c r="G193" s="240"/>
      <c r="H193" s="242" t="s">
        <v>20</v>
      </c>
      <c r="I193" s="244"/>
      <c r="J193" s="244"/>
      <c r="K193" s="240"/>
      <c r="L193" s="240"/>
      <c r="M193" s="245"/>
      <c r="N193" s="246"/>
      <c r="O193" s="247"/>
      <c r="P193" s="247"/>
      <c r="Q193" s="247"/>
      <c r="R193" s="247"/>
      <c r="S193" s="247"/>
      <c r="T193" s="247"/>
      <c r="U193" s="247"/>
      <c r="V193" s="247"/>
      <c r="W193" s="247"/>
      <c r="X193" s="248"/>
      <c r="Y193" s="13"/>
      <c r="Z193" s="13"/>
      <c r="AA193" s="13"/>
      <c r="AB193" s="13"/>
      <c r="AC193" s="13"/>
      <c r="AD193" s="13"/>
      <c r="AE193" s="13"/>
      <c r="AT193" s="249" t="s">
        <v>206</v>
      </c>
      <c r="AU193" s="249" t="s">
        <v>84</v>
      </c>
      <c r="AV193" s="13" t="s">
        <v>82</v>
      </c>
      <c r="AW193" s="13" t="s">
        <v>5</v>
      </c>
      <c r="AX193" s="13" t="s">
        <v>74</v>
      </c>
      <c r="AY193" s="249" t="s">
        <v>194</v>
      </c>
    </row>
    <row r="194" s="13" customFormat="1">
      <c r="A194" s="13"/>
      <c r="B194" s="239"/>
      <c r="C194" s="240"/>
      <c r="D194" s="241" t="s">
        <v>206</v>
      </c>
      <c r="E194" s="242" t="s">
        <v>20</v>
      </c>
      <c r="F194" s="243" t="s">
        <v>785</v>
      </c>
      <c r="G194" s="240"/>
      <c r="H194" s="242" t="s">
        <v>20</v>
      </c>
      <c r="I194" s="244"/>
      <c r="J194" s="244"/>
      <c r="K194" s="240"/>
      <c r="L194" s="240"/>
      <c r="M194" s="245"/>
      <c r="N194" s="246"/>
      <c r="O194" s="247"/>
      <c r="P194" s="247"/>
      <c r="Q194" s="247"/>
      <c r="R194" s="247"/>
      <c r="S194" s="247"/>
      <c r="T194" s="247"/>
      <c r="U194" s="247"/>
      <c r="V194" s="247"/>
      <c r="W194" s="247"/>
      <c r="X194" s="248"/>
      <c r="Y194" s="13"/>
      <c r="Z194" s="13"/>
      <c r="AA194" s="13"/>
      <c r="AB194" s="13"/>
      <c r="AC194" s="13"/>
      <c r="AD194" s="13"/>
      <c r="AE194" s="13"/>
      <c r="AT194" s="249" t="s">
        <v>206</v>
      </c>
      <c r="AU194" s="249" t="s">
        <v>84</v>
      </c>
      <c r="AV194" s="13" t="s">
        <v>82</v>
      </c>
      <c r="AW194" s="13" t="s">
        <v>5</v>
      </c>
      <c r="AX194" s="13" t="s">
        <v>74</v>
      </c>
      <c r="AY194" s="249" t="s">
        <v>194</v>
      </c>
    </row>
    <row r="195" s="14" customFormat="1">
      <c r="A195" s="14"/>
      <c r="B195" s="250"/>
      <c r="C195" s="251"/>
      <c r="D195" s="241" t="s">
        <v>206</v>
      </c>
      <c r="E195" s="252" t="s">
        <v>20</v>
      </c>
      <c r="F195" s="253" t="s">
        <v>1030</v>
      </c>
      <c r="G195" s="251"/>
      <c r="H195" s="254">
        <v>0.624</v>
      </c>
      <c r="I195" s="255"/>
      <c r="J195" s="255"/>
      <c r="K195" s="251"/>
      <c r="L195" s="251"/>
      <c r="M195" s="256"/>
      <c r="N195" s="257"/>
      <c r="O195" s="258"/>
      <c r="P195" s="258"/>
      <c r="Q195" s="258"/>
      <c r="R195" s="258"/>
      <c r="S195" s="258"/>
      <c r="T195" s="258"/>
      <c r="U195" s="258"/>
      <c r="V195" s="258"/>
      <c r="W195" s="258"/>
      <c r="X195" s="259"/>
      <c r="Y195" s="14"/>
      <c r="Z195" s="14"/>
      <c r="AA195" s="14"/>
      <c r="AB195" s="14"/>
      <c r="AC195" s="14"/>
      <c r="AD195" s="14"/>
      <c r="AE195" s="14"/>
      <c r="AT195" s="260" t="s">
        <v>206</v>
      </c>
      <c r="AU195" s="260" t="s">
        <v>84</v>
      </c>
      <c r="AV195" s="14" t="s">
        <v>84</v>
      </c>
      <c r="AW195" s="14" t="s">
        <v>5</v>
      </c>
      <c r="AX195" s="14" t="s">
        <v>74</v>
      </c>
      <c r="AY195" s="260" t="s">
        <v>194</v>
      </c>
    </row>
    <row r="196" s="15" customFormat="1">
      <c r="A196" s="15"/>
      <c r="B196" s="261"/>
      <c r="C196" s="262"/>
      <c r="D196" s="241" t="s">
        <v>206</v>
      </c>
      <c r="E196" s="263" t="s">
        <v>20</v>
      </c>
      <c r="F196" s="264" t="s">
        <v>210</v>
      </c>
      <c r="G196" s="262"/>
      <c r="H196" s="265">
        <v>12.654</v>
      </c>
      <c r="I196" s="266"/>
      <c r="J196" s="266"/>
      <c r="K196" s="262"/>
      <c r="L196" s="262"/>
      <c r="M196" s="267"/>
      <c r="N196" s="268"/>
      <c r="O196" s="269"/>
      <c r="P196" s="269"/>
      <c r="Q196" s="269"/>
      <c r="R196" s="269"/>
      <c r="S196" s="269"/>
      <c r="T196" s="269"/>
      <c r="U196" s="269"/>
      <c r="V196" s="269"/>
      <c r="W196" s="269"/>
      <c r="X196" s="270"/>
      <c r="Y196" s="15"/>
      <c r="Z196" s="15"/>
      <c r="AA196" s="15"/>
      <c r="AB196" s="15"/>
      <c r="AC196" s="15"/>
      <c r="AD196" s="15"/>
      <c r="AE196" s="15"/>
      <c r="AT196" s="271" t="s">
        <v>206</v>
      </c>
      <c r="AU196" s="271" t="s">
        <v>84</v>
      </c>
      <c r="AV196" s="15" t="s">
        <v>202</v>
      </c>
      <c r="AW196" s="15" t="s">
        <v>5</v>
      </c>
      <c r="AX196" s="15" t="s">
        <v>82</v>
      </c>
      <c r="AY196" s="271" t="s">
        <v>194</v>
      </c>
    </row>
    <row r="197" s="2" customFormat="1" ht="37.8" customHeight="1">
      <c r="A197" s="41"/>
      <c r="B197" s="42"/>
      <c r="C197" s="220" t="s">
        <v>9</v>
      </c>
      <c r="D197" s="220" t="s">
        <v>197</v>
      </c>
      <c r="E197" s="221" t="s">
        <v>569</v>
      </c>
      <c r="F197" s="222" t="s">
        <v>570</v>
      </c>
      <c r="G197" s="223" t="s">
        <v>218</v>
      </c>
      <c r="H197" s="224">
        <v>1.2</v>
      </c>
      <c r="I197" s="225"/>
      <c r="J197" s="225"/>
      <c r="K197" s="226">
        <f>ROUND(P197*H197,2)</f>
        <v>0</v>
      </c>
      <c r="L197" s="222" t="s">
        <v>201</v>
      </c>
      <c r="M197" s="47"/>
      <c r="N197" s="227" t="s">
        <v>20</v>
      </c>
      <c r="O197" s="228" t="s">
        <v>43</v>
      </c>
      <c r="P197" s="229">
        <f>I197+J197</f>
        <v>0</v>
      </c>
      <c r="Q197" s="229">
        <f>ROUND(I197*H197,2)</f>
        <v>0</v>
      </c>
      <c r="R197" s="229">
        <f>ROUND(J197*H197,2)</f>
        <v>0</v>
      </c>
      <c r="S197" s="87"/>
      <c r="T197" s="230">
        <f>S197*H197</f>
        <v>0</v>
      </c>
      <c r="U197" s="230">
        <v>0</v>
      </c>
      <c r="V197" s="230">
        <f>U197*H197</f>
        <v>0</v>
      </c>
      <c r="W197" s="230">
        <v>0</v>
      </c>
      <c r="X197" s="231">
        <f>W197*H197</f>
        <v>0</v>
      </c>
      <c r="Y197" s="41"/>
      <c r="Z197" s="41"/>
      <c r="AA197" s="41"/>
      <c r="AB197" s="41"/>
      <c r="AC197" s="41"/>
      <c r="AD197" s="41"/>
      <c r="AE197" s="41"/>
      <c r="AR197" s="232" t="s">
        <v>202</v>
      </c>
      <c r="AT197" s="232" t="s">
        <v>197</v>
      </c>
      <c r="AU197" s="232" t="s">
        <v>84</v>
      </c>
      <c r="AY197" s="20" t="s">
        <v>194</v>
      </c>
      <c r="BE197" s="233">
        <f>IF(O197="základní",K197,0)</f>
        <v>0</v>
      </c>
      <c r="BF197" s="233">
        <f>IF(O197="snížená",K197,0)</f>
        <v>0</v>
      </c>
      <c r="BG197" s="233">
        <f>IF(O197="zákl. přenesená",K197,0)</f>
        <v>0</v>
      </c>
      <c r="BH197" s="233">
        <f>IF(O197="sníž. přenesená",K197,0)</f>
        <v>0</v>
      </c>
      <c r="BI197" s="233">
        <f>IF(O197="nulová",K197,0)</f>
        <v>0</v>
      </c>
      <c r="BJ197" s="20" t="s">
        <v>82</v>
      </c>
      <c r="BK197" s="233">
        <f>ROUND(P197*H197,2)</f>
        <v>0</v>
      </c>
      <c r="BL197" s="20" t="s">
        <v>202</v>
      </c>
      <c r="BM197" s="232" t="s">
        <v>1042</v>
      </c>
    </row>
    <row r="198" s="2" customFormat="1">
      <c r="A198" s="41"/>
      <c r="B198" s="42"/>
      <c r="C198" s="43"/>
      <c r="D198" s="234" t="s">
        <v>204</v>
      </c>
      <c r="E198" s="43"/>
      <c r="F198" s="235" t="s">
        <v>572</v>
      </c>
      <c r="G198" s="43"/>
      <c r="H198" s="43"/>
      <c r="I198" s="236"/>
      <c r="J198" s="236"/>
      <c r="K198" s="43"/>
      <c r="L198" s="43"/>
      <c r="M198" s="47"/>
      <c r="N198" s="237"/>
      <c r="O198" s="238"/>
      <c r="P198" s="87"/>
      <c r="Q198" s="87"/>
      <c r="R198" s="87"/>
      <c r="S198" s="87"/>
      <c r="T198" s="87"/>
      <c r="U198" s="87"/>
      <c r="V198" s="87"/>
      <c r="W198" s="87"/>
      <c r="X198" s="88"/>
      <c r="Y198" s="41"/>
      <c r="Z198" s="41"/>
      <c r="AA198" s="41"/>
      <c r="AB198" s="41"/>
      <c r="AC198" s="41"/>
      <c r="AD198" s="41"/>
      <c r="AE198" s="41"/>
      <c r="AT198" s="20" t="s">
        <v>204</v>
      </c>
      <c r="AU198" s="20" t="s">
        <v>84</v>
      </c>
    </row>
    <row r="199" s="13" customFormat="1">
      <c r="A199" s="13"/>
      <c r="B199" s="239"/>
      <c r="C199" s="240"/>
      <c r="D199" s="241" t="s">
        <v>206</v>
      </c>
      <c r="E199" s="242" t="s">
        <v>20</v>
      </c>
      <c r="F199" s="243" t="s">
        <v>105</v>
      </c>
      <c r="G199" s="240"/>
      <c r="H199" s="242" t="s">
        <v>20</v>
      </c>
      <c r="I199" s="244"/>
      <c r="J199" s="244"/>
      <c r="K199" s="240"/>
      <c r="L199" s="240"/>
      <c r="M199" s="245"/>
      <c r="N199" s="246"/>
      <c r="O199" s="247"/>
      <c r="P199" s="247"/>
      <c r="Q199" s="247"/>
      <c r="R199" s="247"/>
      <c r="S199" s="247"/>
      <c r="T199" s="247"/>
      <c r="U199" s="247"/>
      <c r="V199" s="247"/>
      <c r="W199" s="247"/>
      <c r="X199" s="248"/>
      <c r="Y199" s="13"/>
      <c r="Z199" s="13"/>
      <c r="AA199" s="13"/>
      <c r="AB199" s="13"/>
      <c r="AC199" s="13"/>
      <c r="AD199" s="13"/>
      <c r="AE199" s="13"/>
      <c r="AT199" s="249" t="s">
        <v>206</v>
      </c>
      <c r="AU199" s="249" t="s">
        <v>84</v>
      </c>
      <c r="AV199" s="13" t="s">
        <v>82</v>
      </c>
      <c r="AW199" s="13" t="s">
        <v>5</v>
      </c>
      <c r="AX199" s="13" t="s">
        <v>74</v>
      </c>
      <c r="AY199" s="249" t="s">
        <v>194</v>
      </c>
    </row>
    <row r="200" s="13" customFormat="1">
      <c r="A200" s="13"/>
      <c r="B200" s="239"/>
      <c r="C200" s="240"/>
      <c r="D200" s="241" t="s">
        <v>206</v>
      </c>
      <c r="E200" s="242" t="s">
        <v>20</v>
      </c>
      <c r="F200" s="243" t="s">
        <v>1043</v>
      </c>
      <c r="G200" s="240"/>
      <c r="H200" s="242" t="s">
        <v>20</v>
      </c>
      <c r="I200" s="244"/>
      <c r="J200" s="244"/>
      <c r="K200" s="240"/>
      <c r="L200" s="240"/>
      <c r="M200" s="245"/>
      <c r="N200" s="246"/>
      <c r="O200" s="247"/>
      <c r="P200" s="247"/>
      <c r="Q200" s="247"/>
      <c r="R200" s="247"/>
      <c r="S200" s="247"/>
      <c r="T200" s="247"/>
      <c r="U200" s="247"/>
      <c r="V200" s="247"/>
      <c r="W200" s="247"/>
      <c r="X200" s="248"/>
      <c r="Y200" s="13"/>
      <c r="Z200" s="13"/>
      <c r="AA200" s="13"/>
      <c r="AB200" s="13"/>
      <c r="AC200" s="13"/>
      <c r="AD200" s="13"/>
      <c r="AE200" s="13"/>
      <c r="AT200" s="249" t="s">
        <v>206</v>
      </c>
      <c r="AU200" s="249" t="s">
        <v>84</v>
      </c>
      <c r="AV200" s="13" t="s">
        <v>82</v>
      </c>
      <c r="AW200" s="13" t="s">
        <v>5</v>
      </c>
      <c r="AX200" s="13" t="s">
        <v>74</v>
      </c>
      <c r="AY200" s="249" t="s">
        <v>194</v>
      </c>
    </row>
    <row r="201" s="14" customFormat="1">
      <c r="A201" s="14"/>
      <c r="B201" s="250"/>
      <c r="C201" s="251"/>
      <c r="D201" s="241" t="s">
        <v>206</v>
      </c>
      <c r="E201" s="252" t="s">
        <v>20</v>
      </c>
      <c r="F201" s="253" t="s">
        <v>1044</v>
      </c>
      <c r="G201" s="251"/>
      <c r="H201" s="254">
        <v>1.2</v>
      </c>
      <c r="I201" s="255"/>
      <c r="J201" s="255"/>
      <c r="K201" s="251"/>
      <c r="L201" s="251"/>
      <c r="M201" s="256"/>
      <c r="N201" s="257"/>
      <c r="O201" s="258"/>
      <c r="P201" s="258"/>
      <c r="Q201" s="258"/>
      <c r="R201" s="258"/>
      <c r="S201" s="258"/>
      <c r="T201" s="258"/>
      <c r="U201" s="258"/>
      <c r="V201" s="258"/>
      <c r="W201" s="258"/>
      <c r="X201" s="259"/>
      <c r="Y201" s="14"/>
      <c r="Z201" s="14"/>
      <c r="AA201" s="14"/>
      <c r="AB201" s="14"/>
      <c r="AC201" s="14"/>
      <c r="AD201" s="14"/>
      <c r="AE201" s="14"/>
      <c r="AT201" s="260" t="s">
        <v>206</v>
      </c>
      <c r="AU201" s="260" t="s">
        <v>84</v>
      </c>
      <c r="AV201" s="14" t="s">
        <v>84</v>
      </c>
      <c r="AW201" s="14" t="s">
        <v>5</v>
      </c>
      <c r="AX201" s="14" t="s">
        <v>74</v>
      </c>
      <c r="AY201" s="260" t="s">
        <v>194</v>
      </c>
    </row>
    <row r="202" s="13" customFormat="1">
      <c r="A202" s="13"/>
      <c r="B202" s="239"/>
      <c r="C202" s="240"/>
      <c r="D202" s="241" t="s">
        <v>206</v>
      </c>
      <c r="E202" s="242" t="s">
        <v>20</v>
      </c>
      <c r="F202" s="243" t="s">
        <v>1045</v>
      </c>
      <c r="G202" s="240"/>
      <c r="H202" s="242" t="s">
        <v>20</v>
      </c>
      <c r="I202" s="244"/>
      <c r="J202" s="244"/>
      <c r="K202" s="240"/>
      <c r="L202" s="240"/>
      <c r="M202" s="245"/>
      <c r="N202" s="246"/>
      <c r="O202" s="247"/>
      <c r="P202" s="247"/>
      <c r="Q202" s="247"/>
      <c r="R202" s="247"/>
      <c r="S202" s="247"/>
      <c r="T202" s="247"/>
      <c r="U202" s="247"/>
      <c r="V202" s="247"/>
      <c r="W202" s="247"/>
      <c r="X202" s="248"/>
      <c r="Y202" s="13"/>
      <c r="Z202" s="13"/>
      <c r="AA202" s="13"/>
      <c r="AB202" s="13"/>
      <c r="AC202" s="13"/>
      <c r="AD202" s="13"/>
      <c r="AE202" s="13"/>
      <c r="AT202" s="249" t="s">
        <v>206</v>
      </c>
      <c r="AU202" s="249" t="s">
        <v>84</v>
      </c>
      <c r="AV202" s="13" t="s">
        <v>82</v>
      </c>
      <c r="AW202" s="13" t="s">
        <v>5</v>
      </c>
      <c r="AX202" s="13" t="s">
        <v>74</v>
      </c>
      <c r="AY202" s="249" t="s">
        <v>194</v>
      </c>
    </row>
    <row r="203" s="15" customFormat="1">
      <c r="A203" s="15"/>
      <c r="B203" s="261"/>
      <c r="C203" s="262"/>
      <c r="D203" s="241" t="s">
        <v>206</v>
      </c>
      <c r="E203" s="263" t="s">
        <v>20</v>
      </c>
      <c r="F203" s="264" t="s">
        <v>210</v>
      </c>
      <c r="G203" s="262"/>
      <c r="H203" s="265">
        <v>1.2</v>
      </c>
      <c r="I203" s="266"/>
      <c r="J203" s="266"/>
      <c r="K203" s="262"/>
      <c r="L203" s="262"/>
      <c r="M203" s="267"/>
      <c r="N203" s="268"/>
      <c r="O203" s="269"/>
      <c r="P203" s="269"/>
      <c r="Q203" s="269"/>
      <c r="R203" s="269"/>
      <c r="S203" s="269"/>
      <c r="T203" s="269"/>
      <c r="U203" s="269"/>
      <c r="V203" s="269"/>
      <c r="W203" s="269"/>
      <c r="X203" s="270"/>
      <c r="Y203" s="15"/>
      <c r="Z203" s="15"/>
      <c r="AA203" s="15"/>
      <c r="AB203" s="15"/>
      <c r="AC203" s="15"/>
      <c r="AD203" s="15"/>
      <c r="AE203" s="15"/>
      <c r="AT203" s="271" t="s">
        <v>206</v>
      </c>
      <c r="AU203" s="271" t="s">
        <v>84</v>
      </c>
      <c r="AV203" s="15" t="s">
        <v>202</v>
      </c>
      <c r="AW203" s="15" t="s">
        <v>5</v>
      </c>
      <c r="AX203" s="15" t="s">
        <v>82</v>
      </c>
      <c r="AY203" s="271" t="s">
        <v>194</v>
      </c>
    </row>
    <row r="204" s="12" customFormat="1" ht="22.8" customHeight="1">
      <c r="A204" s="12"/>
      <c r="B204" s="203"/>
      <c r="C204" s="204"/>
      <c r="D204" s="205" t="s">
        <v>73</v>
      </c>
      <c r="E204" s="218" t="s">
        <v>84</v>
      </c>
      <c r="F204" s="218" t="s">
        <v>577</v>
      </c>
      <c r="G204" s="204"/>
      <c r="H204" s="204"/>
      <c r="I204" s="207"/>
      <c r="J204" s="207"/>
      <c r="K204" s="219">
        <f>BK204</f>
        <v>0</v>
      </c>
      <c r="L204" s="204"/>
      <c r="M204" s="209"/>
      <c r="N204" s="210"/>
      <c r="O204" s="211"/>
      <c r="P204" s="211"/>
      <c r="Q204" s="212">
        <f>SUM(Q205:Q258)</f>
        <v>0</v>
      </c>
      <c r="R204" s="212">
        <f>SUM(R205:R258)</f>
        <v>0</v>
      </c>
      <c r="S204" s="211"/>
      <c r="T204" s="213">
        <f>SUM(T205:T258)</f>
        <v>0</v>
      </c>
      <c r="U204" s="211"/>
      <c r="V204" s="213">
        <f>SUM(V205:V258)</f>
        <v>30.675097866393003</v>
      </c>
      <c r="W204" s="211"/>
      <c r="X204" s="214">
        <f>SUM(X205:X258)</f>
        <v>0</v>
      </c>
      <c r="Y204" s="12"/>
      <c r="Z204" s="12"/>
      <c r="AA204" s="12"/>
      <c r="AB204" s="12"/>
      <c r="AC204" s="12"/>
      <c r="AD204" s="12"/>
      <c r="AE204" s="12"/>
      <c r="AR204" s="215" t="s">
        <v>82</v>
      </c>
      <c r="AT204" s="216" t="s">
        <v>73</v>
      </c>
      <c r="AU204" s="216" t="s">
        <v>82</v>
      </c>
      <c r="AY204" s="215" t="s">
        <v>194</v>
      </c>
      <c r="BK204" s="217">
        <f>SUM(BK205:BK258)</f>
        <v>0</v>
      </c>
    </row>
    <row r="205" s="2" customFormat="1">
      <c r="A205" s="41"/>
      <c r="B205" s="42"/>
      <c r="C205" s="220" t="s">
        <v>273</v>
      </c>
      <c r="D205" s="220" t="s">
        <v>197</v>
      </c>
      <c r="E205" s="221" t="s">
        <v>604</v>
      </c>
      <c r="F205" s="222" t="s">
        <v>605</v>
      </c>
      <c r="G205" s="223" t="s">
        <v>218</v>
      </c>
      <c r="H205" s="224">
        <v>1.8999999999999999</v>
      </c>
      <c r="I205" s="225"/>
      <c r="J205" s="225"/>
      <c r="K205" s="226">
        <f>ROUND(P205*H205,2)</f>
        <v>0</v>
      </c>
      <c r="L205" s="222" t="s">
        <v>201</v>
      </c>
      <c r="M205" s="47"/>
      <c r="N205" s="227" t="s">
        <v>20</v>
      </c>
      <c r="O205" s="228" t="s">
        <v>43</v>
      </c>
      <c r="P205" s="229">
        <f>I205+J205</f>
        <v>0</v>
      </c>
      <c r="Q205" s="229">
        <f>ROUND(I205*H205,2)</f>
        <v>0</v>
      </c>
      <c r="R205" s="229">
        <f>ROUND(J205*H205,2)</f>
        <v>0</v>
      </c>
      <c r="S205" s="87"/>
      <c r="T205" s="230">
        <f>S205*H205</f>
        <v>0</v>
      </c>
      <c r="U205" s="230">
        <v>2.1600000000000001</v>
      </c>
      <c r="V205" s="230">
        <f>U205*H205</f>
        <v>4.1040000000000001</v>
      </c>
      <c r="W205" s="230">
        <v>0</v>
      </c>
      <c r="X205" s="231">
        <f>W205*H205</f>
        <v>0</v>
      </c>
      <c r="Y205" s="41"/>
      <c r="Z205" s="41"/>
      <c r="AA205" s="41"/>
      <c r="AB205" s="41"/>
      <c r="AC205" s="41"/>
      <c r="AD205" s="41"/>
      <c r="AE205" s="41"/>
      <c r="AR205" s="232" t="s">
        <v>202</v>
      </c>
      <c r="AT205" s="232" t="s">
        <v>197</v>
      </c>
      <c r="AU205" s="232" t="s">
        <v>84</v>
      </c>
      <c r="AY205" s="20" t="s">
        <v>194</v>
      </c>
      <c r="BE205" s="233">
        <f>IF(O205="základní",K205,0)</f>
        <v>0</v>
      </c>
      <c r="BF205" s="233">
        <f>IF(O205="snížená",K205,0)</f>
        <v>0</v>
      </c>
      <c r="BG205" s="233">
        <f>IF(O205="zákl. přenesená",K205,0)</f>
        <v>0</v>
      </c>
      <c r="BH205" s="233">
        <f>IF(O205="sníž. přenesená",K205,0)</f>
        <v>0</v>
      </c>
      <c r="BI205" s="233">
        <f>IF(O205="nulová",K205,0)</f>
        <v>0</v>
      </c>
      <c r="BJ205" s="20" t="s">
        <v>82</v>
      </c>
      <c r="BK205" s="233">
        <f>ROUND(P205*H205,2)</f>
        <v>0</v>
      </c>
      <c r="BL205" s="20" t="s">
        <v>202</v>
      </c>
      <c r="BM205" s="232" t="s">
        <v>1046</v>
      </c>
    </row>
    <row r="206" s="2" customFormat="1">
      <c r="A206" s="41"/>
      <c r="B206" s="42"/>
      <c r="C206" s="43"/>
      <c r="D206" s="234" t="s">
        <v>204</v>
      </c>
      <c r="E206" s="43"/>
      <c r="F206" s="235" t="s">
        <v>607</v>
      </c>
      <c r="G206" s="43"/>
      <c r="H206" s="43"/>
      <c r="I206" s="236"/>
      <c r="J206" s="236"/>
      <c r="K206" s="43"/>
      <c r="L206" s="43"/>
      <c r="M206" s="47"/>
      <c r="N206" s="237"/>
      <c r="O206" s="238"/>
      <c r="P206" s="87"/>
      <c r="Q206" s="87"/>
      <c r="R206" s="87"/>
      <c r="S206" s="87"/>
      <c r="T206" s="87"/>
      <c r="U206" s="87"/>
      <c r="V206" s="87"/>
      <c r="W206" s="87"/>
      <c r="X206" s="88"/>
      <c r="Y206" s="41"/>
      <c r="Z206" s="41"/>
      <c r="AA206" s="41"/>
      <c r="AB206" s="41"/>
      <c r="AC206" s="41"/>
      <c r="AD206" s="41"/>
      <c r="AE206" s="41"/>
      <c r="AT206" s="20" t="s">
        <v>204</v>
      </c>
      <c r="AU206" s="20" t="s">
        <v>84</v>
      </c>
    </row>
    <row r="207" s="13" customFormat="1">
      <c r="A207" s="13"/>
      <c r="B207" s="239"/>
      <c r="C207" s="240"/>
      <c r="D207" s="241" t="s">
        <v>206</v>
      </c>
      <c r="E207" s="242" t="s">
        <v>20</v>
      </c>
      <c r="F207" s="243" t="s">
        <v>105</v>
      </c>
      <c r="G207" s="240"/>
      <c r="H207" s="242" t="s">
        <v>20</v>
      </c>
      <c r="I207" s="244"/>
      <c r="J207" s="244"/>
      <c r="K207" s="240"/>
      <c r="L207" s="240"/>
      <c r="M207" s="245"/>
      <c r="N207" s="246"/>
      <c r="O207" s="247"/>
      <c r="P207" s="247"/>
      <c r="Q207" s="247"/>
      <c r="R207" s="247"/>
      <c r="S207" s="247"/>
      <c r="T207" s="247"/>
      <c r="U207" s="247"/>
      <c r="V207" s="247"/>
      <c r="W207" s="247"/>
      <c r="X207" s="248"/>
      <c r="Y207" s="13"/>
      <c r="Z207" s="13"/>
      <c r="AA207" s="13"/>
      <c r="AB207" s="13"/>
      <c r="AC207" s="13"/>
      <c r="AD207" s="13"/>
      <c r="AE207" s="13"/>
      <c r="AT207" s="249" t="s">
        <v>206</v>
      </c>
      <c r="AU207" s="249" t="s">
        <v>84</v>
      </c>
      <c r="AV207" s="13" t="s">
        <v>82</v>
      </c>
      <c r="AW207" s="13" t="s">
        <v>5</v>
      </c>
      <c r="AX207" s="13" t="s">
        <v>74</v>
      </c>
      <c r="AY207" s="249" t="s">
        <v>194</v>
      </c>
    </row>
    <row r="208" s="13" customFormat="1">
      <c r="A208" s="13"/>
      <c r="B208" s="239"/>
      <c r="C208" s="240"/>
      <c r="D208" s="241" t="s">
        <v>206</v>
      </c>
      <c r="E208" s="242" t="s">
        <v>20</v>
      </c>
      <c r="F208" s="243" t="s">
        <v>1047</v>
      </c>
      <c r="G208" s="240"/>
      <c r="H208" s="242" t="s">
        <v>20</v>
      </c>
      <c r="I208" s="244"/>
      <c r="J208" s="244"/>
      <c r="K208" s="240"/>
      <c r="L208" s="240"/>
      <c r="M208" s="245"/>
      <c r="N208" s="246"/>
      <c r="O208" s="247"/>
      <c r="P208" s="247"/>
      <c r="Q208" s="247"/>
      <c r="R208" s="247"/>
      <c r="S208" s="247"/>
      <c r="T208" s="247"/>
      <c r="U208" s="247"/>
      <c r="V208" s="247"/>
      <c r="W208" s="247"/>
      <c r="X208" s="248"/>
      <c r="Y208" s="13"/>
      <c r="Z208" s="13"/>
      <c r="AA208" s="13"/>
      <c r="AB208" s="13"/>
      <c r="AC208" s="13"/>
      <c r="AD208" s="13"/>
      <c r="AE208" s="13"/>
      <c r="AT208" s="249" t="s">
        <v>206</v>
      </c>
      <c r="AU208" s="249" t="s">
        <v>84</v>
      </c>
      <c r="AV208" s="13" t="s">
        <v>82</v>
      </c>
      <c r="AW208" s="13" t="s">
        <v>5</v>
      </c>
      <c r="AX208" s="13" t="s">
        <v>74</v>
      </c>
      <c r="AY208" s="249" t="s">
        <v>194</v>
      </c>
    </row>
    <row r="209" s="13" customFormat="1">
      <c r="A209" s="13"/>
      <c r="B209" s="239"/>
      <c r="C209" s="240"/>
      <c r="D209" s="241" t="s">
        <v>206</v>
      </c>
      <c r="E209" s="242" t="s">
        <v>20</v>
      </c>
      <c r="F209" s="243" t="s">
        <v>355</v>
      </c>
      <c r="G209" s="240"/>
      <c r="H209" s="242" t="s">
        <v>20</v>
      </c>
      <c r="I209" s="244"/>
      <c r="J209" s="244"/>
      <c r="K209" s="240"/>
      <c r="L209" s="240"/>
      <c r="M209" s="245"/>
      <c r="N209" s="246"/>
      <c r="O209" s="247"/>
      <c r="P209" s="247"/>
      <c r="Q209" s="247"/>
      <c r="R209" s="247"/>
      <c r="S209" s="247"/>
      <c r="T209" s="247"/>
      <c r="U209" s="247"/>
      <c r="V209" s="247"/>
      <c r="W209" s="247"/>
      <c r="X209" s="248"/>
      <c r="Y209" s="13"/>
      <c r="Z209" s="13"/>
      <c r="AA209" s="13"/>
      <c r="AB209" s="13"/>
      <c r="AC209" s="13"/>
      <c r="AD209" s="13"/>
      <c r="AE209" s="13"/>
      <c r="AT209" s="249" t="s">
        <v>206</v>
      </c>
      <c r="AU209" s="249" t="s">
        <v>84</v>
      </c>
      <c r="AV209" s="13" t="s">
        <v>82</v>
      </c>
      <c r="AW209" s="13" t="s">
        <v>5</v>
      </c>
      <c r="AX209" s="13" t="s">
        <v>74</v>
      </c>
      <c r="AY209" s="249" t="s">
        <v>194</v>
      </c>
    </row>
    <row r="210" s="14" customFormat="1">
      <c r="A210" s="14"/>
      <c r="B210" s="250"/>
      <c r="C210" s="251"/>
      <c r="D210" s="241" t="s">
        <v>206</v>
      </c>
      <c r="E210" s="252" t="s">
        <v>20</v>
      </c>
      <c r="F210" s="253" t="s">
        <v>1048</v>
      </c>
      <c r="G210" s="251"/>
      <c r="H210" s="254">
        <v>1.8999999999999999</v>
      </c>
      <c r="I210" s="255"/>
      <c r="J210" s="255"/>
      <c r="K210" s="251"/>
      <c r="L210" s="251"/>
      <c r="M210" s="256"/>
      <c r="N210" s="257"/>
      <c r="O210" s="258"/>
      <c r="P210" s="258"/>
      <c r="Q210" s="258"/>
      <c r="R210" s="258"/>
      <c r="S210" s="258"/>
      <c r="T210" s="258"/>
      <c r="U210" s="258"/>
      <c r="V210" s="258"/>
      <c r="W210" s="258"/>
      <c r="X210" s="259"/>
      <c r="Y210" s="14"/>
      <c r="Z210" s="14"/>
      <c r="AA210" s="14"/>
      <c r="AB210" s="14"/>
      <c r="AC210" s="14"/>
      <c r="AD210" s="14"/>
      <c r="AE210" s="14"/>
      <c r="AT210" s="260" t="s">
        <v>206</v>
      </c>
      <c r="AU210" s="260" t="s">
        <v>84</v>
      </c>
      <c r="AV210" s="14" t="s">
        <v>84</v>
      </c>
      <c r="AW210" s="14" t="s">
        <v>5</v>
      </c>
      <c r="AX210" s="14" t="s">
        <v>74</v>
      </c>
      <c r="AY210" s="260" t="s">
        <v>194</v>
      </c>
    </row>
    <row r="211" s="15" customFormat="1">
      <c r="A211" s="15"/>
      <c r="B211" s="261"/>
      <c r="C211" s="262"/>
      <c r="D211" s="241" t="s">
        <v>206</v>
      </c>
      <c r="E211" s="263" t="s">
        <v>20</v>
      </c>
      <c r="F211" s="264" t="s">
        <v>210</v>
      </c>
      <c r="G211" s="262"/>
      <c r="H211" s="265">
        <v>1.8999999999999999</v>
      </c>
      <c r="I211" s="266"/>
      <c r="J211" s="266"/>
      <c r="K211" s="262"/>
      <c r="L211" s="262"/>
      <c r="M211" s="267"/>
      <c r="N211" s="268"/>
      <c r="O211" s="269"/>
      <c r="P211" s="269"/>
      <c r="Q211" s="269"/>
      <c r="R211" s="269"/>
      <c r="S211" s="269"/>
      <c r="T211" s="269"/>
      <c r="U211" s="269"/>
      <c r="V211" s="269"/>
      <c r="W211" s="269"/>
      <c r="X211" s="270"/>
      <c r="Y211" s="15"/>
      <c r="Z211" s="15"/>
      <c r="AA211" s="15"/>
      <c r="AB211" s="15"/>
      <c r="AC211" s="15"/>
      <c r="AD211" s="15"/>
      <c r="AE211" s="15"/>
      <c r="AT211" s="271" t="s">
        <v>206</v>
      </c>
      <c r="AU211" s="271" t="s">
        <v>84</v>
      </c>
      <c r="AV211" s="15" t="s">
        <v>202</v>
      </c>
      <c r="AW211" s="15" t="s">
        <v>5</v>
      </c>
      <c r="AX211" s="15" t="s">
        <v>82</v>
      </c>
      <c r="AY211" s="271" t="s">
        <v>194</v>
      </c>
    </row>
    <row r="212" s="2" customFormat="1">
      <c r="A212" s="41"/>
      <c r="B212" s="42"/>
      <c r="C212" s="220" t="s">
        <v>280</v>
      </c>
      <c r="D212" s="220" t="s">
        <v>197</v>
      </c>
      <c r="E212" s="221" t="s">
        <v>1049</v>
      </c>
      <c r="F212" s="222" t="s">
        <v>1050</v>
      </c>
      <c r="G212" s="223" t="s">
        <v>218</v>
      </c>
      <c r="H212" s="224">
        <v>3</v>
      </c>
      <c r="I212" s="225"/>
      <c r="J212" s="225"/>
      <c r="K212" s="226">
        <f>ROUND(P212*H212,2)</f>
        <v>0</v>
      </c>
      <c r="L212" s="222" t="s">
        <v>201</v>
      </c>
      <c r="M212" s="47"/>
      <c r="N212" s="227" t="s">
        <v>20</v>
      </c>
      <c r="O212" s="228" t="s">
        <v>43</v>
      </c>
      <c r="P212" s="229">
        <f>I212+J212</f>
        <v>0</v>
      </c>
      <c r="Q212" s="229">
        <f>ROUND(I212*H212,2)</f>
        <v>0</v>
      </c>
      <c r="R212" s="229">
        <f>ROUND(J212*H212,2)</f>
        <v>0</v>
      </c>
      <c r="S212" s="87"/>
      <c r="T212" s="230">
        <f>S212*H212</f>
        <v>0</v>
      </c>
      <c r="U212" s="230">
        <v>2.5018722040000001</v>
      </c>
      <c r="V212" s="230">
        <f>U212*H212</f>
        <v>7.5056166120000007</v>
      </c>
      <c r="W212" s="230">
        <v>0</v>
      </c>
      <c r="X212" s="231">
        <f>W212*H212</f>
        <v>0</v>
      </c>
      <c r="Y212" s="41"/>
      <c r="Z212" s="41"/>
      <c r="AA212" s="41"/>
      <c r="AB212" s="41"/>
      <c r="AC212" s="41"/>
      <c r="AD212" s="41"/>
      <c r="AE212" s="41"/>
      <c r="AR212" s="232" t="s">
        <v>202</v>
      </c>
      <c r="AT212" s="232" t="s">
        <v>197</v>
      </c>
      <c r="AU212" s="232" t="s">
        <v>84</v>
      </c>
      <c r="AY212" s="20" t="s">
        <v>194</v>
      </c>
      <c r="BE212" s="233">
        <f>IF(O212="základní",K212,0)</f>
        <v>0</v>
      </c>
      <c r="BF212" s="233">
        <f>IF(O212="snížená",K212,0)</f>
        <v>0</v>
      </c>
      <c r="BG212" s="233">
        <f>IF(O212="zákl. přenesená",K212,0)</f>
        <v>0</v>
      </c>
      <c r="BH212" s="233">
        <f>IF(O212="sníž. přenesená",K212,0)</f>
        <v>0</v>
      </c>
      <c r="BI212" s="233">
        <f>IF(O212="nulová",K212,0)</f>
        <v>0</v>
      </c>
      <c r="BJ212" s="20" t="s">
        <v>82</v>
      </c>
      <c r="BK212" s="233">
        <f>ROUND(P212*H212,2)</f>
        <v>0</v>
      </c>
      <c r="BL212" s="20" t="s">
        <v>202</v>
      </c>
      <c r="BM212" s="232" t="s">
        <v>1051</v>
      </c>
    </row>
    <row r="213" s="2" customFormat="1">
      <c r="A213" s="41"/>
      <c r="B213" s="42"/>
      <c r="C213" s="43"/>
      <c r="D213" s="234" t="s">
        <v>204</v>
      </c>
      <c r="E213" s="43"/>
      <c r="F213" s="235" t="s">
        <v>1052</v>
      </c>
      <c r="G213" s="43"/>
      <c r="H213" s="43"/>
      <c r="I213" s="236"/>
      <c r="J213" s="236"/>
      <c r="K213" s="43"/>
      <c r="L213" s="43"/>
      <c r="M213" s="47"/>
      <c r="N213" s="237"/>
      <c r="O213" s="238"/>
      <c r="P213" s="87"/>
      <c r="Q213" s="87"/>
      <c r="R213" s="87"/>
      <c r="S213" s="87"/>
      <c r="T213" s="87"/>
      <c r="U213" s="87"/>
      <c r="V213" s="87"/>
      <c r="W213" s="87"/>
      <c r="X213" s="88"/>
      <c r="Y213" s="41"/>
      <c r="Z213" s="41"/>
      <c r="AA213" s="41"/>
      <c r="AB213" s="41"/>
      <c r="AC213" s="41"/>
      <c r="AD213" s="41"/>
      <c r="AE213" s="41"/>
      <c r="AT213" s="20" t="s">
        <v>204</v>
      </c>
      <c r="AU213" s="20" t="s">
        <v>84</v>
      </c>
    </row>
    <row r="214" s="13" customFormat="1">
      <c r="A214" s="13"/>
      <c r="B214" s="239"/>
      <c r="C214" s="240"/>
      <c r="D214" s="241" t="s">
        <v>206</v>
      </c>
      <c r="E214" s="242" t="s">
        <v>20</v>
      </c>
      <c r="F214" s="243" t="s">
        <v>105</v>
      </c>
      <c r="G214" s="240"/>
      <c r="H214" s="242" t="s">
        <v>20</v>
      </c>
      <c r="I214" s="244"/>
      <c r="J214" s="244"/>
      <c r="K214" s="240"/>
      <c r="L214" s="240"/>
      <c r="M214" s="245"/>
      <c r="N214" s="246"/>
      <c r="O214" s="247"/>
      <c r="P214" s="247"/>
      <c r="Q214" s="247"/>
      <c r="R214" s="247"/>
      <c r="S214" s="247"/>
      <c r="T214" s="247"/>
      <c r="U214" s="247"/>
      <c r="V214" s="247"/>
      <c r="W214" s="247"/>
      <c r="X214" s="248"/>
      <c r="Y214" s="13"/>
      <c r="Z214" s="13"/>
      <c r="AA214" s="13"/>
      <c r="AB214" s="13"/>
      <c r="AC214" s="13"/>
      <c r="AD214" s="13"/>
      <c r="AE214" s="13"/>
      <c r="AT214" s="249" t="s">
        <v>206</v>
      </c>
      <c r="AU214" s="249" t="s">
        <v>84</v>
      </c>
      <c r="AV214" s="13" t="s">
        <v>82</v>
      </c>
      <c r="AW214" s="13" t="s">
        <v>5</v>
      </c>
      <c r="AX214" s="13" t="s">
        <v>74</v>
      </c>
      <c r="AY214" s="249" t="s">
        <v>194</v>
      </c>
    </row>
    <row r="215" s="13" customFormat="1">
      <c r="A215" s="13"/>
      <c r="B215" s="239"/>
      <c r="C215" s="240"/>
      <c r="D215" s="241" t="s">
        <v>206</v>
      </c>
      <c r="E215" s="242" t="s">
        <v>20</v>
      </c>
      <c r="F215" s="243" t="s">
        <v>1053</v>
      </c>
      <c r="G215" s="240"/>
      <c r="H215" s="242" t="s">
        <v>20</v>
      </c>
      <c r="I215" s="244"/>
      <c r="J215" s="244"/>
      <c r="K215" s="240"/>
      <c r="L215" s="240"/>
      <c r="M215" s="245"/>
      <c r="N215" s="246"/>
      <c r="O215" s="247"/>
      <c r="P215" s="247"/>
      <c r="Q215" s="247"/>
      <c r="R215" s="247"/>
      <c r="S215" s="247"/>
      <c r="T215" s="247"/>
      <c r="U215" s="247"/>
      <c r="V215" s="247"/>
      <c r="W215" s="247"/>
      <c r="X215" s="248"/>
      <c r="Y215" s="13"/>
      <c r="Z215" s="13"/>
      <c r="AA215" s="13"/>
      <c r="AB215" s="13"/>
      <c r="AC215" s="13"/>
      <c r="AD215" s="13"/>
      <c r="AE215" s="13"/>
      <c r="AT215" s="249" t="s">
        <v>206</v>
      </c>
      <c r="AU215" s="249" t="s">
        <v>84</v>
      </c>
      <c r="AV215" s="13" t="s">
        <v>82</v>
      </c>
      <c r="AW215" s="13" t="s">
        <v>5</v>
      </c>
      <c r="AX215" s="13" t="s">
        <v>74</v>
      </c>
      <c r="AY215" s="249" t="s">
        <v>194</v>
      </c>
    </row>
    <row r="216" s="13" customFormat="1">
      <c r="A216" s="13"/>
      <c r="B216" s="239"/>
      <c r="C216" s="240"/>
      <c r="D216" s="241" t="s">
        <v>206</v>
      </c>
      <c r="E216" s="242" t="s">
        <v>20</v>
      </c>
      <c r="F216" s="243" t="s">
        <v>355</v>
      </c>
      <c r="G216" s="240"/>
      <c r="H216" s="242" t="s">
        <v>20</v>
      </c>
      <c r="I216" s="244"/>
      <c r="J216" s="244"/>
      <c r="K216" s="240"/>
      <c r="L216" s="240"/>
      <c r="M216" s="245"/>
      <c r="N216" s="246"/>
      <c r="O216" s="247"/>
      <c r="P216" s="247"/>
      <c r="Q216" s="247"/>
      <c r="R216" s="247"/>
      <c r="S216" s="247"/>
      <c r="T216" s="247"/>
      <c r="U216" s="247"/>
      <c r="V216" s="247"/>
      <c r="W216" s="247"/>
      <c r="X216" s="248"/>
      <c r="Y216" s="13"/>
      <c r="Z216" s="13"/>
      <c r="AA216" s="13"/>
      <c r="AB216" s="13"/>
      <c r="AC216" s="13"/>
      <c r="AD216" s="13"/>
      <c r="AE216" s="13"/>
      <c r="AT216" s="249" t="s">
        <v>206</v>
      </c>
      <c r="AU216" s="249" t="s">
        <v>84</v>
      </c>
      <c r="AV216" s="13" t="s">
        <v>82</v>
      </c>
      <c r="AW216" s="13" t="s">
        <v>5</v>
      </c>
      <c r="AX216" s="13" t="s">
        <v>74</v>
      </c>
      <c r="AY216" s="249" t="s">
        <v>194</v>
      </c>
    </row>
    <row r="217" s="14" customFormat="1">
      <c r="A217" s="14"/>
      <c r="B217" s="250"/>
      <c r="C217" s="251"/>
      <c r="D217" s="241" t="s">
        <v>206</v>
      </c>
      <c r="E217" s="252" t="s">
        <v>20</v>
      </c>
      <c r="F217" s="253" t="s">
        <v>215</v>
      </c>
      <c r="G217" s="251"/>
      <c r="H217" s="254">
        <v>3</v>
      </c>
      <c r="I217" s="255"/>
      <c r="J217" s="255"/>
      <c r="K217" s="251"/>
      <c r="L217" s="251"/>
      <c r="M217" s="256"/>
      <c r="N217" s="257"/>
      <c r="O217" s="258"/>
      <c r="P217" s="258"/>
      <c r="Q217" s="258"/>
      <c r="R217" s="258"/>
      <c r="S217" s="258"/>
      <c r="T217" s="258"/>
      <c r="U217" s="258"/>
      <c r="V217" s="258"/>
      <c r="W217" s="258"/>
      <c r="X217" s="259"/>
      <c r="Y217" s="14"/>
      <c r="Z217" s="14"/>
      <c r="AA217" s="14"/>
      <c r="AB217" s="14"/>
      <c r="AC217" s="14"/>
      <c r="AD217" s="14"/>
      <c r="AE217" s="14"/>
      <c r="AT217" s="260" t="s">
        <v>206</v>
      </c>
      <c r="AU217" s="260" t="s">
        <v>84</v>
      </c>
      <c r="AV217" s="14" t="s">
        <v>84</v>
      </c>
      <c r="AW217" s="14" t="s">
        <v>5</v>
      </c>
      <c r="AX217" s="14" t="s">
        <v>74</v>
      </c>
      <c r="AY217" s="260" t="s">
        <v>194</v>
      </c>
    </row>
    <row r="218" s="15" customFormat="1">
      <c r="A218" s="15"/>
      <c r="B218" s="261"/>
      <c r="C218" s="262"/>
      <c r="D218" s="241" t="s">
        <v>206</v>
      </c>
      <c r="E218" s="263" t="s">
        <v>20</v>
      </c>
      <c r="F218" s="264" t="s">
        <v>210</v>
      </c>
      <c r="G218" s="262"/>
      <c r="H218" s="265">
        <v>3</v>
      </c>
      <c r="I218" s="266"/>
      <c r="J218" s="266"/>
      <c r="K218" s="262"/>
      <c r="L218" s="262"/>
      <c r="M218" s="267"/>
      <c r="N218" s="268"/>
      <c r="O218" s="269"/>
      <c r="P218" s="269"/>
      <c r="Q218" s="269"/>
      <c r="R218" s="269"/>
      <c r="S218" s="269"/>
      <c r="T218" s="269"/>
      <c r="U218" s="269"/>
      <c r="V218" s="269"/>
      <c r="W218" s="269"/>
      <c r="X218" s="270"/>
      <c r="Y218" s="15"/>
      <c r="Z218" s="15"/>
      <c r="AA218" s="15"/>
      <c r="AB218" s="15"/>
      <c r="AC218" s="15"/>
      <c r="AD218" s="15"/>
      <c r="AE218" s="15"/>
      <c r="AT218" s="271" t="s">
        <v>206</v>
      </c>
      <c r="AU218" s="271" t="s">
        <v>84</v>
      </c>
      <c r="AV218" s="15" t="s">
        <v>202</v>
      </c>
      <c r="AW218" s="15" t="s">
        <v>5</v>
      </c>
      <c r="AX218" s="15" t="s">
        <v>82</v>
      </c>
      <c r="AY218" s="271" t="s">
        <v>194</v>
      </c>
    </row>
    <row r="219" s="2" customFormat="1" ht="24.15" customHeight="1">
      <c r="A219" s="41"/>
      <c r="B219" s="42"/>
      <c r="C219" s="220" t="s">
        <v>282</v>
      </c>
      <c r="D219" s="220" t="s">
        <v>197</v>
      </c>
      <c r="E219" s="221" t="s">
        <v>1054</v>
      </c>
      <c r="F219" s="222" t="s">
        <v>1055</v>
      </c>
      <c r="G219" s="223" t="s">
        <v>200</v>
      </c>
      <c r="H219" s="224">
        <v>2.3999999999999999</v>
      </c>
      <c r="I219" s="225"/>
      <c r="J219" s="225"/>
      <c r="K219" s="226">
        <f>ROUND(P219*H219,2)</f>
        <v>0</v>
      </c>
      <c r="L219" s="222" t="s">
        <v>201</v>
      </c>
      <c r="M219" s="47"/>
      <c r="N219" s="227" t="s">
        <v>20</v>
      </c>
      <c r="O219" s="228" t="s">
        <v>43</v>
      </c>
      <c r="P219" s="229">
        <f>I219+J219</f>
        <v>0</v>
      </c>
      <c r="Q219" s="229">
        <f>ROUND(I219*H219,2)</f>
        <v>0</v>
      </c>
      <c r="R219" s="229">
        <f>ROUND(J219*H219,2)</f>
        <v>0</v>
      </c>
      <c r="S219" s="87"/>
      <c r="T219" s="230">
        <f>S219*H219</f>
        <v>0</v>
      </c>
      <c r="U219" s="230">
        <v>0.002944</v>
      </c>
      <c r="V219" s="230">
        <f>U219*H219</f>
        <v>0.0070656</v>
      </c>
      <c r="W219" s="230">
        <v>0</v>
      </c>
      <c r="X219" s="231">
        <f>W219*H219</f>
        <v>0</v>
      </c>
      <c r="Y219" s="41"/>
      <c r="Z219" s="41"/>
      <c r="AA219" s="41"/>
      <c r="AB219" s="41"/>
      <c r="AC219" s="41"/>
      <c r="AD219" s="41"/>
      <c r="AE219" s="41"/>
      <c r="AR219" s="232" t="s">
        <v>202</v>
      </c>
      <c r="AT219" s="232" t="s">
        <v>197</v>
      </c>
      <c r="AU219" s="232" t="s">
        <v>84</v>
      </c>
      <c r="AY219" s="20" t="s">
        <v>194</v>
      </c>
      <c r="BE219" s="233">
        <f>IF(O219="základní",K219,0)</f>
        <v>0</v>
      </c>
      <c r="BF219" s="233">
        <f>IF(O219="snížená",K219,0)</f>
        <v>0</v>
      </c>
      <c r="BG219" s="233">
        <f>IF(O219="zákl. přenesená",K219,0)</f>
        <v>0</v>
      </c>
      <c r="BH219" s="233">
        <f>IF(O219="sníž. přenesená",K219,0)</f>
        <v>0</v>
      </c>
      <c r="BI219" s="233">
        <f>IF(O219="nulová",K219,0)</f>
        <v>0</v>
      </c>
      <c r="BJ219" s="20" t="s">
        <v>82</v>
      </c>
      <c r="BK219" s="233">
        <f>ROUND(P219*H219,2)</f>
        <v>0</v>
      </c>
      <c r="BL219" s="20" t="s">
        <v>202</v>
      </c>
      <c r="BM219" s="232" t="s">
        <v>1056</v>
      </c>
    </row>
    <row r="220" s="2" customFormat="1">
      <c r="A220" s="41"/>
      <c r="B220" s="42"/>
      <c r="C220" s="43"/>
      <c r="D220" s="234" t="s">
        <v>204</v>
      </c>
      <c r="E220" s="43"/>
      <c r="F220" s="235" t="s">
        <v>1057</v>
      </c>
      <c r="G220" s="43"/>
      <c r="H220" s="43"/>
      <c r="I220" s="236"/>
      <c r="J220" s="236"/>
      <c r="K220" s="43"/>
      <c r="L220" s="43"/>
      <c r="M220" s="47"/>
      <c r="N220" s="237"/>
      <c r="O220" s="238"/>
      <c r="P220" s="87"/>
      <c r="Q220" s="87"/>
      <c r="R220" s="87"/>
      <c r="S220" s="87"/>
      <c r="T220" s="87"/>
      <c r="U220" s="87"/>
      <c r="V220" s="87"/>
      <c r="W220" s="87"/>
      <c r="X220" s="88"/>
      <c r="Y220" s="41"/>
      <c r="Z220" s="41"/>
      <c r="AA220" s="41"/>
      <c r="AB220" s="41"/>
      <c r="AC220" s="41"/>
      <c r="AD220" s="41"/>
      <c r="AE220" s="41"/>
      <c r="AT220" s="20" t="s">
        <v>204</v>
      </c>
      <c r="AU220" s="20" t="s">
        <v>84</v>
      </c>
    </row>
    <row r="221" s="13" customFormat="1">
      <c r="A221" s="13"/>
      <c r="B221" s="239"/>
      <c r="C221" s="240"/>
      <c r="D221" s="241" t="s">
        <v>206</v>
      </c>
      <c r="E221" s="242" t="s">
        <v>20</v>
      </c>
      <c r="F221" s="243" t="s">
        <v>105</v>
      </c>
      <c r="G221" s="240"/>
      <c r="H221" s="242" t="s">
        <v>20</v>
      </c>
      <c r="I221" s="244"/>
      <c r="J221" s="244"/>
      <c r="K221" s="240"/>
      <c r="L221" s="240"/>
      <c r="M221" s="245"/>
      <c r="N221" s="246"/>
      <c r="O221" s="247"/>
      <c r="P221" s="247"/>
      <c r="Q221" s="247"/>
      <c r="R221" s="247"/>
      <c r="S221" s="247"/>
      <c r="T221" s="247"/>
      <c r="U221" s="247"/>
      <c r="V221" s="247"/>
      <c r="W221" s="247"/>
      <c r="X221" s="248"/>
      <c r="Y221" s="13"/>
      <c r="Z221" s="13"/>
      <c r="AA221" s="13"/>
      <c r="AB221" s="13"/>
      <c r="AC221" s="13"/>
      <c r="AD221" s="13"/>
      <c r="AE221" s="13"/>
      <c r="AT221" s="249" t="s">
        <v>206</v>
      </c>
      <c r="AU221" s="249" t="s">
        <v>84</v>
      </c>
      <c r="AV221" s="13" t="s">
        <v>82</v>
      </c>
      <c r="AW221" s="13" t="s">
        <v>5</v>
      </c>
      <c r="AX221" s="13" t="s">
        <v>74</v>
      </c>
      <c r="AY221" s="249" t="s">
        <v>194</v>
      </c>
    </row>
    <row r="222" s="13" customFormat="1">
      <c r="A222" s="13"/>
      <c r="B222" s="239"/>
      <c r="C222" s="240"/>
      <c r="D222" s="241" t="s">
        <v>206</v>
      </c>
      <c r="E222" s="242" t="s">
        <v>20</v>
      </c>
      <c r="F222" s="243" t="s">
        <v>1058</v>
      </c>
      <c r="G222" s="240"/>
      <c r="H222" s="242" t="s">
        <v>20</v>
      </c>
      <c r="I222" s="244"/>
      <c r="J222" s="244"/>
      <c r="K222" s="240"/>
      <c r="L222" s="240"/>
      <c r="M222" s="245"/>
      <c r="N222" s="246"/>
      <c r="O222" s="247"/>
      <c r="P222" s="247"/>
      <c r="Q222" s="247"/>
      <c r="R222" s="247"/>
      <c r="S222" s="247"/>
      <c r="T222" s="247"/>
      <c r="U222" s="247"/>
      <c r="V222" s="247"/>
      <c r="W222" s="247"/>
      <c r="X222" s="248"/>
      <c r="Y222" s="13"/>
      <c r="Z222" s="13"/>
      <c r="AA222" s="13"/>
      <c r="AB222" s="13"/>
      <c r="AC222" s="13"/>
      <c r="AD222" s="13"/>
      <c r="AE222" s="13"/>
      <c r="AT222" s="249" t="s">
        <v>206</v>
      </c>
      <c r="AU222" s="249" t="s">
        <v>84</v>
      </c>
      <c r="AV222" s="13" t="s">
        <v>82</v>
      </c>
      <c r="AW222" s="13" t="s">
        <v>5</v>
      </c>
      <c r="AX222" s="13" t="s">
        <v>74</v>
      </c>
      <c r="AY222" s="249" t="s">
        <v>194</v>
      </c>
    </row>
    <row r="223" s="14" customFormat="1">
      <c r="A223" s="14"/>
      <c r="B223" s="250"/>
      <c r="C223" s="251"/>
      <c r="D223" s="241" t="s">
        <v>206</v>
      </c>
      <c r="E223" s="252" t="s">
        <v>20</v>
      </c>
      <c r="F223" s="253" t="s">
        <v>641</v>
      </c>
      <c r="G223" s="251"/>
      <c r="H223" s="254">
        <v>2.3999999999999999</v>
      </c>
      <c r="I223" s="255"/>
      <c r="J223" s="255"/>
      <c r="K223" s="251"/>
      <c r="L223" s="251"/>
      <c r="M223" s="256"/>
      <c r="N223" s="257"/>
      <c r="O223" s="258"/>
      <c r="P223" s="258"/>
      <c r="Q223" s="258"/>
      <c r="R223" s="258"/>
      <c r="S223" s="258"/>
      <c r="T223" s="258"/>
      <c r="U223" s="258"/>
      <c r="V223" s="258"/>
      <c r="W223" s="258"/>
      <c r="X223" s="259"/>
      <c r="Y223" s="14"/>
      <c r="Z223" s="14"/>
      <c r="AA223" s="14"/>
      <c r="AB223" s="14"/>
      <c r="AC223" s="14"/>
      <c r="AD223" s="14"/>
      <c r="AE223" s="14"/>
      <c r="AT223" s="260" t="s">
        <v>206</v>
      </c>
      <c r="AU223" s="260" t="s">
        <v>84</v>
      </c>
      <c r="AV223" s="14" t="s">
        <v>84</v>
      </c>
      <c r="AW223" s="14" t="s">
        <v>5</v>
      </c>
      <c r="AX223" s="14" t="s">
        <v>74</v>
      </c>
      <c r="AY223" s="260" t="s">
        <v>194</v>
      </c>
    </row>
    <row r="224" s="15" customFormat="1">
      <c r="A224" s="15"/>
      <c r="B224" s="261"/>
      <c r="C224" s="262"/>
      <c r="D224" s="241" t="s">
        <v>206</v>
      </c>
      <c r="E224" s="263" t="s">
        <v>20</v>
      </c>
      <c r="F224" s="264" t="s">
        <v>210</v>
      </c>
      <c r="G224" s="262"/>
      <c r="H224" s="265">
        <v>2.3999999999999999</v>
      </c>
      <c r="I224" s="266"/>
      <c r="J224" s="266"/>
      <c r="K224" s="262"/>
      <c r="L224" s="262"/>
      <c r="M224" s="267"/>
      <c r="N224" s="268"/>
      <c r="O224" s="269"/>
      <c r="P224" s="269"/>
      <c r="Q224" s="269"/>
      <c r="R224" s="269"/>
      <c r="S224" s="269"/>
      <c r="T224" s="269"/>
      <c r="U224" s="269"/>
      <c r="V224" s="269"/>
      <c r="W224" s="269"/>
      <c r="X224" s="270"/>
      <c r="Y224" s="15"/>
      <c r="Z224" s="15"/>
      <c r="AA224" s="15"/>
      <c r="AB224" s="15"/>
      <c r="AC224" s="15"/>
      <c r="AD224" s="15"/>
      <c r="AE224" s="15"/>
      <c r="AT224" s="271" t="s">
        <v>206</v>
      </c>
      <c r="AU224" s="271" t="s">
        <v>84</v>
      </c>
      <c r="AV224" s="15" t="s">
        <v>202</v>
      </c>
      <c r="AW224" s="15" t="s">
        <v>5</v>
      </c>
      <c r="AX224" s="15" t="s">
        <v>82</v>
      </c>
      <c r="AY224" s="271" t="s">
        <v>194</v>
      </c>
    </row>
    <row r="225" s="2" customFormat="1" ht="24.15" customHeight="1">
      <c r="A225" s="41"/>
      <c r="B225" s="42"/>
      <c r="C225" s="220" t="s">
        <v>289</v>
      </c>
      <c r="D225" s="220" t="s">
        <v>197</v>
      </c>
      <c r="E225" s="221" t="s">
        <v>1059</v>
      </c>
      <c r="F225" s="222" t="s">
        <v>1060</v>
      </c>
      <c r="G225" s="223" t="s">
        <v>200</v>
      </c>
      <c r="H225" s="224">
        <v>2.3999999999999999</v>
      </c>
      <c r="I225" s="225"/>
      <c r="J225" s="225"/>
      <c r="K225" s="226">
        <f>ROUND(P225*H225,2)</f>
        <v>0</v>
      </c>
      <c r="L225" s="222" t="s">
        <v>201</v>
      </c>
      <c r="M225" s="47"/>
      <c r="N225" s="227" t="s">
        <v>20</v>
      </c>
      <c r="O225" s="228" t="s">
        <v>43</v>
      </c>
      <c r="P225" s="229">
        <f>I225+J225</f>
        <v>0</v>
      </c>
      <c r="Q225" s="229">
        <f>ROUND(I225*H225,2)</f>
        <v>0</v>
      </c>
      <c r="R225" s="229">
        <f>ROUND(J225*H225,2)</f>
        <v>0</v>
      </c>
      <c r="S225" s="87"/>
      <c r="T225" s="230">
        <f>S225*H225</f>
        <v>0</v>
      </c>
      <c r="U225" s="230">
        <v>0</v>
      </c>
      <c r="V225" s="230">
        <f>U225*H225</f>
        <v>0</v>
      </c>
      <c r="W225" s="230">
        <v>0</v>
      </c>
      <c r="X225" s="231">
        <f>W225*H225</f>
        <v>0</v>
      </c>
      <c r="Y225" s="41"/>
      <c r="Z225" s="41"/>
      <c r="AA225" s="41"/>
      <c r="AB225" s="41"/>
      <c r="AC225" s="41"/>
      <c r="AD225" s="41"/>
      <c r="AE225" s="41"/>
      <c r="AR225" s="232" t="s">
        <v>202</v>
      </c>
      <c r="AT225" s="232" t="s">
        <v>197</v>
      </c>
      <c r="AU225" s="232" t="s">
        <v>84</v>
      </c>
      <c r="AY225" s="20" t="s">
        <v>194</v>
      </c>
      <c r="BE225" s="233">
        <f>IF(O225="základní",K225,0)</f>
        <v>0</v>
      </c>
      <c r="BF225" s="233">
        <f>IF(O225="snížená",K225,0)</f>
        <v>0</v>
      </c>
      <c r="BG225" s="233">
        <f>IF(O225="zákl. přenesená",K225,0)</f>
        <v>0</v>
      </c>
      <c r="BH225" s="233">
        <f>IF(O225="sníž. přenesená",K225,0)</f>
        <v>0</v>
      </c>
      <c r="BI225" s="233">
        <f>IF(O225="nulová",K225,0)</f>
        <v>0</v>
      </c>
      <c r="BJ225" s="20" t="s">
        <v>82</v>
      </c>
      <c r="BK225" s="233">
        <f>ROUND(P225*H225,2)</f>
        <v>0</v>
      </c>
      <c r="BL225" s="20" t="s">
        <v>202</v>
      </c>
      <c r="BM225" s="232" t="s">
        <v>1061</v>
      </c>
    </row>
    <row r="226" s="2" customFormat="1">
      <c r="A226" s="41"/>
      <c r="B226" s="42"/>
      <c r="C226" s="43"/>
      <c r="D226" s="234" t="s">
        <v>204</v>
      </c>
      <c r="E226" s="43"/>
      <c r="F226" s="235" t="s">
        <v>1062</v>
      </c>
      <c r="G226" s="43"/>
      <c r="H226" s="43"/>
      <c r="I226" s="236"/>
      <c r="J226" s="236"/>
      <c r="K226" s="43"/>
      <c r="L226" s="43"/>
      <c r="M226" s="47"/>
      <c r="N226" s="237"/>
      <c r="O226" s="238"/>
      <c r="P226" s="87"/>
      <c r="Q226" s="87"/>
      <c r="R226" s="87"/>
      <c r="S226" s="87"/>
      <c r="T226" s="87"/>
      <c r="U226" s="87"/>
      <c r="V226" s="87"/>
      <c r="W226" s="87"/>
      <c r="X226" s="88"/>
      <c r="Y226" s="41"/>
      <c r="Z226" s="41"/>
      <c r="AA226" s="41"/>
      <c r="AB226" s="41"/>
      <c r="AC226" s="41"/>
      <c r="AD226" s="41"/>
      <c r="AE226" s="41"/>
      <c r="AT226" s="20" t="s">
        <v>204</v>
      </c>
      <c r="AU226" s="20" t="s">
        <v>84</v>
      </c>
    </row>
    <row r="227" s="13" customFormat="1">
      <c r="A227" s="13"/>
      <c r="B227" s="239"/>
      <c r="C227" s="240"/>
      <c r="D227" s="241" t="s">
        <v>206</v>
      </c>
      <c r="E227" s="242" t="s">
        <v>20</v>
      </c>
      <c r="F227" s="243" t="s">
        <v>105</v>
      </c>
      <c r="G227" s="240"/>
      <c r="H227" s="242" t="s">
        <v>20</v>
      </c>
      <c r="I227" s="244"/>
      <c r="J227" s="244"/>
      <c r="K227" s="240"/>
      <c r="L227" s="240"/>
      <c r="M227" s="245"/>
      <c r="N227" s="246"/>
      <c r="O227" s="247"/>
      <c r="P227" s="247"/>
      <c r="Q227" s="247"/>
      <c r="R227" s="247"/>
      <c r="S227" s="247"/>
      <c r="T227" s="247"/>
      <c r="U227" s="247"/>
      <c r="V227" s="247"/>
      <c r="W227" s="247"/>
      <c r="X227" s="248"/>
      <c r="Y227" s="13"/>
      <c r="Z227" s="13"/>
      <c r="AA227" s="13"/>
      <c r="AB227" s="13"/>
      <c r="AC227" s="13"/>
      <c r="AD227" s="13"/>
      <c r="AE227" s="13"/>
      <c r="AT227" s="249" t="s">
        <v>206</v>
      </c>
      <c r="AU227" s="249" t="s">
        <v>84</v>
      </c>
      <c r="AV227" s="13" t="s">
        <v>82</v>
      </c>
      <c r="AW227" s="13" t="s">
        <v>5</v>
      </c>
      <c r="AX227" s="13" t="s">
        <v>74</v>
      </c>
      <c r="AY227" s="249" t="s">
        <v>194</v>
      </c>
    </row>
    <row r="228" s="13" customFormat="1">
      <c r="A228" s="13"/>
      <c r="B228" s="239"/>
      <c r="C228" s="240"/>
      <c r="D228" s="241" t="s">
        <v>206</v>
      </c>
      <c r="E228" s="242" t="s">
        <v>20</v>
      </c>
      <c r="F228" s="243" t="s">
        <v>1058</v>
      </c>
      <c r="G228" s="240"/>
      <c r="H228" s="242" t="s">
        <v>20</v>
      </c>
      <c r="I228" s="244"/>
      <c r="J228" s="244"/>
      <c r="K228" s="240"/>
      <c r="L228" s="240"/>
      <c r="M228" s="245"/>
      <c r="N228" s="246"/>
      <c r="O228" s="247"/>
      <c r="P228" s="247"/>
      <c r="Q228" s="247"/>
      <c r="R228" s="247"/>
      <c r="S228" s="247"/>
      <c r="T228" s="247"/>
      <c r="U228" s="247"/>
      <c r="V228" s="247"/>
      <c r="W228" s="247"/>
      <c r="X228" s="248"/>
      <c r="Y228" s="13"/>
      <c r="Z228" s="13"/>
      <c r="AA228" s="13"/>
      <c r="AB228" s="13"/>
      <c r="AC228" s="13"/>
      <c r="AD228" s="13"/>
      <c r="AE228" s="13"/>
      <c r="AT228" s="249" t="s">
        <v>206</v>
      </c>
      <c r="AU228" s="249" t="s">
        <v>84</v>
      </c>
      <c r="AV228" s="13" t="s">
        <v>82</v>
      </c>
      <c r="AW228" s="13" t="s">
        <v>5</v>
      </c>
      <c r="AX228" s="13" t="s">
        <v>74</v>
      </c>
      <c r="AY228" s="249" t="s">
        <v>194</v>
      </c>
    </row>
    <row r="229" s="14" customFormat="1">
      <c r="A229" s="14"/>
      <c r="B229" s="250"/>
      <c r="C229" s="251"/>
      <c r="D229" s="241" t="s">
        <v>206</v>
      </c>
      <c r="E229" s="252" t="s">
        <v>20</v>
      </c>
      <c r="F229" s="253" t="s">
        <v>641</v>
      </c>
      <c r="G229" s="251"/>
      <c r="H229" s="254">
        <v>2.3999999999999999</v>
      </c>
      <c r="I229" s="255"/>
      <c r="J229" s="255"/>
      <c r="K229" s="251"/>
      <c r="L229" s="251"/>
      <c r="M229" s="256"/>
      <c r="N229" s="257"/>
      <c r="O229" s="258"/>
      <c r="P229" s="258"/>
      <c r="Q229" s="258"/>
      <c r="R229" s="258"/>
      <c r="S229" s="258"/>
      <c r="T229" s="258"/>
      <c r="U229" s="258"/>
      <c r="V229" s="258"/>
      <c r="W229" s="258"/>
      <c r="X229" s="259"/>
      <c r="Y229" s="14"/>
      <c r="Z229" s="14"/>
      <c r="AA229" s="14"/>
      <c r="AB229" s="14"/>
      <c r="AC229" s="14"/>
      <c r="AD229" s="14"/>
      <c r="AE229" s="14"/>
      <c r="AT229" s="260" t="s">
        <v>206</v>
      </c>
      <c r="AU229" s="260" t="s">
        <v>84</v>
      </c>
      <c r="AV229" s="14" t="s">
        <v>84</v>
      </c>
      <c r="AW229" s="14" t="s">
        <v>5</v>
      </c>
      <c r="AX229" s="14" t="s">
        <v>74</v>
      </c>
      <c r="AY229" s="260" t="s">
        <v>194</v>
      </c>
    </row>
    <row r="230" s="15" customFormat="1">
      <c r="A230" s="15"/>
      <c r="B230" s="261"/>
      <c r="C230" s="262"/>
      <c r="D230" s="241" t="s">
        <v>206</v>
      </c>
      <c r="E230" s="263" t="s">
        <v>20</v>
      </c>
      <c r="F230" s="264" t="s">
        <v>210</v>
      </c>
      <c r="G230" s="262"/>
      <c r="H230" s="265">
        <v>2.3999999999999999</v>
      </c>
      <c r="I230" s="266"/>
      <c r="J230" s="266"/>
      <c r="K230" s="262"/>
      <c r="L230" s="262"/>
      <c r="M230" s="267"/>
      <c r="N230" s="268"/>
      <c r="O230" s="269"/>
      <c r="P230" s="269"/>
      <c r="Q230" s="269"/>
      <c r="R230" s="269"/>
      <c r="S230" s="269"/>
      <c r="T230" s="269"/>
      <c r="U230" s="269"/>
      <c r="V230" s="269"/>
      <c r="W230" s="269"/>
      <c r="X230" s="270"/>
      <c r="Y230" s="15"/>
      <c r="Z230" s="15"/>
      <c r="AA230" s="15"/>
      <c r="AB230" s="15"/>
      <c r="AC230" s="15"/>
      <c r="AD230" s="15"/>
      <c r="AE230" s="15"/>
      <c r="AT230" s="271" t="s">
        <v>206</v>
      </c>
      <c r="AU230" s="271" t="s">
        <v>84</v>
      </c>
      <c r="AV230" s="15" t="s">
        <v>202</v>
      </c>
      <c r="AW230" s="15" t="s">
        <v>5</v>
      </c>
      <c r="AX230" s="15" t="s">
        <v>82</v>
      </c>
      <c r="AY230" s="271" t="s">
        <v>194</v>
      </c>
    </row>
    <row r="231" s="2" customFormat="1" ht="24.15" customHeight="1">
      <c r="A231" s="41"/>
      <c r="B231" s="42"/>
      <c r="C231" s="220" t="s">
        <v>291</v>
      </c>
      <c r="D231" s="220" t="s">
        <v>197</v>
      </c>
      <c r="E231" s="221" t="s">
        <v>1063</v>
      </c>
      <c r="F231" s="222" t="s">
        <v>1064</v>
      </c>
      <c r="G231" s="223" t="s">
        <v>262</v>
      </c>
      <c r="H231" s="224">
        <v>1.0900000000000001</v>
      </c>
      <c r="I231" s="225"/>
      <c r="J231" s="225"/>
      <c r="K231" s="226">
        <f>ROUND(P231*H231,2)</f>
        <v>0</v>
      </c>
      <c r="L231" s="222" t="s">
        <v>201</v>
      </c>
      <c r="M231" s="47"/>
      <c r="N231" s="227" t="s">
        <v>20</v>
      </c>
      <c r="O231" s="228" t="s">
        <v>43</v>
      </c>
      <c r="P231" s="229">
        <f>I231+J231</f>
        <v>0</v>
      </c>
      <c r="Q231" s="229">
        <f>ROUND(I231*H231,2)</f>
        <v>0</v>
      </c>
      <c r="R231" s="229">
        <f>ROUND(J231*H231,2)</f>
        <v>0</v>
      </c>
      <c r="S231" s="87"/>
      <c r="T231" s="230">
        <f>S231*H231</f>
        <v>0</v>
      </c>
      <c r="U231" s="230">
        <v>1.0627727797</v>
      </c>
      <c r="V231" s="230">
        <f>U231*H231</f>
        <v>1.1584223298730001</v>
      </c>
      <c r="W231" s="230">
        <v>0</v>
      </c>
      <c r="X231" s="231">
        <f>W231*H231</f>
        <v>0</v>
      </c>
      <c r="Y231" s="41"/>
      <c r="Z231" s="41"/>
      <c r="AA231" s="41"/>
      <c r="AB231" s="41"/>
      <c r="AC231" s="41"/>
      <c r="AD231" s="41"/>
      <c r="AE231" s="41"/>
      <c r="AR231" s="232" t="s">
        <v>202</v>
      </c>
      <c r="AT231" s="232" t="s">
        <v>197</v>
      </c>
      <c r="AU231" s="232" t="s">
        <v>84</v>
      </c>
      <c r="AY231" s="20" t="s">
        <v>194</v>
      </c>
      <c r="BE231" s="233">
        <f>IF(O231="základní",K231,0)</f>
        <v>0</v>
      </c>
      <c r="BF231" s="233">
        <f>IF(O231="snížená",K231,0)</f>
        <v>0</v>
      </c>
      <c r="BG231" s="233">
        <f>IF(O231="zákl. přenesená",K231,0)</f>
        <v>0</v>
      </c>
      <c r="BH231" s="233">
        <f>IF(O231="sníž. přenesená",K231,0)</f>
        <v>0</v>
      </c>
      <c r="BI231" s="233">
        <f>IF(O231="nulová",K231,0)</f>
        <v>0</v>
      </c>
      <c r="BJ231" s="20" t="s">
        <v>82</v>
      </c>
      <c r="BK231" s="233">
        <f>ROUND(P231*H231,2)</f>
        <v>0</v>
      </c>
      <c r="BL231" s="20" t="s">
        <v>202</v>
      </c>
      <c r="BM231" s="232" t="s">
        <v>1065</v>
      </c>
    </row>
    <row r="232" s="2" customFormat="1">
      <c r="A232" s="41"/>
      <c r="B232" s="42"/>
      <c r="C232" s="43"/>
      <c r="D232" s="234" t="s">
        <v>204</v>
      </c>
      <c r="E232" s="43"/>
      <c r="F232" s="235" t="s">
        <v>1066</v>
      </c>
      <c r="G232" s="43"/>
      <c r="H232" s="43"/>
      <c r="I232" s="236"/>
      <c r="J232" s="236"/>
      <c r="K232" s="43"/>
      <c r="L232" s="43"/>
      <c r="M232" s="47"/>
      <c r="N232" s="237"/>
      <c r="O232" s="238"/>
      <c r="P232" s="87"/>
      <c r="Q232" s="87"/>
      <c r="R232" s="87"/>
      <c r="S232" s="87"/>
      <c r="T232" s="87"/>
      <c r="U232" s="87"/>
      <c r="V232" s="87"/>
      <c r="W232" s="87"/>
      <c r="X232" s="88"/>
      <c r="Y232" s="41"/>
      <c r="Z232" s="41"/>
      <c r="AA232" s="41"/>
      <c r="AB232" s="41"/>
      <c r="AC232" s="41"/>
      <c r="AD232" s="41"/>
      <c r="AE232" s="41"/>
      <c r="AT232" s="20" t="s">
        <v>204</v>
      </c>
      <c r="AU232" s="20" t="s">
        <v>84</v>
      </c>
    </row>
    <row r="233" s="13" customFormat="1">
      <c r="A233" s="13"/>
      <c r="B233" s="239"/>
      <c r="C233" s="240"/>
      <c r="D233" s="241" t="s">
        <v>206</v>
      </c>
      <c r="E233" s="242" t="s">
        <v>20</v>
      </c>
      <c r="F233" s="243" t="s">
        <v>105</v>
      </c>
      <c r="G233" s="240"/>
      <c r="H233" s="242" t="s">
        <v>20</v>
      </c>
      <c r="I233" s="244"/>
      <c r="J233" s="244"/>
      <c r="K233" s="240"/>
      <c r="L233" s="240"/>
      <c r="M233" s="245"/>
      <c r="N233" s="246"/>
      <c r="O233" s="247"/>
      <c r="P233" s="247"/>
      <c r="Q233" s="247"/>
      <c r="R233" s="247"/>
      <c r="S233" s="247"/>
      <c r="T233" s="247"/>
      <c r="U233" s="247"/>
      <c r="V233" s="247"/>
      <c r="W233" s="247"/>
      <c r="X233" s="248"/>
      <c r="Y233" s="13"/>
      <c r="Z233" s="13"/>
      <c r="AA233" s="13"/>
      <c r="AB233" s="13"/>
      <c r="AC233" s="13"/>
      <c r="AD233" s="13"/>
      <c r="AE233" s="13"/>
      <c r="AT233" s="249" t="s">
        <v>206</v>
      </c>
      <c r="AU233" s="249" t="s">
        <v>84</v>
      </c>
      <c r="AV233" s="13" t="s">
        <v>82</v>
      </c>
      <c r="AW233" s="13" t="s">
        <v>5</v>
      </c>
      <c r="AX233" s="13" t="s">
        <v>74</v>
      </c>
      <c r="AY233" s="249" t="s">
        <v>194</v>
      </c>
    </row>
    <row r="234" s="13" customFormat="1">
      <c r="A234" s="13"/>
      <c r="B234" s="239"/>
      <c r="C234" s="240"/>
      <c r="D234" s="241" t="s">
        <v>206</v>
      </c>
      <c r="E234" s="242" t="s">
        <v>20</v>
      </c>
      <c r="F234" s="243" t="s">
        <v>1067</v>
      </c>
      <c r="G234" s="240"/>
      <c r="H234" s="242" t="s">
        <v>20</v>
      </c>
      <c r="I234" s="244"/>
      <c r="J234" s="244"/>
      <c r="K234" s="240"/>
      <c r="L234" s="240"/>
      <c r="M234" s="245"/>
      <c r="N234" s="246"/>
      <c r="O234" s="247"/>
      <c r="P234" s="247"/>
      <c r="Q234" s="247"/>
      <c r="R234" s="247"/>
      <c r="S234" s="247"/>
      <c r="T234" s="247"/>
      <c r="U234" s="247"/>
      <c r="V234" s="247"/>
      <c r="W234" s="247"/>
      <c r="X234" s="248"/>
      <c r="Y234" s="13"/>
      <c r="Z234" s="13"/>
      <c r="AA234" s="13"/>
      <c r="AB234" s="13"/>
      <c r="AC234" s="13"/>
      <c r="AD234" s="13"/>
      <c r="AE234" s="13"/>
      <c r="AT234" s="249" t="s">
        <v>206</v>
      </c>
      <c r="AU234" s="249" t="s">
        <v>84</v>
      </c>
      <c r="AV234" s="13" t="s">
        <v>82</v>
      </c>
      <c r="AW234" s="13" t="s">
        <v>5</v>
      </c>
      <c r="AX234" s="13" t="s">
        <v>74</v>
      </c>
      <c r="AY234" s="249" t="s">
        <v>194</v>
      </c>
    </row>
    <row r="235" s="13" customFormat="1">
      <c r="A235" s="13"/>
      <c r="B235" s="239"/>
      <c r="C235" s="240"/>
      <c r="D235" s="241" t="s">
        <v>206</v>
      </c>
      <c r="E235" s="242" t="s">
        <v>20</v>
      </c>
      <c r="F235" s="243" t="s">
        <v>349</v>
      </c>
      <c r="G235" s="240"/>
      <c r="H235" s="242" t="s">
        <v>20</v>
      </c>
      <c r="I235" s="244"/>
      <c r="J235" s="244"/>
      <c r="K235" s="240"/>
      <c r="L235" s="240"/>
      <c r="M235" s="245"/>
      <c r="N235" s="246"/>
      <c r="O235" s="247"/>
      <c r="P235" s="247"/>
      <c r="Q235" s="247"/>
      <c r="R235" s="247"/>
      <c r="S235" s="247"/>
      <c r="T235" s="247"/>
      <c r="U235" s="247"/>
      <c r="V235" s="247"/>
      <c r="W235" s="247"/>
      <c r="X235" s="248"/>
      <c r="Y235" s="13"/>
      <c r="Z235" s="13"/>
      <c r="AA235" s="13"/>
      <c r="AB235" s="13"/>
      <c r="AC235" s="13"/>
      <c r="AD235" s="13"/>
      <c r="AE235" s="13"/>
      <c r="AT235" s="249" t="s">
        <v>206</v>
      </c>
      <c r="AU235" s="249" t="s">
        <v>84</v>
      </c>
      <c r="AV235" s="13" t="s">
        <v>82</v>
      </c>
      <c r="AW235" s="13" t="s">
        <v>5</v>
      </c>
      <c r="AX235" s="13" t="s">
        <v>74</v>
      </c>
      <c r="AY235" s="249" t="s">
        <v>194</v>
      </c>
    </row>
    <row r="236" s="14" customFormat="1">
      <c r="A236" s="14"/>
      <c r="B236" s="250"/>
      <c r="C236" s="251"/>
      <c r="D236" s="241" t="s">
        <v>206</v>
      </c>
      <c r="E236" s="252" t="s">
        <v>20</v>
      </c>
      <c r="F236" s="253" t="s">
        <v>1068</v>
      </c>
      <c r="G236" s="251"/>
      <c r="H236" s="254">
        <v>1.0900000000000001</v>
      </c>
      <c r="I236" s="255"/>
      <c r="J236" s="255"/>
      <c r="K236" s="251"/>
      <c r="L236" s="251"/>
      <c r="M236" s="256"/>
      <c r="N236" s="257"/>
      <c r="O236" s="258"/>
      <c r="P236" s="258"/>
      <c r="Q236" s="258"/>
      <c r="R236" s="258"/>
      <c r="S236" s="258"/>
      <c r="T236" s="258"/>
      <c r="U236" s="258"/>
      <c r="V236" s="258"/>
      <c r="W236" s="258"/>
      <c r="X236" s="259"/>
      <c r="Y236" s="14"/>
      <c r="Z236" s="14"/>
      <c r="AA236" s="14"/>
      <c r="AB236" s="14"/>
      <c r="AC236" s="14"/>
      <c r="AD236" s="14"/>
      <c r="AE236" s="14"/>
      <c r="AT236" s="260" t="s">
        <v>206</v>
      </c>
      <c r="AU236" s="260" t="s">
        <v>84</v>
      </c>
      <c r="AV236" s="14" t="s">
        <v>84</v>
      </c>
      <c r="AW236" s="14" t="s">
        <v>5</v>
      </c>
      <c r="AX236" s="14" t="s">
        <v>74</v>
      </c>
      <c r="AY236" s="260" t="s">
        <v>194</v>
      </c>
    </row>
    <row r="237" s="15" customFormat="1">
      <c r="A237" s="15"/>
      <c r="B237" s="261"/>
      <c r="C237" s="262"/>
      <c r="D237" s="241" t="s">
        <v>206</v>
      </c>
      <c r="E237" s="263" t="s">
        <v>20</v>
      </c>
      <c r="F237" s="264" t="s">
        <v>210</v>
      </c>
      <c r="G237" s="262"/>
      <c r="H237" s="265">
        <v>1.0900000000000001</v>
      </c>
      <c r="I237" s="266"/>
      <c r="J237" s="266"/>
      <c r="K237" s="262"/>
      <c r="L237" s="262"/>
      <c r="M237" s="267"/>
      <c r="N237" s="268"/>
      <c r="O237" s="269"/>
      <c r="P237" s="269"/>
      <c r="Q237" s="269"/>
      <c r="R237" s="269"/>
      <c r="S237" s="269"/>
      <c r="T237" s="269"/>
      <c r="U237" s="269"/>
      <c r="V237" s="269"/>
      <c r="W237" s="269"/>
      <c r="X237" s="270"/>
      <c r="Y237" s="15"/>
      <c r="Z237" s="15"/>
      <c r="AA237" s="15"/>
      <c r="AB237" s="15"/>
      <c r="AC237" s="15"/>
      <c r="AD237" s="15"/>
      <c r="AE237" s="15"/>
      <c r="AT237" s="271" t="s">
        <v>206</v>
      </c>
      <c r="AU237" s="271" t="s">
        <v>84</v>
      </c>
      <c r="AV237" s="15" t="s">
        <v>202</v>
      </c>
      <c r="AW237" s="15" t="s">
        <v>5</v>
      </c>
      <c r="AX237" s="15" t="s">
        <v>82</v>
      </c>
      <c r="AY237" s="271" t="s">
        <v>194</v>
      </c>
    </row>
    <row r="238" s="2" customFormat="1" ht="24.15" customHeight="1">
      <c r="A238" s="41"/>
      <c r="B238" s="42"/>
      <c r="C238" s="220" t="s">
        <v>287</v>
      </c>
      <c r="D238" s="220" t="s">
        <v>197</v>
      </c>
      <c r="E238" s="221" t="s">
        <v>1069</v>
      </c>
      <c r="F238" s="222" t="s">
        <v>1070</v>
      </c>
      <c r="G238" s="223" t="s">
        <v>218</v>
      </c>
      <c r="H238" s="224">
        <v>7.1299999999999999</v>
      </c>
      <c r="I238" s="225"/>
      <c r="J238" s="225"/>
      <c r="K238" s="226">
        <f>ROUND(P238*H238,2)</f>
        <v>0</v>
      </c>
      <c r="L238" s="222" t="s">
        <v>201</v>
      </c>
      <c r="M238" s="47"/>
      <c r="N238" s="227" t="s">
        <v>20</v>
      </c>
      <c r="O238" s="228" t="s">
        <v>43</v>
      </c>
      <c r="P238" s="229">
        <f>I238+J238</f>
        <v>0</v>
      </c>
      <c r="Q238" s="229">
        <f>ROUND(I238*H238,2)</f>
        <v>0</v>
      </c>
      <c r="R238" s="229">
        <f>ROUND(J238*H238,2)</f>
        <v>0</v>
      </c>
      <c r="S238" s="87"/>
      <c r="T238" s="230">
        <f>S238*H238</f>
        <v>0</v>
      </c>
      <c r="U238" s="230">
        <v>2.5018722040000001</v>
      </c>
      <c r="V238" s="230">
        <f>U238*H238</f>
        <v>17.83834881452</v>
      </c>
      <c r="W238" s="230">
        <v>0</v>
      </c>
      <c r="X238" s="231">
        <f>W238*H238</f>
        <v>0</v>
      </c>
      <c r="Y238" s="41"/>
      <c r="Z238" s="41"/>
      <c r="AA238" s="41"/>
      <c r="AB238" s="41"/>
      <c r="AC238" s="41"/>
      <c r="AD238" s="41"/>
      <c r="AE238" s="41"/>
      <c r="AR238" s="232" t="s">
        <v>202</v>
      </c>
      <c r="AT238" s="232" t="s">
        <v>197</v>
      </c>
      <c r="AU238" s="232" t="s">
        <v>84</v>
      </c>
      <c r="AY238" s="20" t="s">
        <v>194</v>
      </c>
      <c r="BE238" s="233">
        <f>IF(O238="základní",K238,0)</f>
        <v>0</v>
      </c>
      <c r="BF238" s="233">
        <f>IF(O238="snížená",K238,0)</f>
        <v>0</v>
      </c>
      <c r="BG238" s="233">
        <f>IF(O238="zákl. přenesená",K238,0)</f>
        <v>0</v>
      </c>
      <c r="BH238" s="233">
        <f>IF(O238="sníž. přenesená",K238,0)</f>
        <v>0</v>
      </c>
      <c r="BI238" s="233">
        <f>IF(O238="nulová",K238,0)</f>
        <v>0</v>
      </c>
      <c r="BJ238" s="20" t="s">
        <v>82</v>
      </c>
      <c r="BK238" s="233">
        <f>ROUND(P238*H238,2)</f>
        <v>0</v>
      </c>
      <c r="BL238" s="20" t="s">
        <v>202</v>
      </c>
      <c r="BM238" s="232" t="s">
        <v>1071</v>
      </c>
    </row>
    <row r="239" s="2" customFormat="1">
      <c r="A239" s="41"/>
      <c r="B239" s="42"/>
      <c r="C239" s="43"/>
      <c r="D239" s="234" t="s">
        <v>204</v>
      </c>
      <c r="E239" s="43"/>
      <c r="F239" s="235" t="s">
        <v>1072</v>
      </c>
      <c r="G239" s="43"/>
      <c r="H239" s="43"/>
      <c r="I239" s="236"/>
      <c r="J239" s="236"/>
      <c r="K239" s="43"/>
      <c r="L239" s="43"/>
      <c r="M239" s="47"/>
      <c r="N239" s="237"/>
      <c r="O239" s="238"/>
      <c r="P239" s="87"/>
      <c r="Q239" s="87"/>
      <c r="R239" s="87"/>
      <c r="S239" s="87"/>
      <c r="T239" s="87"/>
      <c r="U239" s="87"/>
      <c r="V239" s="87"/>
      <c r="W239" s="87"/>
      <c r="X239" s="88"/>
      <c r="Y239" s="41"/>
      <c r="Z239" s="41"/>
      <c r="AA239" s="41"/>
      <c r="AB239" s="41"/>
      <c r="AC239" s="41"/>
      <c r="AD239" s="41"/>
      <c r="AE239" s="41"/>
      <c r="AT239" s="20" t="s">
        <v>204</v>
      </c>
      <c r="AU239" s="20" t="s">
        <v>84</v>
      </c>
    </row>
    <row r="240" s="13" customFormat="1">
      <c r="A240" s="13"/>
      <c r="B240" s="239"/>
      <c r="C240" s="240"/>
      <c r="D240" s="241" t="s">
        <v>206</v>
      </c>
      <c r="E240" s="242" t="s">
        <v>20</v>
      </c>
      <c r="F240" s="243" t="s">
        <v>105</v>
      </c>
      <c r="G240" s="240"/>
      <c r="H240" s="242" t="s">
        <v>20</v>
      </c>
      <c r="I240" s="244"/>
      <c r="J240" s="244"/>
      <c r="K240" s="240"/>
      <c r="L240" s="240"/>
      <c r="M240" s="245"/>
      <c r="N240" s="246"/>
      <c r="O240" s="247"/>
      <c r="P240" s="247"/>
      <c r="Q240" s="247"/>
      <c r="R240" s="247"/>
      <c r="S240" s="247"/>
      <c r="T240" s="247"/>
      <c r="U240" s="247"/>
      <c r="V240" s="247"/>
      <c r="W240" s="247"/>
      <c r="X240" s="248"/>
      <c r="Y240" s="13"/>
      <c r="Z240" s="13"/>
      <c r="AA240" s="13"/>
      <c r="AB240" s="13"/>
      <c r="AC240" s="13"/>
      <c r="AD240" s="13"/>
      <c r="AE240" s="13"/>
      <c r="AT240" s="249" t="s">
        <v>206</v>
      </c>
      <c r="AU240" s="249" t="s">
        <v>84</v>
      </c>
      <c r="AV240" s="13" t="s">
        <v>82</v>
      </c>
      <c r="AW240" s="13" t="s">
        <v>5</v>
      </c>
      <c r="AX240" s="13" t="s">
        <v>74</v>
      </c>
      <c r="AY240" s="249" t="s">
        <v>194</v>
      </c>
    </row>
    <row r="241" s="13" customFormat="1">
      <c r="A241" s="13"/>
      <c r="B241" s="239"/>
      <c r="C241" s="240"/>
      <c r="D241" s="241" t="s">
        <v>206</v>
      </c>
      <c r="E241" s="242" t="s">
        <v>20</v>
      </c>
      <c r="F241" s="243" t="s">
        <v>1073</v>
      </c>
      <c r="G241" s="240"/>
      <c r="H241" s="242" t="s">
        <v>20</v>
      </c>
      <c r="I241" s="244"/>
      <c r="J241" s="244"/>
      <c r="K241" s="240"/>
      <c r="L241" s="240"/>
      <c r="M241" s="245"/>
      <c r="N241" s="246"/>
      <c r="O241" s="247"/>
      <c r="P241" s="247"/>
      <c r="Q241" s="247"/>
      <c r="R241" s="247"/>
      <c r="S241" s="247"/>
      <c r="T241" s="247"/>
      <c r="U241" s="247"/>
      <c r="V241" s="247"/>
      <c r="W241" s="247"/>
      <c r="X241" s="248"/>
      <c r="Y241" s="13"/>
      <c r="Z241" s="13"/>
      <c r="AA241" s="13"/>
      <c r="AB241" s="13"/>
      <c r="AC241" s="13"/>
      <c r="AD241" s="13"/>
      <c r="AE241" s="13"/>
      <c r="AT241" s="249" t="s">
        <v>206</v>
      </c>
      <c r="AU241" s="249" t="s">
        <v>84</v>
      </c>
      <c r="AV241" s="13" t="s">
        <v>82</v>
      </c>
      <c r="AW241" s="13" t="s">
        <v>5</v>
      </c>
      <c r="AX241" s="13" t="s">
        <v>74</v>
      </c>
      <c r="AY241" s="249" t="s">
        <v>194</v>
      </c>
    </row>
    <row r="242" s="13" customFormat="1">
      <c r="A242" s="13"/>
      <c r="B242" s="239"/>
      <c r="C242" s="240"/>
      <c r="D242" s="241" t="s">
        <v>206</v>
      </c>
      <c r="E242" s="242" t="s">
        <v>20</v>
      </c>
      <c r="F242" s="243" t="s">
        <v>355</v>
      </c>
      <c r="G242" s="240"/>
      <c r="H242" s="242" t="s">
        <v>20</v>
      </c>
      <c r="I242" s="244"/>
      <c r="J242" s="244"/>
      <c r="K242" s="240"/>
      <c r="L242" s="240"/>
      <c r="M242" s="245"/>
      <c r="N242" s="246"/>
      <c r="O242" s="247"/>
      <c r="P242" s="247"/>
      <c r="Q242" s="247"/>
      <c r="R242" s="247"/>
      <c r="S242" s="247"/>
      <c r="T242" s="247"/>
      <c r="U242" s="247"/>
      <c r="V242" s="247"/>
      <c r="W242" s="247"/>
      <c r="X242" s="248"/>
      <c r="Y242" s="13"/>
      <c r="Z242" s="13"/>
      <c r="AA242" s="13"/>
      <c r="AB242" s="13"/>
      <c r="AC242" s="13"/>
      <c r="AD242" s="13"/>
      <c r="AE242" s="13"/>
      <c r="AT242" s="249" t="s">
        <v>206</v>
      </c>
      <c r="AU242" s="249" t="s">
        <v>84</v>
      </c>
      <c r="AV242" s="13" t="s">
        <v>82</v>
      </c>
      <c r="AW242" s="13" t="s">
        <v>5</v>
      </c>
      <c r="AX242" s="13" t="s">
        <v>74</v>
      </c>
      <c r="AY242" s="249" t="s">
        <v>194</v>
      </c>
    </row>
    <row r="243" s="14" customFormat="1">
      <c r="A243" s="14"/>
      <c r="B243" s="250"/>
      <c r="C243" s="251"/>
      <c r="D243" s="241" t="s">
        <v>206</v>
      </c>
      <c r="E243" s="252" t="s">
        <v>20</v>
      </c>
      <c r="F243" s="253" t="s">
        <v>1027</v>
      </c>
      <c r="G243" s="251"/>
      <c r="H243" s="254">
        <v>7.1299999999999999</v>
      </c>
      <c r="I243" s="255"/>
      <c r="J243" s="255"/>
      <c r="K243" s="251"/>
      <c r="L243" s="251"/>
      <c r="M243" s="256"/>
      <c r="N243" s="257"/>
      <c r="O243" s="258"/>
      <c r="P243" s="258"/>
      <c r="Q243" s="258"/>
      <c r="R243" s="258"/>
      <c r="S243" s="258"/>
      <c r="T243" s="258"/>
      <c r="U243" s="258"/>
      <c r="V243" s="258"/>
      <c r="W243" s="258"/>
      <c r="X243" s="259"/>
      <c r="Y243" s="14"/>
      <c r="Z243" s="14"/>
      <c r="AA243" s="14"/>
      <c r="AB243" s="14"/>
      <c r="AC243" s="14"/>
      <c r="AD243" s="14"/>
      <c r="AE243" s="14"/>
      <c r="AT243" s="260" t="s">
        <v>206</v>
      </c>
      <c r="AU243" s="260" t="s">
        <v>84</v>
      </c>
      <c r="AV243" s="14" t="s">
        <v>84</v>
      </c>
      <c r="AW243" s="14" t="s">
        <v>5</v>
      </c>
      <c r="AX243" s="14" t="s">
        <v>74</v>
      </c>
      <c r="AY243" s="260" t="s">
        <v>194</v>
      </c>
    </row>
    <row r="244" s="15" customFormat="1">
      <c r="A244" s="15"/>
      <c r="B244" s="261"/>
      <c r="C244" s="262"/>
      <c r="D244" s="241" t="s">
        <v>206</v>
      </c>
      <c r="E244" s="263" t="s">
        <v>20</v>
      </c>
      <c r="F244" s="264" t="s">
        <v>210</v>
      </c>
      <c r="G244" s="262"/>
      <c r="H244" s="265">
        <v>7.1299999999999999</v>
      </c>
      <c r="I244" s="266"/>
      <c r="J244" s="266"/>
      <c r="K244" s="262"/>
      <c r="L244" s="262"/>
      <c r="M244" s="267"/>
      <c r="N244" s="268"/>
      <c r="O244" s="269"/>
      <c r="P244" s="269"/>
      <c r="Q244" s="269"/>
      <c r="R244" s="269"/>
      <c r="S244" s="269"/>
      <c r="T244" s="269"/>
      <c r="U244" s="269"/>
      <c r="V244" s="269"/>
      <c r="W244" s="269"/>
      <c r="X244" s="270"/>
      <c r="Y244" s="15"/>
      <c r="Z244" s="15"/>
      <c r="AA244" s="15"/>
      <c r="AB244" s="15"/>
      <c r="AC244" s="15"/>
      <c r="AD244" s="15"/>
      <c r="AE244" s="15"/>
      <c r="AT244" s="271" t="s">
        <v>206</v>
      </c>
      <c r="AU244" s="271" t="s">
        <v>84</v>
      </c>
      <c r="AV244" s="15" t="s">
        <v>202</v>
      </c>
      <c r="AW244" s="15" t="s">
        <v>5</v>
      </c>
      <c r="AX244" s="15" t="s">
        <v>82</v>
      </c>
      <c r="AY244" s="271" t="s">
        <v>194</v>
      </c>
    </row>
    <row r="245" s="2" customFormat="1" ht="24.15" customHeight="1">
      <c r="A245" s="41"/>
      <c r="B245" s="42"/>
      <c r="C245" s="220" t="s">
        <v>294</v>
      </c>
      <c r="D245" s="220" t="s">
        <v>197</v>
      </c>
      <c r="E245" s="221" t="s">
        <v>618</v>
      </c>
      <c r="F245" s="222" t="s">
        <v>619</v>
      </c>
      <c r="G245" s="223" t="s">
        <v>200</v>
      </c>
      <c r="H245" s="224">
        <v>22.899999999999999</v>
      </c>
      <c r="I245" s="225"/>
      <c r="J245" s="225"/>
      <c r="K245" s="226">
        <f>ROUND(P245*H245,2)</f>
        <v>0</v>
      </c>
      <c r="L245" s="222" t="s">
        <v>201</v>
      </c>
      <c r="M245" s="47"/>
      <c r="N245" s="227" t="s">
        <v>20</v>
      </c>
      <c r="O245" s="228" t="s">
        <v>43</v>
      </c>
      <c r="P245" s="229">
        <f>I245+J245</f>
        <v>0</v>
      </c>
      <c r="Q245" s="229">
        <f>ROUND(I245*H245,2)</f>
        <v>0</v>
      </c>
      <c r="R245" s="229">
        <f>ROUND(J245*H245,2)</f>
        <v>0</v>
      </c>
      <c r="S245" s="87"/>
      <c r="T245" s="230">
        <f>S245*H245</f>
        <v>0</v>
      </c>
      <c r="U245" s="230">
        <v>0.0026919000000000001</v>
      </c>
      <c r="V245" s="230">
        <f>U245*H245</f>
        <v>0.06164451</v>
      </c>
      <c r="W245" s="230">
        <v>0</v>
      </c>
      <c r="X245" s="231">
        <f>W245*H245</f>
        <v>0</v>
      </c>
      <c r="Y245" s="41"/>
      <c r="Z245" s="41"/>
      <c r="AA245" s="41"/>
      <c r="AB245" s="41"/>
      <c r="AC245" s="41"/>
      <c r="AD245" s="41"/>
      <c r="AE245" s="41"/>
      <c r="AR245" s="232" t="s">
        <v>202</v>
      </c>
      <c r="AT245" s="232" t="s">
        <v>197</v>
      </c>
      <c r="AU245" s="232" t="s">
        <v>84</v>
      </c>
      <c r="AY245" s="20" t="s">
        <v>194</v>
      </c>
      <c r="BE245" s="233">
        <f>IF(O245="základní",K245,0)</f>
        <v>0</v>
      </c>
      <c r="BF245" s="233">
        <f>IF(O245="snížená",K245,0)</f>
        <v>0</v>
      </c>
      <c r="BG245" s="233">
        <f>IF(O245="zákl. přenesená",K245,0)</f>
        <v>0</v>
      </c>
      <c r="BH245" s="233">
        <f>IF(O245="sníž. přenesená",K245,0)</f>
        <v>0</v>
      </c>
      <c r="BI245" s="233">
        <f>IF(O245="nulová",K245,0)</f>
        <v>0</v>
      </c>
      <c r="BJ245" s="20" t="s">
        <v>82</v>
      </c>
      <c r="BK245" s="233">
        <f>ROUND(P245*H245,2)</f>
        <v>0</v>
      </c>
      <c r="BL245" s="20" t="s">
        <v>202</v>
      </c>
      <c r="BM245" s="232" t="s">
        <v>1074</v>
      </c>
    </row>
    <row r="246" s="2" customFormat="1">
      <c r="A246" s="41"/>
      <c r="B246" s="42"/>
      <c r="C246" s="43"/>
      <c r="D246" s="234" t="s">
        <v>204</v>
      </c>
      <c r="E246" s="43"/>
      <c r="F246" s="235" t="s">
        <v>621</v>
      </c>
      <c r="G246" s="43"/>
      <c r="H246" s="43"/>
      <c r="I246" s="236"/>
      <c r="J246" s="236"/>
      <c r="K246" s="43"/>
      <c r="L246" s="43"/>
      <c r="M246" s="47"/>
      <c r="N246" s="237"/>
      <c r="O246" s="238"/>
      <c r="P246" s="87"/>
      <c r="Q246" s="87"/>
      <c r="R246" s="87"/>
      <c r="S246" s="87"/>
      <c r="T246" s="87"/>
      <c r="U246" s="87"/>
      <c r="V246" s="87"/>
      <c r="W246" s="87"/>
      <c r="X246" s="88"/>
      <c r="Y246" s="41"/>
      <c r="Z246" s="41"/>
      <c r="AA246" s="41"/>
      <c r="AB246" s="41"/>
      <c r="AC246" s="41"/>
      <c r="AD246" s="41"/>
      <c r="AE246" s="41"/>
      <c r="AT246" s="20" t="s">
        <v>204</v>
      </c>
      <c r="AU246" s="20" t="s">
        <v>84</v>
      </c>
    </row>
    <row r="247" s="13" customFormat="1">
      <c r="A247" s="13"/>
      <c r="B247" s="239"/>
      <c r="C247" s="240"/>
      <c r="D247" s="241" t="s">
        <v>206</v>
      </c>
      <c r="E247" s="242" t="s">
        <v>20</v>
      </c>
      <c r="F247" s="243" t="s">
        <v>105</v>
      </c>
      <c r="G247" s="240"/>
      <c r="H247" s="242" t="s">
        <v>20</v>
      </c>
      <c r="I247" s="244"/>
      <c r="J247" s="244"/>
      <c r="K247" s="240"/>
      <c r="L247" s="240"/>
      <c r="M247" s="245"/>
      <c r="N247" s="246"/>
      <c r="O247" s="247"/>
      <c r="P247" s="247"/>
      <c r="Q247" s="247"/>
      <c r="R247" s="247"/>
      <c r="S247" s="247"/>
      <c r="T247" s="247"/>
      <c r="U247" s="247"/>
      <c r="V247" s="247"/>
      <c r="W247" s="247"/>
      <c r="X247" s="248"/>
      <c r="Y247" s="13"/>
      <c r="Z247" s="13"/>
      <c r="AA247" s="13"/>
      <c r="AB247" s="13"/>
      <c r="AC247" s="13"/>
      <c r="AD247" s="13"/>
      <c r="AE247" s="13"/>
      <c r="AT247" s="249" t="s">
        <v>206</v>
      </c>
      <c r="AU247" s="249" t="s">
        <v>84</v>
      </c>
      <c r="AV247" s="13" t="s">
        <v>82</v>
      </c>
      <c r="AW247" s="13" t="s">
        <v>5</v>
      </c>
      <c r="AX247" s="13" t="s">
        <v>74</v>
      </c>
      <c r="AY247" s="249" t="s">
        <v>194</v>
      </c>
    </row>
    <row r="248" s="13" customFormat="1">
      <c r="A248" s="13"/>
      <c r="B248" s="239"/>
      <c r="C248" s="240"/>
      <c r="D248" s="241" t="s">
        <v>206</v>
      </c>
      <c r="E248" s="242" t="s">
        <v>20</v>
      </c>
      <c r="F248" s="243" t="s">
        <v>1075</v>
      </c>
      <c r="G248" s="240"/>
      <c r="H248" s="242" t="s">
        <v>20</v>
      </c>
      <c r="I248" s="244"/>
      <c r="J248" s="244"/>
      <c r="K248" s="240"/>
      <c r="L248" s="240"/>
      <c r="M248" s="245"/>
      <c r="N248" s="246"/>
      <c r="O248" s="247"/>
      <c r="P248" s="247"/>
      <c r="Q248" s="247"/>
      <c r="R248" s="247"/>
      <c r="S248" s="247"/>
      <c r="T248" s="247"/>
      <c r="U248" s="247"/>
      <c r="V248" s="247"/>
      <c r="W248" s="247"/>
      <c r="X248" s="248"/>
      <c r="Y248" s="13"/>
      <c r="Z248" s="13"/>
      <c r="AA248" s="13"/>
      <c r="AB248" s="13"/>
      <c r="AC248" s="13"/>
      <c r="AD248" s="13"/>
      <c r="AE248" s="13"/>
      <c r="AT248" s="249" t="s">
        <v>206</v>
      </c>
      <c r="AU248" s="249" t="s">
        <v>84</v>
      </c>
      <c r="AV248" s="13" t="s">
        <v>82</v>
      </c>
      <c r="AW248" s="13" t="s">
        <v>5</v>
      </c>
      <c r="AX248" s="13" t="s">
        <v>74</v>
      </c>
      <c r="AY248" s="249" t="s">
        <v>194</v>
      </c>
    </row>
    <row r="249" s="13" customFormat="1">
      <c r="A249" s="13"/>
      <c r="B249" s="239"/>
      <c r="C249" s="240"/>
      <c r="D249" s="241" t="s">
        <v>206</v>
      </c>
      <c r="E249" s="242" t="s">
        <v>20</v>
      </c>
      <c r="F249" s="243" t="s">
        <v>349</v>
      </c>
      <c r="G249" s="240"/>
      <c r="H249" s="242" t="s">
        <v>20</v>
      </c>
      <c r="I249" s="244"/>
      <c r="J249" s="244"/>
      <c r="K249" s="240"/>
      <c r="L249" s="240"/>
      <c r="M249" s="245"/>
      <c r="N249" s="246"/>
      <c r="O249" s="247"/>
      <c r="P249" s="247"/>
      <c r="Q249" s="247"/>
      <c r="R249" s="247"/>
      <c r="S249" s="247"/>
      <c r="T249" s="247"/>
      <c r="U249" s="247"/>
      <c r="V249" s="247"/>
      <c r="W249" s="247"/>
      <c r="X249" s="248"/>
      <c r="Y249" s="13"/>
      <c r="Z249" s="13"/>
      <c r="AA249" s="13"/>
      <c r="AB249" s="13"/>
      <c r="AC249" s="13"/>
      <c r="AD249" s="13"/>
      <c r="AE249" s="13"/>
      <c r="AT249" s="249" t="s">
        <v>206</v>
      </c>
      <c r="AU249" s="249" t="s">
        <v>84</v>
      </c>
      <c r="AV249" s="13" t="s">
        <v>82</v>
      </c>
      <c r="AW249" s="13" t="s">
        <v>5</v>
      </c>
      <c r="AX249" s="13" t="s">
        <v>74</v>
      </c>
      <c r="AY249" s="249" t="s">
        <v>194</v>
      </c>
    </row>
    <row r="250" s="14" customFormat="1">
      <c r="A250" s="14"/>
      <c r="B250" s="250"/>
      <c r="C250" s="251"/>
      <c r="D250" s="241" t="s">
        <v>206</v>
      </c>
      <c r="E250" s="252" t="s">
        <v>20</v>
      </c>
      <c r="F250" s="253" t="s">
        <v>1076</v>
      </c>
      <c r="G250" s="251"/>
      <c r="H250" s="254">
        <v>22.899999999999999</v>
      </c>
      <c r="I250" s="255"/>
      <c r="J250" s="255"/>
      <c r="K250" s="251"/>
      <c r="L250" s="251"/>
      <c r="M250" s="256"/>
      <c r="N250" s="257"/>
      <c r="O250" s="258"/>
      <c r="P250" s="258"/>
      <c r="Q250" s="258"/>
      <c r="R250" s="258"/>
      <c r="S250" s="258"/>
      <c r="T250" s="258"/>
      <c r="U250" s="258"/>
      <c r="V250" s="258"/>
      <c r="W250" s="258"/>
      <c r="X250" s="259"/>
      <c r="Y250" s="14"/>
      <c r="Z250" s="14"/>
      <c r="AA250" s="14"/>
      <c r="AB250" s="14"/>
      <c r="AC250" s="14"/>
      <c r="AD250" s="14"/>
      <c r="AE250" s="14"/>
      <c r="AT250" s="260" t="s">
        <v>206</v>
      </c>
      <c r="AU250" s="260" t="s">
        <v>84</v>
      </c>
      <c r="AV250" s="14" t="s">
        <v>84</v>
      </c>
      <c r="AW250" s="14" t="s">
        <v>5</v>
      </c>
      <c r="AX250" s="14" t="s">
        <v>74</v>
      </c>
      <c r="AY250" s="260" t="s">
        <v>194</v>
      </c>
    </row>
    <row r="251" s="15" customFormat="1">
      <c r="A251" s="15"/>
      <c r="B251" s="261"/>
      <c r="C251" s="262"/>
      <c r="D251" s="241" t="s">
        <v>206</v>
      </c>
      <c r="E251" s="263" t="s">
        <v>20</v>
      </c>
      <c r="F251" s="264" t="s">
        <v>210</v>
      </c>
      <c r="G251" s="262"/>
      <c r="H251" s="265">
        <v>22.899999999999999</v>
      </c>
      <c r="I251" s="266"/>
      <c r="J251" s="266"/>
      <c r="K251" s="262"/>
      <c r="L251" s="262"/>
      <c r="M251" s="267"/>
      <c r="N251" s="268"/>
      <c r="O251" s="269"/>
      <c r="P251" s="269"/>
      <c r="Q251" s="269"/>
      <c r="R251" s="269"/>
      <c r="S251" s="269"/>
      <c r="T251" s="269"/>
      <c r="U251" s="269"/>
      <c r="V251" s="269"/>
      <c r="W251" s="269"/>
      <c r="X251" s="270"/>
      <c r="Y251" s="15"/>
      <c r="Z251" s="15"/>
      <c r="AA251" s="15"/>
      <c r="AB251" s="15"/>
      <c r="AC251" s="15"/>
      <c r="AD251" s="15"/>
      <c r="AE251" s="15"/>
      <c r="AT251" s="271" t="s">
        <v>206</v>
      </c>
      <c r="AU251" s="271" t="s">
        <v>84</v>
      </c>
      <c r="AV251" s="15" t="s">
        <v>202</v>
      </c>
      <c r="AW251" s="15" t="s">
        <v>5</v>
      </c>
      <c r="AX251" s="15" t="s">
        <v>82</v>
      </c>
      <c r="AY251" s="271" t="s">
        <v>194</v>
      </c>
    </row>
    <row r="252" s="2" customFormat="1" ht="24.15" customHeight="1">
      <c r="A252" s="41"/>
      <c r="B252" s="42"/>
      <c r="C252" s="220" t="s">
        <v>296</v>
      </c>
      <c r="D252" s="220" t="s">
        <v>197</v>
      </c>
      <c r="E252" s="221" t="s">
        <v>624</v>
      </c>
      <c r="F252" s="222" t="s">
        <v>625</v>
      </c>
      <c r="G252" s="223" t="s">
        <v>200</v>
      </c>
      <c r="H252" s="224">
        <v>22.899999999999999</v>
      </c>
      <c r="I252" s="225"/>
      <c r="J252" s="225"/>
      <c r="K252" s="226">
        <f>ROUND(P252*H252,2)</f>
        <v>0</v>
      </c>
      <c r="L252" s="222" t="s">
        <v>201</v>
      </c>
      <c r="M252" s="47"/>
      <c r="N252" s="227" t="s">
        <v>20</v>
      </c>
      <c r="O252" s="228" t="s">
        <v>43</v>
      </c>
      <c r="P252" s="229">
        <f>I252+J252</f>
        <v>0</v>
      </c>
      <c r="Q252" s="229">
        <f>ROUND(I252*H252,2)</f>
        <v>0</v>
      </c>
      <c r="R252" s="229">
        <f>ROUND(J252*H252,2)</f>
        <v>0</v>
      </c>
      <c r="S252" s="87"/>
      <c r="T252" s="230">
        <f>S252*H252</f>
        <v>0</v>
      </c>
      <c r="U252" s="230">
        <v>0</v>
      </c>
      <c r="V252" s="230">
        <f>U252*H252</f>
        <v>0</v>
      </c>
      <c r="W252" s="230">
        <v>0</v>
      </c>
      <c r="X252" s="231">
        <f>W252*H252</f>
        <v>0</v>
      </c>
      <c r="Y252" s="41"/>
      <c r="Z252" s="41"/>
      <c r="AA252" s="41"/>
      <c r="AB252" s="41"/>
      <c r="AC252" s="41"/>
      <c r="AD252" s="41"/>
      <c r="AE252" s="41"/>
      <c r="AR252" s="232" t="s">
        <v>202</v>
      </c>
      <c r="AT252" s="232" t="s">
        <v>197</v>
      </c>
      <c r="AU252" s="232" t="s">
        <v>84</v>
      </c>
      <c r="AY252" s="20" t="s">
        <v>194</v>
      </c>
      <c r="BE252" s="233">
        <f>IF(O252="základní",K252,0)</f>
        <v>0</v>
      </c>
      <c r="BF252" s="233">
        <f>IF(O252="snížená",K252,0)</f>
        <v>0</v>
      </c>
      <c r="BG252" s="233">
        <f>IF(O252="zákl. přenesená",K252,0)</f>
        <v>0</v>
      </c>
      <c r="BH252" s="233">
        <f>IF(O252="sníž. přenesená",K252,0)</f>
        <v>0</v>
      </c>
      <c r="BI252" s="233">
        <f>IF(O252="nulová",K252,0)</f>
        <v>0</v>
      </c>
      <c r="BJ252" s="20" t="s">
        <v>82</v>
      </c>
      <c r="BK252" s="233">
        <f>ROUND(P252*H252,2)</f>
        <v>0</v>
      </c>
      <c r="BL252" s="20" t="s">
        <v>202</v>
      </c>
      <c r="BM252" s="232" t="s">
        <v>1077</v>
      </c>
    </row>
    <row r="253" s="2" customFormat="1">
      <c r="A253" s="41"/>
      <c r="B253" s="42"/>
      <c r="C253" s="43"/>
      <c r="D253" s="234" t="s">
        <v>204</v>
      </c>
      <c r="E253" s="43"/>
      <c r="F253" s="235" t="s">
        <v>627</v>
      </c>
      <c r="G253" s="43"/>
      <c r="H253" s="43"/>
      <c r="I253" s="236"/>
      <c r="J253" s="236"/>
      <c r="K253" s="43"/>
      <c r="L253" s="43"/>
      <c r="M253" s="47"/>
      <c r="N253" s="237"/>
      <c r="O253" s="238"/>
      <c r="P253" s="87"/>
      <c r="Q253" s="87"/>
      <c r="R253" s="87"/>
      <c r="S253" s="87"/>
      <c r="T253" s="87"/>
      <c r="U253" s="87"/>
      <c r="V253" s="87"/>
      <c r="W253" s="87"/>
      <c r="X253" s="88"/>
      <c r="Y253" s="41"/>
      <c r="Z253" s="41"/>
      <c r="AA253" s="41"/>
      <c r="AB253" s="41"/>
      <c r="AC253" s="41"/>
      <c r="AD253" s="41"/>
      <c r="AE253" s="41"/>
      <c r="AT253" s="20" t="s">
        <v>204</v>
      </c>
      <c r="AU253" s="20" t="s">
        <v>84</v>
      </c>
    </row>
    <row r="254" s="13" customFormat="1">
      <c r="A254" s="13"/>
      <c r="B254" s="239"/>
      <c r="C254" s="240"/>
      <c r="D254" s="241" t="s">
        <v>206</v>
      </c>
      <c r="E254" s="242" t="s">
        <v>20</v>
      </c>
      <c r="F254" s="243" t="s">
        <v>105</v>
      </c>
      <c r="G254" s="240"/>
      <c r="H254" s="242" t="s">
        <v>20</v>
      </c>
      <c r="I254" s="244"/>
      <c r="J254" s="244"/>
      <c r="K254" s="240"/>
      <c r="L254" s="240"/>
      <c r="M254" s="245"/>
      <c r="N254" s="246"/>
      <c r="O254" s="247"/>
      <c r="P254" s="247"/>
      <c r="Q254" s="247"/>
      <c r="R254" s="247"/>
      <c r="S254" s="247"/>
      <c r="T254" s="247"/>
      <c r="U254" s="247"/>
      <c r="V254" s="247"/>
      <c r="W254" s="247"/>
      <c r="X254" s="248"/>
      <c r="Y254" s="13"/>
      <c r="Z254" s="13"/>
      <c r="AA254" s="13"/>
      <c r="AB254" s="13"/>
      <c r="AC254" s="13"/>
      <c r="AD254" s="13"/>
      <c r="AE254" s="13"/>
      <c r="AT254" s="249" t="s">
        <v>206</v>
      </c>
      <c r="AU254" s="249" t="s">
        <v>84</v>
      </c>
      <c r="AV254" s="13" t="s">
        <v>82</v>
      </c>
      <c r="AW254" s="13" t="s">
        <v>5</v>
      </c>
      <c r="AX254" s="13" t="s">
        <v>74</v>
      </c>
      <c r="AY254" s="249" t="s">
        <v>194</v>
      </c>
    </row>
    <row r="255" s="13" customFormat="1">
      <c r="A255" s="13"/>
      <c r="B255" s="239"/>
      <c r="C255" s="240"/>
      <c r="D255" s="241" t="s">
        <v>206</v>
      </c>
      <c r="E255" s="242" t="s">
        <v>20</v>
      </c>
      <c r="F255" s="243" t="s">
        <v>1075</v>
      </c>
      <c r="G255" s="240"/>
      <c r="H255" s="242" t="s">
        <v>20</v>
      </c>
      <c r="I255" s="244"/>
      <c r="J255" s="244"/>
      <c r="K255" s="240"/>
      <c r="L255" s="240"/>
      <c r="M255" s="245"/>
      <c r="N255" s="246"/>
      <c r="O255" s="247"/>
      <c r="P255" s="247"/>
      <c r="Q255" s="247"/>
      <c r="R255" s="247"/>
      <c r="S255" s="247"/>
      <c r="T255" s="247"/>
      <c r="U255" s="247"/>
      <c r="V255" s="247"/>
      <c r="W255" s="247"/>
      <c r="X255" s="248"/>
      <c r="Y255" s="13"/>
      <c r="Z255" s="13"/>
      <c r="AA255" s="13"/>
      <c r="AB255" s="13"/>
      <c r="AC255" s="13"/>
      <c r="AD255" s="13"/>
      <c r="AE255" s="13"/>
      <c r="AT255" s="249" t="s">
        <v>206</v>
      </c>
      <c r="AU255" s="249" t="s">
        <v>84</v>
      </c>
      <c r="AV255" s="13" t="s">
        <v>82</v>
      </c>
      <c r="AW255" s="13" t="s">
        <v>5</v>
      </c>
      <c r="AX255" s="13" t="s">
        <v>74</v>
      </c>
      <c r="AY255" s="249" t="s">
        <v>194</v>
      </c>
    </row>
    <row r="256" s="13" customFormat="1">
      <c r="A256" s="13"/>
      <c r="B256" s="239"/>
      <c r="C256" s="240"/>
      <c r="D256" s="241" t="s">
        <v>206</v>
      </c>
      <c r="E256" s="242" t="s">
        <v>20</v>
      </c>
      <c r="F256" s="243" t="s">
        <v>349</v>
      </c>
      <c r="G256" s="240"/>
      <c r="H256" s="242" t="s">
        <v>20</v>
      </c>
      <c r="I256" s="244"/>
      <c r="J256" s="244"/>
      <c r="K256" s="240"/>
      <c r="L256" s="240"/>
      <c r="M256" s="245"/>
      <c r="N256" s="246"/>
      <c r="O256" s="247"/>
      <c r="P256" s="247"/>
      <c r="Q256" s="247"/>
      <c r="R256" s="247"/>
      <c r="S256" s="247"/>
      <c r="T256" s="247"/>
      <c r="U256" s="247"/>
      <c r="V256" s="247"/>
      <c r="W256" s="247"/>
      <c r="X256" s="248"/>
      <c r="Y256" s="13"/>
      <c r="Z256" s="13"/>
      <c r="AA256" s="13"/>
      <c r="AB256" s="13"/>
      <c r="AC256" s="13"/>
      <c r="AD256" s="13"/>
      <c r="AE256" s="13"/>
      <c r="AT256" s="249" t="s">
        <v>206</v>
      </c>
      <c r="AU256" s="249" t="s">
        <v>84</v>
      </c>
      <c r="AV256" s="13" t="s">
        <v>82</v>
      </c>
      <c r="AW256" s="13" t="s">
        <v>5</v>
      </c>
      <c r="AX256" s="13" t="s">
        <v>74</v>
      </c>
      <c r="AY256" s="249" t="s">
        <v>194</v>
      </c>
    </row>
    <row r="257" s="14" customFormat="1">
      <c r="A257" s="14"/>
      <c r="B257" s="250"/>
      <c r="C257" s="251"/>
      <c r="D257" s="241" t="s">
        <v>206</v>
      </c>
      <c r="E257" s="252" t="s">
        <v>20</v>
      </c>
      <c r="F257" s="253" t="s">
        <v>1076</v>
      </c>
      <c r="G257" s="251"/>
      <c r="H257" s="254">
        <v>22.899999999999999</v>
      </c>
      <c r="I257" s="255"/>
      <c r="J257" s="255"/>
      <c r="K257" s="251"/>
      <c r="L257" s="251"/>
      <c r="M257" s="256"/>
      <c r="N257" s="257"/>
      <c r="O257" s="258"/>
      <c r="P257" s="258"/>
      <c r="Q257" s="258"/>
      <c r="R257" s="258"/>
      <c r="S257" s="258"/>
      <c r="T257" s="258"/>
      <c r="U257" s="258"/>
      <c r="V257" s="258"/>
      <c r="W257" s="258"/>
      <c r="X257" s="259"/>
      <c r="Y257" s="14"/>
      <c r="Z257" s="14"/>
      <c r="AA257" s="14"/>
      <c r="AB257" s="14"/>
      <c r="AC257" s="14"/>
      <c r="AD257" s="14"/>
      <c r="AE257" s="14"/>
      <c r="AT257" s="260" t="s">
        <v>206</v>
      </c>
      <c r="AU257" s="260" t="s">
        <v>84</v>
      </c>
      <c r="AV257" s="14" t="s">
        <v>84</v>
      </c>
      <c r="AW257" s="14" t="s">
        <v>5</v>
      </c>
      <c r="AX257" s="14" t="s">
        <v>74</v>
      </c>
      <c r="AY257" s="260" t="s">
        <v>194</v>
      </c>
    </row>
    <row r="258" s="15" customFormat="1">
      <c r="A258" s="15"/>
      <c r="B258" s="261"/>
      <c r="C258" s="262"/>
      <c r="D258" s="241" t="s">
        <v>206</v>
      </c>
      <c r="E258" s="263" t="s">
        <v>20</v>
      </c>
      <c r="F258" s="264" t="s">
        <v>210</v>
      </c>
      <c r="G258" s="262"/>
      <c r="H258" s="265">
        <v>22.899999999999999</v>
      </c>
      <c r="I258" s="266"/>
      <c r="J258" s="266"/>
      <c r="K258" s="262"/>
      <c r="L258" s="262"/>
      <c r="M258" s="267"/>
      <c r="N258" s="268"/>
      <c r="O258" s="269"/>
      <c r="P258" s="269"/>
      <c r="Q258" s="269"/>
      <c r="R258" s="269"/>
      <c r="S258" s="269"/>
      <c r="T258" s="269"/>
      <c r="U258" s="269"/>
      <c r="V258" s="269"/>
      <c r="W258" s="269"/>
      <c r="X258" s="270"/>
      <c r="Y258" s="15"/>
      <c r="Z258" s="15"/>
      <c r="AA258" s="15"/>
      <c r="AB258" s="15"/>
      <c r="AC258" s="15"/>
      <c r="AD258" s="15"/>
      <c r="AE258" s="15"/>
      <c r="AT258" s="271" t="s">
        <v>206</v>
      </c>
      <c r="AU258" s="271" t="s">
        <v>84</v>
      </c>
      <c r="AV258" s="15" t="s">
        <v>202</v>
      </c>
      <c r="AW258" s="15" t="s">
        <v>5</v>
      </c>
      <c r="AX258" s="15" t="s">
        <v>82</v>
      </c>
      <c r="AY258" s="271" t="s">
        <v>194</v>
      </c>
    </row>
    <row r="259" s="12" customFormat="1" ht="22.8" customHeight="1">
      <c r="A259" s="12"/>
      <c r="B259" s="203"/>
      <c r="C259" s="204"/>
      <c r="D259" s="205" t="s">
        <v>73</v>
      </c>
      <c r="E259" s="218" t="s">
        <v>215</v>
      </c>
      <c r="F259" s="218" t="s">
        <v>652</v>
      </c>
      <c r="G259" s="204"/>
      <c r="H259" s="204"/>
      <c r="I259" s="207"/>
      <c r="J259" s="207"/>
      <c r="K259" s="219">
        <f>BK259</f>
        <v>0</v>
      </c>
      <c r="L259" s="204"/>
      <c r="M259" s="209"/>
      <c r="N259" s="210"/>
      <c r="O259" s="211"/>
      <c r="P259" s="211"/>
      <c r="Q259" s="212">
        <f>SUM(Q260:Q281)</f>
        <v>0</v>
      </c>
      <c r="R259" s="212">
        <f>SUM(R260:R281)</f>
        <v>0</v>
      </c>
      <c r="S259" s="211"/>
      <c r="T259" s="213">
        <f>SUM(T260:T281)</f>
        <v>0</v>
      </c>
      <c r="U259" s="211"/>
      <c r="V259" s="213">
        <f>SUM(V260:V281)</f>
        <v>104.96583328000001</v>
      </c>
      <c r="W259" s="211"/>
      <c r="X259" s="214">
        <f>SUM(X260:X281)</f>
        <v>0</v>
      </c>
      <c r="Y259" s="12"/>
      <c r="Z259" s="12"/>
      <c r="AA259" s="12"/>
      <c r="AB259" s="12"/>
      <c r="AC259" s="12"/>
      <c r="AD259" s="12"/>
      <c r="AE259" s="12"/>
      <c r="AR259" s="215" t="s">
        <v>82</v>
      </c>
      <c r="AT259" s="216" t="s">
        <v>73</v>
      </c>
      <c r="AU259" s="216" t="s">
        <v>82</v>
      </c>
      <c r="AY259" s="215" t="s">
        <v>194</v>
      </c>
      <c r="BK259" s="217">
        <f>SUM(BK260:BK281)</f>
        <v>0</v>
      </c>
    </row>
    <row r="260" s="2" customFormat="1" ht="24.15" customHeight="1">
      <c r="A260" s="41"/>
      <c r="B260" s="42"/>
      <c r="C260" s="220" t="s">
        <v>8</v>
      </c>
      <c r="D260" s="220" t="s">
        <v>197</v>
      </c>
      <c r="E260" s="221" t="s">
        <v>1078</v>
      </c>
      <c r="F260" s="222" t="s">
        <v>1079</v>
      </c>
      <c r="G260" s="223" t="s">
        <v>200</v>
      </c>
      <c r="H260" s="224">
        <v>10.9</v>
      </c>
      <c r="I260" s="225"/>
      <c r="J260" s="225"/>
      <c r="K260" s="226">
        <f>ROUND(P260*H260,2)</f>
        <v>0</v>
      </c>
      <c r="L260" s="222" t="s">
        <v>201</v>
      </c>
      <c r="M260" s="47"/>
      <c r="N260" s="227" t="s">
        <v>20</v>
      </c>
      <c r="O260" s="228" t="s">
        <v>43</v>
      </c>
      <c r="P260" s="229">
        <f>I260+J260</f>
        <v>0</v>
      </c>
      <c r="Q260" s="229">
        <f>ROUND(I260*H260,2)</f>
        <v>0</v>
      </c>
      <c r="R260" s="229">
        <f>ROUND(J260*H260,2)</f>
        <v>0</v>
      </c>
      <c r="S260" s="87"/>
      <c r="T260" s="230">
        <f>S260*H260</f>
        <v>0</v>
      </c>
      <c r="U260" s="230">
        <v>0.0037472</v>
      </c>
      <c r="V260" s="230">
        <f>U260*H260</f>
        <v>0.040844480000000002</v>
      </c>
      <c r="W260" s="230">
        <v>0</v>
      </c>
      <c r="X260" s="231">
        <f>W260*H260</f>
        <v>0</v>
      </c>
      <c r="Y260" s="41"/>
      <c r="Z260" s="41"/>
      <c r="AA260" s="41"/>
      <c r="AB260" s="41"/>
      <c r="AC260" s="41"/>
      <c r="AD260" s="41"/>
      <c r="AE260" s="41"/>
      <c r="AR260" s="232" t="s">
        <v>202</v>
      </c>
      <c r="AT260" s="232" t="s">
        <v>197</v>
      </c>
      <c r="AU260" s="232" t="s">
        <v>84</v>
      </c>
      <c r="AY260" s="20" t="s">
        <v>194</v>
      </c>
      <c r="BE260" s="233">
        <f>IF(O260="základní",K260,0)</f>
        <v>0</v>
      </c>
      <c r="BF260" s="233">
        <f>IF(O260="snížená",K260,0)</f>
        <v>0</v>
      </c>
      <c r="BG260" s="233">
        <f>IF(O260="zákl. přenesená",K260,0)</f>
        <v>0</v>
      </c>
      <c r="BH260" s="233">
        <f>IF(O260="sníž. přenesená",K260,0)</f>
        <v>0</v>
      </c>
      <c r="BI260" s="233">
        <f>IF(O260="nulová",K260,0)</f>
        <v>0</v>
      </c>
      <c r="BJ260" s="20" t="s">
        <v>82</v>
      </c>
      <c r="BK260" s="233">
        <f>ROUND(P260*H260,2)</f>
        <v>0</v>
      </c>
      <c r="BL260" s="20" t="s">
        <v>202</v>
      </c>
      <c r="BM260" s="232" t="s">
        <v>1080</v>
      </c>
    </row>
    <row r="261" s="2" customFormat="1">
      <c r="A261" s="41"/>
      <c r="B261" s="42"/>
      <c r="C261" s="43"/>
      <c r="D261" s="234" t="s">
        <v>204</v>
      </c>
      <c r="E261" s="43"/>
      <c r="F261" s="235" t="s">
        <v>1081</v>
      </c>
      <c r="G261" s="43"/>
      <c r="H261" s="43"/>
      <c r="I261" s="236"/>
      <c r="J261" s="236"/>
      <c r="K261" s="43"/>
      <c r="L261" s="43"/>
      <c r="M261" s="47"/>
      <c r="N261" s="237"/>
      <c r="O261" s="238"/>
      <c r="P261" s="87"/>
      <c r="Q261" s="87"/>
      <c r="R261" s="87"/>
      <c r="S261" s="87"/>
      <c r="T261" s="87"/>
      <c r="U261" s="87"/>
      <c r="V261" s="87"/>
      <c r="W261" s="87"/>
      <c r="X261" s="88"/>
      <c r="Y261" s="41"/>
      <c r="Z261" s="41"/>
      <c r="AA261" s="41"/>
      <c r="AB261" s="41"/>
      <c r="AC261" s="41"/>
      <c r="AD261" s="41"/>
      <c r="AE261" s="41"/>
      <c r="AT261" s="20" t="s">
        <v>204</v>
      </c>
      <c r="AU261" s="20" t="s">
        <v>84</v>
      </c>
    </row>
    <row r="262" s="13" customFormat="1">
      <c r="A262" s="13"/>
      <c r="B262" s="239"/>
      <c r="C262" s="240"/>
      <c r="D262" s="241" t="s">
        <v>206</v>
      </c>
      <c r="E262" s="242" t="s">
        <v>20</v>
      </c>
      <c r="F262" s="243" t="s">
        <v>105</v>
      </c>
      <c r="G262" s="240"/>
      <c r="H262" s="242" t="s">
        <v>20</v>
      </c>
      <c r="I262" s="244"/>
      <c r="J262" s="244"/>
      <c r="K262" s="240"/>
      <c r="L262" s="240"/>
      <c r="M262" s="245"/>
      <c r="N262" s="246"/>
      <c r="O262" s="247"/>
      <c r="P262" s="247"/>
      <c r="Q262" s="247"/>
      <c r="R262" s="247"/>
      <c r="S262" s="247"/>
      <c r="T262" s="247"/>
      <c r="U262" s="247"/>
      <c r="V262" s="247"/>
      <c r="W262" s="247"/>
      <c r="X262" s="248"/>
      <c r="Y262" s="13"/>
      <c r="Z262" s="13"/>
      <c r="AA262" s="13"/>
      <c r="AB262" s="13"/>
      <c r="AC262" s="13"/>
      <c r="AD262" s="13"/>
      <c r="AE262" s="13"/>
      <c r="AT262" s="249" t="s">
        <v>206</v>
      </c>
      <c r="AU262" s="249" t="s">
        <v>84</v>
      </c>
      <c r="AV262" s="13" t="s">
        <v>82</v>
      </c>
      <c r="AW262" s="13" t="s">
        <v>5</v>
      </c>
      <c r="AX262" s="13" t="s">
        <v>74</v>
      </c>
      <c r="AY262" s="249" t="s">
        <v>194</v>
      </c>
    </row>
    <row r="263" s="13" customFormat="1">
      <c r="A263" s="13"/>
      <c r="B263" s="239"/>
      <c r="C263" s="240"/>
      <c r="D263" s="241" t="s">
        <v>206</v>
      </c>
      <c r="E263" s="242" t="s">
        <v>20</v>
      </c>
      <c r="F263" s="243" t="s">
        <v>1082</v>
      </c>
      <c r="G263" s="240"/>
      <c r="H263" s="242" t="s">
        <v>20</v>
      </c>
      <c r="I263" s="244"/>
      <c r="J263" s="244"/>
      <c r="K263" s="240"/>
      <c r="L263" s="240"/>
      <c r="M263" s="245"/>
      <c r="N263" s="246"/>
      <c r="O263" s="247"/>
      <c r="P263" s="247"/>
      <c r="Q263" s="247"/>
      <c r="R263" s="247"/>
      <c r="S263" s="247"/>
      <c r="T263" s="247"/>
      <c r="U263" s="247"/>
      <c r="V263" s="247"/>
      <c r="W263" s="247"/>
      <c r="X263" s="248"/>
      <c r="Y263" s="13"/>
      <c r="Z263" s="13"/>
      <c r="AA263" s="13"/>
      <c r="AB263" s="13"/>
      <c r="AC263" s="13"/>
      <c r="AD263" s="13"/>
      <c r="AE263" s="13"/>
      <c r="AT263" s="249" t="s">
        <v>206</v>
      </c>
      <c r="AU263" s="249" t="s">
        <v>84</v>
      </c>
      <c r="AV263" s="13" t="s">
        <v>82</v>
      </c>
      <c r="AW263" s="13" t="s">
        <v>5</v>
      </c>
      <c r="AX263" s="13" t="s">
        <v>74</v>
      </c>
      <c r="AY263" s="249" t="s">
        <v>194</v>
      </c>
    </row>
    <row r="264" s="13" customFormat="1">
      <c r="A264" s="13"/>
      <c r="B264" s="239"/>
      <c r="C264" s="240"/>
      <c r="D264" s="241" t="s">
        <v>206</v>
      </c>
      <c r="E264" s="242" t="s">
        <v>20</v>
      </c>
      <c r="F264" s="243" t="s">
        <v>349</v>
      </c>
      <c r="G264" s="240"/>
      <c r="H264" s="242" t="s">
        <v>20</v>
      </c>
      <c r="I264" s="244"/>
      <c r="J264" s="244"/>
      <c r="K264" s="240"/>
      <c r="L264" s="240"/>
      <c r="M264" s="245"/>
      <c r="N264" s="246"/>
      <c r="O264" s="247"/>
      <c r="P264" s="247"/>
      <c r="Q264" s="247"/>
      <c r="R264" s="247"/>
      <c r="S264" s="247"/>
      <c r="T264" s="247"/>
      <c r="U264" s="247"/>
      <c r="V264" s="247"/>
      <c r="W264" s="247"/>
      <c r="X264" s="248"/>
      <c r="Y264" s="13"/>
      <c r="Z264" s="13"/>
      <c r="AA264" s="13"/>
      <c r="AB264" s="13"/>
      <c r="AC264" s="13"/>
      <c r="AD264" s="13"/>
      <c r="AE264" s="13"/>
      <c r="AT264" s="249" t="s">
        <v>206</v>
      </c>
      <c r="AU264" s="249" t="s">
        <v>84</v>
      </c>
      <c r="AV264" s="13" t="s">
        <v>82</v>
      </c>
      <c r="AW264" s="13" t="s">
        <v>5</v>
      </c>
      <c r="AX264" s="13" t="s">
        <v>74</v>
      </c>
      <c r="AY264" s="249" t="s">
        <v>194</v>
      </c>
    </row>
    <row r="265" s="14" customFormat="1">
      <c r="A265" s="14"/>
      <c r="B265" s="250"/>
      <c r="C265" s="251"/>
      <c r="D265" s="241" t="s">
        <v>206</v>
      </c>
      <c r="E265" s="252" t="s">
        <v>20</v>
      </c>
      <c r="F265" s="253" t="s">
        <v>1083</v>
      </c>
      <c r="G265" s="251"/>
      <c r="H265" s="254">
        <v>10.9</v>
      </c>
      <c r="I265" s="255"/>
      <c r="J265" s="255"/>
      <c r="K265" s="251"/>
      <c r="L265" s="251"/>
      <c r="M265" s="256"/>
      <c r="N265" s="257"/>
      <c r="O265" s="258"/>
      <c r="P265" s="258"/>
      <c r="Q265" s="258"/>
      <c r="R265" s="258"/>
      <c r="S265" s="258"/>
      <c r="T265" s="258"/>
      <c r="U265" s="258"/>
      <c r="V265" s="258"/>
      <c r="W265" s="258"/>
      <c r="X265" s="259"/>
      <c r="Y265" s="14"/>
      <c r="Z265" s="14"/>
      <c r="AA265" s="14"/>
      <c r="AB265" s="14"/>
      <c r="AC265" s="14"/>
      <c r="AD265" s="14"/>
      <c r="AE265" s="14"/>
      <c r="AT265" s="260" t="s">
        <v>206</v>
      </c>
      <c r="AU265" s="260" t="s">
        <v>84</v>
      </c>
      <c r="AV265" s="14" t="s">
        <v>84</v>
      </c>
      <c r="AW265" s="14" t="s">
        <v>5</v>
      </c>
      <c r="AX265" s="14" t="s">
        <v>74</v>
      </c>
      <c r="AY265" s="260" t="s">
        <v>194</v>
      </c>
    </row>
    <row r="266" s="15" customFormat="1">
      <c r="A266" s="15"/>
      <c r="B266" s="261"/>
      <c r="C266" s="262"/>
      <c r="D266" s="241" t="s">
        <v>206</v>
      </c>
      <c r="E266" s="263" t="s">
        <v>20</v>
      </c>
      <c r="F266" s="264" t="s">
        <v>210</v>
      </c>
      <c r="G266" s="262"/>
      <c r="H266" s="265">
        <v>10.9</v>
      </c>
      <c r="I266" s="266"/>
      <c r="J266" s="266"/>
      <c r="K266" s="262"/>
      <c r="L266" s="262"/>
      <c r="M266" s="267"/>
      <c r="N266" s="268"/>
      <c r="O266" s="269"/>
      <c r="P266" s="269"/>
      <c r="Q266" s="269"/>
      <c r="R266" s="269"/>
      <c r="S266" s="269"/>
      <c r="T266" s="269"/>
      <c r="U266" s="269"/>
      <c r="V266" s="269"/>
      <c r="W266" s="269"/>
      <c r="X266" s="270"/>
      <c r="Y266" s="15"/>
      <c r="Z266" s="15"/>
      <c r="AA266" s="15"/>
      <c r="AB266" s="15"/>
      <c r="AC266" s="15"/>
      <c r="AD266" s="15"/>
      <c r="AE266" s="15"/>
      <c r="AT266" s="271" t="s">
        <v>206</v>
      </c>
      <c r="AU266" s="271" t="s">
        <v>84</v>
      </c>
      <c r="AV266" s="15" t="s">
        <v>202</v>
      </c>
      <c r="AW266" s="15" t="s">
        <v>5</v>
      </c>
      <c r="AX266" s="15" t="s">
        <v>82</v>
      </c>
      <c r="AY266" s="271" t="s">
        <v>194</v>
      </c>
    </row>
    <row r="267" s="2" customFormat="1" ht="24.15" customHeight="1">
      <c r="A267" s="41"/>
      <c r="B267" s="42"/>
      <c r="C267" s="220" t="s">
        <v>304</v>
      </c>
      <c r="D267" s="220" t="s">
        <v>197</v>
      </c>
      <c r="E267" s="221" t="s">
        <v>1084</v>
      </c>
      <c r="F267" s="222" t="s">
        <v>1085</v>
      </c>
      <c r="G267" s="223" t="s">
        <v>200</v>
      </c>
      <c r="H267" s="224">
        <v>10.9</v>
      </c>
      <c r="I267" s="225"/>
      <c r="J267" s="225"/>
      <c r="K267" s="226">
        <f>ROUND(P267*H267,2)</f>
        <v>0</v>
      </c>
      <c r="L267" s="222" t="s">
        <v>201</v>
      </c>
      <c r="M267" s="47"/>
      <c r="N267" s="227" t="s">
        <v>20</v>
      </c>
      <c r="O267" s="228" t="s">
        <v>43</v>
      </c>
      <c r="P267" s="229">
        <f>I267+J267</f>
        <v>0</v>
      </c>
      <c r="Q267" s="229">
        <f>ROUND(I267*H267,2)</f>
        <v>0</v>
      </c>
      <c r="R267" s="229">
        <f>ROUND(J267*H267,2)</f>
        <v>0</v>
      </c>
      <c r="S267" s="87"/>
      <c r="T267" s="230">
        <f>S267*H267</f>
        <v>0</v>
      </c>
      <c r="U267" s="230">
        <v>0</v>
      </c>
      <c r="V267" s="230">
        <f>U267*H267</f>
        <v>0</v>
      </c>
      <c r="W267" s="230">
        <v>0</v>
      </c>
      <c r="X267" s="231">
        <f>W267*H267</f>
        <v>0</v>
      </c>
      <c r="Y267" s="41"/>
      <c r="Z267" s="41"/>
      <c r="AA267" s="41"/>
      <c r="AB267" s="41"/>
      <c r="AC267" s="41"/>
      <c r="AD267" s="41"/>
      <c r="AE267" s="41"/>
      <c r="AR267" s="232" t="s">
        <v>202</v>
      </c>
      <c r="AT267" s="232" t="s">
        <v>197</v>
      </c>
      <c r="AU267" s="232" t="s">
        <v>84</v>
      </c>
      <c r="AY267" s="20" t="s">
        <v>194</v>
      </c>
      <c r="BE267" s="233">
        <f>IF(O267="základní",K267,0)</f>
        <v>0</v>
      </c>
      <c r="BF267" s="233">
        <f>IF(O267="snížená",K267,0)</f>
        <v>0</v>
      </c>
      <c r="BG267" s="233">
        <f>IF(O267="zákl. přenesená",K267,0)</f>
        <v>0</v>
      </c>
      <c r="BH267" s="233">
        <f>IF(O267="sníž. přenesená",K267,0)</f>
        <v>0</v>
      </c>
      <c r="BI267" s="233">
        <f>IF(O267="nulová",K267,0)</f>
        <v>0</v>
      </c>
      <c r="BJ267" s="20" t="s">
        <v>82</v>
      </c>
      <c r="BK267" s="233">
        <f>ROUND(P267*H267,2)</f>
        <v>0</v>
      </c>
      <c r="BL267" s="20" t="s">
        <v>202</v>
      </c>
      <c r="BM267" s="232" t="s">
        <v>1086</v>
      </c>
    </row>
    <row r="268" s="2" customFormat="1">
      <c r="A268" s="41"/>
      <c r="B268" s="42"/>
      <c r="C268" s="43"/>
      <c r="D268" s="234" t="s">
        <v>204</v>
      </c>
      <c r="E268" s="43"/>
      <c r="F268" s="235" t="s">
        <v>1087</v>
      </c>
      <c r="G268" s="43"/>
      <c r="H268" s="43"/>
      <c r="I268" s="236"/>
      <c r="J268" s="236"/>
      <c r="K268" s="43"/>
      <c r="L268" s="43"/>
      <c r="M268" s="47"/>
      <c r="N268" s="237"/>
      <c r="O268" s="238"/>
      <c r="P268" s="87"/>
      <c r="Q268" s="87"/>
      <c r="R268" s="87"/>
      <c r="S268" s="87"/>
      <c r="T268" s="87"/>
      <c r="U268" s="87"/>
      <c r="V268" s="87"/>
      <c r="W268" s="87"/>
      <c r="X268" s="88"/>
      <c r="Y268" s="41"/>
      <c r="Z268" s="41"/>
      <c r="AA268" s="41"/>
      <c r="AB268" s="41"/>
      <c r="AC268" s="41"/>
      <c r="AD268" s="41"/>
      <c r="AE268" s="41"/>
      <c r="AT268" s="20" t="s">
        <v>204</v>
      </c>
      <c r="AU268" s="20" t="s">
        <v>84</v>
      </c>
    </row>
    <row r="269" s="13" customFormat="1">
      <c r="A269" s="13"/>
      <c r="B269" s="239"/>
      <c r="C269" s="240"/>
      <c r="D269" s="241" t="s">
        <v>206</v>
      </c>
      <c r="E269" s="242" t="s">
        <v>20</v>
      </c>
      <c r="F269" s="243" t="s">
        <v>105</v>
      </c>
      <c r="G269" s="240"/>
      <c r="H269" s="242" t="s">
        <v>20</v>
      </c>
      <c r="I269" s="244"/>
      <c r="J269" s="244"/>
      <c r="K269" s="240"/>
      <c r="L269" s="240"/>
      <c r="M269" s="245"/>
      <c r="N269" s="246"/>
      <c r="O269" s="247"/>
      <c r="P269" s="247"/>
      <c r="Q269" s="247"/>
      <c r="R269" s="247"/>
      <c r="S269" s="247"/>
      <c r="T269" s="247"/>
      <c r="U269" s="247"/>
      <c r="V269" s="247"/>
      <c r="W269" s="247"/>
      <c r="X269" s="248"/>
      <c r="Y269" s="13"/>
      <c r="Z269" s="13"/>
      <c r="AA269" s="13"/>
      <c r="AB269" s="13"/>
      <c r="AC269" s="13"/>
      <c r="AD269" s="13"/>
      <c r="AE269" s="13"/>
      <c r="AT269" s="249" t="s">
        <v>206</v>
      </c>
      <c r="AU269" s="249" t="s">
        <v>84</v>
      </c>
      <c r="AV269" s="13" t="s">
        <v>82</v>
      </c>
      <c r="AW269" s="13" t="s">
        <v>5</v>
      </c>
      <c r="AX269" s="13" t="s">
        <v>74</v>
      </c>
      <c r="AY269" s="249" t="s">
        <v>194</v>
      </c>
    </row>
    <row r="270" s="13" customFormat="1">
      <c r="A270" s="13"/>
      <c r="B270" s="239"/>
      <c r="C270" s="240"/>
      <c r="D270" s="241" t="s">
        <v>206</v>
      </c>
      <c r="E270" s="242" t="s">
        <v>20</v>
      </c>
      <c r="F270" s="243" t="s">
        <v>1082</v>
      </c>
      <c r="G270" s="240"/>
      <c r="H270" s="242" t="s">
        <v>20</v>
      </c>
      <c r="I270" s="244"/>
      <c r="J270" s="244"/>
      <c r="K270" s="240"/>
      <c r="L270" s="240"/>
      <c r="M270" s="245"/>
      <c r="N270" s="246"/>
      <c r="O270" s="247"/>
      <c r="P270" s="247"/>
      <c r="Q270" s="247"/>
      <c r="R270" s="247"/>
      <c r="S270" s="247"/>
      <c r="T270" s="247"/>
      <c r="U270" s="247"/>
      <c r="V270" s="247"/>
      <c r="W270" s="247"/>
      <c r="X270" s="248"/>
      <c r="Y270" s="13"/>
      <c r="Z270" s="13"/>
      <c r="AA270" s="13"/>
      <c r="AB270" s="13"/>
      <c r="AC270" s="13"/>
      <c r="AD270" s="13"/>
      <c r="AE270" s="13"/>
      <c r="AT270" s="249" t="s">
        <v>206</v>
      </c>
      <c r="AU270" s="249" t="s">
        <v>84</v>
      </c>
      <c r="AV270" s="13" t="s">
        <v>82</v>
      </c>
      <c r="AW270" s="13" t="s">
        <v>5</v>
      </c>
      <c r="AX270" s="13" t="s">
        <v>74</v>
      </c>
      <c r="AY270" s="249" t="s">
        <v>194</v>
      </c>
    </row>
    <row r="271" s="13" customFormat="1">
      <c r="A271" s="13"/>
      <c r="B271" s="239"/>
      <c r="C271" s="240"/>
      <c r="D271" s="241" t="s">
        <v>206</v>
      </c>
      <c r="E271" s="242" t="s">
        <v>20</v>
      </c>
      <c r="F271" s="243" t="s">
        <v>349</v>
      </c>
      <c r="G271" s="240"/>
      <c r="H271" s="242" t="s">
        <v>20</v>
      </c>
      <c r="I271" s="244"/>
      <c r="J271" s="244"/>
      <c r="K271" s="240"/>
      <c r="L271" s="240"/>
      <c r="M271" s="245"/>
      <c r="N271" s="246"/>
      <c r="O271" s="247"/>
      <c r="P271" s="247"/>
      <c r="Q271" s="247"/>
      <c r="R271" s="247"/>
      <c r="S271" s="247"/>
      <c r="T271" s="247"/>
      <c r="U271" s="247"/>
      <c r="V271" s="247"/>
      <c r="W271" s="247"/>
      <c r="X271" s="248"/>
      <c r="Y271" s="13"/>
      <c r="Z271" s="13"/>
      <c r="AA271" s="13"/>
      <c r="AB271" s="13"/>
      <c r="AC271" s="13"/>
      <c r="AD271" s="13"/>
      <c r="AE271" s="13"/>
      <c r="AT271" s="249" t="s">
        <v>206</v>
      </c>
      <c r="AU271" s="249" t="s">
        <v>84</v>
      </c>
      <c r="AV271" s="13" t="s">
        <v>82</v>
      </c>
      <c r="AW271" s="13" t="s">
        <v>5</v>
      </c>
      <c r="AX271" s="13" t="s">
        <v>74</v>
      </c>
      <c r="AY271" s="249" t="s">
        <v>194</v>
      </c>
    </row>
    <row r="272" s="14" customFormat="1">
      <c r="A272" s="14"/>
      <c r="B272" s="250"/>
      <c r="C272" s="251"/>
      <c r="D272" s="241" t="s">
        <v>206</v>
      </c>
      <c r="E272" s="252" t="s">
        <v>20</v>
      </c>
      <c r="F272" s="253" t="s">
        <v>1083</v>
      </c>
      <c r="G272" s="251"/>
      <c r="H272" s="254">
        <v>10.9</v>
      </c>
      <c r="I272" s="255"/>
      <c r="J272" s="255"/>
      <c r="K272" s="251"/>
      <c r="L272" s="251"/>
      <c r="M272" s="256"/>
      <c r="N272" s="257"/>
      <c r="O272" s="258"/>
      <c r="P272" s="258"/>
      <c r="Q272" s="258"/>
      <c r="R272" s="258"/>
      <c r="S272" s="258"/>
      <c r="T272" s="258"/>
      <c r="U272" s="258"/>
      <c r="V272" s="258"/>
      <c r="W272" s="258"/>
      <c r="X272" s="259"/>
      <c r="Y272" s="14"/>
      <c r="Z272" s="14"/>
      <c r="AA272" s="14"/>
      <c r="AB272" s="14"/>
      <c r="AC272" s="14"/>
      <c r="AD272" s="14"/>
      <c r="AE272" s="14"/>
      <c r="AT272" s="260" t="s">
        <v>206</v>
      </c>
      <c r="AU272" s="260" t="s">
        <v>84</v>
      </c>
      <c r="AV272" s="14" t="s">
        <v>84</v>
      </c>
      <c r="AW272" s="14" t="s">
        <v>5</v>
      </c>
      <c r="AX272" s="14" t="s">
        <v>74</v>
      </c>
      <c r="AY272" s="260" t="s">
        <v>194</v>
      </c>
    </row>
    <row r="273" s="15" customFormat="1">
      <c r="A273" s="15"/>
      <c r="B273" s="261"/>
      <c r="C273" s="262"/>
      <c r="D273" s="241" t="s">
        <v>206</v>
      </c>
      <c r="E273" s="263" t="s">
        <v>20</v>
      </c>
      <c r="F273" s="264" t="s">
        <v>210</v>
      </c>
      <c r="G273" s="262"/>
      <c r="H273" s="265">
        <v>10.9</v>
      </c>
      <c r="I273" s="266"/>
      <c r="J273" s="266"/>
      <c r="K273" s="262"/>
      <c r="L273" s="262"/>
      <c r="M273" s="267"/>
      <c r="N273" s="268"/>
      <c r="O273" s="269"/>
      <c r="P273" s="269"/>
      <c r="Q273" s="269"/>
      <c r="R273" s="269"/>
      <c r="S273" s="269"/>
      <c r="T273" s="269"/>
      <c r="U273" s="269"/>
      <c r="V273" s="269"/>
      <c r="W273" s="269"/>
      <c r="X273" s="270"/>
      <c r="Y273" s="15"/>
      <c r="Z273" s="15"/>
      <c r="AA273" s="15"/>
      <c r="AB273" s="15"/>
      <c r="AC273" s="15"/>
      <c r="AD273" s="15"/>
      <c r="AE273" s="15"/>
      <c r="AT273" s="271" t="s">
        <v>206</v>
      </c>
      <c r="AU273" s="271" t="s">
        <v>84</v>
      </c>
      <c r="AV273" s="15" t="s">
        <v>202</v>
      </c>
      <c r="AW273" s="15" t="s">
        <v>5</v>
      </c>
      <c r="AX273" s="15" t="s">
        <v>82</v>
      </c>
      <c r="AY273" s="271" t="s">
        <v>194</v>
      </c>
    </row>
    <row r="274" s="2" customFormat="1" ht="21.75" customHeight="1">
      <c r="A274" s="41"/>
      <c r="B274" s="42"/>
      <c r="C274" s="220" t="s">
        <v>301</v>
      </c>
      <c r="D274" s="220" t="s">
        <v>197</v>
      </c>
      <c r="E274" s="221" t="s">
        <v>1088</v>
      </c>
      <c r="F274" s="222" t="s">
        <v>1089</v>
      </c>
      <c r="G274" s="223" t="s">
        <v>218</v>
      </c>
      <c r="H274" s="224">
        <v>4.2400000000000002</v>
      </c>
      <c r="I274" s="225"/>
      <c r="J274" s="225"/>
      <c r="K274" s="226">
        <f>ROUND(P274*H274,2)</f>
        <v>0</v>
      </c>
      <c r="L274" s="222" t="s">
        <v>20</v>
      </c>
      <c r="M274" s="47"/>
      <c r="N274" s="227" t="s">
        <v>20</v>
      </c>
      <c r="O274" s="228" t="s">
        <v>43</v>
      </c>
      <c r="P274" s="229">
        <f>I274+J274</f>
        <v>0</v>
      </c>
      <c r="Q274" s="229">
        <f>ROUND(I274*H274,2)</f>
        <v>0</v>
      </c>
      <c r="R274" s="229">
        <f>ROUND(J274*H274,2)</f>
        <v>0</v>
      </c>
      <c r="S274" s="87"/>
      <c r="T274" s="230">
        <f>S274*H274</f>
        <v>0</v>
      </c>
      <c r="U274" s="230">
        <v>2.5018699999999998</v>
      </c>
      <c r="V274" s="230">
        <f>U274*H274</f>
        <v>10.6079288</v>
      </c>
      <c r="W274" s="230">
        <v>0</v>
      </c>
      <c r="X274" s="231">
        <f>W274*H274</f>
        <v>0</v>
      </c>
      <c r="Y274" s="41"/>
      <c r="Z274" s="41"/>
      <c r="AA274" s="41"/>
      <c r="AB274" s="41"/>
      <c r="AC274" s="41"/>
      <c r="AD274" s="41"/>
      <c r="AE274" s="41"/>
      <c r="AR274" s="232" t="s">
        <v>202</v>
      </c>
      <c r="AT274" s="232" t="s">
        <v>197</v>
      </c>
      <c r="AU274" s="232" t="s">
        <v>84</v>
      </c>
      <c r="AY274" s="20" t="s">
        <v>194</v>
      </c>
      <c r="BE274" s="233">
        <f>IF(O274="základní",K274,0)</f>
        <v>0</v>
      </c>
      <c r="BF274" s="233">
        <f>IF(O274="snížená",K274,0)</f>
        <v>0</v>
      </c>
      <c r="BG274" s="233">
        <f>IF(O274="zákl. přenesená",K274,0)</f>
        <v>0</v>
      </c>
      <c r="BH274" s="233">
        <f>IF(O274="sníž. přenesená",K274,0)</f>
        <v>0</v>
      </c>
      <c r="BI274" s="233">
        <f>IF(O274="nulová",K274,0)</f>
        <v>0</v>
      </c>
      <c r="BJ274" s="20" t="s">
        <v>82</v>
      </c>
      <c r="BK274" s="233">
        <f>ROUND(P274*H274,2)</f>
        <v>0</v>
      </c>
      <c r="BL274" s="20" t="s">
        <v>202</v>
      </c>
      <c r="BM274" s="232" t="s">
        <v>1090</v>
      </c>
    </row>
    <row r="275" s="13" customFormat="1">
      <c r="A275" s="13"/>
      <c r="B275" s="239"/>
      <c r="C275" s="240"/>
      <c r="D275" s="241" t="s">
        <v>206</v>
      </c>
      <c r="E275" s="242" t="s">
        <v>20</v>
      </c>
      <c r="F275" s="243" t="s">
        <v>105</v>
      </c>
      <c r="G275" s="240"/>
      <c r="H275" s="242" t="s">
        <v>20</v>
      </c>
      <c r="I275" s="244"/>
      <c r="J275" s="244"/>
      <c r="K275" s="240"/>
      <c r="L275" s="240"/>
      <c r="M275" s="245"/>
      <c r="N275" s="246"/>
      <c r="O275" s="247"/>
      <c r="P275" s="247"/>
      <c r="Q275" s="247"/>
      <c r="R275" s="247"/>
      <c r="S275" s="247"/>
      <c r="T275" s="247"/>
      <c r="U275" s="247"/>
      <c r="V275" s="247"/>
      <c r="W275" s="247"/>
      <c r="X275" s="248"/>
      <c r="Y275" s="13"/>
      <c r="Z275" s="13"/>
      <c r="AA275" s="13"/>
      <c r="AB275" s="13"/>
      <c r="AC275" s="13"/>
      <c r="AD275" s="13"/>
      <c r="AE275" s="13"/>
      <c r="AT275" s="249" t="s">
        <v>206</v>
      </c>
      <c r="AU275" s="249" t="s">
        <v>84</v>
      </c>
      <c r="AV275" s="13" t="s">
        <v>82</v>
      </c>
      <c r="AW275" s="13" t="s">
        <v>5</v>
      </c>
      <c r="AX275" s="13" t="s">
        <v>74</v>
      </c>
      <c r="AY275" s="249" t="s">
        <v>194</v>
      </c>
    </row>
    <row r="276" s="13" customFormat="1">
      <c r="A276" s="13"/>
      <c r="B276" s="239"/>
      <c r="C276" s="240"/>
      <c r="D276" s="241" t="s">
        <v>206</v>
      </c>
      <c r="E276" s="242" t="s">
        <v>20</v>
      </c>
      <c r="F276" s="243" t="s">
        <v>1091</v>
      </c>
      <c r="G276" s="240"/>
      <c r="H276" s="242" t="s">
        <v>20</v>
      </c>
      <c r="I276" s="244"/>
      <c r="J276" s="244"/>
      <c r="K276" s="240"/>
      <c r="L276" s="240"/>
      <c r="M276" s="245"/>
      <c r="N276" s="246"/>
      <c r="O276" s="247"/>
      <c r="P276" s="247"/>
      <c r="Q276" s="247"/>
      <c r="R276" s="247"/>
      <c r="S276" s="247"/>
      <c r="T276" s="247"/>
      <c r="U276" s="247"/>
      <c r="V276" s="247"/>
      <c r="W276" s="247"/>
      <c r="X276" s="248"/>
      <c r="Y276" s="13"/>
      <c r="Z276" s="13"/>
      <c r="AA276" s="13"/>
      <c r="AB276" s="13"/>
      <c r="AC276" s="13"/>
      <c r="AD276" s="13"/>
      <c r="AE276" s="13"/>
      <c r="AT276" s="249" t="s">
        <v>206</v>
      </c>
      <c r="AU276" s="249" t="s">
        <v>84</v>
      </c>
      <c r="AV276" s="13" t="s">
        <v>82</v>
      </c>
      <c r="AW276" s="13" t="s">
        <v>5</v>
      </c>
      <c r="AX276" s="13" t="s">
        <v>74</v>
      </c>
      <c r="AY276" s="249" t="s">
        <v>194</v>
      </c>
    </row>
    <row r="277" s="13" customFormat="1">
      <c r="A277" s="13"/>
      <c r="B277" s="239"/>
      <c r="C277" s="240"/>
      <c r="D277" s="241" t="s">
        <v>206</v>
      </c>
      <c r="E277" s="242" t="s">
        <v>20</v>
      </c>
      <c r="F277" s="243" t="s">
        <v>355</v>
      </c>
      <c r="G277" s="240"/>
      <c r="H277" s="242" t="s">
        <v>20</v>
      </c>
      <c r="I277" s="244"/>
      <c r="J277" s="244"/>
      <c r="K277" s="240"/>
      <c r="L277" s="240"/>
      <c r="M277" s="245"/>
      <c r="N277" s="246"/>
      <c r="O277" s="247"/>
      <c r="P277" s="247"/>
      <c r="Q277" s="247"/>
      <c r="R277" s="247"/>
      <c r="S277" s="247"/>
      <c r="T277" s="247"/>
      <c r="U277" s="247"/>
      <c r="V277" s="247"/>
      <c r="W277" s="247"/>
      <c r="X277" s="248"/>
      <c r="Y277" s="13"/>
      <c r="Z277" s="13"/>
      <c r="AA277" s="13"/>
      <c r="AB277" s="13"/>
      <c r="AC277" s="13"/>
      <c r="AD277" s="13"/>
      <c r="AE277" s="13"/>
      <c r="AT277" s="249" t="s">
        <v>206</v>
      </c>
      <c r="AU277" s="249" t="s">
        <v>84</v>
      </c>
      <c r="AV277" s="13" t="s">
        <v>82</v>
      </c>
      <c r="AW277" s="13" t="s">
        <v>5</v>
      </c>
      <c r="AX277" s="13" t="s">
        <v>74</v>
      </c>
      <c r="AY277" s="249" t="s">
        <v>194</v>
      </c>
    </row>
    <row r="278" s="14" customFormat="1">
      <c r="A278" s="14"/>
      <c r="B278" s="250"/>
      <c r="C278" s="251"/>
      <c r="D278" s="241" t="s">
        <v>206</v>
      </c>
      <c r="E278" s="252" t="s">
        <v>20</v>
      </c>
      <c r="F278" s="253" t="s">
        <v>1092</v>
      </c>
      <c r="G278" s="251"/>
      <c r="H278" s="254">
        <v>4.2400000000000002</v>
      </c>
      <c r="I278" s="255"/>
      <c r="J278" s="255"/>
      <c r="K278" s="251"/>
      <c r="L278" s="251"/>
      <c r="M278" s="256"/>
      <c r="N278" s="257"/>
      <c r="O278" s="258"/>
      <c r="P278" s="258"/>
      <c r="Q278" s="258"/>
      <c r="R278" s="258"/>
      <c r="S278" s="258"/>
      <c r="T278" s="258"/>
      <c r="U278" s="258"/>
      <c r="V278" s="258"/>
      <c r="W278" s="258"/>
      <c r="X278" s="259"/>
      <c r="Y278" s="14"/>
      <c r="Z278" s="14"/>
      <c r="AA278" s="14"/>
      <c r="AB278" s="14"/>
      <c r="AC278" s="14"/>
      <c r="AD278" s="14"/>
      <c r="AE278" s="14"/>
      <c r="AT278" s="260" t="s">
        <v>206</v>
      </c>
      <c r="AU278" s="260" t="s">
        <v>84</v>
      </c>
      <c r="AV278" s="14" t="s">
        <v>84</v>
      </c>
      <c r="AW278" s="14" t="s">
        <v>5</v>
      </c>
      <c r="AX278" s="14" t="s">
        <v>74</v>
      </c>
      <c r="AY278" s="260" t="s">
        <v>194</v>
      </c>
    </row>
    <row r="279" s="15" customFormat="1">
      <c r="A279" s="15"/>
      <c r="B279" s="261"/>
      <c r="C279" s="262"/>
      <c r="D279" s="241" t="s">
        <v>206</v>
      </c>
      <c r="E279" s="263" t="s">
        <v>20</v>
      </c>
      <c r="F279" s="264" t="s">
        <v>210</v>
      </c>
      <c r="G279" s="262"/>
      <c r="H279" s="265">
        <v>4.2400000000000002</v>
      </c>
      <c r="I279" s="266"/>
      <c r="J279" s="266"/>
      <c r="K279" s="262"/>
      <c r="L279" s="262"/>
      <c r="M279" s="267"/>
      <c r="N279" s="268"/>
      <c r="O279" s="269"/>
      <c r="P279" s="269"/>
      <c r="Q279" s="269"/>
      <c r="R279" s="269"/>
      <c r="S279" s="269"/>
      <c r="T279" s="269"/>
      <c r="U279" s="269"/>
      <c r="V279" s="269"/>
      <c r="W279" s="269"/>
      <c r="X279" s="270"/>
      <c r="Y279" s="15"/>
      <c r="Z279" s="15"/>
      <c r="AA279" s="15"/>
      <c r="AB279" s="15"/>
      <c r="AC279" s="15"/>
      <c r="AD279" s="15"/>
      <c r="AE279" s="15"/>
      <c r="AT279" s="271" t="s">
        <v>206</v>
      </c>
      <c r="AU279" s="271" t="s">
        <v>84</v>
      </c>
      <c r="AV279" s="15" t="s">
        <v>202</v>
      </c>
      <c r="AW279" s="15" t="s">
        <v>5</v>
      </c>
      <c r="AX279" s="15" t="s">
        <v>82</v>
      </c>
      <c r="AY279" s="271" t="s">
        <v>194</v>
      </c>
    </row>
    <row r="280" s="2" customFormat="1" ht="24.15" customHeight="1">
      <c r="A280" s="41"/>
      <c r="B280" s="42"/>
      <c r="C280" s="220" t="s">
        <v>299</v>
      </c>
      <c r="D280" s="220" t="s">
        <v>197</v>
      </c>
      <c r="E280" s="221" t="s">
        <v>1093</v>
      </c>
      <c r="F280" s="222" t="s">
        <v>1094</v>
      </c>
      <c r="G280" s="223" t="s">
        <v>218</v>
      </c>
      <c r="H280" s="224">
        <v>41.700000000000003</v>
      </c>
      <c r="I280" s="225"/>
      <c r="J280" s="225"/>
      <c r="K280" s="226">
        <f>ROUND(P280*H280,2)</f>
        <v>0</v>
      </c>
      <c r="L280" s="222" t="s">
        <v>201</v>
      </c>
      <c r="M280" s="47"/>
      <c r="N280" s="227" t="s">
        <v>20</v>
      </c>
      <c r="O280" s="228" t="s">
        <v>43</v>
      </c>
      <c r="P280" s="229">
        <f>I280+J280</f>
        <v>0</v>
      </c>
      <c r="Q280" s="229">
        <f>ROUND(I280*H280,2)</f>
        <v>0</v>
      </c>
      <c r="R280" s="229">
        <f>ROUND(J280*H280,2)</f>
        <v>0</v>
      </c>
      <c r="S280" s="87"/>
      <c r="T280" s="230">
        <f>S280*H280</f>
        <v>0</v>
      </c>
      <c r="U280" s="230">
        <v>2.2618</v>
      </c>
      <c r="V280" s="230">
        <f>U280*H280</f>
        <v>94.317060000000012</v>
      </c>
      <c r="W280" s="230">
        <v>0</v>
      </c>
      <c r="X280" s="231">
        <f>W280*H280</f>
        <v>0</v>
      </c>
      <c r="Y280" s="41"/>
      <c r="Z280" s="41"/>
      <c r="AA280" s="41"/>
      <c r="AB280" s="41"/>
      <c r="AC280" s="41"/>
      <c r="AD280" s="41"/>
      <c r="AE280" s="41"/>
      <c r="AR280" s="232" t="s">
        <v>202</v>
      </c>
      <c r="AT280" s="232" t="s">
        <v>197</v>
      </c>
      <c r="AU280" s="232" t="s">
        <v>84</v>
      </c>
      <c r="AY280" s="20" t="s">
        <v>194</v>
      </c>
      <c r="BE280" s="233">
        <f>IF(O280="základní",K280,0)</f>
        <v>0</v>
      </c>
      <c r="BF280" s="233">
        <f>IF(O280="snížená",K280,0)</f>
        <v>0</v>
      </c>
      <c r="BG280" s="233">
        <f>IF(O280="zákl. přenesená",K280,0)</f>
        <v>0</v>
      </c>
      <c r="BH280" s="233">
        <f>IF(O280="sníž. přenesená",K280,0)</f>
        <v>0</v>
      </c>
      <c r="BI280" s="233">
        <f>IF(O280="nulová",K280,0)</f>
        <v>0</v>
      </c>
      <c r="BJ280" s="20" t="s">
        <v>82</v>
      </c>
      <c r="BK280" s="233">
        <f>ROUND(P280*H280,2)</f>
        <v>0</v>
      </c>
      <c r="BL280" s="20" t="s">
        <v>202</v>
      </c>
      <c r="BM280" s="232" t="s">
        <v>1095</v>
      </c>
    </row>
    <row r="281" s="2" customFormat="1">
      <c r="A281" s="41"/>
      <c r="B281" s="42"/>
      <c r="C281" s="43"/>
      <c r="D281" s="234" t="s">
        <v>204</v>
      </c>
      <c r="E281" s="43"/>
      <c r="F281" s="235" t="s">
        <v>1096</v>
      </c>
      <c r="G281" s="43"/>
      <c r="H281" s="43"/>
      <c r="I281" s="236"/>
      <c r="J281" s="236"/>
      <c r="K281" s="43"/>
      <c r="L281" s="43"/>
      <c r="M281" s="47"/>
      <c r="N281" s="237"/>
      <c r="O281" s="238"/>
      <c r="P281" s="87"/>
      <c r="Q281" s="87"/>
      <c r="R281" s="87"/>
      <c r="S281" s="87"/>
      <c r="T281" s="87"/>
      <c r="U281" s="87"/>
      <c r="V281" s="87"/>
      <c r="W281" s="87"/>
      <c r="X281" s="88"/>
      <c r="Y281" s="41"/>
      <c r="Z281" s="41"/>
      <c r="AA281" s="41"/>
      <c r="AB281" s="41"/>
      <c r="AC281" s="41"/>
      <c r="AD281" s="41"/>
      <c r="AE281" s="41"/>
      <c r="AT281" s="20" t="s">
        <v>204</v>
      </c>
      <c r="AU281" s="20" t="s">
        <v>84</v>
      </c>
    </row>
    <row r="282" s="12" customFormat="1" ht="22.8" customHeight="1">
      <c r="A282" s="12"/>
      <c r="B282" s="203"/>
      <c r="C282" s="204"/>
      <c r="D282" s="205" t="s">
        <v>73</v>
      </c>
      <c r="E282" s="218" t="s">
        <v>223</v>
      </c>
      <c r="F282" s="218" t="s">
        <v>706</v>
      </c>
      <c r="G282" s="204"/>
      <c r="H282" s="204"/>
      <c r="I282" s="207"/>
      <c r="J282" s="207"/>
      <c r="K282" s="219">
        <f>BK282</f>
        <v>0</v>
      </c>
      <c r="L282" s="204"/>
      <c r="M282" s="209"/>
      <c r="N282" s="210"/>
      <c r="O282" s="211"/>
      <c r="P282" s="211"/>
      <c r="Q282" s="212">
        <f>SUM(Q283:Q289)</f>
        <v>0</v>
      </c>
      <c r="R282" s="212">
        <f>SUM(R283:R289)</f>
        <v>0</v>
      </c>
      <c r="S282" s="211"/>
      <c r="T282" s="213">
        <f>SUM(T283:T289)</f>
        <v>0</v>
      </c>
      <c r="U282" s="211"/>
      <c r="V282" s="213">
        <f>SUM(V283:V289)</f>
        <v>0.21100200000000002</v>
      </c>
      <c r="W282" s="211"/>
      <c r="X282" s="214">
        <f>SUM(X283:X289)</f>
        <v>0.20850000000000002</v>
      </c>
      <c r="Y282" s="12"/>
      <c r="Z282" s="12"/>
      <c r="AA282" s="12"/>
      <c r="AB282" s="12"/>
      <c r="AC282" s="12"/>
      <c r="AD282" s="12"/>
      <c r="AE282" s="12"/>
      <c r="AR282" s="215" t="s">
        <v>82</v>
      </c>
      <c r="AT282" s="216" t="s">
        <v>73</v>
      </c>
      <c r="AU282" s="216" t="s">
        <v>82</v>
      </c>
      <c r="AY282" s="215" t="s">
        <v>194</v>
      </c>
      <c r="BK282" s="217">
        <f>SUM(BK283:BK289)</f>
        <v>0</v>
      </c>
    </row>
    <row r="283" s="2" customFormat="1" ht="24.15" customHeight="1">
      <c r="A283" s="41"/>
      <c r="B283" s="42"/>
      <c r="C283" s="220" t="s">
        <v>308</v>
      </c>
      <c r="D283" s="220" t="s">
        <v>197</v>
      </c>
      <c r="E283" s="221" t="s">
        <v>1097</v>
      </c>
      <c r="F283" s="222" t="s">
        <v>1098</v>
      </c>
      <c r="G283" s="223" t="s">
        <v>200</v>
      </c>
      <c r="H283" s="224">
        <v>41.700000000000003</v>
      </c>
      <c r="I283" s="225"/>
      <c r="J283" s="225"/>
      <c r="K283" s="226">
        <f>ROUND(P283*H283,2)</f>
        <v>0</v>
      </c>
      <c r="L283" s="222" t="s">
        <v>201</v>
      </c>
      <c r="M283" s="47"/>
      <c r="N283" s="227" t="s">
        <v>20</v>
      </c>
      <c r="O283" s="228" t="s">
        <v>43</v>
      </c>
      <c r="P283" s="229">
        <f>I283+J283</f>
        <v>0</v>
      </c>
      <c r="Q283" s="229">
        <f>ROUND(I283*H283,2)</f>
        <v>0</v>
      </c>
      <c r="R283" s="229">
        <f>ROUND(J283*H283,2)</f>
        <v>0</v>
      </c>
      <c r="S283" s="87"/>
      <c r="T283" s="230">
        <f>S283*H283</f>
        <v>0</v>
      </c>
      <c r="U283" s="230">
        <v>0.0050600000000000003</v>
      </c>
      <c r="V283" s="230">
        <f>U283*H283</f>
        <v>0.21100200000000002</v>
      </c>
      <c r="W283" s="230">
        <v>0.0050000000000000001</v>
      </c>
      <c r="X283" s="231">
        <f>W283*H283</f>
        <v>0.20850000000000002</v>
      </c>
      <c r="Y283" s="41"/>
      <c r="Z283" s="41"/>
      <c r="AA283" s="41"/>
      <c r="AB283" s="41"/>
      <c r="AC283" s="41"/>
      <c r="AD283" s="41"/>
      <c r="AE283" s="41"/>
      <c r="AR283" s="232" t="s">
        <v>202</v>
      </c>
      <c r="AT283" s="232" t="s">
        <v>197</v>
      </c>
      <c r="AU283" s="232" t="s">
        <v>84</v>
      </c>
      <c r="AY283" s="20" t="s">
        <v>194</v>
      </c>
      <c r="BE283" s="233">
        <f>IF(O283="základní",K283,0)</f>
        <v>0</v>
      </c>
      <c r="BF283" s="233">
        <f>IF(O283="snížená",K283,0)</f>
        <v>0</v>
      </c>
      <c r="BG283" s="233">
        <f>IF(O283="zákl. přenesená",K283,0)</f>
        <v>0</v>
      </c>
      <c r="BH283" s="233">
        <f>IF(O283="sníž. přenesená",K283,0)</f>
        <v>0</v>
      </c>
      <c r="BI283" s="233">
        <f>IF(O283="nulová",K283,0)</f>
        <v>0</v>
      </c>
      <c r="BJ283" s="20" t="s">
        <v>82</v>
      </c>
      <c r="BK283" s="233">
        <f>ROUND(P283*H283,2)</f>
        <v>0</v>
      </c>
      <c r="BL283" s="20" t="s">
        <v>202</v>
      </c>
      <c r="BM283" s="232" t="s">
        <v>1099</v>
      </c>
    </row>
    <row r="284" s="2" customFormat="1">
      <c r="A284" s="41"/>
      <c r="B284" s="42"/>
      <c r="C284" s="43"/>
      <c r="D284" s="234" t="s">
        <v>204</v>
      </c>
      <c r="E284" s="43"/>
      <c r="F284" s="235" t="s">
        <v>1100</v>
      </c>
      <c r="G284" s="43"/>
      <c r="H284" s="43"/>
      <c r="I284" s="236"/>
      <c r="J284" s="236"/>
      <c r="K284" s="43"/>
      <c r="L284" s="43"/>
      <c r="M284" s="47"/>
      <c r="N284" s="237"/>
      <c r="O284" s="238"/>
      <c r="P284" s="87"/>
      <c r="Q284" s="87"/>
      <c r="R284" s="87"/>
      <c r="S284" s="87"/>
      <c r="T284" s="87"/>
      <c r="U284" s="87"/>
      <c r="V284" s="87"/>
      <c r="W284" s="87"/>
      <c r="X284" s="88"/>
      <c r="Y284" s="41"/>
      <c r="Z284" s="41"/>
      <c r="AA284" s="41"/>
      <c r="AB284" s="41"/>
      <c r="AC284" s="41"/>
      <c r="AD284" s="41"/>
      <c r="AE284" s="41"/>
      <c r="AT284" s="20" t="s">
        <v>204</v>
      </c>
      <c r="AU284" s="20" t="s">
        <v>84</v>
      </c>
    </row>
    <row r="285" s="13" customFormat="1">
      <c r="A285" s="13"/>
      <c r="B285" s="239"/>
      <c r="C285" s="240"/>
      <c r="D285" s="241" t="s">
        <v>206</v>
      </c>
      <c r="E285" s="242" t="s">
        <v>20</v>
      </c>
      <c r="F285" s="243" t="s">
        <v>105</v>
      </c>
      <c r="G285" s="240"/>
      <c r="H285" s="242" t="s">
        <v>20</v>
      </c>
      <c r="I285" s="244"/>
      <c r="J285" s="244"/>
      <c r="K285" s="240"/>
      <c r="L285" s="240"/>
      <c r="M285" s="245"/>
      <c r="N285" s="246"/>
      <c r="O285" s="247"/>
      <c r="P285" s="247"/>
      <c r="Q285" s="247"/>
      <c r="R285" s="247"/>
      <c r="S285" s="247"/>
      <c r="T285" s="247"/>
      <c r="U285" s="247"/>
      <c r="V285" s="247"/>
      <c r="W285" s="247"/>
      <c r="X285" s="248"/>
      <c r="Y285" s="13"/>
      <c r="Z285" s="13"/>
      <c r="AA285" s="13"/>
      <c r="AB285" s="13"/>
      <c r="AC285" s="13"/>
      <c r="AD285" s="13"/>
      <c r="AE285" s="13"/>
      <c r="AT285" s="249" t="s">
        <v>206</v>
      </c>
      <c r="AU285" s="249" t="s">
        <v>84</v>
      </c>
      <c r="AV285" s="13" t="s">
        <v>82</v>
      </c>
      <c r="AW285" s="13" t="s">
        <v>5</v>
      </c>
      <c r="AX285" s="13" t="s">
        <v>74</v>
      </c>
      <c r="AY285" s="249" t="s">
        <v>194</v>
      </c>
    </row>
    <row r="286" s="13" customFormat="1">
      <c r="A286" s="13"/>
      <c r="B286" s="239"/>
      <c r="C286" s="240"/>
      <c r="D286" s="241" t="s">
        <v>206</v>
      </c>
      <c r="E286" s="242" t="s">
        <v>20</v>
      </c>
      <c r="F286" s="243" t="s">
        <v>1101</v>
      </c>
      <c r="G286" s="240"/>
      <c r="H286" s="242" t="s">
        <v>20</v>
      </c>
      <c r="I286" s="244"/>
      <c r="J286" s="244"/>
      <c r="K286" s="240"/>
      <c r="L286" s="240"/>
      <c r="M286" s="245"/>
      <c r="N286" s="246"/>
      <c r="O286" s="247"/>
      <c r="P286" s="247"/>
      <c r="Q286" s="247"/>
      <c r="R286" s="247"/>
      <c r="S286" s="247"/>
      <c r="T286" s="247"/>
      <c r="U286" s="247"/>
      <c r="V286" s="247"/>
      <c r="W286" s="247"/>
      <c r="X286" s="248"/>
      <c r="Y286" s="13"/>
      <c r="Z286" s="13"/>
      <c r="AA286" s="13"/>
      <c r="AB286" s="13"/>
      <c r="AC286" s="13"/>
      <c r="AD286" s="13"/>
      <c r="AE286" s="13"/>
      <c r="AT286" s="249" t="s">
        <v>206</v>
      </c>
      <c r="AU286" s="249" t="s">
        <v>84</v>
      </c>
      <c r="AV286" s="13" t="s">
        <v>82</v>
      </c>
      <c r="AW286" s="13" t="s">
        <v>5</v>
      </c>
      <c r="AX286" s="13" t="s">
        <v>74</v>
      </c>
      <c r="AY286" s="249" t="s">
        <v>194</v>
      </c>
    </row>
    <row r="287" s="13" customFormat="1">
      <c r="A287" s="13"/>
      <c r="B287" s="239"/>
      <c r="C287" s="240"/>
      <c r="D287" s="241" t="s">
        <v>206</v>
      </c>
      <c r="E287" s="242" t="s">
        <v>20</v>
      </c>
      <c r="F287" s="243" t="s">
        <v>349</v>
      </c>
      <c r="G287" s="240"/>
      <c r="H287" s="242" t="s">
        <v>20</v>
      </c>
      <c r="I287" s="244"/>
      <c r="J287" s="244"/>
      <c r="K287" s="240"/>
      <c r="L287" s="240"/>
      <c r="M287" s="245"/>
      <c r="N287" s="246"/>
      <c r="O287" s="247"/>
      <c r="P287" s="247"/>
      <c r="Q287" s="247"/>
      <c r="R287" s="247"/>
      <c r="S287" s="247"/>
      <c r="T287" s="247"/>
      <c r="U287" s="247"/>
      <c r="V287" s="247"/>
      <c r="W287" s="247"/>
      <c r="X287" s="248"/>
      <c r="Y287" s="13"/>
      <c r="Z287" s="13"/>
      <c r="AA287" s="13"/>
      <c r="AB287" s="13"/>
      <c r="AC287" s="13"/>
      <c r="AD287" s="13"/>
      <c r="AE287" s="13"/>
      <c r="AT287" s="249" t="s">
        <v>206</v>
      </c>
      <c r="AU287" s="249" t="s">
        <v>84</v>
      </c>
      <c r="AV287" s="13" t="s">
        <v>82</v>
      </c>
      <c r="AW287" s="13" t="s">
        <v>5</v>
      </c>
      <c r="AX287" s="13" t="s">
        <v>74</v>
      </c>
      <c r="AY287" s="249" t="s">
        <v>194</v>
      </c>
    </row>
    <row r="288" s="14" customFormat="1">
      <c r="A288" s="14"/>
      <c r="B288" s="250"/>
      <c r="C288" s="251"/>
      <c r="D288" s="241" t="s">
        <v>206</v>
      </c>
      <c r="E288" s="252" t="s">
        <v>20</v>
      </c>
      <c r="F288" s="253" t="s">
        <v>1102</v>
      </c>
      <c r="G288" s="251"/>
      <c r="H288" s="254">
        <v>41.700000000000003</v>
      </c>
      <c r="I288" s="255"/>
      <c r="J288" s="255"/>
      <c r="K288" s="251"/>
      <c r="L288" s="251"/>
      <c r="M288" s="256"/>
      <c r="N288" s="257"/>
      <c r="O288" s="258"/>
      <c r="P288" s="258"/>
      <c r="Q288" s="258"/>
      <c r="R288" s="258"/>
      <c r="S288" s="258"/>
      <c r="T288" s="258"/>
      <c r="U288" s="258"/>
      <c r="V288" s="258"/>
      <c r="W288" s="258"/>
      <c r="X288" s="259"/>
      <c r="Y288" s="14"/>
      <c r="Z288" s="14"/>
      <c r="AA288" s="14"/>
      <c r="AB288" s="14"/>
      <c r="AC288" s="14"/>
      <c r="AD288" s="14"/>
      <c r="AE288" s="14"/>
      <c r="AT288" s="260" t="s">
        <v>206</v>
      </c>
      <c r="AU288" s="260" t="s">
        <v>84</v>
      </c>
      <c r="AV288" s="14" t="s">
        <v>84</v>
      </c>
      <c r="AW288" s="14" t="s">
        <v>5</v>
      </c>
      <c r="AX288" s="14" t="s">
        <v>74</v>
      </c>
      <c r="AY288" s="260" t="s">
        <v>194</v>
      </c>
    </row>
    <row r="289" s="15" customFormat="1">
      <c r="A289" s="15"/>
      <c r="B289" s="261"/>
      <c r="C289" s="262"/>
      <c r="D289" s="241" t="s">
        <v>206</v>
      </c>
      <c r="E289" s="263" t="s">
        <v>20</v>
      </c>
      <c r="F289" s="264" t="s">
        <v>210</v>
      </c>
      <c r="G289" s="262"/>
      <c r="H289" s="265">
        <v>41.700000000000003</v>
      </c>
      <c r="I289" s="266"/>
      <c r="J289" s="266"/>
      <c r="K289" s="262"/>
      <c r="L289" s="262"/>
      <c r="M289" s="267"/>
      <c r="N289" s="268"/>
      <c r="O289" s="269"/>
      <c r="P289" s="269"/>
      <c r="Q289" s="269"/>
      <c r="R289" s="269"/>
      <c r="S289" s="269"/>
      <c r="T289" s="269"/>
      <c r="U289" s="269"/>
      <c r="V289" s="269"/>
      <c r="W289" s="269"/>
      <c r="X289" s="270"/>
      <c r="Y289" s="15"/>
      <c r="Z289" s="15"/>
      <c r="AA289" s="15"/>
      <c r="AB289" s="15"/>
      <c r="AC289" s="15"/>
      <c r="AD289" s="15"/>
      <c r="AE289" s="15"/>
      <c r="AT289" s="271" t="s">
        <v>206</v>
      </c>
      <c r="AU289" s="271" t="s">
        <v>84</v>
      </c>
      <c r="AV289" s="15" t="s">
        <v>202</v>
      </c>
      <c r="AW289" s="15" t="s">
        <v>5</v>
      </c>
      <c r="AX289" s="15" t="s">
        <v>82</v>
      </c>
      <c r="AY289" s="271" t="s">
        <v>194</v>
      </c>
    </row>
    <row r="290" s="12" customFormat="1" ht="22.8" customHeight="1">
      <c r="A290" s="12"/>
      <c r="B290" s="203"/>
      <c r="C290" s="204"/>
      <c r="D290" s="205" t="s">
        <v>73</v>
      </c>
      <c r="E290" s="218" t="s">
        <v>243</v>
      </c>
      <c r="F290" s="218" t="s">
        <v>1103</v>
      </c>
      <c r="G290" s="204"/>
      <c r="H290" s="204"/>
      <c r="I290" s="207"/>
      <c r="J290" s="207"/>
      <c r="K290" s="219">
        <f>BK290</f>
        <v>0</v>
      </c>
      <c r="L290" s="204"/>
      <c r="M290" s="209"/>
      <c r="N290" s="210"/>
      <c r="O290" s="211"/>
      <c r="P290" s="211"/>
      <c r="Q290" s="212">
        <f>SUM(Q291:Q366)</f>
        <v>0</v>
      </c>
      <c r="R290" s="212">
        <f>SUM(R291:R366)</f>
        <v>0</v>
      </c>
      <c r="S290" s="211"/>
      <c r="T290" s="213">
        <f>SUM(T291:T366)</f>
        <v>0</v>
      </c>
      <c r="U290" s="211"/>
      <c r="V290" s="213">
        <f>SUM(V291:V366)</f>
        <v>0.57886559999999998</v>
      </c>
      <c r="W290" s="211"/>
      <c r="X290" s="214">
        <f>SUM(X291:X366)</f>
        <v>0</v>
      </c>
      <c r="Y290" s="12"/>
      <c r="Z290" s="12"/>
      <c r="AA290" s="12"/>
      <c r="AB290" s="12"/>
      <c r="AC290" s="12"/>
      <c r="AD290" s="12"/>
      <c r="AE290" s="12"/>
      <c r="AR290" s="215" t="s">
        <v>82</v>
      </c>
      <c r="AT290" s="216" t="s">
        <v>73</v>
      </c>
      <c r="AU290" s="216" t="s">
        <v>82</v>
      </c>
      <c r="AY290" s="215" t="s">
        <v>194</v>
      </c>
      <c r="BK290" s="217">
        <f>SUM(BK291:BK366)</f>
        <v>0</v>
      </c>
    </row>
    <row r="291" s="2" customFormat="1" ht="16.5" customHeight="1">
      <c r="A291" s="41"/>
      <c r="B291" s="42"/>
      <c r="C291" s="220" t="s">
        <v>315</v>
      </c>
      <c r="D291" s="220" t="s">
        <v>197</v>
      </c>
      <c r="E291" s="221" t="s">
        <v>1104</v>
      </c>
      <c r="F291" s="222" t="s">
        <v>1105</v>
      </c>
      <c r="G291" s="223" t="s">
        <v>461</v>
      </c>
      <c r="H291" s="224">
        <v>12</v>
      </c>
      <c r="I291" s="225"/>
      <c r="J291" s="225"/>
      <c r="K291" s="226">
        <f>ROUND(P291*H291,2)</f>
        <v>0</v>
      </c>
      <c r="L291" s="222" t="s">
        <v>20</v>
      </c>
      <c r="M291" s="47"/>
      <c r="N291" s="227" t="s">
        <v>20</v>
      </c>
      <c r="O291" s="228" t="s">
        <v>43</v>
      </c>
      <c r="P291" s="229">
        <f>I291+J291</f>
        <v>0</v>
      </c>
      <c r="Q291" s="229">
        <f>ROUND(I291*H291,2)</f>
        <v>0</v>
      </c>
      <c r="R291" s="229">
        <f>ROUND(J291*H291,2)</f>
        <v>0</v>
      </c>
      <c r="S291" s="87"/>
      <c r="T291" s="230">
        <f>S291*H291</f>
        <v>0</v>
      </c>
      <c r="U291" s="230">
        <v>0</v>
      </c>
      <c r="V291" s="230">
        <f>U291*H291</f>
        <v>0</v>
      </c>
      <c r="W291" s="230">
        <v>0</v>
      </c>
      <c r="X291" s="231">
        <f>W291*H291</f>
        <v>0</v>
      </c>
      <c r="Y291" s="41"/>
      <c r="Z291" s="41"/>
      <c r="AA291" s="41"/>
      <c r="AB291" s="41"/>
      <c r="AC291" s="41"/>
      <c r="AD291" s="41"/>
      <c r="AE291" s="41"/>
      <c r="AR291" s="232" t="s">
        <v>202</v>
      </c>
      <c r="AT291" s="232" t="s">
        <v>197</v>
      </c>
      <c r="AU291" s="232" t="s">
        <v>84</v>
      </c>
      <c r="AY291" s="20" t="s">
        <v>194</v>
      </c>
      <c r="BE291" s="233">
        <f>IF(O291="základní",K291,0)</f>
        <v>0</v>
      </c>
      <c r="BF291" s="233">
        <f>IF(O291="snížená",K291,0)</f>
        <v>0</v>
      </c>
      <c r="BG291" s="233">
        <f>IF(O291="zákl. přenesená",K291,0)</f>
        <v>0</v>
      </c>
      <c r="BH291" s="233">
        <f>IF(O291="sníž. přenesená",K291,0)</f>
        <v>0</v>
      </c>
      <c r="BI291" s="233">
        <f>IF(O291="nulová",K291,0)</f>
        <v>0</v>
      </c>
      <c r="BJ291" s="20" t="s">
        <v>82</v>
      </c>
      <c r="BK291" s="233">
        <f>ROUND(P291*H291,2)</f>
        <v>0</v>
      </c>
      <c r="BL291" s="20" t="s">
        <v>202</v>
      </c>
      <c r="BM291" s="232" t="s">
        <v>1106</v>
      </c>
    </row>
    <row r="292" s="13" customFormat="1">
      <c r="A292" s="13"/>
      <c r="B292" s="239"/>
      <c r="C292" s="240"/>
      <c r="D292" s="241" t="s">
        <v>206</v>
      </c>
      <c r="E292" s="242" t="s">
        <v>20</v>
      </c>
      <c r="F292" s="243" t="s">
        <v>1107</v>
      </c>
      <c r="G292" s="240"/>
      <c r="H292" s="242" t="s">
        <v>20</v>
      </c>
      <c r="I292" s="244"/>
      <c r="J292" s="244"/>
      <c r="K292" s="240"/>
      <c r="L292" s="240"/>
      <c r="M292" s="245"/>
      <c r="N292" s="246"/>
      <c r="O292" s="247"/>
      <c r="P292" s="247"/>
      <c r="Q292" s="247"/>
      <c r="R292" s="247"/>
      <c r="S292" s="247"/>
      <c r="T292" s="247"/>
      <c r="U292" s="247"/>
      <c r="V292" s="247"/>
      <c r="W292" s="247"/>
      <c r="X292" s="248"/>
      <c r="Y292" s="13"/>
      <c r="Z292" s="13"/>
      <c r="AA292" s="13"/>
      <c r="AB292" s="13"/>
      <c r="AC292" s="13"/>
      <c r="AD292" s="13"/>
      <c r="AE292" s="13"/>
      <c r="AT292" s="249" t="s">
        <v>206</v>
      </c>
      <c r="AU292" s="249" t="s">
        <v>84</v>
      </c>
      <c r="AV292" s="13" t="s">
        <v>82</v>
      </c>
      <c r="AW292" s="13" t="s">
        <v>5</v>
      </c>
      <c r="AX292" s="13" t="s">
        <v>74</v>
      </c>
      <c r="AY292" s="249" t="s">
        <v>194</v>
      </c>
    </row>
    <row r="293" s="13" customFormat="1">
      <c r="A293" s="13"/>
      <c r="B293" s="239"/>
      <c r="C293" s="240"/>
      <c r="D293" s="241" t="s">
        <v>206</v>
      </c>
      <c r="E293" s="242" t="s">
        <v>20</v>
      </c>
      <c r="F293" s="243" t="s">
        <v>105</v>
      </c>
      <c r="G293" s="240"/>
      <c r="H293" s="242" t="s">
        <v>20</v>
      </c>
      <c r="I293" s="244"/>
      <c r="J293" s="244"/>
      <c r="K293" s="240"/>
      <c r="L293" s="240"/>
      <c r="M293" s="245"/>
      <c r="N293" s="246"/>
      <c r="O293" s="247"/>
      <c r="P293" s="247"/>
      <c r="Q293" s="247"/>
      <c r="R293" s="247"/>
      <c r="S293" s="247"/>
      <c r="T293" s="247"/>
      <c r="U293" s="247"/>
      <c r="V293" s="247"/>
      <c r="W293" s="247"/>
      <c r="X293" s="248"/>
      <c r="Y293" s="13"/>
      <c r="Z293" s="13"/>
      <c r="AA293" s="13"/>
      <c r="AB293" s="13"/>
      <c r="AC293" s="13"/>
      <c r="AD293" s="13"/>
      <c r="AE293" s="13"/>
      <c r="AT293" s="249" t="s">
        <v>206</v>
      </c>
      <c r="AU293" s="249" t="s">
        <v>84</v>
      </c>
      <c r="AV293" s="13" t="s">
        <v>82</v>
      </c>
      <c r="AW293" s="13" t="s">
        <v>5</v>
      </c>
      <c r="AX293" s="13" t="s">
        <v>74</v>
      </c>
      <c r="AY293" s="249" t="s">
        <v>194</v>
      </c>
    </row>
    <row r="294" s="13" customFormat="1">
      <c r="A294" s="13"/>
      <c r="B294" s="239"/>
      <c r="C294" s="240"/>
      <c r="D294" s="241" t="s">
        <v>206</v>
      </c>
      <c r="E294" s="242" t="s">
        <v>20</v>
      </c>
      <c r="F294" s="243" t="s">
        <v>1108</v>
      </c>
      <c r="G294" s="240"/>
      <c r="H294" s="242" t="s">
        <v>20</v>
      </c>
      <c r="I294" s="244"/>
      <c r="J294" s="244"/>
      <c r="K294" s="240"/>
      <c r="L294" s="240"/>
      <c r="M294" s="245"/>
      <c r="N294" s="246"/>
      <c r="O294" s="247"/>
      <c r="P294" s="247"/>
      <c r="Q294" s="247"/>
      <c r="R294" s="247"/>
      <c r="S294" s="247"/>
      <c r="T294" s="247"/>
      <c r="U294" s="247"/>
      <c r="V294" s="247"/>
      <c r="W294" s="247"/>
      <c r="X294" s="248"/>
      <c r="Y294" s="13"/>
      <c r="Z294" s="13"/>
      <c r="AA294" s="13"/>
      <c r="AB294" s="13"/>
      <c r="AC294" s="13"/>
      <c r="AD294" s="13"/>
      <c r="AE294" s="13"/>
      <c r="AT294" s="249" t="s">
        <v>206</v>
      </c>
      <c r="AU294" s="249" t="s">
        <v>84</v>
      </c>
      <c r="AV294" s="13" t="s">
        <v>82</v>
      </c>
      <c r="AW294" s="13" t="s">
        <v>5</v>
      </c>
      <c r="AX294" s="13" t="s">
        <v>74</v>
      </c>
      <c r="AY294" s="249" t="s">
        <v>194</v>
      </c>
    </row>
    <row r="295" s="13" customFormat="1">
      <c r="A295" s="13"/>
      <c r="B295" s="239"/>
      <c r="C295" s="240"/>
      <c r="D295" s="241" t="s">
        <v>206</v>
      </c>
      <c r="E295" s="242" t="s">
        <v>20</v>
      </c>
      <c r="F295" s="243" t="s">
        <v>461</v>
      </c>
      <c r="G295" s="240"/>
      <c r="H295" s="242" t="s">
        <v>20</v>
      </c>
      <c r="I295" s="244"/>
      <c r="J295" s="244"/>
      <c r="K295" s="240"/>
      <c r="L295" s="240"/>
      <c r="M295" s="245"/>
      <c r="N295" s="246"/>
      <c r="O295" s="247"/>
      <c r="P295" s="247"/>
      <c r="Q295" s="247"/>
      <c r="R295" s="247"/>
      <c r="S295" s="247"/>
      <c r="T295" s="247"/>
      <c r="U295" s="247"/>
      <c r="V295" s="247"/>
      <c r="W295" s="247"/>
      <c r="X295" s="248"/>
      <c r="Y295" s="13"/>
      <c r="Z295" s="13"/>
      <c r="AA295" s="13"/>
      <c r="AB295" s="13"/>
      <c r="AC295" s="13"/>
      <c r="AD295" s="13"/>
      <c r="AE295" s="13"/>
      <c r="AT295" s="249" t="s">
        <v>206</v>
      </c>
      <c r="AU295" s="249" t="s">
        <v>84</v>
      </c>
      <c r="AV295" s="13" t="s">
        <v>82</v>
      </c>
      <c r="AW295" s="13" t="s">
        <v>5</v>
      </c>
      <c r="AX295" s="13" t="s">
        <v>74</v>
      </c>
      <c r="AY295" s="249" t="s">
        <v>194</v>
      </c>
    </row>
    <row r="296" s="14" customFormat="1">
      <c r="A296" s="14"/>
      <c r="B296" s="250"/>
      <c r="C296" s="251"/>
      <c r="D296" s="241" t="s">
        <v>206</v>
      </c>
      <c r="E296" s="252" t="s">
        <v>20</v>
      </c>
      <c r="F296" s="253" t="s">
        <v>9</v>
      </c>
      <c r="G296" s="251"/>
      <c r="H296" s="254">
        <v>12</v>
      </c>
      <c r="I296" s="255"/>
      <c r="J296" s="255"/>
      <c r="K296" s="251"/>
      <c r="L296" s="251"/>
      <c r="M296" s="256"/>
      <c r="N296" s="257"/>
      <c r="O296" s="258"/>
      <c r="P296" s="258"/>
      <c r="Q296" s="258"/>
      <c r="R296" s="258"/>
      <c r="S296" s="258"/>
      <c r="T296" s="258"/>
      <c r="U296" s="258"/>
      <c r="V296" s="258"/>
      <c r="W296" s="258"/>
      <c r="X296" s="259"/>
      <c r="Y296" s="14"/>
      <c r="Z296" s="14"/>
      <c r="AA296" s="14"/>
      <c r="AB296" s="14"/>
      <c r="AC296" s="14"/>
      <c r="AD296" s="14"/>
      <c r="AE296" s="14"/>
      <c r="AT296" s="260" t="s">
        <v>206</v>
      </c>
      <c r="AU296" s="260" t="s">
        <v>84</v>
      </c>
      <c r="AV296" s="14" t="s">
        <v>84</v>
      </c>
      <c r="AW296" s="14" t="s">
        <v>5</v>
      </c>
      <c r="AX296" s="14" t="s">
        <v>74</v>
      </c>
      <c r="AY296" s="260" t="s">
        <v>194</v>
      </c>
    </row>
    <row r="297" s="15" customFormat="1">
      <c r="A297" s="15"/>
      <c r="B297" s="261"/>
      <c r="C297" s="262"/>
      <c r="D297" s="241" t="s">
        <v>206</v>
      </c>
      <c r="E297" s="263" t="s">
        <v>20</v>
      </c>
      <c r="F297" s="264" t="s">
        <v>210</v>
      </c>
      <c r="G297" s="262"/>
      <c r="H297" s="265">
        <v>12</v>
      </c>
      <c r="I297" s="266"/>
      <c r="J297" s="266"/>
      <c r="K297" s="262"/>
      <c r="L297" s="262"/>
      <c r="M297" s="267"/>
      <c r="N297" s="268"/>
      <c r="O297" s="269"/>
      <c r="P297" s="269"/>
      <c r="Q297" s="269"/>
      <c r="R297" s="269"/>
      <c r="S297" s="269"/>
      <c r="T297" s="269"/>
      <c r="U297" s="269"/>
      <c r="V297" s="269"/>
      <c r="W297" s="269"/>
      <c r="X297" s="270"/>
      <c r="Y297" s="15"/>
      <c r="Z297" s="15"/>
      <c r="AA297" s="15"/>
      <c r="AB297" s="15"/>
      <c r="AC297" s="15"/>
      <c r="AD297" s="15"/>
      <c r="AE297" s="15"/>
      <c r="AT297" s="271" t="s">
        <v>206</v>
      </c>
      <c r="AU297" s="271" t="s">
        <v>84</v>
      </c>
      <c r="AV297" s="15" t="s">
        <v>202</v>
      </c>
      <c r="AW297" s="15" t="s">
        <v>5</v>
      </c>
      <c r="AX297" s="15" t="s">
        <v>82</v>
      </c>
      <c r="AY297" s="271" t="s">
        <v>194</v>
      </c>
    </row>
    <row r="298" s="2" customFormat="1" ht="24.15" customHeight="1">
      <c r="A298" s="41"/>
      <c r="B298" s="42"/>
      <c r="C298" s="283" t="s">
        <v>317</v>
      </c>
      <c r="D298" s="283" t="s">
        <v>418</v>
      </c>
      <c r="E298" s="284" t="s">
        <v>1109</v>
      </c>
      <c r="F298" s="285" t="s">
        <v>1110</v>
      </c>
      <c r="G298" s="286" t="s">
        <v>461</v>
      </c>
      <c r="H298" s="287">
        <v>12.18</v>
      </c>
      <c r="I298" s="288"/>
      <c r="J298" s="289"/>
      <c r="K298" s="290">
        <f>ROUND(P298*H298,2)</f>
        <v>0</v>
      </c>
      <c r="L298" s="285" t="s">
        <v>1111</v>
      </c>
      <c r="M298" s="291"/>
      <c r="N298" s="292" t="s">
        <v>20</v>
      </c>
      <c r="O298" s="228" t="s">
        <v>43</v>
      </c>
      <c r="P298" s="229">
        <f>I298+J298</f>
        <v>0</v>
      </c>
      <c r="Q298" s="229">
        <f>ROUND(I298*H298,2)</f>
        <v>0</v>
      </c>
      <c r="R298" s="229">
        <f>ROUND(J298*H298,2)</f>
        <v>0</v>
      </c>
      <c r="S298" s="87"/>
      <c r="T298" s="230">
        <f>S298*H298</f>
        <v>0</v>
      </c>
      <c r="U298" s="230">
        <v>0.00067000000000000002</v>
      </c>
      <c r="V298" s="230">
        <f>U298*H298</f>
        <v>0.0081606000000000005</v>
      </c>
      <c r="W298" s="230">
        <v>0</v>
      </c>
      <c r="X298" s="231">
        <f>W298*H298</f>
        <v>0</v>
      </c>
      <c r="Y298" s="41"/>
      <c r="Z298" s="41"/>
      <c r="AA298" s="41"/>
      <c r="AB298" s="41"/>
      <c r="AC298" s="41"/>
      <c r="AD298" s="41"/>
      <c r="AE298" s="41"/>
      <c r="AR298" s="232" t="s">
        <v>243</v>
      </c>
      <c r="AT298" s="232" t="s">
        <v>418</v>
      </c>
      <c r="AU298" s="232" t="s">
        <v>84</v>
      </c>
      <c r="AY298" s="20" t="s">
        <v>194</v>
      </c>
      <c r="BE298" s="233">
        <f>IF(O298="základní",K298,0)</f>
        <v>0</v>
      </c>
      <c r="BF298" s="233">
        <f>IF(O298="snížená",K298,0)</f>
        <v>0</v>
      </c>
      <c r="BG298" s="233">
        <f>IF(O298="zákl. přenesená",K298,0)</f>
        <v>0</v>
      </c>
      <c r="BH298" s="233">
        <f>IF(O298="sníž. přenesená",K298,0)</f>
        <v>0</v>
      </c>
      <c r="BI298" s="233">
        <f>IF(O298="nulová",K298,0)</f>
        <v>0</v>
      </c>
      <c r="BJ298" s="20" t="s">
        <v>82</v>
      </c>
      <c r="BK298" s="233">
        <f>ROUND(P298*H298,2)</f>
        <v>0</v>
      </c>
      <c r="BL298" s="20" t="s">
        <v>202</v>
      </c>
      <c r="BM298" s="232" t="s">
        <v>1112</v>
      </c>
    </row>
    <row r="299" s="13" customFormat="1">
      <c r="A299" s="13"/>
      <c r="B299" s="239"/>
      <c r="C299" s="240"/>
      <c r="D299" s="241" t="s">
        <v>206</v>
      </c>
      <c r="E299" s="242" t="s">
        <v>20</v>
      </c>
      <c r="F299" s="243" t="s">
        <v>105</v>
      </c>
      <c r="G299" s="240"/>
      <c r="H299" s="242" t="s">
        <v>20</v>
      </c>
      <c r="I299" s="244"/>
      <c r="J299" s="244"/>
      <c r="K299" s="240"/>
      <c r="L299" s="240"/>
      <c r="M299" s="245"/>
      <c r="N299" s="246"/>
      <c r="O299" s="247"/>
      <c r="P299" s="247"/>
      <c r="Q299" s="247"/>
      <c r="R299" s="247"/>
      <c r="S299" s="247"/>
      <c r="T299" s="247"/>
      <c r="U299" s="247"/>
      <c r="V299" s="247"/>
      <c r="W299" s="247"/>
      <c r="X299" s="248"/>
      <c r="Y299" s="13"/>
      <c r="Z299" s="13"/>
      <c r="AA299" s="13"/>
      <c r="AB299" s="13"/>
      <c r="AC299" s="13"/>
      <c r="AD299" s="13"/>
      <c r="AE299" s="13"/>
      <c r="AT299" s="249" t="s">
        <v>206</v>
      </c>
      <c r="AU299" s="249" t="s">
        <v>84</v>
      </c>
      <c r="AV299" s="13" t="s">
        <v>82</v>
      </c>
      <c r="AW299" s="13" t="s">
        <v>5</v>
      </c>
      <c r="AX299" s="13" t="s">
        <v>74</v>
      </c>
      <c r="AY299" s="249" t="s">
        <v>194</v>
      </c>
    </row>
    <row r="300" s="13" customFormat="1">
      <c r="A300" s="13"/>
      <c r="B300" s="239"/>
      <c r="C300" s="240"/>
      <c r="D300" s="241" t="s">
        <v>206</v>
      </c>
      <c r="E300" s="242" t="s">
        <v>20</v>
      </c>
      <c r="F300" s="243" t="s">
        <v>1108</v>
      </c>
      <c r="G300" s="240"/>
      <c r="H300" s="242" t="s">
        <v>20</v>
      </c>
      <c r="I300" s="244"/>
      <c r="J300" s="244"/>
      <c r="K300" s="240"/>
      <c r="L300" s="240"/>
      <c r="M300" s="245"/>
      <c r="N300" s="246"/>
      <c r="O300" s="247"/>
      <c r="P300" s="247"/>
      <c r="Q300" s="247"/>
      <c r="R300" s="247"/>
      <c r="S300" s="247"/>
      <c r="T300" s="247"/>
      <c r="U300" s="247"/>
      <c r="V300" s="247"/>
      <c r="W300" s="247"/>
      <c r="X300" s="248"/>
      <c r="Y300" s="13"/>
      <c r="Z300" s="13"/>
      <c r="AA300" s="13"/>
      <c r="AB300" s="13"/>
      <c r="AC300" s="13"/>
      <c r="AD300" s="13"/>
      <c r="AE300" s="13"/>
      <c r="AT300" s="249" t="s">
        <v>206</v>
      </c>
      <c r="AU300" s="249" t="s">
        <v>84</v>
      </c>
      <c r="AV300" s="13" t="s">
        <v>82</v>
      </c>
      <c r="AW300" s="13" t="s">
        <v>5</v>
      </c>
      <c r="AX300" s="13" t="s">
        <v>74</v>
      </c>
      <c r="AY300" s="249" t="s">
        <v>194</v>
      </c>
    </row>
    <row r="301" s="13" customFormat="1">
      <c r="A301" s="13"/>
      <c r="B301" s="239"/>
      <c r="C301" s="240"/>
      <c r="D301" s="241" t="s">
        <v>206</v>
      </c>
      <c r="E301" s="242" t="s">
        <v>20</v>
      </c>
      <c r="F301" s="243" t="s">
        <v>461</v>
      </c>
      <c r="G301" s="240"/>
      <c r="H301" s="242" t="s">
        <v>20</v>
      </c>
      <c r="I301" s="244"/>
      <c r="J301" s="244"/>
      <c r="K301" s="240"/>
      <c r="L301" s="240"/>
      <c r="M301" s="245"/>
      <c r="N301" s="246"/>
      <c r="O301" s="247"/>
      <c r="P301" s="247"/>
      <c r="Q301" s="247"/>
      <c r="R301" s="247"/>
      <c r="S301" s="247"/>
      <c r="T301" s="247"/>
      <c r="U301" s="247"/>
      <c r="V301" s="247"/>
      <c r="W301" s="247"/>
      <c r="X301" s="248"/>
      <c r="Y301" s="13"/>
      <c r="Z301" s="13"/>
      <c r="AA301" s="13"/>
      <c r="AB301" s="13"/>
      <c r="AC301" s="13"/>
      <c r="AD301" s="13"/>
      <c r="AE301" s="13"/>
      <c r="AT301" s="249" t="s">
        <v>206</v>
      </c>
      <c r="AU301" s="249" t="s">
        <v>84</v>
      </c>
      <c r="AV301" s="13" t="s">
        <v>82</v>
      </c>
      <c r="AW301" s="13" t="s">
        <v>5</v>
      </c>
      <c r="AX301" s="13" t="s">
        <v>74</v>
      </c>
      <c r="AY301" s="249" t="s">
        <v>194</v>
      </c>
    </row>
    <row r="302" s="14" customFormat="1">
      <c r="A302" s="14"/>
      <c r="B302" s="250"/>
      <c r="C302" s="251"/>
      <c r="D302" s="241" t="s">
        <v>206</v>
      </c>
      <c r="E302" s="252" t="s">
        <v>20</v>
      </c>
      <c r="F302" s="253" t="s">
        <v>9</v>
      </c>
      <c r="G302" s="251"/>
      <c r="H302" s="254">
        <v>12</v>
      </c>
      <c r="I302" s="255"/>
      <c r="J302" s="255"/>
      <c r="K302" s="251"/>
      <c r="L302" s="251"/>
      <c r="M302" s="256"/>
      <c r="N302" s="257"/>
      <c r="O302" s="258"/>
      <c r="P302" s="258"/>
      <c r="Q302" s="258"/>
      <c r="R302" s="258"/>
      <c r="S302" s="258"/>
      <c r="T302" s="258"/>
      <c r="U302" s="258"/>
      <c r="V302" s="258"/>
      <c r="W302" s="258"/>
      <c r="X302" s="259"/>
      <c r="Y302" s="14"/>
      <c r="Z302" s="14"/>
      <c r="AA302" s="14"/>
      <c r="AB302" s="14"/>
      <c r="AC302" s="14"/>
      <c r="AD302" s="14"/>
      <c r="AE302" s="14"/>
      <c r="AT302" s="260" t="s">
        <v>206</v>
      </c>
      <c r="AU302" s="260" t="s">
        <v>84</v>
      </c>
      <c r="AV302" s="14" t="s">
        <v>84</v>
      </c>
      <c r="AW302" s="14" t="s">
        <v>5</v>
      </c>
      <c r="AX302" s="14" t="s">
        <v>74</v>
      </c>
      <c r="AY302" s="260" t="s">
        <v>194</v>
      </c>
    </row>
    <row r="303" s="15" customFormat="1">
      <c r="A303" s="15"/>
      <c r="B303" s="261"/>
      <c r="C303" s="262"/>
      <c r="D303" s="241" t="s">
        <v>206</v>
      </c>
      <c r="E303" s="263" t="s">
        <v>20</v>
      </c>
      <c r="F303" s="264" t="s">
        <v>210</v>
      </c>
      <c r="G303" s="262"/>
      <c r="H303" s="265">
        <v>12</v>
      </c>
      <c r="I303" s="266"/>
      <c r="J303" s="266"/>
      <c r="K303" s="262"/>
      <c r="L303" s="262"/>
      <c r="M303" s="267"/>
      <c r="N303" s="268"/>
      <c r="O303" s="269"/>
      <c r="P303" s="269"/>
      <c r="Q303" s="269"/>
      <c r="R303" s="269"/>
      <c r="S303" s="269"/>
      <c r="T303" s="269"/>
      <c r="U303" s="269"/>
      <c r="V303" s="269"/>
      <c r="W303" s="269"/>
      <c r="X303" s="270"/>
      <c r="Y303" s="15"/>
      <c r="Z303" s="15"/>
      <c r="AA303" s="15"/>
      <c r="AB303" s="15"/>
      <c r="AC303" s="15"/>
      <c r="AD303" s="15"/>
      <c r="AE303" s="15"/>
      <c r="AT303" s="271" t="s">
        <v>206</v>
      </c>
      <c r="AU303" s="271" t="s">
        <v>84</v>
      </c>
      <c r="AV303" s="15" t="s">
        <v>202</v>
      </c>
      <c r="AW303" s="15" t="s">
        <v>5</v>
      </c>
      <c r="AX303" s="15" t="s">
        <v>82</v>
      </c>
      <c r="AY303" s="271" t="s">
        <v>194</v>
      </c>
    </row>
    <row r="304" s="14" customFormat="1">
      <c r="A304" s="14"/>
      <c r="B304" s="250"/>
      <c r="C304" s="251"/>
      <c r="D304" s="241" t="s">
        <v>206</v>
      </c>
      <c r="E304" s="251"/>
      <c r="F304" s="253" t="s">
        <v>1113</v>
      </c>
      <c r="G304" s="251"/>
      <c r="H304" s="254">
        <v>12.18</v>
      </c>
      <c r="I304" s="255"/>
      <c r="J304" s="255"/>
      <c r="K304" s="251"/>
      <c r="L304" s="251"/>
      <c r="M304" s="256"/>
      <c r="N304" s="257"/>
      <c r="O304" s="258"/>
      <c r="P304" s="258"/>
      <c r="Q304" s="258"/>
      <c r="R304" s="258"/>
      <c r="S304" s="258"/>
      <c r="T304" s="258"/>
      <c r="U304" s="258"/>
      <c r="V304" s="258"/>
      <c r="W304" s="258"/>
      <c r="X304" s="259"/>
      <c r="Y304" s="14"/>
      <c r="Z304" s="14"/>
      <c r="AA304" s="14"/>
      <c r="AB304" s="14"/>
      <c r="AC304" s="14"/>
      <c r="AD304" s="14"/>
      <c r="AE304" s="14"/>
      <c r="AT304" s="260" t="s">
        <v>206</v>
      </c>
      <c r="AU304" s="260" t="s">
        <v>84</v>
      </c>
      <c r="AV304" s="14" t="s">
        <v>84</v>
      </c>
      <c r="AW304" s="14" t="s">
        <v>4</v>
      </c>
      <c r="AX304" s="14" t="s">
        <v>82</v>
      </c>
      <c r="AY304" s="260" t="s">
        <v>194</v>
      </c>
    </row>
    <row r="305" s="2" customFormat="1" ht="21.75" customHeight="1">
      <c r="A305" s="41"/>
      <c r="B305" s="42"/>
      <c r="C305" s="220" t="s">
        <v>326</v>
      </c>
      <c r="D305" s="220" t="s">
        <v>197</v>
      </c>
      <c r="E305" s="221" t="s">
        <v>1114</v>
      </c>
      <c r="F305" s="222" t="s">
        <v>1115</v>
      </c>
      <c r="G305" s="223" t="s">
        <v>461</v>
      </c>
      <c r="H305" s="224">
        <v>5</v>
      </c>
      <c r="I305" s="225"/>
      <c r="J305" s="225"/>
      <c r="K305" s="226">
        <f>ROUND(P305*H305,2)</f>
        <v>0</v>
      </c>
      <c r="L305" s="222" t="s">
        <v>20</v>
      </c>
      <c r="M305" s="47"/>
      <c r="N305" s="227" t="s">
        <v>20</v>
      </c>
      <c r="O305" s="228" t="s">
        <v>43</v>
      </c>
      <c r="P305" s="229">
        <f>I305+J305</f>
        <v>0</v>
      </c>
      <c r="Q305" s="229">
        <f>ROUND(I305*H305,2)</f>
        <v>0</v>
      </c>
      <c r="R305" s="229">
        <f>ROUND(J305*H305,2)</f>
        <v>0</v>
      </c>
      <c r="S305" s="87"/>
      <c r="T305" s="230">
        <f>S305*H305</f>
        <v>0</v>
      </c>
      <c r="U305" s="230">
        <v>1.0000000000000001E-05</v>
      </c>
      <c r="V305" s="230">
        <f>U305*H305</f>
        <v>5.0000000000000002E-05</v>
      </c>
      <c r="W305" s="230">
        <v>0</v>
      </c>
      <c r="X305" s="231">
        <f>W305*H305</f>
        <v>0</v>
      </c>
      <c r="Y305" s="41"/>
      <c r="Z305" s="41"/>
      <c r="AA305" s="41"/>
      <c r="AB305" s="41"/>
      <c r="AC305" s="41"/>
      <c r="AD305" s="41"/>
      <c r="AE305" s="41"/>
      <c r="AR305" s="232" t="s">
        <v>202</v>
      </c>
      <c r="AT305" s="232" t="s">
        <v>197</v>
      </c>
      <c r="AU305" s="232" t="s">
        <v>84</v>
      </c>
      <c r="AY305" s="20" t="s">
        <v>194</v>
      </c>
      <c r="BE305" s="233">
        <f>IF(O305="základní",K305,0)</f>
        <v>0</v>
      </c>
      <c r="BF305" s="233">
        <f>IF(O305="snížená",K305,0)</f>
        <v>0</v>
      </c>
      <c r="BG305" s="233">
        <f>IF(O305="zákl. přenesená",K305,0)</f>
        <v>0</v>
      </c>
      <c r="BH305" s="233">
        <f>IF(O305="sníž. přenesená",K305,0)</f>
        <v>0</v>
      </c>
      <c r="BI305" s="233">
        <f>IF(O305="nulová",K305,0)</f>
        <v>0</v>
      </c>
      <c r="BJ305" s="20" t="s">
        <v>82</v>
      </c>
      <c r="BK305" s="233">
        <f>ROUND(P305*H305,2)</f>
        <v>0</v>
      </c>
      <c r="BL305" s="20" t="s">
        <v>202</v>
      </c>
      <c r="BM305" s="232" t="s">
        <v>1116</v>
      </c>
    </row>
    <row r="306" s="13" customFormat="1">
      <c r="A306" s="13"/>
      <c r="B306" s="239"/>
      <c r="C306" s="240"/>
      <c r="D306" s="241" t="s">
        <v>206</v>
      </c>
      <c r="E306" s="242" t="s">
        <v>20</v>
      </c>
      <c r="F306" s="243" t="s">
        <v>105</v>
      </c>
      <c r="G306" s="240"/>
      <c r="H306" s="242" t="s">
        <v>20</v>
      </c>
      <c r="I306" s="244"/>
      <c r="J306" s="244"/>
      <c r="K306" s="240"/>
      <c r="L306" s="240"/>
      <c r="M306" s="245"/>
      <c r="N306" s="246"/>
      <c r="O306" s="247"/>
      <c r="P306" s="247"/>
      <c r="Q306" s="247"/>
      <c r="R306" s="247"/>
      <c r="S306" s="247"/>
      <c r="T306" s="247"/>
      <c r="U306" s="247"/>
      <c r="V306" s="247"/>
      <c r="W306" s="247"/>
      <c r="X306" s="248"/>
      <c r="Y306" s="13"/>
      <c r="Z306" s="13"/>
      <c r="AA306" s="13"/>
      <c r="AB306" s="13"/>
      <c r="AC306" s="13"/>
      <c r="AD306" s="13"/>
      <c r="AE306" s="13"/>
      <c r="AT306" s="249" t="s">
        <v>206</v>
      </c>
      <c r="AU306" s="249" t="s">
        <v>84</v>
      </c>
      <c r="AV306" s="13" t="s">
        <v>82</v>
      </c>
      <c r="AW306" s="13" t="s">
        <v>5</v>
      </c>
      <c r="AX306" s="13" t="s">
        <v>74</v>
      </c>
      <c r="AY306" s="249" t="s">
        <v>194</v>
      </c>
    </row>
    <row r="307" s="13" customFormat="1">
      <c r="A307" s="13"/>
      <c r="B307" s="239"/>
      <c r="C307" s="240"/>
      <c r="D307" s="241" t="s">
        <v>206</v>
      </c>
      <c r="E307" s="242" t="s">
        <v>20</v>
      </c>
      <c r="F307" s="243" t="s">
        <v>1117</v>
      </c>
      <c r="G307" s="240"/>
      <c r="H307" s="242" t="s">
        <v>20</v>
      </c>
      <c r="I307" s="244"/>
      <c r="J307" s="244"/>
      <c r="K307" s="240"/>
      <c r="L307" s="240"/>
      <c r="M307" s="245"/>
      <c r="N307" s="246"/>
      <c r="O307" s="247"/>
      <c r="P307" s="247"/>
      <c r="Q307" s="247"/>
      <c r="R307" s="247"/>
      <c r="S307" s="247"/>
      <c r="T307" s="247"/>
      <c r="U307" s="247"/>
      <c r="V307" s="247"/>
      <c r="W307" s="247"/>
      <c r="X307" s="248"/>
      <c r="Y307" s="13"/>
      <c r="Z307" s="13"/>
      <c r="AA307" s="13"/>
      <c r="AB307" s="13"/>
      <c r="AC307" s="13"/>
      <c r="AD307" s="13"/>
      <c r="AE307" s="13"/>
      <c r="AT307" s="249" t="s">
        <v>206</v>
      </c>
      <c r="AU307" s="249" t="s">
        <v>84</v>
      </c>
      <c r="AV307" s="13" t="s">
        <v>82</v>
      </c>
      <c r="AW307" s="13" t="s">
        <v>5</v>
      </c>
      <c r="AX307" s="13" t="s">
        <v>74</v>
      </c>
      <c r="AY307" s="249" t="s">
        <v>194</v>
      </c>
    </row>
    <row r="308" s="13" customFormat="1">
      <c r="A308" s="13"/>
      <c r="B308" s="239"/>
      <c r="C308" s="240"/>
      <c r="D308" s="241" t="s">
        <v>206</v>
      </c>
      <c r="E308" s="242" t="s">
        <v>20</v>
      </c>
      <c r="F308" s="243" t="s">
        <v>461</v>
      </c>
      <c r="G308" s="240"/>
      <c r="H308" s="242" t="s">
        <v>20</v>
      </c>
      <c r="I308" s="244"/>
      <c r="J308" s="244"/>
      <c r="K308" s="240"/>
      <c r="L308" s="240"/>
      <c r="M308" s="245"/>
      <c r="N308" s="246"/>
      <c r="O308" s="247"/>
      <c r="P308" s="247"/>
      <c r="Q308" s="247"/>
      <c r="R308" s="247"/>
      <c r="S308" s="247"/>
      <c r="T308" s="247"/>
      <c r="U308" s="247"/>
      <c r="V308" s="247"/>
      <c r="W308" s="247"/>
      <c r="X308" s="248"/>
      <c r="Y308" s="13"/>
      <c r="Z308" s="13"/>
      <c r="AA308" s="13"/>
      <c r="AB308" s="13"/>
      <c r="AC308" s="13"/>
      <c r="AD308" s="13"/>
      <c r="AE308" s="13"/>
      <c r="AT308" s="249" t="s">
        <v>206</v>
      </c>
      <c r="AU308" s="249" t="s">
        <v>84</v>
      </c>
      <c r="AV308" s="13" t="s">
        <v>82</v>
      </c>
      <c r="AW308" s="13" t="s">
        <v>5</v>
      </c>
      <c r="AX308" s="13" t="s">
        <v>74</v>
      </c>
      <c r="AY308" s="249" t="s">
        <v>194</v>
      </c>
    </row>
    <row r="309" s="14" customFormat="1">
      <c r="A309" s="14"/>
      <c r="B309" s="250"/>
      <c r="C309" s="251"/>
      <c r="D309" s="241" t="s">
        <v>206</v>
      </c>
      <c r="E309" s="252" t="s">
        <v>20</v>
      </c>
      <c r="F309" s="253" t="s">
        <v>232</v>
      </c>
      <c r="G309" s="251"/>
      <c r="H309" s="254">
        <v>5</v>
      </c>
      <c r="I309" s="255"/>
      <c r="J309" s="255"/>
      <c r="K309" s="251"/>
      <c r="L309" s="251"/>
      <c r="M309" s="256"/>
      <c r="N309" s="257"/>
      <c r="O309" s="258"/>
      <c r="P309" s="258"/>
      <c r="Q309" s="258"/>
      <c r="R309" s="258"/>
      <c r="S309" s="258"/>
      <c r="T309" s="258"/>
      <c r="U309" s="258"/>
      <c r="V309" s="258"/>
      <c r="W309" s="258"/>
      <c r="X309" s="259"/>
      <c r="Y309" s="14"/>
      <c r="Z309" s="14"/>
      <c r="AA309" s="14"/>
      <c r="AB309" s="14"/>
      <c r="AC309" s="14"/>
      <c r="AD309" s="14"/>
      <c r="AE309" s="14"/>
      <c r="AT309" s="260" t="s">
        <v>206</v>
      </c>
      <c r="AU309" s="260" t="s">
        <v>84</v>
      </c>
      <c r="AV309" s="14" t="s">
        <v>84</v>
      </c>
      <c r="AW309" s="14" t="s">
        <v>5</v>
      </c>
      <c r="AX309" s="14" t="s">
        <v>74</v>
      </c>
      <c r="AY309" s="260" t="s">
        <v>194</v>
      </c>
    </row>
    <row r="310" s="15" customFormat="1">
      <c r="A310" s="15"/>
      <c r="B310" s="261"/>
      <c r="C310" s="262"/>
      <c r="D310" s="241" t="s">
        <v>206</v>
      </c>
      <c r="E310" s="263" t="s">
        <v>20</v>
      </c>
      <c r="F310" s="264" t="s">
        <v>210</v>
      </c>
      <c r="G310" s="262"/>
      <c r="H310" s="265">
        <v>5</v>
      </c>
      <c r="I310" s="266"/>
      <c r="J310" s="266"/>
      <c r="K310" s="262"/>
      <c r="L310" s="262"/>
      <c r="M310" s="267"/>
      <c r="N310" s="268"/>
      <c r="O310" s="269"/>
      <c r="P310" s="269"/>
      <c r="Q310" s="269"/>
      <c r="R310" s="269"/>
      <c r="S310" s="269"/>
      <c r="T310" s="269"/>
      <c r="U310" s="269"/>
      <c r="V310" s="269"/>
      <c r="W310" s="269"/>
      <c r="X310" s="270"/>
      <c r="Y310" s="15"/>
      <c r="Z310" s="15"/>
      <c r="AA310" s="15"/>
      <c r="AB310" s="15"/>
      <c r="AC310" s="15"/>
      <c r="AD310" s="15"/>
      <c r="AE310" s="15"/>
      <c r="AT310" s="271" t="s">
        <v>206</v>
      </c>
      <c r="AU310" s="271" t="s">
        <v>84</v>
      </c>
      <c r="AV310" s="15" t="s">
        <v>202</v>
      </c>
      <c r="AW310" s="15" t="s">
        <v>5</v>
      </c>
      <c r="AX310" s="15" t="s">
        <v>82</v>
      </c>
      <c r="AY310" s="271" t="s">
        <v>194</v>
      </c>
    </row>
    <row r="311" s="2" customFormat="1" ht="16.5" customHeight="1">
      <c r="A311" s="41"/>
      <c r="B311" s="42"/>
      <c r="C311" s="283" t="s">
        <v>328</v>
      </c>
      <c r="D311" s="283" t="s">
        <v>418</v>
      </c>
      <c r="E311" s="284" t="s">
        <v>1118</v>
      </c>
      <c r="F311" s="285" t="s">
        <v>1119</v>
      </c>
      <c r="G311" s="286" t="s">
        <v>461</v>
      </c>
      <c r="H311" s="287">
        <v>5</v>
      </c>
      <c r="I311" s="288"/>
      <c r="J311" s="289"/>
      <c r="K311" s="290">
        <f>ROUND(P311*H311,2)</f>
        <v>0</v>
      </c>
      <c r="L311" s="285" t="s">
        <v>20</v>
      </c>
      <c r="M311" s="291"/>
      <c r="N311" s="292" t="s">
        <v>20</v>
      </c>
      <c r="O311" s="228" t="s">
        <v>43</v>
      </c>
      <c r="P311" s="229">
        <f>I311+J311</f>
        <v>0</v>
      </c>
      <c r="Q311" s="229">
        <f>ROUND(I311*H311,2)</f>
        <v>0</v>
      </c>
      <c r="R311" s="229">
        <f>ROUND(J311*H311,2)</f>
        <v>0</v>
      </c>
      <c r="S311" s="87"/>
      <c r="T311" s="230">
        <f>S311*H311</f>
        <v>0</v>
      </c>
      <c r="U311" s="230">
        <v>0.00142</v>
      </c>
      <c r="V311" s="230">
        <f>U311*H311</f>
        <v>0.0071000000000000004</v>
      </c>
      <c r="W311" s="230">
        <v>0</v>
      </c>
      <c r="X311" s="231">
        <f>W311*H311</f>
        <v>0</v>
      </c>
      <c r="Y311" s="41"/>
      <c r="Z311" s="41"/>
      <c r="AA311" s="41"/>
      <c r="AB311" s="41"/>
      <c r="AC311" s="41"/>
      <c r="AD311" s="41"/>
      <c r="AE311" s="41"/>
      <c r="AR311" s="232" t="s">
        <v>243</v>
      </c>
      <c r="AT311" s="232" t="s">
        <v>418</v>
      </c>
      <c r="AU311" s="232" t="s">
        <v>84</v>
      </c>
      <c r="AY311" s="20" t="s">
        <v>194</v>
      </c>
      <c r="BE311" s="233">
        <f>IF(O311="základní",K311,0)</f>
        <v>0</v>
      </c>
      <c r="BF311" s="233">
        <f>IF(O311="snížená",K311,0)</f>
        <v>0</v>
      </c>
      <c r="BG311" s="233">
        <f>IF(O311="zákl. přenesená",K311,0)</f>
        <v>0</v>
      </c>
      <c r="BH311" s="233">
        <f>IF(O311="sníž. přenesená",K311,0)</f>
        <v>0</v>
      </c>
      <c r="BI311" s="233">
        <f>IF(O311="nulová",K311,0)</f>
        <v>0</v>
      </c>
      <c r="BJ311" s="20" t="s">
        <v>82</v>
      </c>
      <c r="BK311" s="233">
        <f>ROUND(P311*H311,2)</f>
        <v>0</v>
      </c>
      <c r="BL311" s="20" t="s">
        <v>202</v>
      </c>
      <c r="BM311" s="232" t="s">
        <v>1120</v>
      </c>
    </row>
    <row r="312" s="13" customFormat="1">
      <c r="A312" s="13"/>
      <c r="B312" s="239"/>
      <c r="C312" s="240"/>
      <c r="D312" s="241" t="s">
        <v>206</v>
      </c>
      <c r="E312" s="242" t="s">
        <v>20</v>
      </c>
      <c r="F312" s="243" t="s">
        <v>105</v>
      </c>
      <c r="G312" s="240"/>
      <c r="H312" s="242" t="s">
        <v>20</v>
      </c>
      <c r="I312" s="244"/>
      <c r="J312" s="244"/>
      <c r="K312" s="240"/>
      <c r="L312" s="240"/>
      <c r="M312" s="245"/>
      <c r="N312" s="246"/>
      <c r="O312" s="247"/>
      <c r="P312" s="247"/>
      <c r="Q312" s="247"/>
      <c r="R312" s="247"/>
      <c r="S312" s="247"/>
      <c r="T312" s="247"/>
      <c r="U312" s="247"/>
      <c r="V312" s="247"/>
      <c r="W312" s="247"/>
      <c r="X312" s="248"/>
      <c r="Y312" s="13"/>
      <c r="Z312" s="13"/>
      <c r="AA312" s="13"/>
      <c r="AB312" s="13"/>
      <c r="AC312" s="13"/>
      <c r="AD312" s="13"/>
      <c r="AE312" s="13"/>
      <c r="AT312" s="249" t="s">
        <v>206</v>
      </c>
      <c r="AU312" s="249" t="s">
        <v>84</v>
      </c>
      <c r="AV312" s="13" t="s">
        <v>82</v>
      </c>
      <c r="AW312" s="13" t="s">
        <v>5</v>
      </c>
      <c r="AX312" s="13" t="s">
        <v>74</v>
      </c>
      <c r="AY312" s="249" t="s">
        <v>194</v>
      </c>
    </row>
    <row r="313" s="13" customFormat="1">
      <c r="A313" s="13"/>
      <c r="B313" s="239"/>
      <c r="C313" s="240"/>
      <c r="D313" s="241" t="s">
        <v>206</v>
      </c>
      <c r="E313" s="242" t="s">
        <v>20</v>
      </c>
      <c r="F313" s="243" t="s">
        <v>1117</v>
      </c>
      <c r="G313" s="240"/>
      <c r="H313" s="242" t="s">
        <v>20</v>
      </c>
      <c r="I313" s="244"/>
      <c r="J313" s="244"/>
      <c r="K313" s="240"/>
      <c r="L313" s="240"/>
      <c r="M313" s="245"/>
      <c r="N313" s="246"/>
      <c r="O313" s="247"/>
      <c r="P313" s="247"/>
      <c r="Q313" s="247"/>
      <c r="R313" s="247"/>
      <c r="S313" s="247"/>
      <c r="T313" s="247"/>
      <c r="U313" s="247"/>
      <c r="V313" s="247"/>
      <c r="W313" s="247"/>
      <c r="X313" s="248"/>
      <c r="Y313" s="13"/>
      <c r="Z313" s="13"/>
      <c r="AA313" s="13"/>
      <c r="AB313" s="13"/>
      <c r="AC313" s="13"/>
      <c r="AD313" s="13"/>
      <c r="AE313" s="13"/>
      <c r="AT313" s="249" t="s">
        <v>206</v>
      </c>
      <c r="AU313" s="249" t="s">
        <v>84</v>
      </c>
      <c r="AV313" s="13" t="s">
        <v>82</v>
      </c>
      <c r="AW313" s="13" t="s">
        <v>5</v>
      </c>
      <c r="AX313" s="13" t="s">
        <v>74</v>
      </c>
      <c r="AY313" s="249" t="s">
        <v>194</v>
      </c>
    </row>
    <row r="314" s="13" customFormat="1">
      <c r="A314" s="13"/>
      <c r="B314" s="239"/>
      <c r="C314" s="240"/>
      <c r="D314" s="241" t="s">
        <v>206</v>
      </c>
      <c r="E314" s="242" t="s">
        <v>20</v>
      </c>
      <c r="F314" s="243" t="s">
        <v>461</v>
      </c>
      <c r="G314" s="240"/>
      <c r="H314" s="242" t="s">
        <v>20</v>
      </c>
      <c r="I314" s="244"/>
      <c r="J314" s="244"/>
      <c r="K314" s="240"/>
      <c r="L314" s="240"/>
      <c r="M314" s="245"/>
      <c r="N314" s="246"/>
      <c r="O314" s="247"/>
      <c r="P314" s="247"/>
      <c r="Q314" s="247"/>
      <c r="R314" s="247"/>
      <c r="S314" s="247"/>
      <c r="T314" s="247"/>
      <c r="U314" s="247"/>
      <c r="V314" s="247"/>
      <c r="W314" s="247"/>
      <c r="X314" s="248"/>
      <c r="Y314" s="13"/>
      <c r="Z314" s="13"/>
      <c r="AA314" s="13"/>
      <c r="AB314" s="13"/>
      <c r="AC314" s="13"/>
      <c r="AD314" s="13"/>
      <c r="AE314" s="13"/>
      <c r="AT314" s="249" t="s">
        <v>206</v>
      </c>
      <c r="AU314" s="249" t="s">
        <v>84</v>
      </c>
      <c r="AV314" s="13" t="s">
        <v>82</v>
      </c>
      <c r="AW314" s="13" t="s">
        <v>5</v>
      </c>
      <c r="AX314" s="13" t="s">
        <v>74</v>
      </c>
      <c r="AY314" s="249" t="s">
        <v>194</v>
      </c>
    </row>
    <row r="315" s="14" customFormat="1">
      <c r="A315" s="14"/>
      <c r="B315" s="250"/>
      <c r="C315" s="251"/>
      <c r="D315" s="241" t="s">
        <v>206</v>
      </c>
      <c r="E315" s="252" t="s">
        <v>20</v>
      </c>
      <c r="F315" s="253" t="s">
        <v>232</v>
      </c>
      <c r="G315" s="251"/>
      <c r="H315" s="254">
        <v>5</v>
      </c>
      <c r="I315" s="255"/>
      <c r="J315" s="255"/>
      <c r="K315" s="251"/>
      <c r="L315" s="251"/>
      <c r="M315" s="256"/>
      <c r="N315" s="257"/>
      <c r="O315" s="258"/>
      <c r="P315" s="258"/>
      <c r="Q315" s="258"/>
      <c r="R315" s="258"/>
      <c r="S315" s="258"/>
      <c r="T315" s="258"/>
      <c r="U315" s="258"/>
      <c r="V315" s="258"/>
      <c r="W315" s="258"/>
      <c r="X315" s="259"/>
      <c r="Y315" s="14"/>
      <c r="Z315" s="14"/>
      <c r="AA315" s="14"/>
      <c r="AB315" s="14"/>
      <c r="AC315" s="14"/>
      <c r="AD315" s="14"/>
      <c r="AE315" s="14"/>
      <c r="AT315" s="260" t="s">
        <v>206</v>
      </c>
      <c r="AU315" s="260" t="s">
        <v>84</v>
      </c>
      <c r="AV315" s="14" t="s">
        <v>84</v>
      </c>
      <c r="AW315" s="14" t="s">
        <v>5</v>
      </c>
      <c r="AX315" s="14" t="s">
        <v>74</v>
      </c>
      <c r="AY315" s="260" t="s">
        <v>194</v>
      </c>
    </row>
    <row r="316" s="15" customFormat="1">
      <c r="A316" s="15"/>
      <c r="B316" s="261"/>
      <c r="C316" s="262"/>
      <c r="D316" s="241" t="s">
        <v>206</v>
      </c>
      <c r="E316" s="263" t="s">
        <v>20</v>
      </c>
      <c r="F316" s="264" t="s">
        <v>210</v>
      </c>
      <c r="G316" s="262"/>
      <c r="H316" s="265">
        <v>5</v>
      </c>
      <c r="I316" s="266"/>
      <c r="J316" s="266"/>
      <c r="K316" s="262"/>
      <c r="L316" s="262"/>
      <c r="M316" s="267"/>
      <c r="N316" s="268"/>
      <c r="O316" s="269"/>
      <c r="P316" s="269"/>
      <c r="Q316" s="269"/>
      <c r="R316" s="269"/>
      <c r="S316" s="269"/>
      <c r="T316" s="269"/>
      <c r="U316" s="269"/>
      <c r="V316" s="269"/>
      <c r="W316" s="269"/>
      <c r="X316" s="270"/>
      <c r="Y316" s="15"/>
      <c r="Z316" s="15"/>
      <c r="AA316" s="15"/>
      <c r="AB316" s="15"/>
      <c r="AC316" s="15"/>
      <c r="AD316" s="15"/>
      <c r="AE316" s="15"/>
      <c r="AT316" s="271" t="s">
        <v>206</v>
      </c>
      <c r="AU316" s="271" t="s">
        <v>84</v>
      </c>
      <c r="AV316" s="15" t="s">
        <v>202</v>
      </c>
      <c r="AW316" s="15" t="s">
        <v>5</v>
      </c>
      <c r="AX316" s="15" t="s">
        <v>82</v>
      </c>
      <c r="AY316" s="271" t="s">
        <v>194</v>
      </c>
    </row>
    <row r="317" s="2" customFormat="1" ht="24.15" customHeight="1">
      <c r="A317" s="41"/>
      <c r="B317" s="42"/>
      <c r="C317" s="220" t="s">
        <v>324</v>
      </c>
      <c r="D317" s="220" t="s">
        <v>197</v>
      </c>
      <c r="E317" s="221" t="s">
        <v>1121</v>
      </c>
      <c r="F317" s="222" t="s">
        <v>1122</v>
      </c>
      <c r="G317" s="223" t="s">
        <v>503</v>
      </c>
      <c r="H317" s="224">
        <v>2</v>
      </c>
      <c r="I317" s="225"/>
      <c r="J317" s="225"/>
      <c r="K317" s="226">
        <f>ROUND(P317*H317,2)</f>
        <v>0</v>
      </c>
      <c r="L317" s="222" t="s">
        <v>20</v>
      </c>
      <c r="M317" s="47"/>
      <c r="N317" s="227" t="s">
        <v>20</v>
      </c>
      <c r="O317" s="228" t="s">
        <v>43</v>
      </c>
      <c r="P317" s="229">
        <f>I317+J317</f>
        <v>0</v>
      </c>
      <c r="Q317" s="229">
        <f>ROUND(I317*H317,2)</f>
        <v>0</v>
      </c>
      <c r="R317" s="229">
        <f>ROUND(J317*H317,2)</f>
        <v>0</v>
      </c>
      <c r="S317" s="87"/>
      <c r="T317" s="230">
        <f>S317*H317</f>
        <v>0</v>
      </c>
      <c r="U317" s="230">
        <v>8.0000000000000007E-05</v>
      </c>
      <c r="V317" s="230">
        <f>U317*H317</f>
        <v>0.00016000000000000001</v>
      </c>
      <c r="W317" s="230">
        <v>0</v>
      </c>
      <c r="X317" s="231">
        <f>W317*H317</f>
        <v>0</v>
      </c>
      <c r="Y317" s="41"/>
      <c r="Z317" s="41"/>
      <c r="AA317" s="41"/>
      <c r="AB317" s="41"/>
      <c r="AC317" s="41"/>
      <c r="AD317" s="41"/>
      <c r="AE317" s="41"/>
      <c r="AR317" s="232" t="s">
        <v>202</v>
      </c>
      <c r="AT317" s="232" t="s">
        <v>197</v>
      </c>
      <c r="AU317" s="232" t="s">
        <v>84</v>
      </c>
      <c r="AY317" s="20" t="s">
        <v>194</v>
      </c>
      <c r="BE317" s="233">
        <f>IF(O317="základní",K317,0)</f>
        <v>0</v>
      </c>
      <c r="BF317" s="233">
        <f>IF(O317="snížená",K317,0)</f>
        <v>0</v>
      </c>
      <c r="BG317" s="233">
        <f>IF(O317="zákl. přenesená",K317,0)</f>
        <v>0</v>
      </c>
      <c r="BH317" s="233">
        <f>IF(O317="sníž. přenesená",K317,0)</f>
        <v>0</v>
      </c>
      <c r="BI317" s="233">
        <f>IF(O317="nulová",K317,0)</f>
        <v>0</v>
      </c>
      <c r="BJ317" s="20" t="s">
        <v>82</v>
      </c>
      <c r="BK317" s="233">
        <f>ROUND(P317*H317,2)</f>
        <v>0</v>
      </c>
      <c r="BL317" s="20" t="s">
        <v>202</v>
      </c>
      <c r="BM317" s="232" t="s">
        <v>1123</v>
      </c>
    </row>
    <row r="318" s="13" customFormat="1">
      <c r="A318" s="13"/>
      <c r="B318" s="239"/>
      <c r="C318" s="240"/>
      <c r="D318" s="241" t="s">
        <v>206</v>
      </c>
      <c r="E318" s="242" t="s">
        <v>20</v>
      </c>
      <c r="F318" s="243" t="s">
        <v>105</v>
      </c>
      <c r="G318" s="240"/>
      <c r="H318" s="242" t="s">
        <v>20</v>
      </c>
      <c r="I318" s="244"/>
      <c r="J318" s="244"/>
      <c r="K318" s="240"/>
      <c r="L318" s="240"/>
      <c r="M318" s="245"/>
      <c r="N318" s="246"/>
      <c r="O318" s="247"/>
      <c r="P318" s="247"/>
      <c r="Q318" s="247"/>
      <c r="R318" s="247"/>
      <c r="S318" s="247"/>
      <c r="T318" s="247"/>
      <c r="U318" s="247"/>
      <c r="V318" s="247"/>
      <c r="W318" s="247"/>
      <c r="X318" s="248"/>
      <c r="Y318" s="13"/>
      <c r="Z318" s="13"/>
      <c r="AA318" s="13"/>
      <c r="AB318" s="13"/>
      <c r="AC318" s="13"/>
      <c r="AD318" s="13"/>
      <c r="AE318" s="13"/>
      <c r="AT318" s="249" t="s">
        <v>206</v>
      </c>
      <c r="AU318" s="249" t="s">
        <v>84</v>
      </c>
      <c r="AV318" s="13" t="s">
        <v>82</v>
      </c>
      <c r="AW318" s="13" t="s">
        <v>5</v>
      </c>
      <c r="AX318" s="13" t="s">
        <v>74</v>
      </c>
      <c r="AY318" s="249" t="s">
        <v>194</v>
      </c>
    </row>
    <row r="319" s="13" customFormat="1">
      <c r="A319" s="13"/>
      <c r="B319" s="239"/>
      <c r="C319" s="240"/>
      <c r="D319" s="241" t="s">
        <v>206</v>
      </c>
      <c r="E319" s="242" t="s">
        <v>20</v>
      </c>
      <c r="F319" s="243" t="s">
        <v>1124</v>
      </c>
      <c r="G319" s="240"/>
      <c r="H319" s="242" t="s">
        <v>20</v>
      </c>
      <c r="I319" s="244"/>
      <c r="J319" s="244"/>
      <c r="K319" s="240"/>
      <c r="L319" s="240"/>
      <c r="M319" s="245"/>
      <c r="N319" s="246"/>
      <c r="O319" s="247"/>
      <c r="P319" s="247"/>
      <c r="Q319" s="247"/>
      <c r="R319" s="247"/>
      <c r="S319" s="247"/>
      <c r="T319" s="247"/>
      <c r="U319" s="247"/>
      <c r="V319" s="247"/>
      <c r="W319" s="247"/>
      <c r="X319" s="248"/>
      <c r="Y319" s="13"/>
      <c r="Z319" s="13"/>
      <c r="AA319" s="13"/>
      <c r="AB319" s="13"/>
      <c r="AC319" s="13"/>
      <c r="AD319" s="13"/>
      <c r="AE319" s="13"/>
      <c r="AT319" s="249" t="s">
        <v>206</v>
      </c>
      <c r="AU319" s="249" t="s">
        <v>84</v>
      </c>
      <c r="AV319" s="13" t="s">
        <v>82</v>
      </c>
      <c r="AW319" s="13" t="s">
        <v>5</v>
      </c>
      <c r="AX319" s="13" t="s">
        <v>74</v>
      </c>
      <c r="AY319" s="249" t="s">
        <v>194</v>
      </c>
    </row>
    <row r="320" s="13" customFormat="1">
      <c r="A320" s="13"/>
      <c r="B320" s="239"/>
      <c r="C320" s="240"/>
      <c r="D320" s="241" t="s">
        <v>206</v>
      </c>
      <c r="E320" s="242" t="s">
        <v>20</v>
      </c>
      <c r="F320" s="243" t="s">
        <v>506</v>
      </c>
      <c r="G320" s="240"/>
      <c r="H320" s="242" t="s">
        <v>20</v>
      </c>
      <c r="I320" s="244"/>
      <c r="J320" s="244"/>
      <c r="K320" s="240"/>
      <c r="L320" s="240"/>
      <c r="M320" s="245"/>
      <c r="N320" s="246"/>
      <c r="O320" s="247"/>
      <c r="P320" s="247"/>
      <c r="Q320" s="247"/>
      <c r="R320" s="247"/>
      <c r="S320" s="247"/>
      <c r="T320" s="247"/>
      <c r="U320" s="247"/>
      <c r="V320" s="247"/>
      <c r="W320" s="247"/>
      <c r="X320" s="248"/>
      <c r="Y320" s="13"/>
      <c r="Z320" s="13"/>
      <c r="AA320" s="13"/>
      <c r="AB320" s="13"/>
      <c r="AC320" s="13"/>
      <c r="AD320" s="13"/>
      <c r="AE320" s="13"/>
      <c r="AT320" s="249" t="s">
        <v>206</v>
      </c>
      <c r="AU320" s="249" t="s">
        <v>84</v>
      </c>
      <c r="AV320" s="13" t="s">
        <v>82</v>
      </c>
      <c r="AW320" s="13" t="s">
        <v>5</v>
      </c>
      <c r="AX320" s="13" t="s">
        <v>74</v>
      </c>
      <c r="AY320" s="249" t="s">
        <v>194</v>
      </c>
    </row>
    <row r="321" s="14" customFormat="1">
      <c r="A321" s="14"/>
      <c r="B321" s="250"/>
      <c r="C321" s="251"/>
      <c r="D321" s="241" t="s">
        <v>206</v>
      </c>
      <c r="E321" s="252" t="s">
        <v>20</v>
      </c>
      <c r="F321" s="253" t="s">
        <v>84</v>
      </c>
      <c r="G321" s="251"/>
      <c r="H321" s="254">
        <v>2</v>
      </c>
      <c r="I321" s="255"/>
      <c r="J321" s="255"/>
      <c r="K321" s="251"/>
      <c r="L321" s="251"/>
      <c r="M321" s="256"/>
      <c r="N321" s="257"/>
      <c r="O321" s="258"/>
      <c r="P321" s="258"/>
      <c r="Q321" s="258"/>
      <c r="R321" s="258"/>
      <c r="S321" s="258"/>
      <c r="T321" s="258"/>
      <c r="U321" s="258"/>
      <c r="V321" s="258"/>
      <c r="W321" s="258"/>
      <c r="X321" s="259"/>
      <c r="Y321" s="14"/>
      <c r="Z321" s="14"/>
      <c r="AA321" s="14"/>
      <c r="AB321" s="14"/>
      <c r="AC321" s="14"/>
      <c r="AD321" s="14"/>
      <c r="AE321" s="14"/>
      <c r="AT321" s="260" t="s">
        <v>206</v>
      </c>
      <c r="AU321" s="260" t="s">
        <v>84</v>
      </c>
      <c r="AV321" s="14" t="s">
        <v>84</v>
      </c>
      <c r="AW321" s="14" t="s">
        <v>5</v>
      </c>
      <c r="AX321" s="14" t="s">
        <v>74</v>
      </c>
      <c r="AY321" s="260" t="s">
        <v>194</v>
      </c>
    </row>
    <row r="322" s="15" customFormat="1">
      <c r="A322" s="15"/>
      <c r="B322" s="261"/>
      <c r="C322" s="262"/>
      <c r="D322" s="241" t="s">
        <v>206</v>
      </c>
      <c r="E322" s="263" t="s">
        <v>20</v>
      </c>
      <c r="F322" s="264" t="s">
        <v>210</v>
      </c>
      <c r="G322" s="262"/>
      <c r="H322" s="265">
        <v>2</v>
      </c>
      <c r="I322" s="266"/>
      <c r="J322" s="266"/>
      <c r="K322" s="262"/>
      <c r="L322" s="262"/>
      <c r="M322" s="267"/>
      <c r="N322" s="268"/>
      <c r="O322" s="269"/>
      <c r="P322" s="269"/>
      <c r="Q322" s="269"/>
      <c r="R322" s="269"/>
      <c r="S322" s="269"/>
      <c r="T322" s="269"/>
      <c r="U322" s="269"/>
      <c r="V322" s="269"/>
      <c r="W322" s="269"/>
      <c r="X322" s="270"/>
      <c r="Y322" s="15"/>
      <c r="Z322" s="15"/>
      <c r="AA322" s="15"/>
      <c r="AB322" s="15"/>
      <c r="AC322" s="15"/>
      <c r="AD322" s="15"/>
      <c r="AE322" s="15"/>
      <c r="AT322" s="271" t="s">
        <v>206</v>
      </c>
      <c r="AU322" s="271" t="s">
        <v>84</v>
      </c>
      <c r="AV322" s="15" t="s">
        <v>202</v>
      </c>
      <c r="AW322" s="15" t="s">
        <v>5</v>
      </c>
      <c r="AX322" s="15" t="s">
        <v>82</v>
      </c>
      <c r="AY322" s="271" t="s">
        <v>194</v>
      </c>
    </row>
    <row r="323" s="2" customFormat="1" ht="16.5" customHeight="1">
      <c r="A323" s="41"/>
      <c r="B323" s="42"/>
      <c r="C323" s="283" t="s">
        <v>331</v>
      </c>
      <c r="D323" s="283" t="s">
        <v>418</v>
      </c>
      <c r="E323" s="284" t="s">
        <v>1125</v>
      </c>
      <c r="F323" s="285" t="s">
        <v>1126</v>
      </c>
      <c r="G323" s="286" t="s">
        <v>503</v>
      </c>
      <c r="H323" s="287">
        <v>2</v>
      </c>
      <c r="I323" s="288"/>
      <c r="J323" s="289"/>
      <c r="K323" s="290">
        <f>ROUND(P323*H323,2)</f>
        <v>0</v>
      </c>
      <c r="L323" s="285" t="s">
        <v>20</v>
      </c>
      <c r="M323" s="291"/>
      <c r="N323" s="292" t="s">
        <v>20</v>
      </c>
      <c r="O323" s="228" t="s">
        <v>43</v>
      </c>
      <c r="P323" s="229">
        <f>I323+J323</f>
        <v>0</v>
      </c>
      <c r="Q323" s="229">
        <f>ROUND(I323*H323,2)</f>
        <v>0</v>
      </c>
      <c r="R323" s="229">
        <f>ROUND(J323*H323,2)</f>
        <v>0</v>
      </c>
      <c r="S323" s="87"/>
      <c r="T323" s="230">
        <f>S323*H323</f>
        <v>0</v>
      </c>
      <c r="U323" s="230">
        <v>0.00148</v>
      </c>
      <c r="V323" s="230">
        <f>U323*H323</f>
        <v>0.00296</v>
      </c>
      <c r="W323" s="230">
        <v>0</v>
      </c>
      <c r="X323" s="231">
        <f>W323*H323</f>
        <v>0</v>
      </c>
      <c r="Y323" s="41"/>
      <c r="Z323" s="41"/>
      <c r="AA323" s="41"/>
      <c r="AB323" s="41"/>
      <c r="AC323" s="41"/>
      <c r="AD323" s="41"/>
      <c r="AE323" s="41"/>
      <c r="AR323" s="232" t="s">
        <v>243</v>
      </c>
      <c r="AT323" s="232" t="s">
        <v>418</v>
      </c>
      <c r="AU323" s="232" t="s">
        <v>84</v>
      </c>
      <c r="AY323" s="20" t="s">
        <v>194</v>
      </c>
      <c r="BE323" s="233">
        <f>IF(O323="základní",K323,0)</f>
        <v>0</v>
      </c>
      <c r="BF323" s="233">
        <f>IF(O323="snížená",K323,0)</f>
        <v>0</v>
      </c>
      <c r="BG323" s="233">
        <f>IF(O323="zákl. přenesená",K323,0)</f>
        <v>0</v>
      </c>
      <c r="BH323" s="233">
        <f>IF(O323="sníž. přenesená",K323,0)</f>
        <v>0</v>
      </c>
      <c r="BI323" s="233">
        <f>IF(O323="nulová",K323,0)</f>
        <v>0</v>
      </c>
      <c r="BJ323" s="20" t="s">
        <v>82</v>
      </c>
      <c r="BK323" s="233">
        <f>ROUND(P323*H323,2)</f>
        <v>0</v>
      </c>
      <c r="BL323" s="20" t="s">
        <v>202</v>
      </c>
      <c r="BM323" s="232" t="s">
        <v>1127</v>
      </c>
    </row>
    <row r="324" s="13" customFormat="1">
      <c r="A324" s="13"/>
      <c r="B324" s="239"/>
      <c r="C324" s="240"/>
      <c r="D324" s="241" t="s">
        <v>206</v>
      </c>
      <c r="E324" s="242" t="s">
        <v>20</v>
      </c>
      <c r="F324" s="243" t="s">
        <v>105</v>
      </c>
      <c r="G324" s="240"/>
      <c r="H324" s="242" t="s">
        <v>20</v>
      </c>
      <c r="I324" s="244"/>
      <c r="J324" s="244"/>
      <c r="K324" s="240"/>
      <c r="L324" s="240"/>
      <c r="M324" s="245"/>
      <c r="N324" s="246"/>
      <c r="O324" s="247"/>
      <c r="P324" s="247"/>
      <c r="Q324" s="247"/>
      <c r="R324" s="247"/>
      <c r="S324" s="247"/>
      <c r="T324" s="247"/>
      <c r="U324" s="247"/>
      <c r="V324" s="247"/>
      <c r="W324" s="247"/>
      <c r="X324" s="248"/>
      <c r="Y324" s="13"/>
      <c r="Z324" s="13"/>
      <c r="AA324" s="13"/>
      <c r="AB324" s="13"/>
      <c r="AC324" s="13"/>
      <c r="AD324" s="13"/>
      <c r="AE324" s="13"/>
      <c r="AT324" s="249" t="s">
        <v>206</v>
      </c>
      <c r="AU324" s="249" t="s">
        <v>84</v>
      </c>
      <c r="AV324" s="13" t="s">
        <v>82</v>
      </c>
      <c r="AW324" s="13" t="s">
        <v>5</v>
      </c>
      <c r="AX324" s="13" t="s">
        <v>74</v>
      </c>
      <c r="AY324" s="249" t="s">
        <v>194</v>
      </c>
    </row>
    <row r="325" s="13" customFormat="1">
      <c r="A325" s="13"/>
      <c r="B325" s="239"/>
      <c r="C325" s="240"/>
      <c r="D325" s="241" t="s">
        <v>206</v>
      </c>
      <c r="E325" s="242" t="s">
        <v>20</v>
      </c>
      <c r="F325" s="243" t="s">
        <v>1124</v>
      </c>
      <c r="G325" s="240"/>
      <c r="H325" s="242" t="s">
        <v>20</v>
      </c>
      <c r="I325" s="244"/>
      <c r="J325" s="244"/>
      <c r="K325" s="240"/>
      <c r="L325" s="240"/>
      <c r="M325" s="245"/>
      <c r="N325" s="246"/>
      <c r="O325" s="247"/>
      <c r="P325" s="247"/>
      <c r="Q325" s="247"/>
      <c r="R325" s="247"/>
      <c r="S325" s="247"/>
      <c r="T325" s="247"/>
      <c r="U325" s="247"/>
      <c r="V325" s="247"/>
      <c r="W325" s="247"/>
      <c r="X325" s="248"/>
      <c r="Y325" s="13"/>
      <c r="Z325" s="13"/>
      <c r="AA325" s="13"/>
      <c r="AB325" s="13"/>
      <c r="AC325" s="13"/>
      <c r="AD325" s="13"/>
      <c r="AE325" s="13"/>
      <c r="AT325" s="249" t="s">
        <v>206</v>
      </c>
      <c r="AU325" s="249" t="s">
        <v>84</v>
      </c>
      <c r="AV325" s="13" t="s">
        <v>82</v>
      </c>
      <c r="AW325" s="13" t="s">
        <v>5</v>
      </c>
      <c r="AX325" s="13" t="s">
        <v>74</v>
      </c>
      <c r="AY325" s="249" t="s">
        <v>194</v>
      </c>
    </row>
    <row r="326" s="13" customFormat="1">
      <c r="A326" s="13"/>
      <c r="B326" s="239"/>
      <c r="C326" s="240"/>
      <c r="D326" s="241" t="s">
        <v>206</v>
      </c>
      <c r="E326" s="242" t="s">
        <v>20</v>
      </c>
      <c r="F326" s="243" t="s">
        <v>506</v>
      </c>
      <c r="G326" s="240"/>
      <c r="H326" s="242" t="s">
        <v>20</v>
      </c>
      <c r="I326" s="244"/>
      <c r="J326" s="244"/>
      <c r="K326" s="240"/>
      <c r="L326" s="240"/>
      <c r="M326" s="245"/>
      <c r="N326" s="246"/>
      <c r="O326" s="247"/>
      <c r="P326" s="247"/>
      <c r="Q326" s="247"/>
      <c r="R326" s="247"/>
      <c r="S326" s="247"/>
      <c r="T326" s="247"/>
      <c r="U326" s="247"/>
      <c r="V326" s="247"/>
      <c r="W326" s="247"/>
      <c r="X326" s="248"/>
      <c r="Y326" s="13"/>
      <c r="Z326" s="13"/>
      <c r="AA326" s="13"/>
      <c r="AB326" s="13"/>
      <c r="AC326" s="13"/>
      <c r="AD326" s="13"/>
      <c r="AE326" s="13"/>
      <c r="AT326" s="249" t="s">
        <v>206</v>
      </c>
      <c r="AU326" s="249" t="s">
        <v>84</v>
      </c>
      <c r="AV326" s="13" t="s">
        <v>82</v>
      </c>
      <c r="AW326" s="13" t="s">
        <v>5</v>
      </c>
      <c r="AX326" s="13" t="s">
        <v>74</v>
      </c>
      <c r="AY326" s="249" t="s">
        <v>194</v>
      </c>
    </row>
    <row r="327" s="14" customFormat="1">
      <c r="A327" s="14"/>
      <c r="B327" s="250"/>
      <c r="C327" s="251"/>
      <c r="D327" s="241" t="s">
        <v>206</v>
      </c>
      <c r="E327" s="252" t="s">
        <v>20</v>
      </c>
      <c r="F327" s="253" t="s">
        <v>84</v>
      </c>
      <c r="G327" s="251"/>
      <c r="H327" s="254">
        <v>2</v>
      </c>
      <c r="I327" s="255"/>
      <c r="J327" s="255"/>
      <c r="K327" s="251"/>
      <c r="L327" s="251"/>
      <c r="M327" s="256"/>
      <c r="N327" s="257"/>
      <c r="O327" s="258"/>
      <c r="P327" s="258"/>
      <c r="Q327" s="258"/>
      <c r="R327" s="258"/>
      <c r="S327" s="258"/>
      <c r="T327" s="258"/>
      <c r="U327" s="258"/>
      <c r="V327" s="258"/>
      <c r="W327" s="258"/>
      <c r="X327" s="259"/>
      <c r="Y327" s="14"/>
      <c r="Z327" s="14"/>
      <c r="AA327" s="14"/>
      <c r="AB327" s="14"/>
      <c r="AC327" s="14"/>
      <c r="AD327" s="14"/>
      <c r="AE327" s="14"/>
      <c r="AT327" s="260" t="s">
        <v>206</v>
      </c>
      <c r="AU327" s="260" t="s">
        <v>84</v>
      </c>
      <c r="AV327" s="14" t="s">
        <v>84</v>
      </c>
      <c r="AW327" s="14" t="s">
        <v>5</v>
      </c>
      <c r="AX327" s="14" t="s">
        <v>74</v>
      </c>
      <c r="AY327" s="260" t="s">
        <v>194</v>
      </c>
    </row>
    <row r="328" s="15" customFormat="1">
      <c r="A328" s="15"/>
      <c r="B328" s="261"/>
      <c r="C328" s="262"/>
      <c r="D328" s="241" t="s">
        <v>206</v>
      </c>
      <c r="E328" s="263" t="s">
        <v>20</v>
      </c>
      <c r="F328" s="264" t="s">
        <v>210</v>
      </c>
      <c r="G328" s="262"/>
      <c r="H328" s="265">
        <v>2</v>
      </c>
      <c r="I328" s="266"/>
      <c r="J328" s="266"/>
      <c r="K328" s="262"/>
      <c r="L328" s="262"/>
      <c r="M328" s="267"/>
      <c r="N328" s="268"/>
      <c r="O328" s="269"/>
      <c r="P328" s="269"/>
      <c r="Q328" s="269"/>
      <c r="R328" s="269"/>
      <c r="S328" s="269"/>
      <c r="T328" s="269"/>
      <c r="U328" s="269"/>
      <c r="V328" s="269"/>
      <c r="W328" s="269"/>
      <c r="X328" s="270"/>
      <c r="Y328" s="15"/>
      <c r="Z328" s="15"/>
      <c r="AA328" s="15"/>
      <c r="AB328" s="15"/>
      <c r="AC328" s="15"/>
      <c r="AD328" s="15"/>
      <c r="AE328" s="15"/>
      <c r="AT328" s="271" t="s">
        <v>206</v>
      </c>
      <c r="AU328" s="271" t="s">
        <v>84</v>
      </c>
      <c r="AV328" s="15" t="s">
        <v>202</v>
      </c>
      <c r="AW328" s="15" t="s">
        <v>5</v>
      </c>
      <c r="AX328" s="15" t="s">
        <v>82</v>
      </c>
      <c r="AY328" s="271" t="s">
        <v>194</v>
      </c>
    </row>
    <row r="329" s="2" customFormat="1" ht="24.15" customHeight="1">
      <c r="A329" s="41"/>
      <c r="B329" s="42"/>
      <c r="C329" s="220" t="s">
        <v>333</v>
      </c>
      <c r="D329" s="220" t="s">
        <v>197</v>
      </c>
      <c r="E329" s="221" t="s">
        <v>1128</v>
      </c>
      <c r="F329" s="222" t="s">
        <v>1129</v>
      </c>
      <c r="G329" s="223" t="s">
        <v>503</v>
      </c>
      <c r="H329" s="224">
        <v>4</v>
      </c>
      <c r="I329" s="225"/>
      <c r="J329" s="225"/>
      <c r="K329" s="226">
        <f>ROUND(P329*H329,2)</f>
        <v>0</v>
      </c>
      <c r="L329" s="222" t="s">
        <v>20</v>
      </c>
      <c r="M329" s="47"/>
      <c r="N329" s="227" t="s">
        <v>20</v>
      </c>
      <c r="O329" s="228" t="s">
        <v>43</v>
      </c>
      <c r="P329" s="229">
        <f>I329+J329</f>
        <v>0</v>
      </c>
      <c r="Q329" s="229">
        <f>ROUND(I329*H329,2)</f>
        <v>0</v>
      </c>
      <c r="R329" s="229">
        <f>ROUND(J329*H329,2)</f>
        <v>0</v>
      </c>
      <c r="S329" s="87"/>
      <c r="T329" s="230">
        <f>S329*H329</f>
        <v>0</v>
      </c>
      <c r="U329" s="230">
        <v>8.1249999999999996E-05</v>
      </c>
      <c r="V329" s="230">
        <f>U329*H329</f>
        <v>0.00032499999999999999</v>
      </c>
      <c r="W329" s="230">
        <v>0</v>
      </c>
      <c r="X329" s="231">
        <f>W329*H329</f>
        <v>0</v>
      </c>
      <c r="Y329" s="41"/>
      <c r="Z329" s="41"/>
      <c r="AA329" s="41"/>
      <c r="AB329" s="41"/>
      <c r="AC329" s="41"/>
      <c r="AD329" s="41"/>
      <c r="AE329" s="41"/>
      <c r="AR329" s="232" t="s">
        <v>202</v>
      </c>
      <c r="AT329" s="232" t="s">
        <v>197</v>
      </c>
      <c r="AU329" s="232" t="s">
        <v>84</v>
      </c>
      <c r="AY329" s="20" t="s">
        <v>194</v>
      </c>
      <c r="BE329" s="233">
        <f>IF(O329="základní",K329,0)</f>
        <v>0</v>
      </c>
      <c r="BF329" s="233">
        <f>IF(O329="snížená",K329,0)</f>
        <v>0</v>
      </c>
      <c r="BG329" s="233">
        <f>IF(O329="zákl. přenesená",K329,0)</f>
        <v>0</v>
      </c>
      <c r="BH329" s="233">
        <f>IF(O329="sníž. přenesená",K329,0)</f>
        <v>0</v>
      </c>
      <c r="BI329" s="233">
        <f>IF(O329="nulová",K329,0)</f>
        <v>0</v>
      </c>
      <c r="BJ329" s="20" t="s">
        <v>82</v>
      </c>
      <c r="BK329" s="233">
        <f>ROUND(P329*H329,2)</f>
        <v>0</v>
      </c>
      <c r="BL329" s="20" t="s">
        <v>202</v>
      </c>
      <c r="BM329" s="232" t="s">
        <v>1130</v>
      </c>
    </row>
    <row r="330" s="13" customFormat="1">
      <c r="A330" s="13"/>
      <c r="B330" s="239"/>
      <c r="C330" s="240"/>
      <c r="D330" s="241" t="s">
        <v>206</v>
      </c>
      <c r="E330" s="242" t="s">
        <v>20</v>
      </c>
      <c r="F330" s="243" t="s">
        <v>105</v>
      </c>
      <c r="G330" s="240"/>
      <c r="H330" s="242" t="s">
        <v>20</v>
      </c>
      <c r="I330" s="244"/>
      <c r="J330" s="244"/>
      <c r="K330" s="240"/>
      <c r="L330" s="240"/>
      <c r="M330" s="245"/>
      <c r="N330" s="246"/>
      <c r="O330" s="247"/>
      <c r="P330" s="247"/>
      <c r="Q330" s="247"/>
      <c r="R330" s="247"/>
      <c r="S330" s="247"/>
      <c r="T330" s="247"/>
      <c r="U330" s="247"/>
      <c r="V330" s="247"/>
      <c r="W330" s="247"/>
      <c r="X330" s="248"/>
      <c r="Y330" s="13"/>
      <c r="Z330" s="13"/>
      <c r="AA330" s="13"/>
      <c r="AB330" s="13"/>
      <c r="AC330" s="13"/>
      <c r="AD330" s="13"/>
      <c r="AE330" s="13"/>
      <c r="AT330" s="249" t="s">
        <v>206</v>
      </c>
      <c r="AU330" s="249" t="s">
        <v>84</v>
      </c>
      <c r="AV330" s="13" t="s">
        <v>82</v>
      </c>
      <c r="AW330" s="13" t="s">
        <v>5</v>
      </c>
      <c r="AX330" s="13" t="s">
        <v>74</v>
      </c>
      <c r="AY330" s="249" t="s">
        <v>194</v>
      </c>
    </row>
    <row r="331" s="13" customFormat="1">
      <c r="A331" s="13"/>
      <c r="B331" s="239"/>
      <c r="C331" s="240"/>
      <c r="D331" s="241" t="s">
        <v>206</v>
      </c>
      <c r="E331" s="242" t="s">
        <v>20</v>
      </c>
      <c r="F331" s="243" t="s">
        <v>1131</v>
      </c>
      <c r="G331" s="240"/>
      <c r="H331" s="242" t="s">
        <v>20</v>
      </c>
      <c r="I331" s="244"/>
      <c r="J331" s="244"/>
      <c r="K331" s="240"/>
      <c r="L331" s="240"/>
      <c r="M331" s="245"/>
      <c r="N331" s="246"/>
      <c r="O331" s="247"/>
      <c r="P331" s="247"/>
      <c r="Q331" s="247"/>
      <c r="R331" s="247"/>
      <c r="S331" s="247"/>
      <c r="T331" s="247"/>
      <c r="U331" s="247"/>
      <c r="V331" s="247"/>
      <c r="W331" s="247"/>
      <c r="X331" s="248"/>
      <c r="Y331" s="13"/>
      <c r="Z331" s="13"/>
      <c r="AA331" s="13"/>
      <c r="AB331" s="13"/>
      <c r="AC331" s="13"/>
      <c r="AD331" s="13"/>
      <c r="AE331" s="13"/>
      <c r="AT331" s="249" t="s">
        <v>206</v>
      </c>
      <c r="AU331" s="249" t="s">
        <v>84</v>
      </c>
      <c r="AV331" s="13" t="s">
        <v>82</v>
      </c>
      <c r="AW331" s="13" t="s">
        <v>5</v>
      </c>
      <c r="AX331" s="13" t="s">
        <v>74</v>
      </c>
      <c r="AY331" s="249" t="s">
        <v>194</v>
      </c>
    </row>
    <row r="332" s="13" customFormat="1">
      <c r="A332" s="13"/>
      <c r="B332" s="239"/>
      <c r="C332" s="240"/>
      <c r="D332" s="241" t="s">
        <v>206</v>
      </c>
      <c r="E332" s="242" t="s">
        <v>20</v>
      </c>
      <c r="F332" s="243" t="s">
        <v>506</v>
      </c>
      <c r="G332" s="240"/>
      <c r="H332" s="242" t="s">
        <v>20</v>
      </c>
      <c r="I332" s="244"/>
      <c r="J332" s="244"/>
      <c r="K332" s="240"/>
      <c r="L332" s="240"/>
      <c r="M332" s="245"/>
      <c r="N332" s="246"/>
      <c r="O332" s="247"/>
      <c r="P332" s="247"/>
      <c r="Q332" s="247"/>
      <c r="R332" s="247"/>
      <c r="S332" s="247"/>
      <c r="T332" s="247"/>
      <c r="U332" s="247"/>
      <c r="V332" s="247"/>
      <c r="W332" s="247"/>
      <c r="X332" s="248"/>
      <c r="Y332" s="13"/>
      <c r="Z332" s="13"/>
      <c r="AA332" s="13"/>
      <c r="AB332" s="13"/>
      <c r="AC332" s="13"/>
      <c r="AD332" s="13"/>
      <c r="AE332" s="13"/>
      <c r="AT332" s="249" t="s">
        <v>206</v>
      </c>
      <c r="AU332" s="249" t="s">
        <v>84</v>
      </c>
      <c r="AV332" s="13" t="s">
        <v>82</v>
      </c>
      <c r="AW332" s="13" t="s">
        <v>5</v>
      </c>
      <c r="AX332" s="13" t="s">
        <v>74</v>
      </c>
      <c r="AY332" s="249" t="s">
        <v>194</v>
      </c>
    </row>
    <row r="333" s="14" customFormat="1">
      <c r="A333" s="14"/>
      <c r="B333" s="250"/>
      <c r="C333" s="251"/>
      <c r="D333" s="241" t="s">
        <v>206</v>
      </c>
      <c r="E333" s="252" t="s">
        <v>20</v>
      </c>
      <c r="F333" s="253" t="s">
        <v>202</v>
      </c>
      <c r="G333" s="251"/>
      <c r="H333" s="254">
        <v>4</v>
      </c>
      <c r="I333" s="255"/>
      <c r="J333" s="255"/>
      <c r="K333" s="251"/>
      <c r="L333" s="251"/>
      <c r="M333" s="256"/>
      <c r="N333" s="257"/>
      <c r="O333" s="258"/>
      <c r="P333" s="258"/>
      <c r="Q333" s="258"/>
      <c r="R333" s="258"/>
      <c r="S333" s="258"/>
      <c r="T333" s="258"/>
      <c r="U333" s="258"/>
      <c r="V333" s="258"/>
      <c r="W333" s="258"/>
      <c r="X333" s="259"/>
      <c r="Y333" s="14"/>
      <c r="Z333" s="14"/>
      <c r="AA333" s="14"/>
      <c r="AB333" s="14"/>
      <c r="AC333" s="14"/>
      <c r="AD333" s="14"/>
      <c r="AE333" s="14"/>
      <c r="AT333" s="260" t="s">
        <v>206</v>
      </c>
      <c r="AU333" s="260" t="s">
        <v>84</v>
      </c>
      <c r="AV333" s="14" t="s">
        <v>84</v>
      </c>
      <c r="AW333" s="14" t="s">
        <v>5</v>
      </c>
      <c r="AX333" s="14" t="s">
        <v>74</v>
      </c>
      <c r="AY333" s="260" t="s">
        <v>194</v>
      </c>
    </row>
    <row r="334" s="15" customFormat="1">
      <c r="A334" s="15"/>
      <c r="B334" s="261"/>
      <c r="C334" s="262"/>
      <c r="D334" s="241" t="s">
        <v>206</v>
      </c>
      <c r="E334" s="263" t="s">
        <v>20</v>
      </c>
      <c r="F334" s="264" t="s">
        <v>210</v>
      </c>
      <c r="G334" s="262"/>
      <c r="H334" s="265">
        <v>4</v>
      </c>
      <c r="I334" s="266"/>
      <c r="J334" s="266"/>
      <c r="K334" s="262"/>
      <c r="L334" s="262"/>
      <c r="M334" s="267"/>
      <c r="N334" s="268"/>
      <c r="O334" s="269"/>
      <c r="P334" s="269"/>
      <c r="Q334" s="269"/>
      <c r="R334" s="269"/>
      <c r="S334" s="269"/>
      <c r="T334" s="269"/>
      <c r="U334" s="269"/>
      <c r="V334" s="269"/>
      <c r="W334" s="269"/>
      <c r="X334" s="270"/>
      <c r="Y334" s="15"/>
      <c r="Z334" s="15"/>
      <c r="AA334" s="15"/>
      <c r="AB334" s="15"/>
      <c r="AC334" s="15"/>
      <c r="AD334" s="15"/>
      <c r="AE334" s="15"/>
      <c r="AT334" s="271" t="s">
        <v>206</v>
      </c>
      <c r="AU334" s="271" t="s">
        <v>84</v>
      </c>
      <c r="AV334" s="15" t="s">
        <v>202</v>
      </c>
      <c r="AW334" s="15" t="s">
        <v>5</v>
      </c>
      <c r="AX334" s="15" t="s">
        <v>82</v>
      </c>
      <c r="AY334" s="271" t="s">
        <v>194</v>
      </c>
    </row>
    <row r="335" s="2" customFormat="1" ht="16.5" customHeight="1">
      <c r="A335" s="41"/>
      <c r="B335" s="42"/>
      <c r="C335" s="283" t="s">
        <v>335</v>
      </c>
      <c r="D335" s="283" t="s">
        <v>418</v>
      </c>
      <c r="E335" s="284" t="s">
        <v>1132</v>
      </c>
      <c r="F335" s="285" t="s">
        <v>1133</v>
      </c>
      <c r="G335" s="286" t="s">
        <v>503</v>
      </c>
      <c r="H335" s="287">
        <v>4</v>
      </c>
      <c r="I335" s="288"/>
      <c r="J335" s="289"/>
      <c r="K335" s="290">
        <f>ROUND(P335*H335,2)</f>
        <v>0</v>
      </c>
      <c r="L335" s="285" t="s">
        <v>20</v>
      </c>
      <c r="M335" s="291"/>
      <c r="N335" s="292" t="s">
        <v>20</v>
      </c>
      <c r="O335" s="228" t="s">
        <v>43</v>
      </c>
      <c r="P335" s="229">
        <f>I335+J335</f>
        <v>0</v>
      </c>
      <c r="Q335" s="229">
        <f>ROUND(I335*H335,2)</f>
        <v>0</v>
      </c>
      <c r="R335" s="229">
        <f>ROUND(J335*H335,2)</f>
        <v>0</v>
      </c>
      <c r="S335" s="87"/>
      <c r="T335" s="230">
        <f>S335*H335</f>
        <v>0</v>
      </c>
      <c r="U335" s="230">
        <v>0.00080000000000000004</v>
      </c>
      <c r="V335" s="230">
        <f>U335*H335</f>
        <v>0.0032000000000000002</v>
      </c>
      <c r="W335" s="230">
        <v>0</v>
      </c>
      <c r="X335" s="231">
        <f>W335*H335</f>
        <v>0</v>
      </c>
      <c r="Y335" s="41"/>
      <c r="Z335" s="41"/>
      <c r="AA335" s="41"/>
      <c r="AB335" s="41"/>
      <c r="AC335" s="41"/>
      <c r="AD335" s="41"/>
      <c r="AE335" s="41"/>
      <c r="AR335" s="232" t="s">
        <v>243</v>
      </c>
      <c r="AT335" s="232" t="s">
        <v>418</v>
      </c>
      <c r="AU335" s="232" t="s">
        <v>84</v>
      </c>
      <c r="AY335" s="20" t="s">
        <v>194</v>
      </c>
      <c r="BE335" s="233">
        <f>IF(O335="základní",K335,0)</f>
        <v>0</v>
      </c>
      <c r="BF335" s="233">
        <f>IF(O335="snížená",K335,0)</f>
        <v>0</v>
      </c>
      <c r="BG335" s="233">
        <f>IF(O335="zákl. přenesená",K335,0)</f>
        <v>0</v>
      </c>
      <c r="BH335" s="233">
        <f>IF(O335="sníž. přenesená",K335,0)</f>
        <v>0</v>
      </c>
      <c r="BI335" s="233">
        <f>IF(O335="nulová",K335,0)</f>
        <v>0</v>
      </c>
      <c r="BJ335" s="20" t="s">
        <v>82</v>
      </c>
      <c r="BK335" s="233">
        <f>ROUND(P335*H335,2)</f>
        <v>0</v>
      </c>
      <c r="BL335" s="20" t="s">
        <v>202</v>
      </c>
      <c r="BM335" s="232" t="s">
        <v>1134</v>
      </c>
    </row>
    <row r="336" s="13" customFormat="1">
      <c r="A336" s="13"/>
      <c r="B336" s="239"/>
      <c r="C336" s="240"/>
      <c r="D336" s="241" t="s">
        <v>206</v>
      </c>
      <c r="E336" s="242" t="s">
        <v>20</v>
      </c>
      <c r="F336" s="243" t="s">
        <v>105</v>
      </c>
      <c r="G336" s="240"/>
      <c r="H336" s="242" t="s">
        <v>20</v>
      </c>
      <c r="I336" s="244"/>
      <c r="J336" s="244"/>
      <c r="K336" s="240"/>
      <c r="L336" s="240"/>
      <c r="M336" s="245"/>
      <c r="N336" s="246"/>
      <c r="O336" s="247"/>
      <c r="P336" s="247"/>
      <c r="Q336" s="247"/>
      <c r="R336" s="247"/>
      <c r="S336" s="247"/>
      <c r="T336" s="247"/>
      <c r="U336" s="247"/>
      <c r="V336" s="247"/>
      <c r="W336" s="247"/>
      <c r="X336" s="248"/>
      <c r="Y336" s="13"/>
      <c r="Z336" s="13"/>
      <c r="AA336" s="13"/>
      <c r="AB336" s="13"/>
      <c r="AC336" s="13"/>
      <c r="AD336" s="13"/>
      <c r="AE336" s="13"/>
      <c r="AT336" s="249" t="s">
        <v>206</v>
      </c>
      <c r="AU336" s="249" t="s">
        <v>84</v>
      </c>
      <c r="AV336" s="13" t="s">
        <v>82</v>
      </c>
      <c r="AW336" s="13" t="s">
        <v>5</v>
      </c>
      <c r="AX336" s="13" t="s">
        <v>74</v>
      </c>
      <c r="AY336" s="249" t="s">
        <v>194</v>
      </c>
    </row>
    <row r="337" s="13" customFormat="1">
      <c r="A337" s="13"/>
      <c r="B337" s="239"/>
      <c r="C337" s="240"/>
      <c r="D337" s="241" t="s">
        <v>206</v>
      </c>
      <c r="E337" s="242" t="s">
        <v>20</v>
      </c>
      <c r="F337" s="243" t="s">
        <v>1131</v>
      </c>
      <c r="G337" s="240"/>
      <c r="H337" s="242" t="s">
        <v>20</v>
      </c>
      <c r="I337" s="244"/>
      <c r="J337" s="244"/>
      <c r="K337" s="240"/>
      <c r="L337" s="240"/>
      <c r="M337" s="245"/>
      <c r="N337" s="246"/>
      <c r="O337" s="247"/>
      <c r="P337" s="247"/>
      <c r="Q337" s="247"/>
      <c r="R337" s="247"/>
      <c r="S337" s="247"/>
      <c r="T337" s="247"/>
      <c r="U337" s="247"/>
      <c r="V337" s="247"/>
      <c r="W337" s="247"/>
      <c r="X337" s="248"/>
      <c r="Y337" s="13"/>
      <c r="Z337" s="13"/>
      <c r="AA337" s="13"/>
      <c r="AB337" s="13"/>
      <c r="AC337" s="13"/>
      <c r="AD337" s="13"/>
      <c r="AE337" s="13"/>
      <c r="AT337" s="249" t="s">
        <v>206</v>
      </c>
      <c r="AU337" s="249" t="s">
        <v>84</v>
      </c>
      <c r="AV337" s="13" t="s">
        <v>82</v>
      </c>
      <c r="AW337" s="13" t="s">
        <v>5</v>
      </c>
      <c r="AX337" s="13" t="s">
        <v>74</v>
      </c>
      <c r="AY337" s="249" t="s">
        <v>194</v>
      </c>
    </row>
    <row r="338" s="13" customFormat="1">
      <c r="A338" s="13"/>
      <c r="B338" s="239"/>
      <c r="C338" s="240"/>
      <c r="D338" s="241" t="s">
        <v>206</v>
      </c>
      <c r="E338" s="242" t="s">
        <v>20</v>
      </c>
      <c r="F338" s="243" t="s">
        <v>506</v>
      </c>
      <c r="G338" s="240"/>
      <c r="H338" s="242" t="s">
        <v>20</v>
      </c>
      <c r="I338" s="244"/>
      <c r="J338" s="244"/>
      <c r="K338" s="240"/>
      <c r="L338" s="240"/>
      <c r="M338" s="245"/>
      <c r="N338" s="246"/>
      <c r="O338" s="247"/>
      <c r="P338" s="247"/>
      <c r="Q338" s="247"/>
      <c r="R338" s="247"/>
      <c r="S338" s="247"/>
      <c r="T338" s="247"/>
      <c r="U338" s="247"/>
      <c r="V338" s="247"/>
      <c r="W338" s="247"/>
      <c r="X338" s="248"/>
      <c r="Y338" s="13"/>
      <c r="Z338" s="13"/>
      <c r="AA338" s="13"/>
      <c r="AB338" s="13"/>
      <c r="AC338" s="13"/>
      <c r="AD338" s="13"/>
      <c r="AE338" s="13"/>
      <c r="AT338" s="249" t="s">
        <v>206</v>
      </c>
      <c r="AU338" s="249" t="s">
        <v>84</v>
      </c>
      <c r="AV338" s="13" t="s">
        <v>82</v>
      </c>
      <c r="AW338" s="13" t="s">
        <v>5</v>
      </c>
      <c r="AX338" s="13" t="s">
        <v>74</v>
      </c>
      <c r="AY338" s="249" t="s">
        <v>194</v>
      </c>
    </row>
    <row r="339" s="14" customFormat="1">
      <c r="A339" s="14"/>
      <c r="B339" s="250"/>
      <c r="C339" s="251"/>
      <c r="D339" s="241" t="s">
        <v>206</v>
      </c>
      <c r="E339" s="252" t="s">
        <v>20</v>
      </c>
      <c r="F339" s="253" t="s">
        <v>202</v>
      </c>
      <c r="G339" s="251"/>
      <c r="H339" s="254">
        <v>4</v>
      </c>
      <c r="I339" s="255"/>
      <c r="J339" s="255"/>
      <c r="K339" s="251"/>
      <c r="L339" s="251"/>
      <c r="M339" s="256"/>
      <c r="N339" s="257"/>
      <c r="O339" s="258"/>
      <c r="P339" s="258"/>
      <c r="Q339" s="258"/>
      <c r="R339" s="258"/>
      <c r="S339" s="258"/>
      <c r="T339" s="258"/>
      <c r="U339" s="258"/>
      <c r="V339" s="258"/>
      <c r="W339" s="258"/>
      <c r="X339" s="259"/>
      <c r="Y339" s="14"/>
      <c r="Z339" s="14"/>
      <c r="AA339" s="14"/>
      <c r="AB339" s="14"/>
      <c r="AC339" s="14"/>
      <c r="AD339" s="14"/>
      <c r="AE339" s="14"/>
      <c r="AT339" s="260" t="s">
        <v>206</v>
      </c>
      <c r="AU339" s="260" t="s">
        <v>84</v>
      </c>
      <c r="AV339" s="14" t="s">
        <v>84</v>
      </c>
      <c r="AW339" s="14" t="s">
        <v>5</v>
      </c>
      <c r="AX339" s="14" t="s">
        <v>74</v>
      </c>
      <c r="AY339" s="260" t="s">
        <v>194</v>
      </c>
    </row>
    <row r="340" s="15" customFormat="1">
      <c r="A340" s="15"/>
      <c r="B340" s="261"/>
      <c r="C340" s="262"/>
      <c r="D340" s="241" t="s">
        <v>206</v>
      </c>
      <c r="E340" s="263" t="s">
        <v>20</v>
      </c>
      <c r="F340" s="264" t="s">
        <v>210</v>
      </c>
      <c r="G340" s="262"/>
      <c r="H340" s="265">
        <v>4</v>
      </c>
      <c r="I340" s="266"/>
      <c r="J340" s="266"/>
      <c r="K340" s="262"/>
      <c r="L340" s="262"/>
      <c r="M340" s="267"/>
      <c r="N340" s="268"/>
      <c r="O340" s="269"/>
      <c r="P340" s="269"/>
      <c r="Q340" s="269"/>
      <c r="R340" s="269"/>
      <c r="S340" s="269"/>
      <c r="T340" s="269"/>
      <c r="U340" s="269"/>
      <c r="V340" s="269"/>
      <c r="W340" s="269"/>
      <c r="X340" s="270"/>
      <c r="Y340" s="15"/>
      <c r="Z340" s="15"/>
      <c r="AA340" s="15"/>
      <c r="AB340" s="15"/>
      <c r="AC340" s="15"/>
      <c r="AD340" s="15"/>
      <c r="AE340" s="15"/>
      <c r="AT340" s="271" t="s">
        <v>206</v>
      </c>
      <c r="AU340" s="271" t="s">
        <v>84</v>
      </c>
      <c r="AV340" s="15" t="s">
        <v>202</v>
      </c>
      <c r="AW340" s="15" t="s">
        <v>5</v>
      </c>
      <c r="AX340" s="15" t="s">
        <v>82</v>
      </c>
      <c r="AY340" s="271" t="s">
        <v>194</v>
      </c>
    </row>
    <row r="341" s="2" customFormat="1" ht="24.15" customHeight="1">
      <c r="A341" s="41"/>
      <c r="B341" s="42"/>
      <c r="C341" s="220" t="s">
        <v>342</v>
      </c>
      <c r="D341" s="220" t="s">
        <v>197</v>
      </c>
      <c r="E341" s="221" t="s">
        <v>1135</v>
      </c>
      <c r="F341" s="222" t="s">
        <v>1136</v>
      </c>
      <c r="G341" s="223" t="s">
        <v>503</v>
      </c>
      <c r="H341" s="224">
        <v>1</v>
      </c>
      <c r="I341" s="225"/>
      <c r="J341" s="225"/>
      <c r="K341" s="226">
        <f>ROUND(P341*H341,2)</f>
        <v>0</v>
      </c>
      <c r="L341" s="222" t="s">
        <v>20</v>
      </c>
      <c r="M341" s="47"/>
      <c r="N341" s="227" t="s">
        <v>20</v>
      </c>
      <c r="O341" s="228" t="s">
        <v>43</v>
      </c>
      <c r="P341" s="229">
        <f>I341+J341</f>
        <v>0</v>
      </c>
      <c r="Q341" s="229">
        <f>ROUND(I341*H341,2)</f>
        <v>0</v>
      </c>
      <c r="R341" s="229">
        <f>ROUND(J341*H341,2)</f>
        <v>0</v>
      </c>
      <c r="S341" s="87"/>
      <c r="T341" s="230">
        <f>S341*H341</f>
        <v>0</v>
      </c>
      <c r="U341" s="230">
        <v>0.36191000000000001</v>
      </c>
      <c r="V341" s="230">
        <f>U341*H341</f>
        <v>0.36191000000000001</v>
      </c>
      <c r="W341" s="230">
        <v>0</v>
      </c>
      <c r="X341" s="231">
        <f>W341*H341</f>
        <v>0</v>
      </c>
      <c r="Y341" s="41"/>
      <c r="Z341" s="41"/>
      <c r="AA341" s="41"/>
      <c r="AB341" s="41"/>
      <c r="AC341" s="41"/>
      <c r="AD341" s="41"/>
      <c r="AE341" s="41"/>
      <c r="AR341" s="232" t="s">
        <v>202</v>
      </c>
      <c r="AT341" s="232" t="s">
        <v>197</v>
      </c>
      <c r="AU341" s="232" t="s">
        <v>84</v>
      </c>
      <c r="AY341" s="20" t="s">
        <v>194</v>
      </c>
      <c r="BE341" s="233">
        <f>IF(O341="základní",K341,0)</f>
        <v>0</v>
      </c>
      <c r="BF341" s="233">
        <f>IF(O341="snížená",K341,0)</f>
        <v>0</v>
      </c>
      <c r="BG341" s="233">
        <f>IF(O341="zákl. přenesená",K341,0)</f>
        <v>0</v>
      </c>
      <c r="BH341" s="233">
        <f>IF(O341="sníž. přenesená",K341,0)</f>
        <v>0</v>
      </c>
      <c r="BI341" s="233">
        <f>IF(O341="nulová",K341,0)</f>
        <v>0</v>
      </c>
      <c r="BJ341" s="20" t="s">
        <v>82</v>
      </c>
      <c r="BK341" s="233">
        <f>ROUND(P341*H341,2)</f>
        <v>0</v>
      </c>
      <c r="BL341" s="20" t="s">
        <v>202</v>
      </c>
      <c r="BM341" s="232" t="s">
        <v>1137</v>
      </c>
    </row>
    <row r="342" s="13" customFormat="1">
      <c r="A342" s="13"/>
      <c r="B342" s="239"/>
      <c r="C342" s="240"/>
      <c r="D342" s="241" t="s">
        <v>206</v>
      </c>
      <c r="E342" s="242" t="s">
        <v>20</v>
      </c>
      <c r="F342" s="243" t="s">
        <v>105</v>
      </c>
      <c r="G342" s="240"/>
      <c r="H342" s="242" t="s">
        <v>20</v>
      </c>
      <c r="I342" s="244"/>
      <c r="J342" s="244"/>
      <c r="K342" s="240"/>
      <c r="L342" s="240"/>
      <c r="M342" s="245"/>
      <c r="N342" s="246"/>
      <c r="O342" s="247"/>
      <c r="P342" s="247"/>
      <c r="Q342" s="247"/>
      <c r="R342" s="247"/>
      <c r="S342" s="247"/>
      <c r="T342" s="247"/>
      <c r="U342" s="247"/>
      <c r="V342" s="247"/>
      <c r="W342" s="247"/>
      <c r="X342" s="248"/>
      <c r="Y342" s="13"/>
      <c r="Z342" s="13"/>
      <c r="AA342" s="13"/>
      <c r="AB342" s="13"/>
      <c r="AC342" s="13"/>
      <c r="AD342" s="13"/>
      <c r="AE342" s="13"/>
      <c r="AT342" s="249" t="s">
        <v>206</v>
      </c>
      <c r="AU342" s="249" t="s">
        <v>84</v>
      </c>
      <c r="AV342" s="13" t="s">
        <v>82</v>
      </c>
      <c r="AW342" s="13" t="s">
        <v>5</v>
      </c>
      <c r="AX342" s="13" t="s">
        <v>74</v>
      </c>
      <c r="AY342" s="249" t="s">
        <v>194</v>
      </c>
    </row>
    <row r="343" s="13" customFormat="1">
      <c r="A343" s="13"/>
      <c r="B343" s="239"/>
      <c r="C343" s="240"/>
      <c r="D343" s="241" t="s">
        <v>206</v>
      </c>
      <c r="E343" s="242" t="s">
        <v>20</v>
      </c>
      <c r="F343" s="243" t="s">
        <v>1138</v>
      </c>
      <c r="G343" s="240"/>
      <c r="H343" s="242" t="s">
        <v>20</v>
      </c>
      <c r="I343" s="244"/>
      <c r="J343" s="244"/>
      <c r="K343" s="240"/>
      <c r="L343" s="240"/>
      <c r="M343" s="245"/>
      <c r="N343" s="246"/>
      <c r="O343" s="247"/>
      <c r="P343" s="247"/>
      <c r="Q343" s="247"/>
      <c r="R343" s="247"/>
      <c r="S343" s="247"/>
      <c r="T343" s="247"/>
      <c r="U343" s="247"/>
      <c r="V343" s="247"/>
      <c r="W343" s="247"/>
      <c r="X343" s="248"/>
      <c r="Y343" s="13"/>
      <c r="Z343" s="13"/>
      <c r="AA343" s="13"/>
      <c r="AB343" s="13"/>
      <c r="AC343" s="13"/>
      <c r="AD343" s="13"/>
      <c r="AE343" s="13"/>
      <c r="AT343" s="249" t="s">
        <v>206</v>
      </c>
      <c r="AU343" s="249" t="s">
        <v>84</v>
      </c>
      <c r="AV343" s="13" t="s">
        <v>82</v>
      </c>
      <c r="AW343" s="13" t="s">
        <v>5</v>
      </c>
      <c r="AX343" s="13" t="s">
        <v>74</v>
      </c>
      <c r="AY343" s="249" t="s">
        <v>194</v>
      </c>
    </row>
    <row r="344" s="13" customFormat="1">
      <c r="A344" s="13"/>
      <c r="B344" s="239"/>
      <c r="C344" s="240"/>
      <c r="D344" s="241" t="s">
        <v>206</v>
      </c>
      <c r="E344" s="242" t="s">
        <v>20</v>
      </c>
      <c r="F344" s="243" t="s">
        <v>506</v>
      </c>
      <c r="G344" s="240"/>
      <c r="H344" s="242" t="s">
        <v>20</v>
      </c>
      <c r="I344" s="244"/>
      <c r="J344" s="244"/>
      <c r="K344" s="240"/>
      <c r="L344" s="240"/>
      <c r="M344" s="245"/>
      <c r="N344" s="246"/>
      <c r="O344" s="247"/>
      <c r="P344" s="247"/>
      <c r="Q344" s="247"/>
      <c r="R344" s="247"/>
      <c r="S344" s="247"/>
      <c r="T344" s="247"/>
      <c r="U344" s="247"/>
      <c r="V344" s="247"/>
      <c r="W344" s="247"/>
      <c r="X344" s="248"/>
      <c r="Y344" s="13"/>
      <c r="Z344" s="13"/>
      <c r="AA344" s="13"/>
      <c r="AB344" s="13"/>
      <c r="AC344" s="13"/>
      <c r="AD344" s="13"/>
      <c r="AE344" s="13"/>
      <c r="AT344" s="249" t="s">
        <v>206</v>
      </c>
      <c r="AU344" s="249" t="s">
        <v>84</v>
      </c>
      <c r="AV344" s="13" t="s">
        <v>82</v>
      </c>
      <c r="AW344" s="13" t="s">
        <v>5</v>
      </c>
      <c r="AX344" s="13" t="s">
        <v>74</v>
      </c>
      <c r="AY344" s="249" t="s">
        <v>194</v>
      </c>
    </row>
    <row r="345" s="14" customFormat="1">
      <c r="A345" s="14"/>
      <c r="B345" s="250"/>
      <c r="C345" s="251"/>
      <c r="D345" s="241" t="s">
        <v>206</v>
      </c>
      <c r="E345" s="252" t="s">
        <v>20</v>
      </c>
      <c r="F345" s="253" t="s">
        <v>82</v>
      </c>
      <c r="G345" s="251"/>
      <c r="H345" s="254">
        <v>1</v>
      </c>
      <c r="I345" s="255"/>
      <c r="J345" s="255"/>
      <c r="K345" s="251"/>
      <c r="L345" s="251"/>
      <c r="M345" s="256"/>
      <c r="N345" s="257"/>
      <c r="O345" s="258"/>
      <c r="P345" s="258"/>
      <c r="Q345" s="258"/>
      <c r="R345" s="258"/>
      <c r="S345" s="258"/>
      <c r="T345" s="258"/>
      <c r="U345" s="258"/>
      <c r="V345" s="258"/>
      <c r="W345" s="258"/>
      <c r="X345" s="259"/>
      <c r="Y345" s="14"/>
      <c r="Z345" s="14"/>
      <c r="AA345" s="14"/>
      <c r="AB345" s="14"/>
      <c r="AC345" s="14"/>
      <c r="AD345" s="14"/>
      <c r="AE345" s="14"/>
      <c r="AT345" s="260" t="s">
        <v>206</v>
      </c>
      <c r="AU345" s="260" t="s">
        <v>84</v>
      </c>
      <c r="AV345" s="14" t="s">
        <v>84</v>
      </c>
      <c r="AW345" s="14" t="s">
        <v>5</v>
      </c>
      <c r="AX345" s="14" t="s">
        <v>74</v>
      </c>
      <c r="AY345" s="260" t="s">
        <v>194</v>
      </c>
    </row>
    <row r="346" s="15" customFormat="1">
      <c r="A346" s="15"/>
      <c r="B346" s="261"/>
      <c r="C346" s="262"/>
      <c r="D346" s="241" t="s">
        <v>206</v>
      </c>
      <c r="E346" s="263" t="s">
        <v>20</v>
      </c>
      <c r="F346" s="264" t="s">
        <v>210</v>
      </c>
      <c r="G346" s="262"/>
      <c r="H346" s="265">
        <v>1</v>
      </c>
      <c r="I346" s="266"/>
      <c r="J346" s="266"/>
      <c r="K346" s="262"/>
      <c r="L346" s="262"/>
      <c r="M346" s="267"/>
      <c r="N346" s="268"/>
      <c r="O346" s="269"/>
      <c r="P346" s="269"/>
      <c r="Q346" s="269"/>
      <c r="R346" s="269"/>
      <c r="S346" s="269"/>
      <c r="T346" s="269"/>
      <c r="U346" s="269"/>
      <c r="V346" s="269"/>
      <c r="W346" s="269"/>
      <c r="X346" s="270"/>
      <c r="Y346" s="15"/>
      <c r="Z346" s="15"/>
      <c r="AA346" s="15"/>
      <c r="AB346" s="15"/>
      <c r="AC346" s="15"/>
      <c r="AD346" s="15"/>
      <c r="AE346" s="15"/>
      <c r="AT346" s="271" t="s">
        <v>206</v>
      </c>
      <c r="AU346" s="271" t="s">
        <v>84</v>
      </c>
      <c r="AV346" s="15" t="s">
        <v>202</v>
      </c>
      <c r="AW346" s="15" t="s">
        <v>5</v>
      </c>
      <c r="AX346" s="15" t="s">
        <v>82</v>
      </c>
      <c r="AY346" s="271" t="s">
        <v>194</v>
      </c>
    </row>
    <row r="347" s="2" customFormat="1" ht="24.15" customHeight="1">
      <c r="A347" s="41"/>
      <c r="B347" s="42"/>
      <c r="C347" s="283" t="s">
        <v>339</v>
      </c>
      <c r="D347" s="283" t="s">
        <v>418</v>
      </c>
      <c r="E347" s="284" t="s">
        <v>1139</v>
      </c>
      <c r="F347" s="285" t="s">
        <v>1138</v>
      </c>
      <c r="G347" s="286" t="s">
        <v>506</v>
      </c>
      <c r="H347" s="287">
        <v>1</v>
      </c>
      <c r="I347" s="288"/>
      <c r="J347" s="289"/>
      <c r="K347" s="290">
        <f>ROUND(P347*H347,2)</f>
        <v>0</v>
      </c>
      <c r="L347" s="285" t="s">
        <v>20</v>
      </c>
      <c r="M347" s="291"/>
      <c r="N347" s="292" t="s">
        <v>20</v>
      </c>
      <c r="O347" s="228" t="s">
        <v>43</v>
      </c>
      <c r="P347" s="229">
        <f>I347+J347</f>
        <v>0</v>
      </c>
      <c r="Q347" s="229">
        <f>ROUND(I347*H347,2)</f>
        <v>0</v>
      </c>
      <c r="R347" s="229">
        <f>ROUND(J347*H347,2)</f>
        <v>0</v>
      </c>
      <c r="S347" s="87"/>
      <c r="T347" s="230">
        <f>S347*H347</f>
        <v>0</v>
      </c>
      <c r="U347" s="230">
        <v>0.10000000000000001</v>
      </c>
      <c r="V347" s="230">
        <f>U347*H347</f>
        <v>0.10000000000000001</v>
      </c>
      <c r="W347" s="230">
        <v>0</v>
      </c>
      <c r="X347" s="231">
        <f>W347*H347</f>
        <v>0</v>
      </c>
      <c r="Y347" s="41"/>
      <c r="Z347" s="41"/>
      <c r="AA347" s="41"/>
      <c r="AB347" s="41"/>
      <c r="AC347" s="41"/>
      <c r="AD347" s="41"/>
      <c r="AE347" s="41"/>
      <c r="AR347" s="232" t="s">
        <v>243</v>
      </c>
      <c r="AT347" s="232" t="s">
        <v>418</v>
      </c>
      <c r="AU347" s="232" t="s">
        <v>84</v>
      </c>
      <c r="AY347" s="20" t="s">
        <v>194</v>
      </c>
      <c r="BE347" s="233">
        <f>IF(O347="základní",K347,0)</f>
        <v>0</v>
      </c>
      <c r="BF347" s="233">
        <f>IF(O347="snížená",K347,0)</f>
        <v>0</v>
      </c>
      <c r="BG347" s="233">
        <f>IF(O347="zákl. přenesená",K347,0)</f>
        <v>0</v>
      </c>
      <c r="BH347" s="233">
        <f>IF(O347="sníž. přenesená",K347,0)</f>
        <v>0</v>
      </c>
      <c r="BI347" s="233">
        <f>IF(O347="nulová",K347,0)</f>
        <v>0</v>
      </c>
      <c r="BJ347" s="20" t="s">
        <v>82</v>
      </c>
      <c r="BK347" s="233">
        <f>ROUND(P347*H347,2)</f>
        <v>0</v>
      </c>
      <c r="BL347" s="20" t="s">
        <v>202</v>
      </c>
      <c r="BM347" s="232" t="s">
        <v>1140</v>
      </c>
    </row>
    <row r="348" s="13" customFormat="1">
      <c r="A348" s="13"/>
      <c r="B348" s="239"/>
      <c r="C348" s="240"/>
      <c r="D348" s="241" t="s">
        <v>206</v>
      </c>
      <c r="E348" s="242" t="s">
        <v>20</v>
      </c>
      <c r="F348" s="243" t="s">
        <v>1138</v>
      </c>
      <c r="G348" s="240"/>
      <c r="H348" s="242" t="s">
        <v>20</v>
      </c>
      <c r="I348" s="244"/>
      <c r="J348" s="244"/>
      <c r="K348" s="240"/>
      <c r="L348" s="240"/>
      <c r="M348" s="245"/>
      <c r="N348" s="246"/>
      <c r="O348" s="247"/>
      <c r="P348" s="247"/>
      <c r="Q348" s="247"/>
      <c r="R348" s="247"/>
      <c r="S348" s="247"/>
      <c r="T348" s="247"/>
      <c r="U348" s="247"/>
      <c r="V348" s="247"/>
      <c r="W348" s="247"/>
      <c r="X348" s="248"/>
      <c r="Y348" s="13"/>
      <c r="Z348" s="13"/>
      <c r="AA348" s="13"/>
      <c r="AB348" s="13"/>
      <c r="AC348" s="13"/>
      <c r="AD348" s="13"/>
      <c r="AE348" s="13"/>
      <c r="AT348" s="249" t="s">
        <v>206</v>
      </c>
      <c r="AU348" s="249" t="s">
        <v>84</v>
      </c>
      <c r="AV348" s="13" t="s">
        <v>82</v>
      </c>
      <c r="AW348" s="13" t="s">
        <v>5</v>
      </c>
      <c r="AX348" s="13" t="s">
        <v>74</v>
      </c>
      <c r="AY348" s="249" t="s">
        <v>194</v>
      </c>
    </row>
    <row r="349" s="14" customFormat="1">
      <c r="A349" s="14"/>
      <c r="B349" s="250"/>
      <c r="C349" s="251"/>
      <c r="D349" s="241" t="s">
        <v>206</v>
      </c>
      <c r="E349" s="252" t="s">
        <v>20</v>
      </c>
      <c r="F349" s="253" t="s">
        <v>82</v>
      </c>
      <c r="G349" s="251"/>
      <c r="H349" s="254">
        <v>1</v>
      </c>
      <c r="I349" s="255"/>
      <c r="J349" s="255"/>
      <c r="K349" s="251"/>
      <c r="L349" s="251"/>
      <c r="M349" s="256"/>
      <c r="N349" s="257"/>
      <c r="O349" s="258"/>
      <c r="P349" s="258"/>
      <c r="Q349" s="258"/>
      <c r="R349" s="258"/>
      <c r="S349" s="258"/>
      <c r="T349" s="258"/>
      <c r="U349" s="258"/>
      <c r="V349" s="258"/>
      <c r="W349" s="258"/>
      <c r="X349" s="259"/>
      <c r="Y349" s="14"/>
      <c r="Z349" s="14"/>
      <c r="AA349" s="14"/>
      <c r="AB349" s="14"/>
      <c r="AC349" s="14"/>
      <c r="AD349" s="14"/>
      <c r="AE349" s="14"/>
      <c r="AT349" s="260" t="s">
        <v>206</v>
      </c>
      <c r="AU349" s="260" t="s">
        <v>84</v>
      </c>
      <c r="AV349" s="14" t="s">
        <v>84</v>
      </c>
      <c r="AW349" s="14" t="s">
        <v>5</v>
      </c>
      <c r="AX349" s="14" t="s">
        <v>74</v>
      </c>
      <c r="AY349" s="260" t="s">
        <v>194</v>
      </c>
    </row>
    <row r="350" s="15" customFormat="1">
      <c r="A350" s="15"/>
      <c r="B350" s="261"/>
      <c r="C350" s="262"/>
      <c r="D350" s="241" t="s">
        <v>206</v>
      </c>
      <c r="E350" s="263" t="s">
        <v>20</v>
      </c>
      <c r="F350" s="264" t="s">
        <v>210</v>
      </c>
      <c r="G350" s="262"/>
      <c r="H350" s="265">
        <v>1</v>
      </c>
      <c r="I350" s="266"/>
      <c r="J350" s="266"/>
      <c r="K350" s="262"/>
      <c r="L350" s="262"/>
      <c r="M350" s="267"/>
      <c r="N350" s="268"/>
      <c r="O350" s="269"/>
      <c r="P350" s="269"/>
      <c r="Q350" s="269"/>
      <c r="R350" s="269"/>
      <c r="S350" s="269"/>
      <c r="T350" s="269"/>
      <c r="U350" s="269"/>
      <c r="V350" s="269"/>
      <c r="W350" s="269"/>
      <c r="X350" s="270"/>
      <c r="Y350" s="15"/>
      <c r="Z350" s="15"/>
      <c r="AA350" s="15"/>
      <c r="AB350" s="15"/>
      <c r="AC350" s="15"/>
      <c r="AD350" s="15"/>
      <c r="AE350" s="15"/>
      <c r="AT350" s="271" t="s">
        <v>206</v>
      </c>
      <c r="AU350" s="271" t="s">
        <v>84</v>
      </c>
      <c r="AV350" s="15" t="s">
        <v>202</v>
      </c>
      <c r="AW350" s="15" t="s">
        <v>5</v>
      </c>
      <c r="AX350" s="15" t="s">
        <v>82</v>
      </c>
      <c r="AY350" s="271" t="s">
        <v>194</v>
      </c>
    </row>
    <row r="351" s="2" customFormat="1" ht="16.5" customHeight="1">
      <c r="A351" s="41"/>
      <c r="B351" s="42"/>
      <c r="C351" s="220" t="s">
        <v>337</v>
      </c>
      <c r="D351" s="220" t="s">
        <v>197</v>
      </c>
      <c r="E351" s="221" t="s">
        <v>1141</v>
      </c>
      <c r="F351" s="222" t="s">
        <v>1142</v>
      </c>
      <c r="G351" s="223" t="s">
        <v>506</v>
      </c>
      <c r="H351" s="224">
        <v>1</v>
      </c>
      <c r="I351" s="225"/>
      <c r="J351" s="225"/>
      <c r="K351" s="226">
        <f>ROUND(P351*H351,2)</f>
        <v>0</v>
      </c>
      <c r="L351" s="222" t="s">
        <v>20</v>
      </c>
      <c r="M351" s="47"/>
      <c r="N351" s="227" t="s">
        <v>20</v>
      </c>
      <c r="O351" s="228" t="s">
        <v>43</v>
      </c>
      <c r="P351" s="229">
        <f>I351+J351</f>
        <v>0</v>
      </c>
      <c r="Q351" s="229">
        <f>ROUND(I351*H351,2)</f>
        <v>0</v>
      </c>
      <c r="R351" s="229">
        <f>ROUND(J351*H351,2)</f>
        <v>0</v>
      </c>
      <c r="S351" s="87"/>
      <c r="T351" s="230">
        <f>S351*H351</f>
        <v>0</v>
      </c>
      <c r="U351" s="230">
        <v>0.01</v>
      </c>
      <c r="V351" s="230">
        <f>U351*H351</f>
        <v>0.01</v>
      </c>
      <c r="W351" s="230">
        <v>0</v>
      </c>
      <c r="X351" s="231">
        <f>W351*H351</f>
        <v>0</v>
      </c>
      <c r="Y351" s="41"/>
      <c r="Z351" s="41"/>
      <c r="AA351" s="41"/>
      <c r="AB351" s="41"/>
      <c r="AC351" s="41"/>
      <c r="AD351" s="41"/>
      <c r="AE351" s="41"/>
      <c r="AR351" s="232" t="s">
        <v>202</v>
      </c>
      <c r="AT351" s="232" t="s">
        <v>197</v>
      </c>
      <c r="AU351" s="232" t="s">
        <v>84</v>
      </c>
      <c r="AY351" s="20" t="s">
        <v>194</v>
      </c>
      <c r="BE351" s="233">
        <f>IF(O351="základní",K351,0)</f>
        <v>0</v>
      </c>
      <c r="BF351" s="233">
        <f>IF(O351="snížená",K351,0)</f>
        <v>0</v>
      </c>
      <c r="BG351" s="233">
        <f>IF(O351="zákl. přenesená",K351,0)</f>
        <v>0</v>
      </c>
      <c r="BH351" s="233">
        <f>IF(O351="sníž. přenesená",K351,0)</f>
        <v>0</v>
      </c>
      <c r="BI351" s="233">
        <f>IF(O351="nulová",K351,0)</f>
        <v>0</v>
      </c>
      <c r="BJ351" s="20" t="s">
        <v>82</v>
      </c>
      <c r="BK351" s="233">
        <f>ROUND(P351*H351,2)</f>
        <v>0</v>
      </c>
      <c r="BL351" s="20" t="s">
        <v>202</v>
      </c>
      <c r="BM351" s="232" t="s">
        <v>1143</v>
      </c>
    </row>
    <row r="352" s="13" customFormat="1">
      <c r="A352" s="13"/>
      <c r="B352" s="239"/>
      <c r="C352" s="240"/>
      <c r="D352" s="241" t="s">
        <v>206</v>
      </c>
      <c r="E352" s="242" t="s">
        <v>20</v>
      </c>
      <c r="F352" s="243" t="s">
        <v>105</v>
      </c>
      <c r="G352" s="240"/>
      <c r="H352" s="242" t="s">
        <v>20</v>
      </c>
      <c r="I352" s="244"/>
      <c r="J352" s="244"/>
      <c r="K352" s="240"/>
      <c r="L352" s="240"/>
      <c r="M352" s="245"/>
      <c r="N352" s="246"/>
      <c r="O352" s="247"/>
      <c r="P352" s="247"/>
      <c r="Q352" s="247"/>
      <c r="R352" s="247"/>
      <c r="S352" s="247"/>
      <c r="T352" s="247"/>
      <c r="U352" s="247"/>
      <c r="V352" s="247"/>
      <c r="W352" s="247"/>
      <c r="X352" s="248"/>
      <c r="Y352" s="13"/>
      <c r="Z352" s="13"/>
      <c r="AA352" s="13"/>
      <c r="AB352" s="13"/>
      <c r="AC352" s="13"/>
      <c r="AD352" s="13"/>
      <c r="AE352" s="13"/>
      <c r="AT352" s="249" t="s">
        <v>206</v>
      </c>
      <c r="AU352" s="249" t="s">
        <v>84</v>
      </c>
      <c r="AV352" s="13" t="s">
        <v>82</v>
      </c>
      <c r="AW352" s="13" t="s">
        <v>5</v>
      </c>
      <c r="AX352" s="13" t="s">
        <v>74</v>
      </c>
      <c r="AY352" s="249" t="s">
        <v>194</v>
      </c>
    </row>
    <row r="353" s="13" customFormat="1">
      <c r="A353" s="13"/>
      <c r="B353" s="239"/>
      <c r="C353" s="240"/>
      <c r="D353" s="241" t="s">
        <v>206</v>
      </c>
      <c r="E353" s="242" t="s">
        <v>20</v>
      </c>
      <c r="F353" s="243" t="s">
        <v>1144</v>
      </c>
      <c r="G353" s="240"/>
      <c r="H353" s="242" t="s">
        <v>20</v>
      </c>
      <c r="I353" s="244"/>
      <c r="J353" s="244"/>
      <c r="K353" s="240"/>
      <c r="L353" s="240"/>
      <c r="M353" s="245"/>
      <c r="N353" s="246"/>
      <c r="O353" s="247"/>
      <c r="P353" s="247"/>
      <c r="Q353" s="247"/>
      <c r="R353" s="247"/>
      <c r="S353" s="247"/>
      <c r="T353" s="247"/>
      <c r="U353" s="247"/>
      <c r="V353" s="247"/>
      <c r="W353" s="247"/>
      <c r="X353" s="248"/>
      <c r="Y353" s="13"/>
      <c r="Z353" s="13"/>
      <c r="AA353" s="13"/>
      <c r="AB353" s="13"/>
      <c r="AC353" s="13"/>
      <c r="AD353" s="13"/>
      <c r="AE353" s="13"/>
      <c r="AT353" s="249" t="s">
        <v>206</v>
      </c>
      <c r="AU353" s="249" t="s">
        <v>84</v>
      </c>
      <c r="AV353" s="13" t="s">
        <v>82</v>
      </c>
      <c r="AW353" s="13" t="s">
        <v>5</v>
      </c>
      <c r="AX353" s="13" t="s">
        <v>74</v>
      </c>
      <c r="AY353" s="249" t="s">
        <v>194</v>
      </c>
    </row>
    <row r="354" s="13" customFormat="1">
      <c r="A354" s="13"/>
      <c r="B354" s="239"/>
      <c r="C354" s="240"/>
      <c r="D354" s="241" t="s">
        <v>206</v>
      </c>
      <c r="E354" s="242" t="s">
        <v>20</v>
      </c>
      <c r="F354" s="243" t="s">
        <v>506</v>
      </c>
      <c r="G354" s="240"/>
      <c r="H354" s="242" t="s">
        <v>20</v>
      </c>
      <c r="I354" s="244"/>
      <c r="J354" s="244"/>
      <c r="K354" s="240"/>
      <c r="L354" s="240"/>
      <c r="M354" s="245"/>
      <c r="N354" s="246"/>
      <c r="O354" s="247"/>
      <c r="P354" s="247"/>
      <c r="Q354" s="247"/>
      <c r="R354" s="247"/>
      <c r="S354" s="247"/>
      <c r="T354" s="247"/>
      <c r="U354" s="247"/>
      <c r="V354" s="247"/>
      <c r="W354" s="247"/>
      <c r="X354" s="248"/>
      <c r="Y354" s="13"/>
      <c r="Z354" s="13"/>
      <c r="AA354" s="13"/>
      <c r="AB354" s="13"/>
      <c r="AC354" s="13"/>
      <c r="AD354" s="13"/>
      <c r="AE354" s="13"/>
      <c r="AT354" s="249" t="s">
        <v>206</v>
      </c>
      <c r="AU354" s="249" t="s">
        <v>84</v>
      </c>
      <c r="AV354" s="13" t="s">
        <v>82</v>
      </c>
      <c r="AW354" s="13" t="s">
        <v>5</v>
      </c>
      <c r="AX354" s="13" t="s">
        <v>74</v>
      </c>
      <c r="AY354" s="249" t="s">
        <v>194</v>
      </c>
    </row>
    <row r="355" s="14" customFormat="1">
      <c r="A355" s="14"/>
      <c r="B355" s="250"/>
      <c r="C355" s="251"/>
      <c r="D355" s="241" t="s">
        <v>206</v>
      </c>
      <c r="E355" s="252" t="s">
        <v>20</v>
      </c>
      <c r="F355" s="253" t="s">
        <v>82</v>
      </c>
      <c r="G355" s="251"/>
      <c r="H355" s="254">
        <v>1</v>
      </c>
      <c r="I355" s="255"/>
      <c r="J355" s="255"/>
      <c r="K355" s="251"/>
      <c r="L355" s="251"/>
      <c r="M355" s="256"/>
      <c r="N355" s="257"/>
      <c r="O355" s="258"/>
      <c r="P355" s="258"/>
      <c r="Q355" s="258"/>
      <c r="R355" s="258"/>
      <c r="S355" s="258"/>
      <c r="T355" s="258"/>
      <c r="U355" s="258"/>
      <c r="V355" s="258"/>
      <c r="W355" s="258"/>
      <c r="X355" s="259"/>
      <c r="Y355" s="14"/>
      <c r="Z355" s="14"/>
      <c r="AA355" s="14"/>
      <c r="AB355" s="14"/>
      <c r="AC355" s="14"/>
      <c r="AD355" s="14"/>
      <c r="AE355" s="14"/>
      <c r="AT355" s="260" t="s">
        <v>206</v>
      </c>
      <c r="AU355" s="260" t="s">
        <v>84</v>
      </c>
      <c r="AV355" s="14" t="s">
        <v>84</v>
      </c>
      <c r="AW355" s="14" t="s">
        <v>5</v>
      </c>
      <c r="AX355" s="14" t="s">
        <v>74</v>
      </c>
      <c r="AY355" s="260" t="s">
        <v>194</v>
      </c>
    </row>
    <row r="356" s="15" customFormat="1">
      <c r="A356" s="15"/>
      <c r="B356" s="261"/>
      <c r="C356" s="262"/>
      <c r="D356" s="241" t="s">
        <v>206</v>
      </c>
      <c r="E356" s="263" t="s">
        <v>20</v>
      </c>
      <c r="F356" s="264" t="s">
        <v>210</v>
      </c>
      <c r="G356" s="262"/>
      <c r="H356" s="265">
        <v>1</v>
      </c>
      <c r="I356" s="266"/>
      <c r="J356" s="266"/>
      <c r="K356" s="262"/>
      <c r="L356" s="262"/>
      <c r="M356" s="267"/>
      <c r="N356" s="268"/>
      <c r="O356" s="269"/>
      <c r="P356" s="269"/>
      <c r="Q356" s="269"/>
      <c r="R356" s="269"/>
      <c r="S356" s="269"/>
      <c r="T356" s="269"/>
      <c r="U356" s="269"/>
      <c r="V356" s="269"/>
      <c r="W356" s="269"/>
      <c r="X356" s="270"/>
      <c r="Y356" s="15"/>
      <c r="Z356" s="15"/>
      <c r="AA356" s="15"/>
      <c r="AB356" s="15"/>
      <c r="AC356" s="15"/>
      <c r="AD356" s="15"/>
      <c r="AE356" s="15"/>
      <c r="AT356" s="271" t="s">
        <v>206</v>
      </c>
      <c r="AU356" s="271" t="s">
        <v>84</v>
      </c>
      <c r="AV356" s="15" t="s">
        <v>202</v>
      </c>
      <c r="AW356" s="15" t="s">
        <v>5</v>
      </c>
      <c r="AX356" s="15" t="s">
        <v>82</v>
      </c>
      <c r="AY356" s="271" t="s">
        <v>194</v>
      </c>
    </row>
    <row r="357" s="2" customFormat="1" ht="16.5" customHeight="1">
      <c r="A357" s="41"/>
      <c r="B357" s="42"/>
      <c r="C357" s="220" t="s">
        <v>346</v>
      </c>
      <c r="D357" s="220" t="s">
        <v>197</v>
      </c>
      <c r="E357" s="221" t="s">
        <v>1145</v>
      </c>
      <c r="F357" s="222" t="s">
        <v>1146</v>
      </c>
      <c r="G357" s="223" t="s">
        <v>506</v>
      </c>
      <c r="H357" s="224">
        <v>7</v>
      </c>
      <c r="I357" s="225"/>
      <c r="J357" s="225"/>
      <c r="K357" s="226">
        <f>ROUND(P357*H357,2)</f>
        <v>0</v>
      </c>
      <c r="L357" s="222" t="s">
        <v>20</v>
      </c>
      <c r="M357" s="47"/>
      <c r="N357" s="227" t="s">
        <v>20</v>
      </c>
      <c r="O357" s="228" t="s">
        <v>43</v>
      </c>
      <c r="P357" s="229">
        <f>I357+J357</f>
        <v>0</v>
      </c>
      <c r="Q357" s="229">
        <f>ROUND(I357*H357,2)</f>
        <v>0</v>
      </c>
      <c r="R357" s="229">
        <f>ROUND(J357*H357,2)</f>
        <v>0</v>
      </c>
      <c r="S357" s="87"/>
      <c r="T357" s="230">
        <f>S357*H357</f>
        <v>0</v>
      </c>
      <c r="U357" s="230">
        <v>0.01</v>
      </c>
      <c r="V357" s="230">
        <f>U357*H357</f>
        <v>0.070000000000000007</v>
      </c>
      <c r="W357" s="230">
        <v>0</v>
      </c>
      <c r="X357" s="231">
        <f>W357*H357</f>
        <v>0</v>
      </c>
      <c r="Y357" s="41"/>
      <c r="Z357" s="41"/>
      <c r="AA357" s="41"/>
      <c r="AB357" s="41"/>
      <c r="AC357" s="41"/>
      <c r="AD357" s="41"/>
      <c r="AE357" s="41"/>
      <c r="AR357" s="232" t="s">
        <v>202</v>
      </c>
      <c r="AT357" s="232" t="s">
        <v>197</v>
      </c>
      <c r="AU357" s="232" t="s">
        <v>84</v>
      </c>
      <c r="AY357" s="20" t="s">
        <v>194</v>
      </c>
      <c r="BE357" s="233">
        <f>IF(O357="základní",K357,0)</f>
        <v>0</v>
      </c>
      <c r="BF357" s="233">
        <f>IF(O357="snížená",K357,0)</f>
        <v>0</v>
      </c>
      <c r="BG357" s="233">
        <f>IF(O357="zákl. přenesená",K357,0)</f>
        <v>0</v>
      </c>
      <c r="BH357" s="233">
        <f>IF(O357="sníž. přenesená",K357,0)</f>
        <v>0</v>
      </c>
      <c r="BI357" s="233">
        <f>IF(O357="nulová",K357,0)</f>
        <v>0</v>
      </c>
      <c r="BJ357" s="20" t="s">
        <v>82</v>
      </c>
      <c r="BK357" s="233">
        <f>ROUND(P357*H357,2)</f>
        <v>0</v>
      </c>
      <c r="BL357" s="20" t="s">
        <v>202</v>
      </c>
      <c r="BM357" s="232" t="s">
        <v>1147</v>
      </c>
    </row>
    <row r="358" s="13" customFormat="1">
      <c r="A358" s="13"/>
      <c r="B358" s="239"/>
      <c r="C358" s="240"/>
      <c r="D358" s="241" t="s">
        <v>206</v>
      </c>
      <c r="E358" s="242" t="s">
        <v>20</v>
      </c>
      <c r="F358" s="243" t="s">
        <v>1146</v>
      </c>
      <c r="G358" s="240"/>
      <c r="H358" s="242" t="s">
        <v>20</v>
      </c>
      <c r="I358" s="244"/>
      <c r="J358" s="244"/>
      <c r="K358" s="240"/>
      <c r="L358" s="240"/>
      <c r="M358" s="245"/>
      <c r="N358" s="246"/>
      <c r="O358" s="247"/>
      <c r="P358" s="247"/>
      <c r="Q358" s="247"/>
      <c r="R358" s="247"/>
      <c r="S358" s="247"/>
      <c r="T358" s="247"/>
      <c r="U358" s="247"/>
      <c r="V358" s="247"/>
      <c r="W358" s="247"/>
      <c r="X358" s="248"/>
      <c r="Y358" s="13"/>
      <c r="Z358" s="13"/>
      <c r="AA358" s="13"/>
      <c r="AB358" s="13"/>
      <c r="AC358" s="13"/>
      <c r="AD358" s="13"/>
      <c r="AE358" s="13"/>
      <c r="AT358" s="249" t="s">
        <v>206</v>
      </c>
      <c r="AU358" s="249" t="s">
        <v>84</v>
      </c>
      <c r="AV358" s="13" t="s">
        <v>82</v>
      </c>
      <c r="AW358" s="13" t="s">
        <v>5</v>
      </c>
      <c r="AX358" s="13" t="s">
        <v>74</v>
      </c>
      <c r="AY358" s="249" t="s">
        <v>194</v>
      </c>
    </row>
    <row r="359" s="13" customFormat="1">
      <c r="A359" s="13"/>
      <c r="B359" s="239"/>
      <c r="C359" s="240"/>
      <c r="D359" s="241" t="s">
        <v>206</v>
      </c>
      <c r="E359" s="242" t="s">
        <v>20</v>
      </c>
      <c r="F359" s="243" t="s">
        <v>105</v>
      </c>
      <c r="G359" s="240"/>
      <c r="H359" s="242" t="s">
        <v>20</v>
      </c>
      <c r="I359" s="244"/>
      <c r="J359" s="244"/>
      <c r="K359" s="240"/>
      <c r="L359" s="240"/>
      <c r="M359" s="245"/>
      <c r="N359" s="246"/>
      <c r="O359" s="247"/>
      <c r="P359" s="247"/>
      <c r="Q359" s="247"/>
      <c r="R359" s="247"/>
      <c r="S359" s="247"/>
      <c r="T359" s="247"/>
      <c r="U359" s="247"/>
      <c r="V359" s="247"/>
      <c r="W359" s="247"/>
      <c r="X359" s="248"/>
      <c r="Y359" s="13"/>
      <c r="Z359" s="13"/>
      <c r="AA359" s="13"/>
      <c r="AB359" s="13"/>
      <c r="AC359" s="13"/>
      <c r="AD359" s="13"/>
      <c r="AE359" s="13"/>
      <c r="AT359" s="249" t="s">
        <v>206</v>
      </c>
      <c r="AU359" s="249" t="s">
        <v>84</v>
      </c>
      <c r="AV359" s="13" t="s">
        <v>82</v>
      </c>
      <c r="AW359" s="13" t="s">
        <v>5</v>
      </c>
      <c r="AX359" s="13" t="s">
        <v>74</v>
      </c>
      <c r="AY359" s="249" t="s">
        <v>194</v>
      </c>
    </row>
    <row r="360" s="14" customFormat="1">
      <c r="A360" s="14"/>
      <c r="B360" s="250"/>
      <c r="C360" s="251"/>
      <c r="D360" s="241" t="s">
        <v>206</v>
      </c>
      <c r="E360" s="252" t="s">
        <v>20</v>
      </c>
      <c r="F360" s="253" t="s">
        <v>238</v>
      </c>
      <c r="G360" s="251"/>
      <c r="H360" s="254">
        <v>7</v>
      </c>
      <c r="I360" s="255"/>
      <c r="J360" s="255"/>
      <c r="K360" s="251"/>
      <c r="L360" s="251"/>
      <c r="M360" s="256"/>
      <c r="N360" s="257"/>
      <c r="O360" s="258"/>
      <c r="P360" s="258"/>
      <c r="Q360" s="258"/>
      <c r="R360" s="258"/>
      <c r="S360" s="258"/>
      <c r="T360" s="258"/>
      <c r="U360" s="258"/>
      <c r="V360" s="258"/>
      <c r="W360" s="258"/>
      <c r="X360" s="259"/>
      <c r="Y360" s="14"/>
      <c r="Z360" s="14"/>
      <c r="AA360" s="14"/>
      <c r="AB360" s="14"/>
      <c r="AC360" s="14"/>
      <c r="AD360" s="14"/>
      <c r="AE360" s="14"/>
      <c r="AT360" s="260" t="s">
        <v>206</v>
      </c>
      <c r="AU360" s="260" t="s">
        <v>84</v>
      </c>
      <c r="AV360" s="14" t="s">
        <v>84</v>
      </c>
      <c r="AW360" s="14" t="s">
        <v>5</v>
      </c>
      <c r="AX360" s="14" t="s">
        <v>74</v>
      </c>
      <c r="AY360" s="260" t="s">
        <v>194</v>
      </c>
    </row>
    <row r="361" s="15" customFormat="1">
      <c r="A361" s="15"/>
      <c r="B361" s="261"/>
      <c r="C361" s="262"/>
      <c r="D361" s="241" t="s">
        <v>206</v>
      </c>
      <c r="E361" s="263" t="s">
        <v>20</v>
      </c>
      <c r="F361" s="264" t="s">
        <v>210</v>
      </c>
      <c r="G361" s="262"/>
      <c r="H361" s="265">
        <v>7</v>
      </c>
      <c r="I361" s="266"/>
      <c r="J361" s="266"/>
      <c r="K361" s="262"/>
      <c r="L361" s="262"/>
      <c r="M361" s="267"/>
      <c r="N361" s="268"/>
      <c r="O361" s="269"/>
      <c r="P361" s="269"/>
      <c r="Q361" s="269"/>
      <c r="R361" s="269"/>
      <c r="S361" s="269"/>
      <c r="T361" s="269"/>
      <c r="U361" s="269"/>
      <c r="V361" s="269"/>
      <c r="W361" s="269"/>
      <c r="X361" s="270"/>
      <c r="Y361" s="15"/>
      <c r="Z361" s="15"/>
      <c r="AA361" s="15"/>
      <c r="AB361" s="15"/>
      <c r="AC361" s="15"/>
      <c r="AD361" s="15"/>
      <c r="AE361" s="15"/>
      <c r="AT361" s="271" t="s">
        <v>206</v>
      </c>
      <c r="AU361" s="271" t="s">
        <v>84</v>
      </c>
      <c r="AV361" s="15" t="s">
        <v>202</v>
      </c>
      <c r="AW361" s="15" t="s">
        <v>5</v>
      </c>
      <c r="AX361" s="15" t="s">
        <v>82</v>
      </c>
      <c r="AY361" s="271" t="s">
        <v>194</v>
      </c>
    </row>
    <row r="362" s="2" customFormat="1" ht="16.5" customHeight="1">
      <c r="A362" s="41"/>
      <c r="B362" s="42"/>
      <c r="C362" s="220" t="s">
        <v>351</v>
      </c>
      <c r="D362" s="220" t="s">
        <v>197</v>
      </c>
      <c r="E362" s="221" t="s">
        <v>1148</v>
      </c>
      <c r="F362" s="222" t="s">
        <v>1149</v>
      </c>
      <c r="G362" s="223" t="s">
        <v>506</v>
      </c>
      <c r="H362" s="224">
        <v>1</v>
      </c>
      <c r="I362" s="225"/>
      <c r="J362" s="225"/>
      <c r="K362" s="226">
        <f>ROUND(P362*H362,2)</f>
        <v>0</v>
      </c>
      <c r="L362" s="222" t="s">
        <v>20</v>
      </c>
      <c r="M362" s="47"/>
      <c r="N362" s="227" t="s">
        <v>20</v>
      </c>
      <c r="O362" s="228" t="s">
        <v>43</v>
      </c>
      <c r="P362" s="229">
        <f>I362+J362</f>
        <v>0</v>
      </c>
      <c r="Q362" s="229">
        <f>ROUND(I362*H362,2)</f>
        <v>0</v>
      </c>
      <c r="R362" s="229">
        <f>ROUND(J362*H362,2)</f>
        <v>0</v>
      </c>
      <c r="S362" s="87"/>
      <c r="T362" s="230">
        <f>S362*H362</f>
        <v>0</v>
      </c>
      <c r="U362" s="230">
        <v>0.014999999999999999</v>
      </c>
      <c r="V362" s="230">
        <f>U362*H362</f>
        <v>0.014999999999999999</v>
      </c>
      <c r="W362" s="230">
        <v>0</v>
      </c>
      <c r="X362" s="231">
        <f>W362*H362</f>
        <v>0</v>
      </c>
      <c r="Y362" s="41"/>
      <c r="Z362" s="41"/>
      <c r="AA362" s="41"/>
      <c r="AB362" s="41"/>
      <c r="AC362" s="41"/>
      <c r="AD362" s="41"/>
      <c r="AE362" s="41"/>
      <c r="AR362" s="232" t="s">
        <v>202</v>
      </c>
      <c r="AT362" s="232" t="s">
        <v>197</v>
      </c>
      <c r="AU362" s="232" t="s">
        <v>84</v>
      </c>
      <c r="AY362" s="20" t="s">
        <v>194</v>
      </c>
      <c r="BE362" s="233">
        <f>IF(O362="základní",K362,0)</f>
        <v>0</v>
      </c>
      <c r="BF362" s="233">
        <f>IF(O362="snížená",K362,0)</f>
        <v>0</v>
      </c>
      <c r="BG362" s="233">
        <f>IF(O362="zákl. přenesená",K362,0)</f>
        <v>0</v>
      </c>
      <c r="BH362" s="233">
        <f>IF(O362="sníž. přenesená",K362,0)</f>
        <v>0</v>
      </c>
      <c r="BI362" s="233">
        <f>IF(O362="nulová",K362,0)</f>
        <v>0</v>
      </c>
      <c r="BJ362" s="20" t="s">
        <v>82</v>
      </c>
      <c r="BK362" s="233">
        <f>ROUND(P362*H362,2)</f>
        <v>0</v>
      </c>
      <c r="BL362" s="20" t="s">
        <v>202</v>
      </c>
      <c r="BM362" s="232" t="s">
        <v>1150</v>
      </c>
    </row>
    <row r="363" s="13" customFormat="1">
      <c r="A363" s="13"/>
      <c r="B363" s="239"/>
      <c r="C363" s="240"/>
      <c r="D363" s="241" t="s">
        <v>206</v>
      </c>
      <c r="E363" s="242" t="s">
        <v>20</v>
      </c>
      <c r="F363" s="243" t="s">
        <v>1149</v>
      </c>
      <c r="G363" s="240"/>
      <c r="H363" s="242" t="s">
        <v>20</v>
      </c>
      <c r="I363" s="244"/>
      <c r="J363" s="244"/>
      <c r="K363" s="240"/>
      <c r="L363" s="240"/>
      <c r="M363" s="245"/>
      <c r="N363" s="246"/>
      <c r="O363" s="247"/>
      <c r="P363" s="247"/>
      <c r="Q363" s="247"/>
      <c r="R363" s="247"/>
      <c r="S363" s="247"/>
      <c r="T363" s="247"/>
      <c r="U363" s="247"/>
      <c r="V363" s="247"/>
      <c r="W363" s="247"/>
      <c r="X363" s="248"/>
      <c r="Y363" s="13"/>
      <c r="Z363" s="13"/>
      <c r="AA363" s="13"/>
      <c r="AB363" s="13"/>
      <c r="AC363" s="13"/>
      <c r="AD363" s="13"/>
      <c r="AE363" s="13"/>
      <c r="AT363" s="249" t="s">
        <v>206</v>
      </c>
      <c r="AU363" s="249" t="s">
        <v>84</v>
      </c>
      <c r="AV363" s="13" t="s">
        <v>82</v>
      </c>
      <c r="AW363" s="13" t="s">
        <v>5</v>
      </c>
      <c r="AX363" s="13" t="s">
        <v>74</v>
      </c>
      <c r="AY363" s="249" t="s">
        <v>194</v>
      </c>
    </row>
    <row r="364" s="13" customFormat="1">
      <c r="A364" s="13"/>
      <c r="B364" s="239"/>
      <c r="C364" s="240"/>
      <c r="D364" s="241" t="s">
        <v>206</v>
      </c>
      <c r="E364" s="242" t="s">
        <v>20</v>
      </c>
      <c r="F364" s="243" t="s">
        <v>105</v>
      </c>
      <c r="G364" s="240"/>
      <c r="H364" s="242" t="s">
        <v>20</v>
      </c>
      <c r="I364" s="244"/>
      <c r="J364" s="244"/>
      <c r="K364" s="240"/>
      <c r="L364" s="240"/>
      <c r="M364" s="245"/>
      <c r="N364" s="246"/>
      <c r="O364" s="247"/>
      <c r="P364" s="247"/>
      <c r="Q364" s="247"/>
      <c r="R364" s="247"/>
      <c r="S364" s="247"/>
      <c r="T364" s="247"/>
      <c r="U364" s="247"/>
      <c r="V364" s="247"/>
      <c r="W364" s="247"/>
      <c r="X364" s="248"/>
      <c r="Y364" s="13"/>
      <c r="Z364" s="13"/>
      <c r="AA364" s="13"/>
      <c r="AB364" s="13"/>
      <c r="AC364" s="13"/>
      <c r="AD364" s="13"/>
      <c r="AE364" s="13"/>
      <c r="AT364" s="249" t="s">
        <v>206</v>
      </c>
      <c r="AU364" s="249" t="s">
        <v>84</v>
      </c>
      <c r="AV364" s="13" t="s">
        <v>82</v>
      </c>
      <c r="AW364" s="13" t="s">
        <v>5</v>
      </c>
      <c r="AX364" s="13" t="s">
        <v>74</v>
      </c>
      <c r="AY364" s="249" t="s">
        <v>194</v>
      </c>
    </row>
    <row r="365" s="14" customFormat="1">
      <c r="A365" s="14"/>
      <c r="B365" s="250"/>
      <c r="C365" s="251"/>
      <c r="D365" s="241" t="s">
        <v>206</v>
      </c>
      <c r="E365" s="252" t="s">
        <v>20</v>
      </c>
      <c r="F365" s="253" t="s">
        <v>82</v>
      </c>
      <c r="G365" s="251"/>
      <c r="H365" s="254">
        <v>1</v>
      </c>
      <c r="I365" s="255"/>
      <c r="J365" s="255"/>
      <c r="K365" s="251"/>
      <c r="L365" s="251"/>
      <c r="M365" s="256"/>
      <c r="N365" s="257"/>
      <c r="O365" s="258"/>
      <c r="P365" s="258"/>
      <c r="Q365" s="258"/>
      <c r="R365" s="258"/>
      <c r="S365" s="258"/>
      <c r="T365" s="258"/>
      <c r="U365" s="258"/>
      <c r="V365" s="258"/>
      <c r="W365" s="258"/>
      <c r="X365" s="259"/>
      <c r="Y365" s="14"/>
      <c r="Z365" s="14"/>
      <c r="AA365" s="14"/>
      <c r="AB365" s="14"/>
      <c r="AC365" s="14"/>
      <c r="AD365" s="14"/>
      <c r="AE365" s="14"/>
      <c r="AT365" s="260" t="s">
        <v>206</v>
      </c>
      <c r="AU365" s="260" t="s">
        <v>84</v>
      </c>
      <c r="AV365" s="14" t="s">
        <v>84</v>
      </c>
      <c r="AW365" s="14" t="s">
        <v>5</v>
      </c>
      <c r="AX365" s="14" t="s">
        <v>74</v>
      </c>
      <c r="AY365" s="260" t="s">
        <v>194</v>
      </c>
    </row>
    <row r="366" s="15" customFormat="1">
      <c r="A366" s="15"/>
      <c r="B366" s="261"/>
      <c r="C366" s="262"/>
      <c r="D366" s="241" t="s">
        <v>206</v>
      </c>
      <c r="E366" s="263" t="s">
        <v>20</v>
      </c>
      <c r="F366" s="264" t="s">
        <v>210</v>
      </c>
      <c r="G366" s="262"/>
      <c r="H366" s="265">
        <v>1</v>
      </c>
      <c r="I366" s="266"/>
      <c r="J366" s="266"/>
      <c r="K366" s="262"/>
      <c r="L366" s="262"/>
      <c r="M366" s="267"/>
      <c r="N366" s="268"/>
      <c r="O366" s="269"/>
      <c r="P366" s="269"/>
      <c r="Q366" s="269"/>
      <c r="R366" s="269"/>
      <c r="S366" s="269"/>
      <c r="T366" s="269"/>
      <c r="U366" s="269"/>
      <c r="V366" s="269"/>
      <c r="W366" s="269"/>
      <c r="X366" s="270"/>
      <c r="Y366" s="15"/>
      <c r="Z366" s="15"/>
      <c r="AA366" s="15"/>
      <c r="AB366" s="15"/>
      <c r="AC366" s="15"/>
      <c r="AD366" s="15"/>
      <c r="AE366" s="15"/>
      <c r="AT366" s="271" t="s">
        <v>206</v>
      </c>
      <c r="AU366" s="271" t="s">
        <v>84</v>
      </c>
      <c r="AV366" s="15" t="s">
        <v>202</v>
      </c>
      <c r="AW366" s="15" t="s">
        <v>5</v>
      </c>
      <c r="AX366" s="15" t="s">
        <v>82</v>
      </c>
      <c r="AY366" s="271" t="s">
        <v>194</v>
      </c>
    </row>
    <row r="367" s="12" customFormat="1" ht="22.8" customHeight="1">
      <c r="A367" s="12"/>
      <c r="B367" s="203"/>
      <c r="C367" s="204"/>
      <c r="D367" s="205" t="s">
        <v>73</v>
      </c>
      <c r="E367" s="218" t="s">
        <v>248</v>
      </c>
      <c r="F367" s="218" t="s">
        <v>491</v>
      </c>
      <c r="G367" s="204"/>
      <c r="H367" s="204"/>
      <c r="I367" s="207"/>
      <c r="J367" s="207"/>
      <c r="K367" s="219">
        <f>BK367</f>
        <v>0</v>
      </c>
      <c r="L367" s="204"/>
      <c r="M367" s="209"/>
      <c r="N367" s="210"/>
      <c r="O367" s="211"/>
      <c r="P367" s="211"/>
      <c r="Q367" s="212">
        <f>SUM(Q368:Q374)</f>
        <v>0</v>
      </c>
      <c r="R367" s="212">
        <f>SUM(R368:R374)</f>
        <v>0</v>
      </c>
      <c r="S367" s="211"/>
      <c r="T367" s="213">
        <f>SUM(T368:T374)</f>
        <v>0</v>
      </c>
      <c r="U367" s="211"/>
      <c r="V367" s="213">
        <f>SUM(V368:V374)</f>
        <v>0.019699080000000001</v>
      </c>
      <c r="W367" s="211"/>
      <c r="X367" s="214">
        <f>SUM(X368:X374)</f>
        <v>0</v>
      </c>
      <c r="Y367" s="12"/>
      <c r="Z367" s="12"/>
      <c r="AA367" s="12"/>
      <c r="AB367" s="12"/>
      <c r="AC367" s="12"/>
      <c r="AD367" s="12"/>
      <c r="AE367" s="12"/>
      <c r="AR367" s="215" t="s">
        <v>82</v>
      </c>
      <c r="AT367" s="216" t="s">
        <v>73</v>
      </c>
      <c r="AU367" s="216" t="s">
        <v>82</v>
      </c>
      <c r="AY367" s="215" t="s">
        <v>194</v>
      </c>
      <c r="BK367" s="217">
        <f>SUM(BK368:BK374)</f>
        <v>0</v>
      </c>
    </row>
    <row r="368" s="2" customFormat="1" ht="24.15" customHeight="1">
      <c r="A368" s="41"/>
      <c r="B368" s="42"/>
      <c r="C368" s="220" t="s">
        <v>353</v>
      </c>
      <c r="D368" s="220" t="s">
        <v>197</v>
      </c>
      <c r="E368" s="221" t="s">
        <v>1151</v>
      </c>
      <c r="F368" s="222" t="s">
        <v>1152</v>
      </c>
      <c r="G368" s="223" t="s">
        <v>200</v>
      </c>
      <c r="H368" s="224">
        <v>41.700000000000003</v>
      </c>
      <c r="I368" s="225"/>
      <c r="J368" s="225"/>
      <c r="K368" s="226">
        <f>ROUND(P368*H368,2)</f>
        <v>0</v>
      </c>
      <c r="L368" s="222" t="s">
        <v>201</v>
      </c>
      <c r="M368" s="47"/>
      <c r="N368" s="227" t="s">
        <v>20</v>
      </c>
      <c r="O368" s="228" t="s">
        <v>43</v>
      </c>
      <c r="P368" s="229">
        <f>I368+J368</f>
        <v>0</v>
      </c>
      <c r="Q368" s="229">
        <f>ROUND(I368*H368,2)</f>
        <v>0</v>
      </c>
      <c r="R368" s="229">
        <f>ROUND(J368*H368,2)</f>
        <v>0</v>
      </c>
      <c r="S368" s="87"/>
      <c r="T368" s="230">
        <f>S368*H368</f>
        <v>0</v>
      </c>
      <c r="U368" s="230">
        <v>0.00047239999999999999</v>
      </c>
      <c r="V368" s="230">
        <f>U368*H368</f>
        <v>0.019699080000000001</v>
      </c>
      <c r="W368" s="230">
        <v>0</v>
      </c>
      <c r="X368" s="231">
        <f>W368*H368</f>
        <v>0</v>
      </c>
      <c r="Y368" s="41"/>
      <c r="Z368" s="41"/>
      <c r="AA368" s="41"/>
      <c r="AB368" s="41"/>
      <c r="AC368" s="41"/>
      <c r="AD368" s="41"/>
      <c r="AE368" s="41"/>
      <c r="AR368" s="232" t="s">
        <v>202</v>
      </c>
      <c r="AT368" s="232" t="s">
        <v>197</v>
      </c>
      <c r="AU368" s="232" t="s">
        <v>84</v>
      </c>
      <c r="AY368" s="20" t="s">
        <v>194</v>
      </c>
      <c r="BE368" s="233">
        <f>IF(O368="základní",K368,0)</f>
        <v>0</v>
      </c>
      <c r="BF368" s="233">
        <f>IF(O368="snížená",K368,0)</f>
        <v>0</v>
      </c>
      <c r="BG368" s="233">
        <f>IF(O368="zákl. přenesená",K368,0)</f>
        <v>0</v>
      </c>
      <c r="BH368" s="233">
        <f>IF(O368="sníž. přenesená",K368,0)</f>
        <v>0</v>
      </c>
      <c r="BI368" s="233">
        <f>IF(O368="nulová",K368,0)</f>
        <v>0</v>
      </c>
      <c r="BJ368" s="20" t="s">
        <v>82</v>
      </c>
      <c r="BK368" s="233">
        <f>ROUND(P368*H368,2)</f>
        <v>0</v>
      </c>
      <c r="BL368" s="20" t="s">
        <v>202</v>
      </c>
      <c r="BM368" s="232" t="s">
        <v>1153</v>
      </c>
    </row>
    <row r="369" s="2" customFormat="1">
      <c r="A369" s="41"/>
      <c r="B369" s="42"/>
      <c r="C369" s="43"/>
      <c r="D369" s="234" t="s">
        <v>204</v>
      </c>
      <c r="E369" s="43"/>
      <c r="F369" s="235" t="s">
        <v>1154</v>
      </c>
      <c r="G369" s="43"/>
      <c r="H369" s="43"/>
      <c r="I369" s="236"/>
      <c r="J369" s="236"/>
      <c r="K369" s="43"/>
      <c r="L369" s="43"/>
      <c r="M369" s="47"/>
      <c r="N369" s="237"/>
      <c r="O369" s="238"/>
      <c r="P369" s="87"/>
      <c r="Q369" s="87"/>
      <c r="R369" s="87"/>
      <c r="S369" s="87"/>
      <c r="T369" s="87"/>
      <c r="U369" s="87"/>
      <c r="V369" s="87"/>
      <c r="W369" s="87"/>
      <c r="X369" s="88"/>
      <c r="Y369" s="41"/>
      <c r="Z369" s="41"/>
      <c r="AA369" s="41"/>
      <c r="AB369" s="41"/>
      <c r="AC369" s="41"/>
      <c r="AD369" s="41"/>
      <c r="AE369" s="41"/>
      <c r="AT369" s="20" t="s">
        <v>204</v>
      </c>
      <c r="AU369" s="20" t="s">
        <v>84</v>
      </c>
    </row>
    <row r="370" s="13" customFormat="1">
      <c r="A370" s="13"/>
      <c r="B370" s="239"/>
      <c r="C370" s="240"/>
      <c r="D370" s="241" t="s">
        <v>206</v>
      </c>
      <c r="E370" s="242" t="s">
        <v>20</v>
      </c>
      <c r="F370" s="243" t="s">
        <v>105</v>
      </c>
      <c r="G370" s="240"/>
      <c r="H370" s="242" t="s">
        <v>20</v>
      </c>
      <c r="I370" s="244"/>
      <c r="J370" s="244"/>
      <c r="K370" s="240"/>
      <c r="L370" s="240"/>
      <c r="M370" s="245"/>
      <c r="N370" s="246"/>
      <c r="O370" s="247"/>
      <c r="P370" s="247"/>
      <c r="Q370" s="247"/>
      <c r="R370" s="247"/>
      <c r="S370" s="247"/>
      <c r="T370" s="247"/>
      <c r="U370" s="247"/>
      <c r="V370" s="247"/>
      <c r="W370" s="247"/>
      <c r="X370" s="248"/>
      <c r="Y370" s="13"/>
      <c r="Z370" s="13"/>
      <c r="AA370" s="13"/>
      <c r="AB370" s="13"/>
      <c r="AC370" s="13"/>
      <c r="AD370" s="13"/>
      <c r="AE370" s="13"/>
      <c r="AT370" s="249" t="s">
        <v>206</v>
      </c>
      <c r="AU370" s="249" t="s">
        <v>84</v>
      </c>
      <c r="AV370" s="13" t="s">
        <v>82</v>
      </c>
      <c r="AW370" s="13" t="s">
        <v>5</v>
      </c>
      <c r="AX370" s="13" t="s">
        <v>74</v>
      </c>
      <c r="AY370" s="249" t="s">
        <v>194</v>
      </c>
    </row>
    <row r="371" s="13" customFormat="1">
      <c r="A371" s="13"/>
      <c r="B371" s="239"/>
      <c r="C371" s="240"/>
      <c r="D371" s="241" t="s">
        <v>206</v>
      </c>
      <c r="E371" s="242" t="s">
        <v>20</v>
      </c>
      <c r="F371" s="243" t="s">
        <v>1155</v>
      </c>
      <c r="G371" s="240"/>
      <c r="H371" s="242" t="s">
        <v>20</v>
      </c>
      <c r="I371" s="244"/>
      <c r="J371" s="244"/>
      <c r="K371" s="240"/>
      <c r="L371" s="240"/>
      <c r="M371" s="245"/>
      <c r="N371" s="246"/>
      <c r="O371" s="247"/>
      <c r="P371" s="247"/>
      <c r="Q371" s="247"/>
      <c r="R371" s="247"/>
      <c r="S371" s="247"/>
      <c r="T371" s="247"/>
      <c r="U371" s="247"/>
      <c r="V371" s="247"/>
      <c r="W371" s="247"/>
      <c r="X371" s="248"/>
      <c r="Y371" s="13"/>
      <c r="Z371" s="13"/>
      <c r="AA371" s="13"/>
      <c r="AB371" s="13"/>
      <c r="AC371" s="13"/>
      <c r="AD371" s="13"/>
      <c r="AE371" s="13"/>
      <c r="AT371" s="249" t="s">
        <v>206</v>
      </c>
      <c r="AU371" s="249" t="s">
        <v>84</v>
      </c>
      <c r="AV371" s="13" t="s">
        <v>82</v>
      </c>
      <c r="AW371" s="13" t="s">
        <v>5</v>
      </c>
      <c r="AX371" s="13" t="s">
        <v>74</v>
      </c>
      <c r="AY371" s="249" t="s">
        <v>194</v>
      </c>
    </row>
    <row r="372" s="13" customFormat="1">
      <c r="A372" s="13"/>
      <c r="B372" s="239"/>
      <c r="C372" s="240"/>
      <c r="D372" s="241" t="s">
        <v>206</v>
      </c>
      <c r="E372" s="242" t="s">
        <v>20</v>
      </c>
      <c r="F372" s="243" t="s">
        <v>349</v>
      </c>
      <c r="G372" s="240"/>
      <c r="H372" s="242" t="s">
        <v>20</v>
      </c>
      <c r="I372" s="244"/>
      <c r="J372" s="244"/>
      <c r="K372" s="240"/>
      <c r="L372" s="240"/>
      <c r="M372" s="245"/>
      <c r="N372" s="246"/>
      <c r="O372" s="247"/>
      <c r="P372" s="247"/>
      <c r="Q372" s="247"/>
      <c r="R372" s="247"/>
      <c r="S372" s="247"/>
      <c r="T372" s="247"/>
      <c r="U372" s="247"/>
      <c r="V372" s="247"/>
      <c r="W372" s="247"/>
      <c r="X372" s="248"/>
      <c r="Y372" s="13"/>
      <c r="Z372" s="13"/>
      <c r="AA372" s="13"/>
      <c r="AB372" s="13"/>
      <c r="AC372" s="13"/>
      <c r="AD372" s="13"/>
      <c r="AE372" s="13"/>
      <c r="AT372" s="249" t="s">
        <v>206</v>
      </c>
      <c r="AU372" s="249" t="s">
        <v>84</v>
      </c>
      <c r="AV372" s="13" t="s">
        <v>82</v>
      </c>
      <c r="AW372" s="13" t="s">
        <v>5</v>
      </c>
      <c r="AX372" s="13" t="s">
        <v>74</v>
      </c>
      <c r="AY372" s="249" t="s">
        <v>194</v>
      </c>
    </row>
    <row r="373" s="14" customFormat="1">
      <c r="A373" s="14"/>
      <c r="B373" s="250"/>
      <c r="C373" s="251"/>
      <c r="D373" s="241" t="s">
        <v>206</v>
      </c>
      <c r="E373" s="252" t="s">
        <v>20</v>
      </c>
      <c r="F373" s="253" t="s">
        <v>1102</v>
      </c>
      <c r="G373" s="251"/>
      <c r="H373" s="254">
        <v>41.700000000000003</v>
      </c>
      <c r="I373" s="255"/>
      <c r="J373" s="255"/>
      <c r="K373" s="251"/>
      <c r="L373" s="251"/>
      <c r="M373" s="256"/>
      <c r="N373" s="257"/>
      <c r="O373" s="258"/>
      <c r="P373" s="258"/>
      <c r="Q373" s="258"/>
      <c r="R373" s="258"/>
      <c r="S373" s="258"/>
      <c r="T373" s="258"/>
      <c r="U373" s="258"/>
      <c r="V373" s="258"/>
      <c r="W373" s="258"/>
      <c r="X373" s="259"/>
      <c r="Y373" s="14"/>
      <c r="Z373" s="14"/>
      <c r="AA373" s="14"/>
      <c r="AB373" s="14"/>
      <c r="AC373" s="14"/>
      <c r="AD373" s="14"/>
      <c r="AE373" s="14"/>
      <c r="AT373" s="260" t="s">
        <v>206</v>
      </c>
      <c r="AU373" s="260" t="s">
        <v>84</v>
      </c>
      <c r="AV373" s="14" t="s">
        <v>84</v>
      </c>
      <c r="AW373" s="14" t="s">
        <v>5</v>
      </c>
      <c r="AX373" s="14" t="s">
        <v>74</v>
      </c>
      <c r="AY373" s="260" t="s">
        <v>194</v>
      </c>
    </row>
    <row r="374" s="15" customFormat="1">
      <c r="A374" s="15"/>
      <c r="B374" s="261"/>
      <c r="C374" s="262"/>
      <c r="D374" s="241" t="s">
        <v>206</v>
      </c>
      <c r="E374" s="263" t="s">
        <v>20</v>
      </c>
      <c r="F374" s="264" t="s">
        <v>210</v>
      </c>
      <c r="G374" s="262"/>
      <c r="H374" s="265">
        <v>41.700000000000003</v>
      </c>
      <c r="I374" s="266"/>
      <c r="J374" s="266"/>
      <c r="K374" s="262"/>
      <c r="L374" s="262"/>
      <c r="M374" s="267"/>
      <c r="N374" s="268"/>
      <c r="O374" s="269"/>
      <c r="P374" s="269"/>
      <c r="Q374" s="269"/>
      <c r="R374" s="269"/>
      <c r="S374" s="269"/>
      <c r="T374" s="269"/>
      <c r="U374" s="269"/>
      <c r="V374" s="269"/>
      <c r="W374" s="269"/>
      <c r="X374" s="270"/>
      <c r="Y374" s="15"/>
      <c r="Z374" s="15"/>
      <c r="AA374" s="15"/>
      <c r="AB374" s="15"/>
      <c r="AC374" s="15"/>
      <c r="AD374" s="15"/>
      <c r="AE374" s="15"/>
      <c r="AT374" s="271" t="s">
        <v>206</v>
      </c>
      <c r="AU374" s="271" t="s">
        <v>84</v>
      </c>
      <c r="AV374" s="15" t="s">
        <v>202</v>
      </c>
      <c r="AW374" s="15" t="s">
        <v>5</v>
      </c>
      <c r="AX374" s="15" t="s">
        <v>82</v>
      </c>
      <c r="AY374" s="271" t="s">
        <v>194</v>
      </c>
    </row>
    <row r="375" s="12" customFormat="1" ht="22.8" customHeight="1">
      <c r="A375" s="12"/>
      <c r="B375" s="203"/>
      <c r="C375" s="204"/>
      <c r="D375" s="205" t="s">
        <v>73</v>
      </c>
      <c r="E375" s="218" t="s">
        <v>510</v>
      </c>
      <c r="F375" s="218" t="s">
        <v>511</v>
      </c>
      <c r="G375" s="204"/>
      <c r="H375" s="204"/>
      <c r="I375" s="207"/>
      <c r="J375" s="207"/>
      <c r="K375" s="219">
        <f>BK375</f>
        <v>0</v>
      </c>
      <c r="L375" s="204"/>
      <c r="M375" s="209"/>
      <c r="N375" s="210"/>
      <c r="O375" s="211"/>
      <c r="P375" s="211"/>
      <c r="Q375" s="212">
        <f>SUM(Q376:Q377)</f>
        <v>0</v>
      </c>
      <c r="R375" s="212">
        <f>SUM(R376:R377)</f>
        <v>0</v>
      </c>
      <c r="S375" s="211"/>
      <c r="T375" s="213">
        <f>SUM(T376:T377)</f>
        <v>0</v>
      </c>
      <c r="U375" s="211"/>
      <c r="V375" s="213">
        <f>SUM(V376:V377)</f>
        <v>0</v>
      </c>
      <c r="W375" s="211"/>
      <c r="X375" s="214">
        <f>SUM(X376:X377)</f>
        <v>0</v>
      </c>
      <c r="Y375" s="12"/>
      <c r="Z375" s="12"/>
      <c r="AA375" s="12"/>
      <c r="AB375" s="12"/>
      <c r="AC375" s="12"/>
      <c r="AD375" s="12"/>
      <c r="AE375" s="12"/>
      <c r="AR375" s="215" t="s">
        <v>82</v>
      </c>
      <c r="AT375" s="216" t="s">
        <v>73</v>
      </c>
      <c r="AU375" s="216" t="s">
        <v>82</v>
      </c>
      <c r="AY375" s="215" t="s">
        <v>194</v>
      </c>
      <c r="BK375" s="217">
        <f>SUM(BK376:BK377)</f>
        <v>0</v>
      </c>
    </row>
    <row r="376" s="2" customFormat="1" ht="33" customHeight="1">
      <c r="A376" s="41"/>
      <c r="B376" s="42"/>
      <c r="C376" s="220" t="s">
        <v>361</v>
      </c>
      <c r="D376" s="220" t="s">
        <v>197</v>
      </c>
      <c r="E376" s="221" t="s">
        <v>1156</v>
      </c>
      <c r="F376" s="222" t="s">
        <v>1157</v>
      </c>
      <c r="G376" s="223" t="s">
        <v>262</v>
      </c>
      <c r="H376" s="224">
        <v>136.44999999999999</v>
      </c>
      <c r="I376" s="225"/>
      <c r="J376" s="225"/>
      <c r="K376" s="226">
        <f>ROUND(P376*H376,2)</f>
        <v>0</v>
      </c>
      <c r="L376" s="222" t="s">
        <v>201</v>
      </c>
      <c r="M376" s="47"/>
      <c r="N376" s="227" t="s">
        <v>20</v>
      </c>
      <c r="O376" s="228" t="s">
        <v>43</v>
      </c>
      <c r="P376" s="229">
        <f>I376+J376</f>
        <v>0</v>
      </c>
      <c r="Q376" s="229">
        <f>ROUND(I376*H376,2)</f>
        <v>0</v>
      </c>
      <c r="R376" s="229">
        <f>ROUND(J376*H376,2)</f>
        <v>0</v>
      </c>
      <c r="S376" s="87"/>
      <c r="T376" s="230">
        <f>S376*H376</f>
        <v>0</v>
      </c>
      <c r="U376" s="230">
        <v>0</v>
      </c>
      <c r="V376" s="230">
        <f>U376*H376</f>
        <v>0</v>
      </c>
      <c r="W376" s="230">
        <v>0</v>
      </c>
      <c r="X376" s="231">
        <f>W376*H376</f>
        <v>0</v>
      </c>
      <c r="Y376" s="41"/>
      <c r="Z376" s="41"/>
      <c r="AA376" s="41"/>
      <c r="AB376" s="41"/>
      <c r="AC376" s="41"/>
      <c r="AD376" s="41"/>
      <c r="AE376" s="41"/>
      <c r="AR376" s="232" t="s">
        <v>202</v>
      </c>
      <c r="AT376" s="232" t="s">
        <v>197</v>
      </c>
      <c r="AU376" s="232" t="s">
        <v>84</v>
      </c>
      <c r="AY376" s="20" t="s">
        <v>194</v>
      </c>
      <c r="BE376" s="233">
        <f>IF(O376="základní",K376,0)</f>
        <v>0</v>
      </c>
      <c r="BF376" s="233">
        <f>IF(O376="snížená",K376,0)</f>
        <v>0</v>
      </c>
      <c r="BG376" s="233">
        <f>IF(O376="zákl. přenesená",K376,0)</f>
        <v>0</v>
      </c>
      <c r="BH376" s="233">
        <f>IF(O376="sníž. přenesená",K376,0)</f>
        <v>0</v>
      </c>
      <c r="BI376" s="233">
        <f>IF(O376="nulová",K376,0)</f>
        <v>0</v>
      </c>
      <c r="BJ376" s="20" t="s">
        <v>82</v>
      </c>
      <c r="BK376" s="233">
        <f>ROUND(P376*H376,2)</f>
        <v>0</v>
      </c>
      <c r="BL376" s="20" t="s">
        <v>202</v>
      </c>
      <c r="BM376" s="232" t="s">
        <v>1158</v>
      </c>
    </row>
    <row r="377" s="2" customFormat="1">
      <c r="A377" s="41"/>
      <c r="B377" s="42"/>
      <c r="C377" s="43"/>
      <c r="D377" s="234" t="s">
        <v>204</v>
      </c>
      <c r="E377" s="43"/>
      <c r="F377" s="235" t="s">
        <v>1159</v>
      </c>
      <c r="G377" s="43"/>
      <c r="H377" s="43"/>
      <c r="I377" s="236"/>
      <c r="J377" s="236"/>
      <c r="K377" s="43"/>
      <c r="L377" s="43"/>
      <c r="M377" s="47"/>
      <c r="N377" s="293"/>
      <c r="O377" s="294"/>
      <c r="P377" s="295"/>
      <c r="Q377" s="295"/>
      <c r="R377" s="295"/>
      <c r="S377" s="295"/>
      <c r="T377" s="295"/>
      <c r="U377" s="295"/>
      <c r="V377" s="295"/>
      <c r="W377" s="295"/>
      <c r="X377" s="296"/>
      <c r="Y377" s="41"/>
      <c r="Z377" s="41"/>
      <c r="AA377" s="41"/>
      <c r="AB377" s="41"/>
      <c r="AC377" s="41"/>
      <c r="AD377" s="41"/>
      <c r="AE377" s="41"/>
      <c r="AT377" s="20" t="s">
        <v>204</v>
      </c>
      <c r="AU377" s="20" t="s">
        <v>84</v>
      </c>
    </row>
    <row r="378" s="2" customFormat="1" ht="6.96" customHeight="1">
      <c r="A378" s="41"/>
      <c r="B378" s="62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47"/>
      <c r="N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</row>
  </sheetData>
  <sheetProtection sheet="1" autoFilter="0" formatColumns="0" formatRows="0" objects="1" scenarios="1" spinCount="100000" saltValue="wgvWRkrRhAYMqNYZwP7usqtu7/N579/HqssU/2a0N+jUPBTgfxDRkaoNYpyDA1FO+eWH8y5fECjaNEBZpK93ug==" hashValue="v79m2RIgJyNRLY1NwGfedqiaqD/mibafkA25QdjakX5a0nY+nxa24XvJCknbJRI1RbCBlxukAvkplXFoUhpObA==" algorithmName="SHA-512" password="CC35"/>
  <autoFilter ref="C94:L377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83:H83"/>
    <mergeCell ref="E85:H85"/>
    <mergeCell ref="E87:H87"/>
    <mergeCell ref="M2:Z2"/>
  </mergeCells>
  <hyperlinks>
    <hyperlink ref="F99" r:id="rId1" display="https://podminky.urs.cz/item/CS_URS_2025_01/122211101"/>
    <hyperlink ref="F106" r:id="rId2" display="https://podminky.urs.cz/item/CS_URS_2025_01/131213701"/>
    <hyperlink ref="F113" r:id="rId3" display="https://podminky.urs.cz/item/CS_URS_2025_01/132212131"/>
    <hyperlink ref="F120" r:id="rId4" display="https://podminky.urs.cz/item/CS_URS_2025_01/162211311"/>
    <hyperlink ref="F130" r:id="rId5" display="https://podminky.urs.cz/item/CS_URS_2025_01/162211319"/>
    <hyperlink ref="F141" r:id="rId6" display="https://podminky.urs.cz/item/CS_URS_2025_01/162751117"/>
    <hyperlink ref="F151" r:id="rId7" display="https://podminky.urs.cz/item/CS_URS_2025_01/162751119"/>
    <hyperlink ref="F161" r:id="rId8" display="https://podminky.urs.cz/item/CS_URS_2025_01/167111101"/>
    <hyperlink ref="F171" r:id="rId9" display="https://podminky.urs.cz/item/CS_URS_2025_01/171152501"/>
    <hyperlink ref="F178" r:id="rId10" display="https://podminky.urs.cz/item/CS_URS_2025_01/171201221"/>
    <hyperlink ref="F188" r:id="rId11" display="https://podminky.urs.cz/item/CS_URS_2025_01/171251201"/>
    <hyperlink ref="F198" r:id="rId12" display="https://podminky.urs.cz/item/CS_URS_2025_01/175111201"/>
    <hyperlink ref="F206" r:id="rId13" display="https://podminky.urs.cz/item/CS_URS_2025_01/271532212"/>
    <hyperlink ref="F213" r:id="rId14" display="https://podminky.urs.cz/item/CS_URS_2025_01/273321411"/>
    <hyperlink ref="F220" r:id="rId15" display="https://podminky.urs.cz/item/CS_URS_2025_01/273351121"/>
    <hyperlink ref="F226" r:id="rId16" display="https://podminky.urs.cz/item/CS_URS_2025_01/273351122"/>
    <hyperlink ref="F232" r:id="rId17" display="https://podminky.urs.cz/item/CS_URS_2025_01/273362021"/>
    <hyperlink ref="F239" r:id="rId18" display="https://podminky.urs.cz/item/CS_URS_2025_01/274313711"/>
    <hyperlink ref="F246" r:id="rId19" display="https://podminky.urs.cz/item/CS_URS_2025_01/274351121"/>
    <hyperlink ref="F253" r:id="rId20" display="https://podminky.urs.cz/item/CS_URS_2025_01/274351122"/>
    <hyperlink ref="F261" r:id="rId21" display="https://podminky.urs.cz/item/CS_URS_2025_01/311351511"/>
    <hyperlink ref="F268" r:id="rId22" display="https://podminky.urs.cz/item/CS_URS_2025_01/311351512"/>
    <hyperlink ref="F281" r:id="rId23" display="https://podminky.urs.cz/item/CS_URS_2025_01/3192711.R"/>
    <hyperlink ref="F284" r:id="rId24" display="https://podminky.urs.cz/item/CS_URS_2025_01/629995219"/>
    <hyperlink ref="F369" r:id="rId25" display="https://podminky.urs.cz/item/CS_URS_2025_01/985324111"/>
    <hyperlink ref="F377" r:id="rId26" display="https://podminky.urs.cz/item/CS_URS_2025_01/998018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109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1" customFormat="1" ht="12" customHeight="1">
      <c r="B8" s="23"/>
      <c r="D8" s="148" t="s">
        <v>153</v>
      </c>
      <c r="M8" s="23"/>
    </row>
    <row r="9" s="2" customFormat="1" ht="16.5" customHeight="1">
      <c r="A9" s="41"/>
      <c r="B9" s="47"/>
      <c r="C9" s="41"/>
      <c r="D9" s="41"/>
      <c r="E9" s="149" t="s">
        <v>772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8" t="s">
        <v>518</v>
      </c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1160</v>
      </c>
      <c r="F11" s="41"/>
      <c r="G11" s="41"/>
      <c r="H11" s="41"/>
      <c r="I11" s="41"/>
      <c r="J11" s="41"/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8" t="s">
        <v>19</v>
      </c>
      <c r="E13" s="41"/>
      <c r="F13" s="139" t="s">
        <v>20</v>
      </c>
      <c r="G13" s="41"/>
      <c r="H13" s="41"/>
      <c r="I13" s="148" t="s">
        <v>21</v>
      </c>
      <c r="J13" s="139" t="s">
        <v>20</v>
      </c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22</v>
      </c>
      <c r="E14" s="41"/>
      <c r="F14" s="139" t="s">
        <v>23</v>
      </c>
      <c r="G14" s="41"/>
      <c r="H14" s="41"/>
      <c r="I14" s="148" t="s">
        <v>24</v>
      </c>
      <c r="J14" s="152" t="str">
        <f>'Rekapitulace stavby'!AN8</f>
        <v>5. 6. 2025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8" t="s">
        <v>26</v>
      </c>
      <c r="E16" s="41"/>
      <c r="F16" s="41"/>
      <c r="G16" s="41"/>
      <c r="H16" s="41"/>
      <c r="I16" s="148" t="s">
        <v>27</v>
      </c>
      <c r="J16" s="139" t="s">
        <v>20</v>
      </c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9" t="s">
        <v>28</v>
      </c>
      <c r="F17" s="41"/>
      <c r="G17" s="41"/>
      <c r="H17" s="41"/>
      <c r="I17" s="148" t="s">
        <v>29</v>
      </c>
      <c r="J17" s="139" t="s">
        <v>20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8" t="s">
        <v>30</v>
      </c>
      <c r="E19" s="41"/>
      <c r="F19" s="41"/>
      <c r="G19" s="41"/>
      <c r="H19" s="41"/>
      <c r="I19" s="148" t="s">
        <v>27</v>
      </c>
      <c r="J19" s="36" t="str">
        <f>'Rekapitulace stavby'!AN13</f>
        <v>Vyplň údaj</v>
      </c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9"/>
      <c r="G20" s="139"/>
      <c r="H20" s="139"/>
      <c r="I20" s="148" t="s">
        <v>29</v>
      </c>
      <c r="J20" s="36" t="str">
        <f>'Rekapitulace stavby'!AN14</f>
        <v>Vyplň údaj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8" t="s">
        <v>32</v>
      </c>
      <c r="E22" s="41"/>
      <c r="F22" s="41"/>
      <c r="G22" s="41"/>
      <c r="H22" s="41"/>
      <c r="I22" s="148" t="s">
        <v>27</v>
      </c>
      <c r="J22" s="139" t="s">
        <v>20</v>
      </c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9" t="s">
        <v>33</v>
      </c>
      <c r="F23" s="41"/>
      <c r="G23" s="41"/>
      <c r="H23" s="41"/>
      <c r="I23" s="148" t="s">
        <v>29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8" t="s">
        <v>34</v>
      </c>
      <c r="E25" s="41"/>
      <c r="F25" s="41"/>
      <c r="G25" s="41"/>
      <c r="H25" s="41"/>
      <c r="I25" s="148" t="s">
        <v>27</v>
      </c>
      <c r="J25" s="139" t="s">
        <v>20</v>
      </c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9" t="s">
        <v>35</v>
      </c>
      <c r="F26" s="41"/>
      <c r="G26" s="41"/>
      <c r="H26" s="41"/>
      <c r="I26" s="148" t="s">
        <v>29</v>
      </c>
      <c r="J26" s="139" t="s">
        <v>20</v>
      </c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8" t="s">
        <v>36</v>
      </c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3"/>
      <c r="B29" s="154"/>
      <c r="C29" s="153"/>
      <c r="D29" s="153"/>
      <c r="E29" s="155" t="s">
        <v>155</v>
      </c>
      <c r="F29" s="155"/>
      <c r="G29" s="155"/>
      <c r="H29" s="155"/>
      <c r="I29" s="153"/>
      <c r="J29" s="153"/>
      <c r="K29" s="153"/>
      <c r="L29" s="153"/>
      <c r="M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7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7"/>
      <c r="C32" s="41"/>
      <c r="D32" s="41"/>
      <c r="E32" s="148" t="s">
        <v>156</v>
      </c>
      <c r="F32" s="41"/>
      <c r="G32" s="41"/>
      <c r="H32" s="41"/>
      <c r="I32" s="41"/>
      <c r="J32" s="41"/>
      <c r="K32" s="158">
        <f>I65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>
      <c r="A33" s="41"/>
      <c r="B33" s="47"/>
      <c r="C33" s="41"/>
      <c r="D33" s="41"/>
      <c r="E33" s="148" t="s">
        <v>157</v>
      </c>
      <c r="F33" s="41"/>
      <c r="G33" s="41"/>
      <c r="H33" s="41"/>
      <c r="I33" s="41"/>
      <c r="J33" s="41"/>
      <c r="K33" s="158">
        <f>J65</f>
        <v>0</v>
      </c>
      <c r="L33" s="41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38</v>
      </c>
      <c r="E34" s="41"/>
      <c r="F34" s="41"/>
      <c r="G34" s="41"/>
      <c r="H34" s="41"/>
      <c r="I34" s="41"/>
      <c r="J34" s="41"/>
      <c r="K34" s="160">
        <f>ROUND(K94, 2)</f>
        <v>0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7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40</v>
      </c>
      <c r="G36" s="41"/>
      <c r="H36" s="41"/>
      <c r="I36" s="161" t="s">
        <v>39</v>
      </c>
      <c r="J36" s="41"/>
      <c r="K36" s="161" t="s">
        <v>41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2" t="s">
        <v>42</v>
      </c>
      <c r="E37" s="148" t="s">
        <v>43</v>
      </c>
      <c r="F37" s="158">
        <f>ROUND((SUM(BE94:BE297)),  2)</f>
        <v>0</v>
      </c>
      <c r="G37" s="41"/>
      <c r="H37" s="41"/>
      <c r="I37" s="163">
        <v>0.20999999999999999</v>
      </c>
      <c r="J37" s="41"/>
      <c r="K37" s="158">
        <f>ROUND(((SUM(BE94:BE297))*I37),  2)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8" t="s">
        <v>44</v>
      </c>
      <c r="F38" s="158">
        <f>ROUND((SUM(BF94:BF297)),  2)</f>
        <v>0</v>
      </c>
      <c r="G38" s="41"/>
      <c r="H38" s="41"/>
      <c r="I38" s="163">
        <v>0.12</v>
      </c>
      <c r="J38" s="41"/>
      <c r="K38" s="158">
        <f>ROUND(((SUM(BF94:BF297))*I38),  2)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45</v>
      </c>
      <c r="F39" s="158">
        <f>ROUND((SUM(BG94:BG297)),  2)</f>
        <v>0</v>
      </c>
      <c r="G39" s="41"/>
      <c r="H39" s="41"/>
      <c r="I39" s="163">
        <v>0.20999999999999999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8" t="s">
        <v>46</v>
      </c>
      <c r="F40" s="158">
        <f>ROUND((SUM(BH94:BH297)),  2)</f>
        <v>0</v>
      </c>
      <c r="G40" s="41"/>
      <c r="H40" s="41"/>
      <c r="I40" s="163">
        <v>0.12</v>
      </c>
      <c r="J40" s="41"/>
      <c r="K40" s="158">
        <f>0</f>
        <v>0</v>
      </c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8" t="s">
        <v>47</v>
      </c>
      <c r="F41" s="158">
        <f>ROUND((SUM(BI94:BI297)),  2)</f>
        <v>0</v>
      </c>
      <c r="G41" s="41"/>
      <c r="H41" s="41"/>
      <c r="I41" s="163">
        <v>0</v>
      </c>
      <c r="J41" s="41"/>
      <c r="K41" s="158">
        <f>0</f>
        <v>0</v>
      </c>
      <c r="L41" s="41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48</v>
      </c>
      <c r="E43" s="166"/>
      <c r="F43" s="166"/>
      <c r="G43" s="167" t="s">
        <v>49</v>
      </c>
      <c r="H43" s="168" t="s">
        <v>50</v>
      </c>
      <c r="I43" s="166"/>
      <c r="J43" s="166"/>
      <c r="K43" s="169">
        <f>SUM(K34:K41)</f>
        <v>0</v>
      </c>
      <c r="L43" s="170"/>
      <c r="M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158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17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Revitalizace zahrady Benediktinského opatství</v>
      </c>
      <c r="F52" s="35"/>
      <c r="G52" s="35"/>
      <c r="H52" s="35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153</v>
      </c>
      <c r="D53" s="25"/>
      <c r="E53" s="25"/>
      <c r="F53" s="25"/>
      <c r="G53" s="25"/>
      <c r="H53" s="25"/>
      <c r="I53" s="25"/>
      <c r="J53" s="25"/>
      <c r="K53" s="25"/>
      <c r="L53" s="25"/>
      <c r="M53" s="23"/>
    </row>
    <row r="54" s="2" customFormat="1" ht="16.5" customHeight="1">
      <c r="A54" s="41"/>
      <c r="B54" s="42"/>
      <c r="C54" s="43"/>
      <c r="D54" s="43"/>
      <c r="E54" s="175" t="s">
        <v>772</v>
      </c>
      <c r="F54" s="43"/>
      <c r="G54" s="43"/>
      <c r="H54" s="43"/>
      <c r="I54" s="43"/>
      <c r="J54" s="43"/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2" customHeight="1">
      <c r="A55" s="41"/>
      <c r="B55" s="42"/>
      <c r="C55" s="35" t="s">
        <v>518</v>
      </c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6.5" customHeight="1">
      <c r="A56" s="41"/>
      <c r="B56" s="42"/>
      <c r="C56" s="43"/>
      <c r="D56" s="43"/>
      <c r="E56" s="72" t="str">
        <f>E11</f>
        <v>2025-014-03-05 - Dětské hřiště - oplocení</v>
      </c>
      <c r="F56" s="43"/>
      <c r="G56" s="43"/>
      <c r="H56" s="43"/>
      <c r="I56" s="43"/>
      <c r="J56" s="43"/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2" customHeight="1">
      <c r="A58" s="41"/>
      <c r="B58" s="42"/>
      <c r="C58" s="35" t="s">
        <v>22</v>
      </c>
      <c r="D58" s="43"/>
      <c r="E58" s="43"/>
      <c r="F58" s="30" t="str">
        <f>F14</f>
        <v>parc.č.:1236, 1237/1, 1237/2, 1238, k.ú</v>
      </c>
      <c r="G58" s="43"/>
      <c r="H58" s="43"/>
      <c r="I58" s="35" t="s">
        <v>24</v>
      </c>
      <c r="J58" s="75" t="str">
        <f>IF(J14="","",J14)</f>
        <v>5. 6. 2025</v>
      </c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40.05" customHeight="1">
      <c r="A60" s="41"/>
      <c r="B60" s="42"/>
      <c r="C60" s="35" t="s">
        <v>26</v>
      </c>
      <c r="D60" s="43"/>
      <c r="E60" s="43"/>
      <c r="F60" s="30" t="str">
        <f>E17</f>
        <v xml:space="preserve">Benediktinské opatství, Vyšehradská 49, Praha 2   </v>
      </c>
      <c r="G60" s="43"/>
      <c r="H60" s="43"/>
      <c r="I60" s="35" t="s">
        <v>32</v>
      </c>
      <c r="J60" s="39" t="str">
        <f>E23</f>
        <v xml:space="preserve">Ing. arch. Tomáš Hradečný, Sestupná 21, Praha 6   </v>
      </c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15.15" customHeight="1">
      <c r="A61" s="41"/>
      <c r="B61" s="42"/>
      <c r="C61" s="35" t="s">
        <v>30</v>
      </c>
      <c r="D61" s="43"/>
      <c r="E61" s="43"/>
      <c r="F61" s="30" t="str">
        <f>IF(E20="","",E20)</f>
        <v>Vyplň údaj</v>
      </c>
      <c r="G61" s="43"/>
      <c r="H61" s="43"/>
      <c r="I61" s="35" t="s">
        <v>34</v>
      </c>
      <c r="J61" s="39" t="str">
        <f>E26</f>
        <v>Ing. Dana Mlejnková</v>
      </c>
      <c r="K61" s="43"/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9.28" customHeight="1">
      <c r="A63" s="41"/>
      <c r="B63" s="42"/>
      <c r="C63" s="176" t="s">
        <v>159</v>
      </c>
      <c r="D63" s="177"/>
      <c r="E63" s="177"/>
      <c r="F63" s="177"/>
      <c r="G63" s="177"/>
      <c r="H63" s="177"/>
      <c r="I63" s="178" t="s">
        <v>160</v>
      </c>
      <c r="J63" s="178" t="s">
        <v>161</v>
      </c>
      <c r="K63" s="178" t="s">
        <v>162</v>
      </c>
      <c r="L63" s="177"/>
      <c r="M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2.8" customHeight="1">
      <c r="A65" s="41"/>
      <c r="B65" s="42"/>
      <c r="C65" s="179" t="s">
        <v>72</v>
      </c>
      <c r="D65" s="43"/>
      <c r="E65" s="43"/>
      <c r="F65" s="43"/>
      <c r="G65" s="43"/>
      <c r="H65" s="43"/>
      <c r="I65" s="105">
        <f>Q94</f>
        <v>0</v>
      </c>
      <c r="J65" s="105">
        <f>R94</f>
        <v>0</v>
      </c>
      <c r="K65" s="105">
        <f>K94</f>
        <v>0</v>
      </c>
      <c r="L65" s="43"/>
      <c r="M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U65" s="20" t="s">
        <v>163</v>
      </c>
    </row>
    <row r="66" s="9" customFormat="1" ht="24.96" customHeight="1">
      <c r="A66" s="9"/>
      <c r="B66" s="180"/>
      <c r="C66" s="181"/>
      <c r="D66" s="182" t="s">
        <v>164</v>
      </c>
      <c r="E66" s="183"/>
      <c r="F66" s="183"/>
      <c r="G66" s="183"/>
      <c r="H66" s="183"/>
      <c r="I66" s="184">
        <f>Q95</f>
        <v>0</v>
      </c>
      <c r="J66" s="184">
        <f>R95</f>
        <v>0</v>
      </c>
      <c r="K66" s="184">
        <f>K95</f>
        <v>0</v>
      </c>
      <c r="L66" s="181"/>
      <c r="M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31"/>
      <c r="D67" s="187" t="s">
        <v>522</v>
      </c>
      <c r="E67" s="188"/>
      <c r="F67" s="188"/>
      <c r="G67" s="188"/>
      <c r="H67" s="188"/>
      <c r="I67" s="189">
        <f>Q96</f>
        <v>0</v>
      </c>
      <c r="J67" s="189">
        <f>R96</f>
        <v>0</v>
      </c>
      <c r="K67" s="189">
        <f>K96</f>
        <v>0</v>
      </c>
      <c r="L67" s="131"/>
      <c r="M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31"/>
      <c r="D68" s="187" t="s">
        <v>523</v>
      </c>
      <c r="E68" s="188"/>
      <c r="F68" s="188"/>
      <c r="G68" s="188"/>
      <c r="H68" s="188"/>
      <c r="I68" s="189">
        <f>Q191</f>
        <v>0</v>
      </c>
      <c r="J68" s="189">
        <f>R191</f>
        <v>0</v>
      </c>
      <c r="K68" s="189">
        <f>K191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31"/>
      <c r="D69" s="187" t="s">
        <v>524</v>
      </c>
      <c r="E69" s="188"/>
      <c r="F69" s="188"/>
      <c r="G69" s="188"/>
      <c r="H69" s="188"/>
      <c r="I69" s="189">
        <f>Q199</f>
        <v>0</v>
      </c>
      <c r="J69" s="189">
        <f>R199</f>
        <v>0</v>
      </c>
      <c r="K69" s="189">
        <f>K199</f>
        <v>0</v>
      </c>
      <c r="L69" s="131"/>
      <c r="M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31"/>
      <c r="D70" s="187" t="s">
        <v>174</v>
      </c>
      <c r="E70" s="188"/>
      <c r="F70" s="188"/>
      <c r="G70" s="188"/>
      <c r="H70" s="188"/>
      <c r="I70" s="189">
        <f>Q261</f>
        <v>0</v>
      </c>
      <c r="J70" s="189">
        <f>R261</f>
        <v>0</v>
      </c>
      <c r="K70" s="189">
        <f>K261</f>
        <v>0</v>
      </c>
      <c r="L70" s="131"/>
      <c r="M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774</v>
      </c>
      <c r="E71" s="183"/>
      <c r="F71" s="183"/>
      <c r="G71" s="183"/>
      <c r="H71" s="183"/>
      <c r="I71" s="184">
        <f>Q266</f>
        <v>0</v>
      </c>
      <c r="J71" s="184">
        <f>R266</f>
        <v>0</v>
      </c>
      <c r="K71" s="184">
        <f>K266</f>
        <v>0</v>
      </c>
      <c r="L71" s="181"/>
      <c r="M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31"/>
      <c r="D72" s="187" t="s">
        <v>776</v>
      </c>
      <c r="E72" s="188"/>
      <c r="F72" s="188"/>
      <c r="G72" s="188"/>
      <c r="H72" s="188"/>
      <c r="I72" s="189">
        <f>Q267</f>
        <v>0</v>
      </c>
      <c r="J72" s="189">
        <f>R267</f>
        <v>0</v>
      </c>
      <c r="K72" s="189">
        <f>K267</f>
        <v>0</v>
      </c>
      <c r="L72" s="131"/>
      <c r="M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175</v>
      </c>
      <c r="D79" s="43"/>
      <c r="E79" s="43"/>
      <c r="F79" s="43"/>
      <c r="G79" s="43"/>
      <c r="H79" s="43"/>
      <c r="I79" s="43"/>
      <c r="J79" s="43"/>
      <c r="K79" s="43"/>
      <c r="L79" s="43"/>
      <c r="M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17</v>
      </c>
      <c r="D81" s="43"/>
      <c r="E81" s="43"/>
      <c r="F81" s="43"/>
      <c r="G81" s="43"/>
      <c r="H81" s="43"/>
      <c r="I81" s="43"/>
      <c r="J81" s="43"/>
      <c r="K81" s="43"/>
      <c r="L81" s="43"/>
      <c r="M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5" t="str">
        <f>E7</f>
        <v>Revitalizace zahrady Benediktinského opatství</v>
      </c>
      <c r="F82" s="35"/>
      <c r="G82" s="35"/>
      <c r="H82" s="35"/>
      <c r="I82" s="43"/>
      <c r="J82" s="43"/>
      <c r="K82" s="43"/>
      <c r="L82" s="43"/>
      <c r="M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153</v>
      </c>
      <c r="D83" s="25"/>
      <c r="E83" s="25"/>
      <c r="F83" s="25"/>
      <c r="G83" s="25"/>
      <c r="H83" s="25"/>
      <c r="I83" s="25"/>
      <c r="J83" s="25"/>
      <c r="K83" s="25"/>
      <c r="L83" s="25"/>
      <c r="M83" s="23"/>
    </row>
    <row r="84" s="2" customFormat="1" ht="16.5" customHeight="1">
      <c r="A84" s="41"/>
      <c r="B84" s="42"/>
      <c r="C84" s="43"/>
      <c r="D84" s="43"/>
      <c r="E84" s="175" t="s">
        <v>772</v>
      </c>
      <c r="F84" s="43"/>
      <c r="G84" s="43"/>
      <c r="H84" s="43"/>
      <c r="I84" s="43"/>
      <c r="J84" s="43"/>
      <c r="K84" s="43"/>
      <c r="L84" s="43"/>
      <c r="M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518</v>
      </c>
      <c r="D85" s="43"/>
      <c r="E85" s="43"/>
      <c r="F85" s="43"/>
      <c r="G85" s="43"/>
      <c r="H85" s="43"/>
      <c r="I85" s="43"/>
      <c r="J85" s="43"/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2025-014-03-05 - Dětské hřiště - oplocení</v>
      </c>
      <c r="F86" s="43"/>
      <c r="G86" s="43"/>
      <c r="H86" s="43"/>
      <c r="I86" s="43"/>
      <c r="J86" s="43"/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F14</f>
        <v>parc.č.:1236, 1237/1, 1237/2, 1238, k.ú</v>
      </c>
      <c r="G88" s="43"/>
      <c r="H88" s="43"/>
      <c r="I88" s="35" t="s">
        <v>24</v>
      </c>
      <c r="J88" s="75" t="str">
        <f>IF(J14="","",J14)</f>
        <v>5. 6. 2025</v>
      </c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26</v>
      </c>
      <c r="D90" s="43"/>
      <c r="E90" s="43"/>
      <c r="F90" s="30" t="str">
        <f>E17</f>
        <v xml:space="preserve">Benediktinské opatství, Vyšehradská 49, Praha 2   </v>
      </c>
      <c r="G90" s="43"/>
      <c r="H90" s="43"/>
      <c r="I90" s="35" t="s">
        <v>32</v>
      </c>
      <c r="J90" s="39" t="str">
        <f>E23</f>
        <v xml:space="preserve">Ing. arch. Tomáš Hradečný, Sestupná 21, Praha 6   </v>
      </c>
      <c r="K90" s="43"/>
      <c r="L90" s="43"/>
      <c r="M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IF(E20="","",E20)</f>
        <v>Vyplň údaj</v>
      </c>
      <c r="G91" s="43"/>
      <c r="H91" s="43"/>
      <c r="I91" s="35" t="s">
        <v>34</v>
      </c>
      <c r="J91" s="39" t="str">
        <f>E26</f>
        <v>Ing. Dana Mlejnková</v>
      </c>
      <c r="K91" s="43"/>
      <c r="L91" s="43"/>
      <c r="M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1"/>
      <c r="B93" s="192"/>
      <c r="C93" s="193" t="s">
        <v>176</v>
      </c>
      <c r="D93" s="194" t="s">
        <v>57</v>
      </c>
      <c r="E93" s="194" t="s">
        <v>53</v>
      </c>
      <c r="F93" s="194" t="s">
        <v>54</v>
      </c>
      <c r="G93" s="194" t="s">
        <v>177</v>
      </c>
      <c r="H93" s="194" t="s">
        <v>178</v>
      </c>
      <c r="I93" s="194" t="s">
        <v>179</v>
      </c>
      <c r="J93" s="194" t="s">
        <v>180</v>
      </c>
      <c r="K93" s="194" t="s">
        <v>162</v>
      </c>
      <c r="L93" s="195" t="s">
        <v>181</v>
      </c>
      <c r="M93" s="196"/>
      <c r="N93" s="95" t="s">
        <v>20</v>
      </c>
      <c r="O93" s="96" t="s">
        <v>42</v>
      </c>
      <c r="P93" s="96" t="s">
        <v>182</v>
      </c>
      <c r="Q93" s="96" t="s">
        <v>183</v>
      </c>
      <c r="R93" s="96" t="s">
        <v>184</v>
      </c>
      <c r="S93" s="96" t="s">
        <v>185</v>
      </c>
      <c r="T93" s="96" t="s">
        <v>186</v>
      </c>
      <c r="U93" s="96" t="s">
        <v>187</v>
      </c>
      <c r="V93" s="96" t="s">
        <v>188</v>
      </c>
      <c r="W93" s="96" t="s">
        <v>189</v>
      </c>
      <c r="X93" s="97" t="s">
        <v>190</v>
      </c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1"/>
      <c r="B94" s="42"/>
      <c r="C94" s="102" t="s">
        <v>191</v>
      </c>
      <c r="D94" s="43"/>
      <c r="E94" s="43"/>
      <c r="F94" s="43"/>
      <c r="G94" s="43"/>
      <c r="H94" s="43"/>
      <c r="I94" s="43"/>
      <c r="J94" s="43"/>
      <c r="K94" s="197">
        <f>BK94</f>
        <v>0</v>
      </c>
      <c r="L94" s="43"/>
      <c r="M94" s="47"/>
      <c r="N94" s="98"/>
      <c r="O94" s="198"/>
      <c r="P94" s="99"/>
      <c r="Q94" s="199">
        <f>Q95+Q266</f>
        <v>0</v>
      </c>
      <c r="R94" s="199">
        <f>R95+R266</f>
        <v>0</v>
      </c>
      <c r="S94" s="99"/>
      <c r="T94" s="200">
        <f>T95+T266</f>
        <v>0</v>
      </c>
      <c r="U94" s="99"/>
      <c r="V94" s="200">
        <f>V95+V266</f>
        <v>11.04518585782</v>
      </c>
      <c r="W94" s="99"/>
      <c r="X94" s="201">
        <f>X95+X266</f>
        <v>0</v>
      </c>
      <c r="Y94" s="41"/>
      <c r="Z94" s="41"/>
      <c r="AA94" s="41"/>
      <c r="AB94" s="41"/>
      <c r="AC94" s="41"/>
      <c r="AD94" s="41"/>
      <c r="AE94" s="41"/>
      <c r="AT94" s="20" t="s">
        <v>73</v>
      </c>
      <c r="AU94" s="20" t="s">
        <v>163</v>
      </c>
      <c r="BK94" s="202">
        <f>BK95+BK266</f>
        <v>0</v>
      </c>
    </row>
    <row r="95" s="12" customFormat="1" ht="25.92" customHeight="1">
      <c r="A95" s="12"/>
      <c r="B95" s="203"/>
      <c r="C95" s="204"/>
      <c r="D95" s="205" t="s">
        <v>73</v>
      </c>
      <c r="E95" s="206" t="s">
        <v>192</v>
      </c>
      <c r="F95" s="206" t="s">
        <v>193</v>
      </c>
      <c r="G95" s="204"/>
      <c r="H95" s="204"/>
      <c r="I95" s="207"/>
      <c r="J95" s="207"/>
      <c r="K95" s="208">
        <f>BK95</f>
        <v>0</v>
      </c>
      <c r="L95" s="204"/>
      <c r="M95" s="209"/>
      <c r="N95" s="210"/>
      <c r="O95" s="211"/>
      <c r="P95" s="211"/>
      <c r="Q95" s="212">
        <f>Q96+Q191+Q199+Q261</f>
        <v>0</v>
      </c>
      <c r="R95" s="212">
        <f>R96+R191+R199+R261</f>
        <v>0</v>
      </c>
      <c r="S95" s="211"/>
      <c r="T95" s="213">
        <f>T96+T191+T199+T261</f>
        <v>0</v>
      </c>
      <c r="U95" s="211"/>
      <c r="V95" s="213">
        <f>V96+V191+V199+V261</f>
        <v>11.014896609819999</v>
      </c>
      <c r="W95" s="211"/>
      <c r="X95" s="214">
        <f>X96+X191+X199+X261</f>
        <v>0</v>
      </c>
      <c r="Y95" s="12"/>
      <c r="Z95" s="12"/>
      <c r="AA95" s="12"/>
      <c r="AB95" s="12"/>
      <c r="AC95" s="12"/>
      <c r="AD95" s="12"/>
      <c r="AE95" s="12"/>
      <c r="AR95" s="215" t="s">
        <v>82</v>
      </c>
      <c r="AT95" s="216" t="s">
        <v>73</v>
      </c>
      <c r="AU95" s="216" t="s">
        <v>74</v>
      </c>
      <c r="AY95" s="215" t="s">
        <v>194</v>
      </c>
      <c r="BK95" s="217">
        <f>BK96+BK191+BK199+BK261</f>
        <v>0</v>
      </c>
    </row>
    <row r="96" s="12" customFormat="1" ht="22.8" customHeight="1">
      <c r="A96" s="12"/>
      <c r="B96" s="203"/>
      <c r="C96" s="204"/>
      <c r="D96" s="205" t="s">
        <v>73</v>
      </c>
      <c r="E96" s="218" t="s">
        <v>82</v>
      </c>
      <c r="F96" s="218" t="s">
        <v>530</v>
      </c>
      <c r="G96" s="204"/>
      <c r="H96" s="204"/>
      <c r="I96" s="207"/>
      <c r="J96" s="207"/>
      <c r="K96" s="219">
        <f>BK96</f>
        <v>0</v>
      </c>
      <c r="L96" s="204"/>
      <c r="M96" s="209"/>
      <c r="N96" s="210"/>
      <c r="O96" s="211"/>
      <c r="P96" s="211"/>
      <c r="Q96" s="212">
        <f>SUM(Q97:Q190)</f>
        <v>0</v>
      </c>
      <c r="R96" s="212">
        <f>SUM(R97:R190)</f>
        <v>0</v>
      </c>
      <c r="S96" s="211"/>
      <c r="T96" s="213">
        <f>SUM(T97:T190)</f>
        <v>0</v>
      </c>
      <c r="U96" s="211"/>
      <c r="V96" s="213">
        <f>SUM(V97:V190)</f>
        <v>0</v>
      </c>
      <c r="W96" s="211"/>
      <c r="X96" s="214">
        <f>SUM(X97:X190)</f>
        <v>0</v>
      </c>
      <c r="Y96" s="12"/>
      <c r="Z96" s="12"/>
      <c r="AA96" s="12"/>
      <c r="AB96" s="12"/>
      <c r="AC96" s="12"/>
      <c r="AD96" s="12"/>
      <c r="AE96" s="12"/>
      <c r="AR96" s="215" t="s">
        <v>82</v>
      </c>
      <c r="AT96" s="216" t="s">
        <v>73</v>
      </c>
      <c r="AU96" s="216" t="s">
        <v>82</v>
      </c>
      <c r="AY96" s="215" t="s">
        <v>194</v>
      </c>
      <c r="BK96" s="217">
        <f>SUM(BK97:BK190)</f>
        <v>0</v>
      </c>
    </row>
    <row r="97" s="2" customFormat="1" ht="24.15" customHeight="1">
      <c r="A97" s="41"/>
      <c r="B97" s="42"/>
      <c r="C97" s="220" t="s">
        <v>82</v>
      </c>
      <c r="D97" s="220" t="s">
        <v>197</v>
      </c>
      <c r="E97" s="221" t="s">
        <v>309</v>
      </c>
      <c r="F97" s="222" t="s">
        <v>310</v>
      </c>
      <c r="G97" s="223" t="s">
        <v>200</v>
      </c>
      <c r="H97" s="224">
        <v>21.300000000000001</v>
      </c>
      <c r="I97" s="225"/>
      <c r="J97" s="225"/>
      <c r="K97" s="226">
        <f>ROUND(P97*H97,2)</f>
        <v>0</v>
      </c>
      <c r="L97" s="222" t="s">
        <v>201</v>
      </c>
      <c r="M97" s="47"/>
      <c r="N97" s="227" t="s">
        <v>20</v>
      </c>
      <c r="O97" s="228" t="s">
        <v>43</v>
      </c>
      <c r="P97" s="229">
        <f>I97+J97</f>
        <v>0</v>
      </c>
      <c r="Q97" s="229">
        <f>ROUND(I97*H97,2)</f>
        <v>0</v>
      </c>
      <c r="R97" s="229">
        <f>ROUND(J97*H97,2)</f>
        <v>0</v>
      </c>
      <c r="S97" s="87"/>
      <c r="T97" s="230">
        <f>S97*H97</f>
        <v>0</v>
      </c>
      <c r="U97" s="230">
        <v>0</v>
      </c>
      <c r="V97" s="230">
        <f>U97*H97</f>
        <v>0</v>
      </c>
      <c r="W97" s="230">
        <v>0</v>
      </c>
      <c r="X97" s="231">
        <f>W97*H97</f>
        <v>0</v>
      </c>
      <c r="Y97" s="41"/>
      <c r="Z97" s="41"/>
      <c r="AA97" s="41"/>
      <c r="AB97" s="41"/>
      <c r="AC97" s="41"/>
      <c r="AD97" s="41"/>
      <c r="AE97" s="41"/>
      <c r="AR97" s="232" t="s">
        <v>202</v>
      </c>
      <c r="AT97" s="232" t="s">
        <v>197</v>
      </c>
      <c r="AU97" s="232" t="s">
        <v>84</v>
      </c>
      <c r="AY97" s="20" t="s">
        <v>194</v>
      </c>
      <c r="BE97" s="233">
        <f>IF(O97="základní",K97,0)</f>
        <v>0</v>
      </c>
      <c r="BF97" s="233">
        <f>IF(O97="snížená",K97,0)</f>
        <v>0</v>
      </c>
      <c r="BG97" s="233">
        <f>IF(O97="zákl. přenesená",K97,0)</f>
        <v>0</v>
      </c>
      <c r="BH97" s="233">
        <f>IF(O97="sníž. přenesená",K97,0)</f>
        <v>0</v>
      </c>
      <c r="BI97" s="233">
        <f>IF(O97="nulová",K97,0)</f>
        <v>0</v>
      </c>
      <c r="BJ97" s="20" t="s">
        <v>82</v>
      </c>
      <c r="BK97" s="233">
        <f>ROUND(P97*H97,2)</f>
        <v>0</v>
      </c>
      <c r="BL97" s="20" t="s">
        <v>202</v>
      </c>
      <c r="BM97" s="232" t="s">
        <v>1161</v>
      </c>
    </row>
    <row r="98" s="2" customFormat="1">
      <c r="A98" s="41"/>
      <c r="B98" s="42"/>
      <c r="C98" s="43"/>
      <c r="D98" s="234" t="s">
        <v>204</v>
      </c>
      <c r="E98" s="43"/>
      <c r="F98" s="235" t="s">
        <v>312</v>
      </c>
      <c r="G98" s="43"/>
      <c r="H98" s="43"/>
      <c r="I98" s="236"/>
      <c r="J98" s="236"/>
      <c r="K98" s="43"/>
      <c r="L98" s="43"/>
      <c r="M98" s="47"/>
      <c r="N98" s="237"/>
      <c r="O98" s="238"/>
      <c r="P98" s="87"/>
      <c r="Q98" s="87"/>
      <c r="R98" s="87"/>
      <c r="S98" s="87"/>
      <c r="T98" s="87"/>
      <c r="U98" s="87"/>
      <c r="V98" s="87"/>
      <c r="W98" s="87"/>
      <c r="X98" s="88"/>
      <c r="Y98" s="41"/>
      <c r="Z98" s="41"/>
      <c r="AA98" s="41"/>
      <c r="AB98" s="41"/>
      <c r="AC98" s="41"/>
      <c r="AD98" s="41"/>
      <c r="AE98" s="41"/>
      <c r="AT98" s="20" t="s">
        <v>204</v>
      </c>
      <c r="AU98" s="20" t="s">
        <v>84</v>
      </c>
    </row>
    <row r="99" s="13" customFormat="1">
      <c r="A99" s="13"/>
      <c r="B99" s="239"/>
      <c r="C99" s="240"/>
      <c r="D99" s="241" t="s">
        <v>206</v>
      </c>
      <c r="E99" s="242" t="s">
        <v>20</v>
      </c>
      <c r="F99" s="243" t="s">
        <v>108</v>
      </c>
      <c r="G99" s="240"/>
      <c r="H99" s="242" t="s">
        <v>20</v>
      </c>
      <c r="I99" s="244"/>
      <c r="J99" s="244"/>
      <c r="K99" s="240"/>
      <c r="L99" s="240"/>
      <c r="M99" s="245"/>
      <c r="N99" s="246"/>
      <c r="O99" s="247"/>
      <c r="P99" s="247"/>
      <c r="Q99" s="247"/>
      <c r="R99" s="247"/>
      <c r="S99" s="247"/>
      <c r="T99" s="247"/>
      <c r="U99" s="247"/>
      <c r="V99" s="247"/>
      <c r="W99" s="247"/>
      <c r="X99" s="248"/>
      <c r="Y99" s="13"/>
      <c r="Z99" s="13"/>
      <c r="AA99" s="13"/>
      <c r="AB99" s="13"/>
      <c r="AC99" s="13"/>
      <c r="AD99" s="13"/>
      <c r="AE99" s="13"/>
      <c r="AT99" s="249" t="s">
        <v>206</v>
      </c>
      <c r="AU99" s="249" t="s">
        <v>84</v>
      </c>
      <c r="AV99" s="13" t="s">
        <v>82</v>
      </c>
      <c r="AW99" s="13" t="s">
        <v>5</v>
      </c>
      <c r="AX99" s="13" t="s">
        <v>74</v>
      </c>
      <c r="AY99" s="249" t="s">
        <v>194</v>
      </c>
    </row>
    <row r="100" s="13" customFormat="1">
      <c r="A100" s="13"/>
      <c r="B100" s="239"/>
      <c r="C100" s="240"/>
      <c r="D100" s="241" t="s">
        <v>206</v>
      </c>
      <c r="E100" s="242" t="s">
        <v>20</v>
      </c>
      <c r="F100" s="243" t="s">
        <v>1162</v>
      </c>
      <c r="G100" s="240"/>
      <c r="H100" s="242" t="s">
        <v>20</v>
      </c>
      <c r="I100" s="244"/>
      <c r="J100" s="244"/>
      <c r="K100" s="240"/>
      <c r="L100" s="240"/>
      <c r="M100" s="245"/>
      <c r="N100" s="246"/>
      <c r="O100" s="247"/>
      <c r="P100" s="247"/>
      <c r="Q100" s="247"/>
      <c r="R100" s="247"/>
      <c r="S100" s="247"/>
      <c r="T100" s="247"/>
      <c r="U100" s="247"/>
      <c r="V100" s="247"/>
      <c r="W100" s="247"/>
      <c r="X100" s="248"/>
      <c r="Y100" s="13"/>
      <c r="Z100" s="13"/>
      <c r="AA100" s="13"/>
      <c r="AB100" s="13"/>
      <c r="AC100" s="13"/>
      <c r="AD100" s="13"/>
      <c r="AE100" s="13"/>
      <c r="AT100" s="249" t="s">
        <v>206</v>
      </c>
      <c r="AU100" s="249" t="s">
        <v>84</v>
      </c>
      <c r="AV100" s="13" t="s">
        <v>82</v>
      </c>
      <c r="AW100" s="13" t="s">
        <v>5</v>
      </c>
      <c r="AX100" s="13" t="s">
        <v>74</v>
      </c>
      <c r="AY100" s="249" t="s">
        <v>194</v>
      </c>
    </row>
    <row r="101" s="13" customFormat="1">
      <c r="A101" s="13"/>
      <c r="B101" s="239"/>
      <c r="C101" s="240"/>
      <c r="D101" s="241" t="s">
        <v>206</v>
      </c>
      <c r="E101" s="242" t="s">
        <v>20</v>
      </c>
      <c r="F101" s="243" t="s">
        <v>200</v>
      </c>
      <c r="G101" s="240"/>
      <c r="H101" s="242" t="s">
        <v>20</v>
      </c>
      <c r="I101" s="244"/>
      <c r="J101" s="244"/>
      <c r="K101" s="240"/>
      <c r="L101" s="240"/>
      <c r="M101" s="245"/>
      <c r="N101" s="246"/>
      <c r="O101" s="247"/>
      <c r="P101" s="247"/>
      <c r="Q101" s="247"/>
      <c r="R101" s="247"/>
      <c r="S101" s="247"/>
      <c r="T101" s="247"/>
      <c r="U101" s="247"/>
      <c r="V101" s="247"/>
      <c r="W101" s="247"/>
      <c r="X101" s="248"/>
      <c r="Y101" s="13"/>
      <c r="Z101" s="13"/>
      <c r="AA101" s="13"/>
      <c r="AB101" s="13"/>
      <c r="AC101" s="13"/>
      <c r="AD101" s="13"/>
      <c r="AE101" s="13"/>
      <c r="AT101" s="249" t="s">
        <v>206</v>
      </c>
      <c r="AU101" s="249" t="s">
        <v>84</v>
      </c>
      <c r="AV101" s="13" t="s">
        <v>82</v>
      </c>
      <c r="AW101" s="13" t="s">
        <v>5</v>
      </c>
      <c r="AX101" s="13" t="s">
        <v>74</v>
      </c>
      <c r="AY101" s="249" t="s">
        <v>194</v>
      </c>
    </row>
    <row r="102" s="14" customFormat="1">
      <c r="A102" s="14"/>
      <c r="B102" s="250"/>
      <c r="C102" s="251"/>
      <c r="D102" s="241" t="s">
        <v>206</v>
      </c>
      <c r="E102" s="252" t="s">
        <v>20</v>
      </c>
      <c r="F102" s="253" t="s">
        <v>1163</v>
      </c>
      <c r="G102" s="251"/>
      <c r="H102" s="254">
        <v>21.300000000000001</v>
      </c>
      <c r="I102" s="255"/>
      <c r="J102" s="255"/>
      <c r="K102" s="251"/>
      <c r="L102" s="251"/>
      <c r="M102" s="256"/>
      <c r="N102" s="257"/>
      <c r="O102" s="258"/>
      <c r="P102" s="258"/>
      <c r="Q102" s="258"/>
      <c r="R102" s="258"/>
      <c r="S102" s="258"/>
      <c r="T102" s="258"/>
      <c r="U102" s="258"/>
      <c r="V102" s="258"/>
      <c r="W102" s="258"/>
      <c r="X102" s="259"/>
      <c r="Y102" s="14"/>
      <c r="Z102" s="14"/>
      <c r="AA102" s="14"/>
      <c r="AB102" s="14"/>
      <c r="AC102" s="14"/>
      <c r="AD102" s="14"/>
      <c r="AE102" s="14"/>
      <c r="AT102" s="260" t="s">
        <v>206</v>
      </c>
      <c r="AU102" s="260" t="s">
        <v>84</v>
      </c>
      <c r="AV102" s="14" t="s">
        <v>84</v>
      </c>
      <c r="AW102" s="14" t="s">
        <v>5</v>
      </c>
      <c r="AX102" s="14" t="s">
        <v>74</v>
      </c>
      <c r="AY102" s="260" t="s">
        <v>194</v>
      </c>
    </row>
    <row r="103" s="15" customFormat="1">
      <c r="A103" s="15"/>
      <c r="B103" s="261"/>
      <c r="C103" s="262"/>
      <c r="D103" s="241" t="s">
        <v>206</v>
      </c>
      <c r="E103" s="263" t="s">
        <v>20</v>
      </c>
      <c r="F103" s="264" t="s">
        <v>210</v>
      </c>
      <c r="G103" s="262"/>
      <c r="H103" s="265">
        <v>21.300000000000001</v>
      </c>
      <c r="I103" s="266"/>
      <c r="J103" s="266"/>
      <c r="K103" s="262"/>
      <c r="L103" s="262"/>
      <c r="M103" s="267"/>
      <c r="N103" s="268"/>
      <c r="O103" s="269"/>
      <c r="P103" s="269"/>
      <c r="Q103" s="269"/>
      <c r="R103" s="269"/>
      <c r="S103" s="269"/>
      <c r="T103" s="269"/>
      <c r="U103" s="269"/>
      <c r="V103" s="269"/>
      <c r="W103" s="269"/>
      <c r="X103" s="270"/>
      <c r="Y103" s="15"/>
      <c r="Z103" s="15"/>
      <c r="AA103" s="15"/>
      <c r="AB103" s="15"/>
      <c r="AC103" s="15"/>
      <c r="AD103" s="15"/>
      <c r="AE103" s="15"/>
      <c r="AT103" s="271" t="s">
        <v>206</v>
      </c>
      <c r="AU103" s="271" t="s">
        <v>84</v>
      </c>
      <c r="AV103" s="15" t="s">
        <v>202</v>
      </c>
      <c r="AW103" s="15" t="s">
        <v>5</v>
      </c>
      <c r="AX103" s="15" t="s">
        <v>82</v>
      </c>
      <c r="AY103" s="271" t="s">
        <v>194</v>
      </c>
    </row>
    <row r="104" s="2" customFormat="1" ht="24.15" customHeight="1">
      <c r="A104" s="41"/>
      <c r="B104" s="42"/>
      <c r="C104" s="220" t="s">
        <v>84</v>
      </c>
      <c r="D104" s="220" t="s">
        <v>197</v>
      </c>
      <c r="E104" s="221" t="s">
        <v>211</v>
      </c>
      <c r="F104" s="222" t="s">
        <v>212</v>
      </c>
      <c r="G104" s="223" t="s">
        <v>200</v>
      </c>
      <c r="H104" s="224">
        <v>21.300000000000001</v>
      </c>
      <c r="I104" s="225"/>
      <c r="J104" s="225"/>
      <c r="K104" s="226">
        <f>ROUND(P104*H104,2)</f>
        <v>0</v>
      </c>
      <c r="L104" s="222" t="s">
        <v>201</v>
      </c>
      <c r="M104" s="47"/>
      <c r="N104" s="227" t="s">
        <v>20</v>
      </c>
      <c r="O104" s="228" t="s">
        <v>43</v>
      </c>
      <c r="P104" s="229">
        <f>I104+J104</f>
        <v>0</v>
      </c>
      <c r="Q104" s="229">
        <f>ROUND(I104*H104,2)</f>
        <v>0</v>
      </c>
      <c r="R104" s="229">
        <f>ROUND(J104*H104,2)</f>
        <v>0</v>
      </c>
      <c r="S104" s="87"/>
      <c r="T104" s="230">
        <f>S104*H104</f>
        <v>0</v>
      </c>
      <c r="U104" s="230">
        <v>0</v>
      </c>
      <c r="V104" s="230">
        <f>U104*H104</f>
        <v>0</v>
      </c>
      <c r="W104" s="230">
        <v>0</v>
      </c>
      <c r="X104" s="231">
        <f>W104*H104</f>
        <v>0</v>
      </c>
      <c r="Y104" s="41"/>
      <c r="Z104" s="41"/>
      <c r="AA104" s="41"/>
      <c r="AB104" s="41"/>
      <c r="AC104" s="41"/>
      <c r="AD104" s="41"/>
      <c r="AE104" s="41"/>
      <c r="AR104" s="232" t="s">
        <v>202</v>
      </c>
      <c r="AT104" s="232" t="s">
        <v>197</v>
      </c>
      <c r="AU104" s="232" t="s">
        <v>84</v>
      </c>
      <c r="AY104" s="20" t="s">
        <v>194</v>
      </c>
      <c r="BE104" s="233">
        <f>IF(O104="základní",K104,0)</f>
        <v>0</v>
      </c>
      <c r="BF104" s="233">
        <f>IF(O104="snížená",K104,0)</f>
        <v>0</v>
      </c>
      <c r="BG104" s="233">
        <f>IF(O104="zákl. přenesená",K104,0)</f>
        <v>0</v>
      </c>
      <c r="BH104" s="233">
        <f>IF(O104="sníž. přenesená",K104,0)</f>
        <v>0</v>
      </c>
      <c r="BI104" s="233">
        <f>IF(O104="nulová",K104,0)</f>
        <v>0</v>
      </c>
      <c r="BJ104" s="20" t="s">
        <v>82</v>
      </c>
      <c r="BK104" s="233">
        <f>ROUND(P104*H104,2)</f>
        <v>0</v>
      </c>
      <c r="BL104" s="20" t="s">
        <v>202</v>
      </c>
      <c r="BM104" s="232" t="s">
        <v>1164</v>
      </c>
    </row>
    <row r="105" s="2" customFormat="1">
      <c r="A105" s="41"/>
      <c r="B105" s="42"/>
      <c r="C105" s="43"/>
      <c r="D105" s="234" t="s">
        <v>204</v>
      </c>
      <c r="E105" s="43"/>
      <c r="F105" s="235" t="s">
        <v>214</v>
      </c>
      <c r="G105" s="43"/>
      <c r="H105" s="43"/>
      <c r="I105" s="236"/>
      <c r="J105" s="236"/>
      <c r="K105" s="43"/>
      <c r="L105" s="43"/>
      <c r="M105" s="47"/>
      <c r="N105" s="237"/>
      <c r="O105" s="238"/>
      <c r="P105" s="87"/>
      <c r="Q105" s="87"/>
      <c r="R105" s="87"/>
      <c r="S105" s="87"/>
      <c r="T105" s="87"/>
      <c r="U105" s="87"/>
      <c r="V105" s="87"/>
      <c r="W105" s="87"/>
      <c r="X105" s="88"/>
      <c r="Y105" s="41"/>
      <c r="Z105" s="41"/>
      <c r="AA105" s="41"/>
      <c r="AB105" s="41"/>
      <c r="AC105" s="41"/>
      <c r="AD105" s="41"/>
      <c r="AE105" s="41"/>
      <c r="AT105" s="20" t="s">
        <v>204</v>
      </c>
      <c r="AU105" s="20" t="s">
        <v>84</v>
      </c>
    </row>
    <row r="106" s="13" customFormat="1">
      <c r="A106" s="13"/>
      <c r="B106" s="239"/>
      <c r="C106" s="240"/>
      <c r="D106" s="241" t="s">
        <v>206</v>
      </c>
      <c r="E106" s="242" t="s">
        <v>20</v>
      </c>
      <c r="F106" s="243" t="s">
        <v>108</v>
      </c>
      <c r="G106" s="240"/>
      <c r="H106" s="242" t="s">
        <v>20</v>
      </c>
      <c r="I106" s="244"/>
      <c r="J106" s="244"/>
      <c r="K106" s="240"/>
      <c r="L106" s="240"/>
      <c r="M106" s="245"/>
      <c r="N106" s="246"/>
      <c r="O106" s="247"/>
      <c r="P106" s="247"/>
      <c r="Q106" s="247"/>
      <c r="R106" s="247"/>
      <c r="S106" s="247"/>
      <c r="T106" s="247"/>
      <c r="U106" s="247"/>
      <c r="V106" s="247"/>
      <c r="W106" s="247"/>
      <c r="X106" s="248"/>
      <c r="Y106" s="13"/>
      <c r="Z106" s="13"/>
      <c r="AA106" s="13"/>
      <c r="AB106" s="13"/>
      <c r="AC106" s="13"/>
      <c r="AD106" s="13"/>
      <c r="AE106" s="13"/>
      <c r="AT106" s="249" t="s">
        <v>206</v>
      </c>
      <c r="AU106" s="249" t="s">
        <v>84</v>
      </c>
      <c r="AV106" s="13" t="s">
        <v>82</v>
      </c>
      <c r="AW106" s="13" t="s">
        <v>5</v>
      </c>
      <c r="AX106" s="13" t="s">
        <v>74</v>
      </c>
      <c r="AY106" s="249" t="s">
        <v>194</v>
      </c>
    </row>
    <row r="107" s="13" customFormat="1">
      <c r="A107" s="13"/>
      <c r="B107" s="239"/>
      <c r="C107" s="240"/>
      <c r="D107" s="241" t="s">
        <v>206</v>
      </c>
      <c r="E107" s="242" t="s">
        <v>20</v>
      </c>
      <c r="F107" s="243" t="s">
        <v>1162</v>
      </c>
      <c r="G107" s="240"/>
      <c r="H107" s="242" t="s">
        <v>20</v>
      </c>
      <c r="I107" s="244"/>
      <c r="J107" s="244"/>
      <c r="K107" s="240"/>
      <c r="L107" s="240"/>
      <c r="M107" s="245"/>
      <c r="N107" s="246"/>
      <c r="O107" s="247"/>
      <c r="P107" s="247"/>
      <c r="Q107" s="247"/>
      <c r="R107" s="247"/>
      <c r="S107" s="247"/>
      <c r="T107" s="247"/>
      <c r="U107" s="247"/>
      <c r="V107" s="247"/>
      <c r="W107" s="247"/>
      <c r="X107" s="248"/>
      <c r="Y107" s="13"/>
      <c r="Z107" s="13"/>
      <c r="AA107" s="13"/>
      <c r="AB107" s="13"/>
      <c r="AC107" s="13"/>
      <c r="AD107" s="13"/>
      <c r="AE107" s="13"/>
      <c r="AT107" s="249" t="s">
        <v>206</v>
      </c>
      <c r="AU107" s="249" t="s">
        <v>84</v>
      </c>
      <c r="AV107" s="13" t="s">
        <v>82</v>
      </c>
      <c r="AW107" s="13" t="s">
        <v>5</v>
      </c>
      <c r="AX107" s="13" t="s">
        <v>74</v>
      </c>
      <c r="AY107" s="249" t="s">
        <v>194</v>
      </c>
    </row>
    <row r="108" s="13" customFormat="1">
      <c r="A108" s="13"/>
      <c r="B108" s="239"/>
      <c r="C108" s="240"/>
      <c r="D108" s="241" t="s">
        <v>206</v>
      </c>
      <c r="E108" s="242" t="s">
        <v>20</v>
      </c>
      <c r="F108" s="243" t="s">
        <v>200</v>
      </c>
      <c r="G108" s="240"/>
      <c r="H108" s="242" t="s">
        <v>20</v>
      </c>
      <c r="I108" s="244"/>
      <c r="J108" s="244"/>
      <c r="K108" s="240"/>
      <c r="L108" s="240"/>
      <c r="M108" s="245"/>
      <c r="N108" s="246"/>
      <c r="O108" s="247"/>
      <c r="P108" s="247"/>
      <c r="Q108" s="247"/>
      <c r="R108" s="247"/>
      <c r="S108" s="247"/>
      <c r="T108" s="247"/>
      <c r="U108" s="247"/>
      <c r="V108" s="247"/>
      <c r="W108" s="247"/>
      <c r="X108" s="248"/>
      <c r="Y108" s="13"/>
      <c r="Z108" s="13"/>
      <c r="AA108" s="13"/>
      <c r="AB108" s="13"/>
      <c r="AC108" s="13"/>
      <c r="AD108" s="13"/>
      <c r="AE108" s="13"/>
      <c r="AT108" s="249" t="s">
        <v>206</v>
      </c>
      <c r="AU108" s="249" t="s">
        <v>84</v>
      </c>
      <c r="AV108" s="13" t="s">
        <v>82</v>
      </c>
      <c r="AW108" s="13" t="s">
        <v>5</v>
      </c>
      <c r="AX108" s="13" t="s">
        <v>74</v>
      </c>
      <c r="AY108" s="249" t="s">
        <v>194</v>
      </c>
    </row>
    <row r="109" s="14" customFormat="1">
      <c r="A109" s="14"/>
      <c r="B109" s="250"/>
      <c r="C109" s="251"/>
      <c r="D109" s="241" t="s">
        <v>206</v>
      </c>
      <c r="E109" s="252" t="s">
        <v>20</v>
      </c>
      <c r="F109" s="253" t="s">
        <v>1163</v>
      </c>
      <c r="G109" s="251"/>
      <c r="H109" s="254">
        <v>21.300000000000001</v>
      </c>
      <c r="I109" s="255"/>
      <c r="J109" s="255"/>
      <c r="K109" s="251"/>
      <c r="L109" s="251"/>
      <c r="M109" s="256"/>
      <c r="N109" s="257"/>
      <c r="O109" s="258"/>
      <c r="P109" s="258"/>
      <c r="Q109" s="258"/>
      <c r="R109" s="258"/>
      <c r="S109" s="258"/>
      <c r="T109" s="258"/>
      <c r="U109" s="258"/>
      <c r="V109" s="258"/>
      <c r="W109" s="258"/>
      <c r="X109" s="259"/>
      <c r="Y109" s="14"/>
      <c r="Z109" s="14"/>
      <c r="AA109" s="14"/>
      <c r="AB109" s="14"/>
      <c r="AC109" s="14"/>
      <c r="AD109" s="14"/>
      <c r="AE109" s="14"/>
      <c r="AT109" s="260" t="s">
        <v>206</v>
      </c>
      <c r="AU109" s="260" t="s">
        <v>84</v>
      </c>
      <c r="AV109" s="14" t="s">
        <v>84</v>
      </c>
      <c r="AW109" s="14" t="s">
        <v>5</v>
      </c>
      <c r="AX109" s="14" t="s">
        <v>74</v>
      </c>
      <c r="AY109" s="260" t="s">
        <v>194</v>
      </c>
    </row>
    <row r="110" s="15" customFormat="1">
      <c r="A110" s="15"/>
      <c r="B110" s="261"/>
      <c r="C110" s="262"/>
      <c r="D110" s="241" t="s">
        <v>206</v>
      </c>
      <c r="E110" s="263" t="s">
        <v>20</v>
      </c>
      <c r="F110" s="264" t="s">
        <v>210</v>
      </c>
      <c r="G110" s="262"/>
      <c r="H110" s="265">
        <v>21.300000000000001</v>
      </c>
      <c r="I110" s="266"/>
      <c r="J110" s="266"/>
      <c r="K110" s="262"/>
      <c r="L110" s="262"/>
      <c r="M110" s="267"/>
      <c r="N110" s="268"/>
      <c r="O110" s="269"/>
      <c r="P110" s="269"/>
      <c r="Q110" s="269"/>
      <c r="R110" s="269"/>
      <c r="S110" s="269"/>
      <c r="T110" s="269"/>
      <c r="U110" s="269"/>
      <c r="V110" s="269"/>
      <c r="W110" s="269"/>
      <c r="X110" s="270"/>
      <c r="Y110" s="15"/>
      <c r="Z110" s="15"/>
      <c r="AA110" s="15"/>
      <c r="AB110" s="15"/>
      <c r="AC110" s="15"/>
      <c r="AD110" s="15"/>
      <c r="AE110" s="15"/>
      <c r="AT110" s="271" t="s">
        <v>206</v>
      </c>
      <c r="AU110" s="271" t="s">
        <v>84</v>
      </c>
      <c r="AV110" s="15" t="s">
        <v>202</v>
      </c>
      <c r="AW110" s="15" t="s">
        <v>5</v>
      </c>
      <c r="AX110" s="15" t="s">
        <v>82</v>
      </c>
      <c r="AY110" s="271" t="s">
        <v>194</v>
      </c>
    </row>
    <row r="111" s="2" customFormat="1" ht="24.15" customHeight="1">
      <c r="A111" s="41"/>
      <c r="B111" s="42"/>
      <c r="C111" s="220" t="s">
        <v>232</v>
      </c>
      <c r="D111" s="220" t="s">
        <v>197</v>
      </c>
      <c r="E111" s="221" t="s">
        <v>531</v>
      </c>
      <c r="F111" s="222" t="s">
        <v>532</v>
      </c>
      <c r="G111" s="223" t="s">
        <v>218</v>
      </c>
      <c r="H111" s="224">
        <v>2.2050000000000001</v>
      </c>
      <c r="I111" s="225"/>
      <c r="J111" s="225"/>
      <c r="K111" s="226">
        <f>ROUND(P111*H111,2)</f>
        <v>0</v>
      </c>
      <c r="L111" s="222" t="s">
        <v>201</v>
      </c>
      <c r="M111" s="47"/>
      <c r="N111" s="227" t="s">
        <v>20</v>
      </c>
      <c r="O111" s="228" t="s">
        <v>43</v>
      </c>
      <c r="P111" s="229">
        <f>I111+J111</f>
        <v>0</v>
      </c>
      <c r="Q111" s="229">
        <f>ROUND(I111*H111,2)</f>
        <v>0</v>
      </c>
      <c r="R111" s="229">
        <f>ROUND(J111*H111,2)</f>
        <v>0</v>
      </c>
      <c r="S111" s="87"/>
      <c r="T111" s="230">
        <f>S111*H111</f>
        <v>0</v>
      </c>
      <c r="U111" s="230">
        <v>0</v>
      </c>
      <c r="V111" s="230">
        <f>U111*H111</f>
        <v>0</v>
      </c>
      <c r="W111" s="230">
        <v>0</v>
      </c>
      <c r="X111" s="231">
        <f>W111*H111</f>
        <v>0</v>
      </c>
      <c r="Y111" s="41"/>
      <c r="Z111" s="41"/>
      <c r="AA111" s="41"/>
      <c r="AB111" s="41"/>
      <c r="AC111" s="41"/>
      <c r="AD111" s="41"/>
      <c r="AE111" s="41"/>
      <c r="AR111" s="232" t="s">
        <v>202</v>
      </c>
      <c r="AT111" s="232" t="s">
        <v>197</v>
      </c>
      <c r="AU111" s="232" t="s">
        <v>84</v>
      </c>
      <c r="AY111" s="20" t="s">
        <v>194</v>
      </c>
      <c r="BE111" s="233">
        <f>IF(O111="základní",K111,0)</f>
        <v>0</v>
      </c>
      <c r="BF111" s="233">
        <f>IF(O111="snížená",K111,0)</f>
        <v>0</v>
      </c>
      <c r="BG111" s="233">
        <f>IF(O111="zákl. přenesená",K111,0)</f>
        <v>0</v>
      </c>
      <c r="BH111" s="233">
        <f>IF(O111="sníž. přenesená",K111,0)</f>
        <v>0</v>
      </c>
      <c r="BI111" s="233">
        <f>IF(O111="nulová",K111,0)</f>
        <v>0</v>
      </c>
      <c r="BJ111" s="20" t="s">
        <v>82</v>
      </c>
      <c r="BK111" s="233">
        <f>ROUND(P111*H111,2)</f>
        <v>0</v>
      </c>
      <c r="BL111" s="20" t="s">
        <v>202</v>
      </c>
      <c r="BM111" s="232" t="s">
        <v>1165</v>
      </c>
    </row>
    <row r="112" s="2" customFormat="1">
      <c r="A112" s="41"/>
      <c r="B112" s="42"/>
      <c r="C112" s="43"/>
      <c r="D112" s="234" t="s">
        <v>204</v>
      </c>
      <c r="E112" s="43"/>
      <c r="F112" s="235" t="s">
        <v>534</v>
      </c>
      <c r="G112" s="43"/>
      <c r="H112" s="43"/>
      <c r="I112" s="236"/>
      <c r="J112" s="236"/>
      <c r="K112" s="43"/>
      <c r="L112" s="43"/>
      <c r="M112" s="47"/>
      <c r="N112" s="237"/>
      <c r="O112" s="238"/>
      <c r="P112" s="87"/>
      <c r="Q112" s="87"/>
      <c r="R112" s="87"/>
      <c r="S112" s="87"/>
      <c r="T112" s="87"/>
      <c r="U112" s="87"/>
      <c r="V112" s="87"/>
      <c r="W112" s="87"/>
      <c r="X112" s="88"/>
      <c r="Y112" s="41"/>
      <c r="Z112" s="41"/>
      <c r="AA112" s="41"/>
      <c r="AB112" s="41"/>
      <c r="AC112" s="41"/>
      <c r="AD112" s="41"/>
      <c r="AE112" s="41"/>
      <c r="AT112" s="20" t="s">
        <v>204</v>
      </c>
      <c r="AU112" s="20" t="s">
        <v>84</v>
      </c>
    </row>
    <row r="113" s="13" customFormat="1">
      <c r="A113" s="13"/>
      <c r="B113" s="239"/>
      <c r="C113" s="240"/>
      <c r="D113" s="241" t="s">
        <v>206</v>
      </c>
      <c r="E113" s="242" t="s">
        <v>20</v>
      </c>
      <c r="F113" s="243" t="s">
        <v>108</v>
      </c>
      <c r="G113" s="240"/>
      <c r="H113" s="242" t="s">
        <v>20</v>
      </c>
      <c r="I113" s="244"/>
      <c r="J113" s="244"/>
      <c r="K113" s="240"/>
      <c r="L113" s="240"/>
      <c r="M113" s="245"/>
      <c r="N113" s="246"/>
      <c r="O113" s="247"/>
      <c r="P113" s="247"/>
      <c r="Q113" s="247"/>
      <c r="R113" s="247"/>
      <c r="S113" s="247"/>
      <c r="T113" s="247"/>
      <c r="U113" s="247"/>
      <c r="V113" s="247"/>
      <c r="W113" s="247"/>
      <c r="X113" s="248"/>
      <c r="Y113" s="13"/>
      <c r="Z113" s="13"/>
      <c r="AA113" s="13"/>
      <c r="AB113" s="13"/>
      <c r="AC113" s="13"/>
      <c r="AD113" s="13"/>
      <c r="AE113" s="13"/>
      <c r="AT113" s="249" t="s">
        <v>206</v>
      </c>
      <c r="AU113" s="249" t="s">
        <v>84</v>
      </c>
      <c r="AV113" s="13" t="s">
        <v>82</v>
      </c>
      <c r="AW113" s="13" t="s">
        <v>5</v>
      </c>
      <c r="AX113" s="13" t="s">
        <v>74</v>
      </c>
      <c r="AY113" s="249" t="s">
        <v>194</v>
      </c>
    </row>
    <row r="114" s="13" customFormat="1">
      <c r="A114" s="13"/>
      <c r="B114" s="239"/>
      <c r="C114" s="240"/>
      <c r="D114" s="241" t="s">
        <v>206</v>
      </c>
      <c r="E114" s="242" t="s">
        <v>20</v>
      </c>
      <c r="F114" s="243" t="s">
        <v>1166</v>
      </c>
      <c r="G114" s="240"/>
      <c r="H114" s="242" t="s">
        <v>20</v>
      </c>
      <c r="I114" s="244"/>
      <c r="J114" s="244"/>
      <c r="K114" s="240"/>
      <c r="L114" s="240"/>
      <c r="M114" s="245"/>
      <c r="N114" s="246"/>
      <c r="O114" s="247"/>
      <c r="P114" s="247"/>
      <c r="Q114" s="247"/>
      <c r="R114" s="247"/>
      <c r="S114" s="247"/>
      <c r="T114" s="247"/>
      <c r="U114" s="247"/>
      <c r="V114" s="247"/>
      <c r="W114" s="247"/>
      <c r="X114" s="248"/>
      <c r="Y114" s="13"/>
      <c r="Z114" s="13"/>
      <c r="AA114" s="13"/>
      <c r="AB114" s="13"/>
      <c r="AC114" s="13"/>
      <c r="AD114" s="13"/>
      <c r="AE114" s="13"/>
      <c r="AT114" s="249" t="s">
        <v>206</v>
      </c>
      <c r="AU114" s="249" t="s">
        <v>84</v>
      </c>
      <c r="AV114" s="13" t="s">
        <v>82</v>
      </c>
      <c r="AW114" s="13" t="s">
        <v>5</v>
      </c>
      <c r="AX114" s="13" t="s">
        <v>74</v>
      </c>
      <c r="AY114" s="249" t="s">
        <v>194</v>
      </c>
    </row>
    <row r="115" s="13" customFormat="1">
      <c r="A115" s="13"/>
      <c r="B115" s="239"/>
      <c r="C115" s="240"/>
      <c r="D115" s="241" t="s">
        <v>206</v>
      </c>
      <c r="E115" s="242" t="s">
        <v>20</v>
      </c>
      <c r="F115" s="243" t="s">
        <v>355</v>
      </c>
      <c r="G115" s="240"/>
      <c r="H115" s="242" t="s">
        <v>20</v>
      </c>
      <c r="I115" s="244"/>
      <c r="J115" s="244"/>
      <c r="K115" s="240"/>
      <c r="L115" s="240"/>
      <c r="M115" s="245"/>
      <c r="N115" s="246"/>
      <c r="O115" s="247"/>
      <c r="P115" s="247"/>
      <c r="Q115" s="247"/>
      <c r="R115" s="247"/>
      <c r="S115" s="247"/>
      <c r="T115" s="247"/>
      <c r="U115" s="247"/>
      <c r="V115" s="247"/>
      <c r="W115" s="247"/>
      <c r="X115" s="248"/>
      <c r="Y115" s="13"/>
      <c r="Z115" s="13"/>
      <c r="AA115" s="13"/>
      <c r="AB115" s="13"/>
      <c r="AC115" s="13"/>
      <c r="AD115" s="13"/>
      <c r="AE115" s="13"/>
      <c r="AT115" s="249" t="s">
        <v>206</v>
      </c>
      <c r="AU115" s="249" t="s">
        <v>84</v>
      </c>
      <c r="AV115" s="13" t="s">
        <v>82</v>
      </c>
      <c r="AW115" s="13" t="s">
        <v>5</v>
      </c>
      <c r="AX115" s="13" t="s">
        <v>74</v>
      </c>
      <c r="AY115" s="249" t="s">
        <v>194</v>
      </c>
    </row>
    <row r="116" s="14" customFormat="1">
      <c r="A116" s="14"/>
      <c r="B116" s="250"/>
      <c r="C116" s="251"/>
      <c r="D116" s="241" t="s">
        <v>206</v>
      </c>
      <c r="E116" s="252" t="s">
        <v>20</v>
      </c>
      <c r="F116" s="253" t="s">
        <v>1167</v>
      </c>
      <c r="G116" s="251"/>
      <c r="H116" s="254">
        <v>2.2050000000000001</v>
      </c>
      <c r="I116" s="255"/>
      <c r="J116" s="255"/>
      <c r="K116" s="251"/>
      <c r="L116" s="251"/>
      <c r="M116" s="256"/>
      <c r="N116" s="257"/>
      <c r="O116" s="258"/>
      <c r="P116" s="258"/>
      <c r="Q116" s="258"/>
      <c r="R116" s="258"/>
      <c r="S116" s="258"/>
      <c r="T116" s="258"/>
      <c r="U116" s="258"/>
      <c r="V116" s="258"/>
      <c r="W116" s="258"/>
      <c r="X116" s="259"/>
      <c r="Y116" s="14"/>
      <c r="Z116" s="14"/>
      <c r="AA116" s="14"/>
      <c r="AB116" s="14"/>
      <c r="AC116" s="14"/>
      <c r="AD116" s="14"/>
      <c r="AE116" s="14"/>
      <c r="AT116" s="260" t="s">
        <v>206</v>
      </c>
      <c r="AU116" s="260" t="s">
        <v>84</v>
      </c>
      <c r="AV116" s="14" t="s">
        <v>84</v>
      </c>
      <c r="AW116" s="14" t="s">
        <v>5</v>
      </c>
      <c r="AX116" s="14" t="s">
        <v>74</v>
      </c>
      <c r="AY116" s="260" t="s">
        <v>194</v>
      </c>
    </row>
    <row r="117" s="15" customFormat="1">
      <c r="A117" s="15"/>
      <c r="B117" s="261"/>
      <c r="C117" s="262"/>
      <c r="D117" s="241" t="s">
        <v>206</v>
      </c>
      <c r="E117" s="263" t="s">
        <v>20</v>
      </c>
      <c r="F117" s="264" t="s">
        <v>210</v>
      </c>
      <c r="G117" s="262"/>
      <c r="H117" s="265">
        <v>2.2050000000000001</v>
      </c>
      <c r="I117" s="266"/>
      <c r="J117" s="266"/>
      <c r="K117" s="262"/>
      <c r="L117" s="262"/>
      <c r="M117" s="267"/>
      <c r="N117" s="268"/>
      <c r="O117" s="269"/>
      <c r="P117" s="269"/>
      <c r="Q117" s="269"/>
      <c r="R117" s="269"/>
      <c r="S117" s="269"/>
      <c r="T117" s="269"/>
      <c r="U117" s="269"/>
      <c r="V117" s="269"/>
      <c r="W117" s="269"/>
      <c r="X117" s="270"/>
      <c r="Y117" s="15"/>
      <c r="Z117" s="15"/>
      <c r="AA117" s="15"/>
      <c r="AB117" s="15"/>
      <c r="AC117" s="15"/>
      <c r="AD117" s="15"/>
      <c r="AE117" s="15"/>
      <c r="AT117" s="271" t="s">
        <v>206</v>
      </c>
      <c r="AU117" s="271" t="s">
        <v>84</v>
      </c>
      <c r="AV117" s="15" t="s">
        <v>202</v>
      </c>
      <c r="AW117" s="15" t="s">
        <v>5</v>
      </c>
      <c r="AX117" s="15" t="s">
        <v>82</v>
      </c>
      <c r="AY117" s="271" t="s">
        <v>194</v>
      </c>
    </row>
    <row r="118" s="2" customFormat="1" ht="33" customHeight="1">
      <c r="A118" s="41"/>
      <c r="B118" s="42"/>
      <c r="C118" s="220" t="s">
        <v>223</v>
      </c>
      <c r="D118" s="220" t="s">
        <v>197</v>
      </c>
      <c r="E118" s="221" t="s">
        <v>781</v>
      </c>
      <c r="F118" s="222" t="s">
        <v>782</v>
      </c>
      <c r="G118" s="223" t="s">
        <v>218</v>
      </c>
      <c r="H118" s="224">
        <v>2.2050000000000001</v>
      </c>
      <c r="I118" s="225"/>
      <c r="J118" s="225"/>
      <c r="K118" s="226">
        <f>ROUND(P118*H118,2)</f>
        <v>0</v>
      </c>
      <c r="L118" s="222" t="s">
        <v>201</v>
      </c>
      <c r="M118" s="47"/>
      <c r="N118" s="227" t="s">
        <v>20</v>
      </c>
      <c r="O118" s="228" t="s">
        <v>43</v>
      </c>
      <c r="P118" s="229">
        <f>I118+J118</f>
        <v>0</v>
      </c>
      <c r="Q118" s="229">
        <f>ROUND(I118*H118,2)</f>
        <v>0</v>
      </c>
      <c r="R118" s="229">
        <f>ROUND(J118*H118,2)</f>
        <v>0</v>
      </c>
      <c r="S118" s="87"/>
      <c r="T118" s="230">
        <f>S118*H118</f>
        <v>0</v>
      </c>
      <c r="U118" s="230">
        <v>0</v>
      </c>
      <c r="V118" s="230">
        <f>U118*H118</f>
        <v>0</v>
      </c>
      <c r="W118" s="230">
        <v>0</v>
      </c>
      <c r="X118" s="231">
        <f>W118*H118</f>
        <v>0</v>
      </c>
      <c r="Y118" s="41"/>
      <c r="Z118" s="41"/>
      <c r="AA118" s="41"/>
      <c r="AB118" s="41"/>
      <c r="AC118" s="41"/>
      <c r="AD118" s="41"/>
      <c r="AE118" s="41"/>
      <c r="AR118" s="232" t="s">
        <v>202</v>
      </c>
      <c r="AT118" s="232" t="s">
        <v>197</v>
      </c>
      <c r="AU118" s="232" t="s">
        <v>84</v>
      </c>
      <c r="AY118" s="20" t="s">
        <v>194</v>
      </c>
      <c r="BE118" s="233">
        <f>IF(O118="základní",K118,0)</f>
        <v>0</v>
      </c>
      <c r="BF118" s="233">
        <f>IF(O118="snížená",K118,0)</f>
        <v>0</v>
      </c>
      <c r="BG118" s="233">
        <f>IF(O118="zákl. přenesená",K118,0)</f>
        <v>0</v>
      </c>
      <c r="BH118" s="233">
        <f>IF(O118="sníž. přenesená",K118,0)</f>
        <v>0</v>
      </c>
      <c r="BI118" s="233">
        <f>IF(O118="nulová",K118,0)</f>
        <v>0</v>
      </c>
      <c r="BJ118" s="20" t="s">
        <v>82</v>
      </c>
      <c r="BK118" s="233">
        <f>ROUND(P118*H118,2)</f>
        <v>0</v>
      </c>
      <c r="BL118" s="20" t="s">
        <v>202</v>
      </c>
      <c r="BM118" s="232" t="s">
        <v>1168</v>
      </c>
    </row>
    <row r="119" s="2" customFormat="1">
      <c r="A119" s="41"/>
      <c r="B119" s="42"/>
      <c r="C119" s="43"/>
      <c r="D119" s="234" t="s">
        <v>204</v>
      </c>
      <c r="E119" s="43"/>
      <c r="F119" s="235" t="s">
        <v>784</v>
      </c>
      <c r="G119" s="43"/>
      <c r="H119" s="43"/>
      <c r="I119" s="236"/>
      <c r="J119" s="236"/>
      <c r="K119" s="43"/>
      <c r="L119" s="43"/>
      <c r="M119" s="47"/>
      <c r="N119" s="237"/>
      <c r="O119" s="238"/>
      <c r="P119" s="87"/>
      <c r="Q119" s="87"/>
      <c r="R119" s="87"/>
      <c r="S119" s="87"/>
      <c r="T119" s="87"/>
      <c r="U119" s="87"/>
      <c r="V119" s="87"/>
      <c r="W119" s="87"/>
      <c r="X119" s="88"/>
      <c r="Y119" s="41"/>
      <c r="Z119" s="41"/>
      <c r="AA119" s="41"/>
      <c r="AB119" s="41"/>
      <c r="AC119" s="41"/>
      <c r="AD119" s="41"/>
      <c r="AE119" s="41"/>
      <c r="AT119" s="20" t="s">
        <v>204</v>
      </c>
      <c r="AU119" s="20" t="s">
        <v>84</v>
      </c>
    </row>
    <row r="120" s="13" customFormat="1">
      <c r="A120" s="13"/>
      <c r="B120" s="239"/>
      <c r="C120" s="240"/>
      <c r="D120" s="241" t="s">
        <v>206</v>
      </c>
      <c r="E120" s="242" t="s">
        <v>20</v>
      </c>
      <c r="F120" s="243" t="s">
        <v>108</v>
      </c>
      <c r="G120" s="240"/>
      <c r="H120" s="242" t="s">
        <v>20</v>
      </c>
      <c r="I120" s="244"/>
      <c r="J120" s="244"/>
      <c r="K120" s="240"/>
      <c r="L120" s="240"/>
      <c r="M120" s="245"/>
      <c r="N120" s="246"/>
      <c r="O120" s="247"/>
      <c r="P120" s="247"/>
      <c r="Q120" s="247"/>
      <c r="R120" s="247"/>
      <c r="S120" s="247"/>
      <c r="T120" s="247"/>
      <c r="U120" s="247"/>
      <c r="V120" s="247"/>
      <c r="W120" s="247"/>
      <c r="X120" s="248"/>
      <c r="Y120" s="13"/>
      <c r="Z120" s="13"/>
      <c r="AA120" s="13"/>
      <c r="AB120" s="13"/>
      <c r="AC120" s="13"/>
      <c r="AD120" s="13"/>
      <c r="AE120" s="13"/>
      <c r="AT120" s="249" t="s">
        <v>206</v>
      </c>
      <c r="AU120" s="249" t="s">
        <v>84</v>
      </c>
      <c r="AV120" s="13" t="s">
        <v>82</v>
      </c>
      <c r="AW120" s="13" t="s">
        <v>5</v>
      </c>
      <c r="AX120" s="13" t="s">
        <v>74</v>
      </c>
      <c r="AY120" s="249" t="s">
        <v>194</v>
      </c>
    </row>
    <row r="121" s="13" customFormat="1">
      <c r="A121" s="13"/>
      <c r="B121" s="239"/>
      <c r="C121" s="240"/>
      <c r="D121" s="241" t="s">
        <v>206</v>
      </c>
      <c r="E121" s="242" t="s">
        <v>20</v>
      </c>
      <c r="F121" s="243" t="s">
        <v>1166</v>
      </c>
      <c r="G121" s="240"/>
      <c r="H121" s="242" t="s">
        <v>20</v>
      </c>
      <c r="I121" s="244"/>
      <c r="J121" s="244"/>
      <c r="K121" s="240"/>
      <c r="L121" s="240"/>
      <c r="M121" s="245"/>
      <c r="N121" s="246"/>
      <c r="O121" s="247"/>
      <c r="P121" s="247"/>
      <c r="Q121" s="247"/>
      <c r="R121" s="247"/>
      <c r="S121" s="247"/>
      <c r="T121" s="247"/>
      <c r="U121" s="247"/>
      <c r="V121" s="247"/>
      <c r="W121" s="247"/>
      <c r="X121" s="248"/>
      <c r="Y121" s="13"/>
      <c r="Z121" s="13"/>
      <c r="AA121" s="13"/>
      <c r="AB121" s="13"/>
      <c r="AC121" s="13"/>
      <c r="AD121" s="13"/>
      <c r="AE121" s="13"/>
      <c r="AT121" s="249" t="s">
        <v>206</v>
      </c>
      <c r="AU121" s="249" t="s">
        <v>84</v>
      </c>
      <c r="AV121" s="13" t="s">
        <v>82</v>
      </c>
      <c r="AW121" s="13" t="s">
        <v>5</v>
      </c>
      <c r="AX121" s="13" t="s">
        <v>74</v>
      </c>
      <c r="AY121" s="249" t="s">
        <v>194</v>
      </c>
    </row>
    <row r="122" s="13" customFormat="1">
      <c r="A122" s="13"/>
      <c r="B122" s="239"/>
      <c r="C122" s="240"/>
      <c r="D122" s="241" t="s">
        <v>206</v>
      </c>
      <c r="E122" s="242" t="s">
        <v>20</v>
      </c>
      <c r="F122" s="243" t="s">
        <v>355</v>
      </c>
      <c r="G122" s="240"/>
      <c r="H122" s="242" t="s">
        <v>20</v>
      </c>
      <c r="I122" s="244"/>
      <c r="J122" s="244"/>
      <c r="K122" s="240"/>
      <c r="L122" s="240"/>
      <c r="M122" s="245"/>
      <c r="N122" s="246"/>
      <c r="O122" s="247"/>
      <c r="P122" s="247"/>
      <c r="Q122" s="247"/>
      <c r="R122" s="247"/>
      <c r="S122" s="247"/>
      <c r="T122" s="247"/>
      <c r="U122" s="247"/>
      <c r="V122" s="247"/>
      <c r="W122" s="247"/>
      <c r="X122" s="248"/>
      <c r="Y122" s="13"/>
      <c r="Z122" s="13"/>
      <c r="AA122" s="13"/>
      <c r="AB122" s="13"/>
      <c r="AC122" s="13"/>
      <c r="AD122" s="13"/>
      <c r="AE122" s="13"/>
      <c r="AT122" s="249" t="s">
        <v>206</v>
      </c>
      <c r="AU122" s="249" t="s">
        <v>84</v>
      </c>
      <c r="AV122" s="13" t="s">
        <v>82</v>
      </c>
      <c r="AW122" s="13" t="s">
        <v>5</v>
      </c>
      <c r="AX122" s="13" t="s">
        <v>74</v>
      </c>
      <c r="AY122" s="249" t="s">
        <v>194</v>
      </c>
    </row>
    <row r="123" s="14" customFormat="1">
      <c r="A123" s="14"/>
      <c r="B123" s="250"/>
      <c r="C123" s="251"/>
      <c r="D123" s="241" t="s">
        <v>206</v>
      </c>
      <c r="E123" s="252" t="s">
        <v>20</v>
      </c>
      <c r="F123" s="253" t="s">
        <v>1167</v>
      </c>
      <c r="G123" s="251"/>
      <c r="H123" s="254">
        <v>2.2050000000000001</v>
      </c>
      <c r="I123" s="255"/>
      <c r="J123" s="255"/>
      <c r="K123" s="251"/>
      <c r="L123" s="251"/>
      <c r="M123" s="256"/>
      <c r="N123" s="257"/>
      <c r="O123" s="258"/>
      <c r="P123" s="258"/>
      <c r="Q123" s="258"/>
      <c r="R123" s="258"/>
      <c r="S123" s="258"/>
      <c r="T123" s="258"/>
      <c r="U123" s="258"/>
      <c r="V123" s="258"/>
      <c r="W123" s="258"/>
      <c r="X123" s="259"/>
      <c r="Y123" s="14"/>
      <c r="Z123" s="14"/>
      <c r="AA123" s="14"/>
      <c r="AB123" s="14"/>
      <c r="AC123" s="14"/>
      <c r="AD123" s="14"/>
      <c r="AE123" s="14"/>
      <c r="AT123" s="260" t="s">
        <v>206</v>
      </c>
      <c r="AU123" s="260" t="s">
        <v>84</v>
      </c>
      <c r="AV123" s="14" t="s">
        <v>84</v>
      </c>
      <c r="AW123" s="14" t="s">
        <v>5</v>
      </c>
      <c r="AX123" s="14" t="s">
        <v>74</v>
      </c>
      <c r="AY123" s="260" t="s">
        <v>194</v>
      </c>
    </row>
    <row r="124" s="15" customFormat="1">
      <c r="A124" s="15"/>
      <c r="B124" s="261"/>
      <c r="C124" s="262"/>
      <c r="D124" s="241" t="s">
        <v>206</v>
      </c>
      <c r="E124" s="263" t="s">
        <v>20</v>
      </c>
      <c r="F124" s="264" t="s">
        <v>210</v>
      </c>
      <c r="G124" s="262"/>
      <c r="H124" s="265">
        <v>2.2050000000000001</v>
      </c>
      <c r="I124" s="266"/>
      <c r="J124" s="266"/>
      <c r="K124" s="262"/>
      <c r="L124" s="262"/>
      <c r="M124" s="267"/>
      <c r="N124" s="268"/>
      <c r="O124" s="269"/>
      <c r="P124" s="269"/>
      <c r="Q124" s="269"/>
      <c r="R124" s="269"/>
      <c r="S124" s="269"/>
      <c r="T124" s="269"/>
      <c r="U124" s="269"/>
      <c r="V124" s="269"/>
      <c r="W124" s="269"/>
      <c r="X124" s="270"/>
      <c r="Y124" s="15"/>
      <c r="Z124" s="15"/>
      <c r="AA124" s="15"/>
      <c r="AB124" s="15"/>
      <c r="AC124" s="15"/>
      <c r="AD124" s="15"/>
      <c r="AE124" s="15"/>
      <c r="AT124" s="271" t="s">
        <v>206</v>
      </c>
      <c r="AU124" s="271" t="s">
        <v>84</v>
      </c>
      <c r="AV124" s="15" t="s">
        <v>202</v>
      </c>
      <c r="AW124" s="15" t="s">
        <v>5</v>
      </c>
      <c r="AX124" s="15" t="s">
        <v>82</v>
      </c>
      <c r="AY124" s="271" t="s">
        <v>194</v>
      </c>
    </row>
    <row r="125" s="2" customFormat="1" ht="33" customHeight="1">
      <c r="A125" s="41"/>
      <c r="B125" s="42"/>
      <c r="C125" s="220" t="s">
        <v>238</v>
      </c>
      <c r="D125" s="220" t="s">
        <v>197</v>
      </c>
      <c r="E125" s="221" t="s">
        <v>787</v>
      </c>
      <c r="F125" s="222" t="s">
        <v>788</v>
      </c>
      <c r="G125" s="223" t="s">
        <v>218</v>
      </c>
      <c r="H125" s="224">
        <v>8.8200000000000003</v>
      </c>
      <c r="I125" s="225"/>
      <c r="J125" s="225"/>
      <c r="K125" s="226">
        <f>ROUND(P125*H125,2)</f>
        <v>0</v>
      </c>
      <c r="L125" s="222" t="s">
        <v>201</v>
      </c>
      <c r="M125" s="47"/>
      <c r="N125" s="227" t="s">
        <v>20</v>
      </c>
      <c r="O125" s="228" t="s">
        <v>43</v>
      </c>
      <c r="P125" s="229">
        <f>I125+J125</f>
        <v>0</v>
      </c>
      <c r="Q125" s="229">
        <f>ROUND(I125*H125,2)</f>
        <v>0</v>
      </c>
      <c r="R125" s="229">
        <f>ROUND(J125*H125,2)</f>
        <v>0</v>
      </c>
      <c r="S125" s="87"/>
      <c r="T125" s="230">
        <f>S125*H125</f>
        <v>0</v>
      </c>
      <c r="U125" s="230">
        <v>0</v>
      </c>
      <c r="V125" s="230">
        <f>U125*H125</f>
        <v>0</v>
      </c>
      <c r="W125" s="230">
        <v>0</v>
      </c>
      <c r="X125" s="231">
        <f>W125*H125</f>
        <v>0</v>
      </c>
      <c r="Y125" s="41"/>
      <c r="Z125" s="41"/>
      <c r="AA125" s="41"/>
      <c r="AB125" s="41"/>
      <c r="AC125" s="41"/>
      <c r="AD125" s="41"/>
      <c r="AE125" s="41"/>
      <c r="AR125" s="232" t="s">
        <v>202</v>
      </c>
      <c r="AT125" s="232" t="s">
        <v>197</v>
      </c>
      <c r="AU125" s="232" t="s">
        <v>84</v>
      </c>
      <c r="AY125" s="20" t="s">
        <v>194</v>
      </c>
      <c r="BE125" s="233">
        <f>IF(O125="základní",K125,0)</f>
        <v>0</v>
      </c>
      <c r="BF125" s="233">
        <f>IF(O125="snížená",K125,0)</f>
        <v>0</v>
      </c>
      <c r="BG125" s="233">
        <f>IF(O125="zákl. přenesená",K125,0)</f>
        <v>0</v>
      </c>
      <c r="BH125" s="233">
        <f>IF(O125="sníž. přenesená",K125,0)</f>
        <v>0</v>
      </c>
      <c r="BI125" s="233">
        <f>IF(O125="nulová",K125,0)</f>
        <v>0</v>
      </c>
      <c r="BJ125" s="20" t="s">
        <v>82</v>
      </c>
      <c r="BK125" s="233">
        <f>ROUND(P125*H125,2)</f>
        <v>0</v>
      </c>
      <c r="BL125" s="20" t="s">
        <v>202</v>
      </c>
      <c r="BM125" s="232" t="s">
        <v>1169</v>
      </c>
    </row>
    <row r="126" s="2" customFormat="1">
      <c r="A126" s="41"/>
      <c r="B126" s="42"/>
      <c r="C126" s="43"/>
      <c r="D126" s="234" t="s">
        <v>204</v>
      </c>
      <c r="E126" s="43"/>
      <c r="F126" s="235" t="s">
        <v>790</v>
      </c>
      <c r="G126" s="43"/>
      <c r="H126" s="43"/>
      <c r="I126" s="236"/>
      <c r="J126" s="236"/>
      <c r="K126" s="43"/>
      <c r="L126" s="43"/>
      <c r="M126" s="47"/>
      <c r="N126" s="237"/>
      <c r="O126" s="238"/>
      <c r="P126" s="87"/>
      <c r="Q126" s="87"/>
      <c r="R126" s="87"/>
      <c r="S126" s="87"/>
      <c r="T126" s="87"/>
      <c r="U126" s="87"/>
      <c r="V126" s="87"/>
      <c r="W126" s="87"/>
      <c r="X126" s="88"/>
      <c r="Y126" s="41"/>
      <c r="Z126" s="41"/>
      <c r="AA126" s="41"/>
      <c r="AB126" s="41"/>
      <c r="AC126" s="41"/>
      <c r="AD126" s="41"/>
      <c r="AE126" s="41"/>
      <c r="AT126" s="20" t="s">
        <v>204</v>
      </c>
      <c r="AU126" s="20" t="s">
        <v>84</v>
      </c>
    </row>
    <row r="127" s="13" customFormat="1">
      <c r="A127" s="13"/>
      <c r="B127" s="239"/>
      <c r="C127" s="240"/>
      <c r="D127" s="241" t="s">
        <v>206</v>
      </c>
      <c r="E127" s="242" t="s">
        <v>20</v>
      </c>
      <c r="F127" s="243" t="s">
        <v>108</v>
      </c>
      <c r="G127" s="240"/>
      <c r="H127" s="242" t="s">
        <v>20</v>
      </c>
      <c r="I127" s="244"/>
      <c r="J127" s="244"/>
      <c r="K127" s="240"/>
      <c r="L127" s="240"/>
      <c r="M127" s="245"/>
      <c r="N127" s="246"/>
      <c r="O127" s="247"/>
      <c r="P127" s="247"/>
      <c r="Q127" s="247"/>
      <c r="R127" s="247"/>
      <c r="S127" s="247"/>
      <c r="T127" s="247"/>
      <c r="U127" s="247"/>
      <c r="V127" s="247"/>
      <c r="W127" s="247"/>
      <c r="X127" s="248"/>
      <c r="Y127" s="13"/>
      <c r="Z127" s="13"/>
      <c r="AA127" s="13"/>
      <c r="AB127" s="13"/>
      <c r="AC127" s="13"/>
      <c r="AD127" s="13"/>
      <c r="AE127" s="13"/>
      <c r="AT127" s="249" t="s">
        <v>206</v>
      </c>
      <c r="AU127" s="249" t="s">
        <v>84</v>
      </c>
      <c r="AV127" s="13" t="s">
        <v>82</v>
      </c>
      <c r="AW127" s="13" t="s">
        <v>5</v>
      </c>
      <c r="AX127" s="13" t="s">
        <v>74</v>
      </c>
      <c r="AY127" s="249" t="s">
        <v>194</v>
      </c>
    </row>
    <row r="128" s="13" customFormat="1">
      <c r="A128" s="13"/>
      <c r="B128" s="239"/>
      <c r="C128" s="240"/>
      <c r="D128" s="241" t="s">
        <v>206</v>
      </c>
      <c r="E128" s="242" t="s">
        <v>20</v>
      </c>
      <c r="F128" s="243" t="s">
        <v>1166</v>
      </c>
      <c r="G128" s="240"/>
      <c r="H128" s="242" t="s">
        <v>20</v>
      </c>
      <c r="I128" s="244"/>
      <c r="J128" s="244"/>
      <c r="K128" s="240"/>
      <c r="L128" s="240"/>
      <c r="M128" s="245"/>
      <c r="N128" s="246"/>
      <c r="O128" s="247"/>
      <c r="P128" s="247"/>
      <c r="Q128" s="247"/>
      <c r="R128" s="247"/>
      <c r="S128" s="247"/>
      <c r="T128" s="247"/>
      <c r="U128" s="247"/>
      <c r="V128" s="247"/>
      <c r="W128" s="247"/>
      <c r="X128" s="248"/>
      <c r="Y128" s="13"/>
      <c r="Z128" s="13"/>
      <c r="AA128" s="13"/>
      <c r="AB128" s="13"/>
      <c r="AC128" s="13"/>
      <c r="AD128" s="13"/>
      <c r="AE128" s="13"/>
      <c r="AT128" s="249" t="s">
        <v>206</v>
      </c>
      <c r="AU128" s="249" t="s">
        <v>84</v>
      </c>
      <c r="AV128" s="13" t="s">
        <v>82</v>
      </c>
      <c r="AW128" s="13" t="s">
        <v>5</v>
      </c>
      <c r="AX128" s="13" t="s">
        <v>74</v>
      </c>
      <c r="AY128" s="249" t="s">
        <v>194</v>
      </c>
    </row>
    <row r="129" s="13" customFormat="1">
      <c r="A129" s="13"/>
      <c r="B129" s="239"/>
      <c r="C129" s="240"/>
      <c r="D129" s="241" t="s">
        <v>206</v>
      </c>
      <c r="E129" s="242" t="s">
        <v>20</v>
      </c>
      <c r="F129" s="243" t="s">
        <v>355</v>
      </c>
      <c r="G129" s="240"/>
      <c r="H129" s="242" t="s">
        <v>20</v>
      </c>
      <c r="I129" s="244"/>
      <c r="J129" s="244"/>
      <c r="K129" s="240"/>
      <c r="L129" s="240"/>
      <c r="M129" s="245"/>
      <c r="N129" s="246"/>
      <c r="O129" s="247"/>
      <c r="P129" s="247"/>
      <c r="Q129" s="247"/>
      <c r="R129" s="247"/>
      <c r="S129" s="247"/>
      <c r="T129" s="247"/>
      <c r="U129" s="247"/>
      <c r="V129" s="247"/>
      <c r="W129" s="247"/>
      <c r="X129" s="248"/>
      <c r="Y129" s="13"/>
      <c r="Z129" s="13"/>
      <c r="AA129" s="13"/>
      <c r="AB129" s="13"/>
      <c r="AC129" s="13"/>
      <c r="AD129" s="13"/>
      <c r="AE129" s="13"/>
      <c r="AT129" s="249" t="s">
        <v>206</v>
      </c>
      <c r="AU129" s="249" t="s">
        <v>84</v>
      </c>
      <c r="AV129" s="13" t="s">
        <v>82</v>
      </c>
      <c r="AW129" s="13" t="s">
        <v>5</v>
      </c>
      <c r="AX129" s="13" t="s">
        <v>74</v>
      </c>
      <c r="AY129" s="249" t="s">
        <v>194</v>
      </c>
    </row>
    <row r="130" s="14" customFormat="1">
      <c r="A130" s="14"/>
      <c r="B130" s="250"/>
      <c r="C130" s="251"/>
      <c r="D130" s="241" t="s">
        <v>206</v>
      </c>
      <c r="E130" s="252" t="s">
        <v>20</v>
      </c>
      <c r="F130" s="253" t="s">
        <v>1167</v>
      </c>
      <c r="G130" s="251"/>
      <c r="H130" s="254">
        <v>2.2050000000000001</v>
      </c>
      <c r="I130" s="255"/>
      <c r="J130" s="255"/>
      <c r="K130" s="251"/>
      <c r="L130" s="251"/>
      <c r="M130" s="256"/>
      <c r="N130" s="257"/>
      <c r="O130" s="258"/>
      <c r="P130" s="258"/>
      <c r="Q130" s="258"/>
      <c r="R130" s="258"/>
      <c r="S130" s="258"/>
      <c r="T130" s="258"/>
      <c r="U130" s="258"/>
      <c r="V130" s="258"/>
      <c r="W130" s="258"/>
      <c r="X130" s="259"/>
      <c r="Y130" s="14"/>
      <c r="Z130" s="14"/>
      <c r="AA130" s="14"/>
      <c r="AB130" s="14"/>
      <c r="AC130" s="14"/>
      <c r="AD130" s="14"/>
      <c r="AE130" s="14"/>
      <c r="AT130" s="260" t="s">
        <v>206</v>
      </c>
      <c r="AU130" s="260" t="s">
        <v>84</v>
      </c>
      <c r="AV130" s="14" t="s">
        <v>84</v>
      </c>
      <c r="AW130" s="14" t="s">
        <v>5</v>
      </c>
      <c r="AX130" s="14" t="s">
        <v>74</v>
      </c>
      <c r="AY130" s="260" t="s">
        <v>194</v>
      </c>
    </row>
    <row r="131" s="15" customFormat="1">
      <c r="A131" s="15"/>
      <c r="B131" s="261"/>
      <c r="C131" s="262"/>
      <c r="D131" s="241" t="s">
        <v>206</v>
      </c>
      <c r="E131" s="263" t="s">
        <v>20</v>
      </c>
      <c r="F131" s="264" t="s">
        <v>210</v>
      </c>
      <c r="G131" s="262"/>
      <c r="H131" s="265">
        <v>2.2050000000000001</v>
      </c>
      <c r="I131" s="266"/>
      <c r="J131" s="266"/>
      <c r="K131" s="262"/>
      <c r="L131" s="262"/>
      <c r="M131" s="267"/>
      <c r="N131" s="268"/>
      <c r="O131" s="269"/>
      <c r="P131" s="269"/>
      <c r="Q131" s="269"/>
      <c r="R131" s="269"/>
      <c r="S131" s="269"/>
      <c r="T131" s="269"/>
      <c r="U131" s="269"/>
      <c r="V131" s="269"/>
      <c r="W131" s="269"/>
      <c r="X131" s="270"/>
      <c r="Y131" s="15"/>
      <c r="Z131" s="15"/>
      <c r="AA131" s="15"/>
      <c r="AB131" s="15"/>
      <c r="AC131" s="15"/>
      <c r="AD131" s="15"/>
      <c r="AE131" s="15"/>
      <c r="AT131" s="271" t="s">
        <v>206</v>
      </c>
      <c r="AU131" s="271" t="s">
        <v>84</v>
      </c>
      <c r="AV131" s="15" t="s">
        <v>202</v>
      </c>
      <c r="AW131" s="15" t="s">
        <v>5</v>
      </c>
      <c r="AX131" s="15" t="s">
        <v>82</v>
      </c>
      <c r="AY131" s="271" t="s">
        <v>194</v>
      </c>
    </row>
    <row r="132" s="14" customFormat="1">
      <c r="A132" s="14"/>
      <c r="B132" s="250"/>
      <c r="C132" s="251"/>
      <c r="D132" s="241" t="s">
        <v>206</v>
      </c>
      <c r="E132" s="251"/>
      <c r="F132" s="253" t="s">
        <v>1170</v>
      </c>
      <c r="G132" s="251"/>
      <c r="H132" s="254">
        <v>8.8200000000000003</v>
      </c>
      <c r="I132" s="255"/>
      <c r="J132" s="255"/>
      <c r="K132" s="251"/>
      <c r="L132" s="251"/>
      <c r="M132" s="256"/>
      <c r="N132" s="257"/>
      <c r="O132" s="258"/>
      <c r="P132" s="258"/>
      <c r="Q132" s="258"/>
      <c r="R132" s="258"/>
      <c r="S132" s="258"/>
      <c r="T132" s="258"/>
      <c r="U132" s="258"/>
      <c r="V132" s="258"/>
      <c r="W132" s="258"/>
      <c r="X132" s="259"/>
      <c r="Y132" s="14"/>
      <c r="Z132" s="14"/>
      <c r="AA132" s="14"/>
      <c r="AB132" s="14"/>
      <c r="AC132" s="14"/>
      <c r="AD132" s="14"/>
      <c r="AE132" s="14"/>
      <c r="AT132" s="260" t="s">
        <v>206</v>
      </c>
      <c r="AU132" s="260" t="s">
        <v>84</v>
      </c>
      <c r="AV132" s="14" t="s">
        <v>84</v>
      </c>
      <c r="AW132" s="14" t="s">
        <v>4</v>
      </c>
      <c r="AX132" s="14" t="s">
        <v>82</v>
      </c>
      <c r="AY132" s="260" t="s">
        <v>194</v>
      </c>
    </row>
    <row r="133" s="2" customFormat="1" ht="24.15" customHeight="1">
      <c r="A133" s="41"/>
      <c r="B133" s="42"/>
      <c r="C133" s="220" t="s">
        <v>215</v>
      </c>
      <c r="D133" s="220" t="s">
        <v>197</v>
      </c>
      <c r="E133" s="221" t="s">
        <v>228</v>
      </c>
      <c r="F133" s="222" t="s">
        <v>229</v>
      </c>
      <c r="G133" s="223" t="s">
        <v>200</v>
      </c>
      <c r="H133" s="224">
        <v>21.300000000000001</v>
      </c>
      <c r="I133" s="225"/>
      <c r="J133" s="225"/>
      <c r="K133" s="226">
        <f>ROUND(P133*H133,2)</f>
        <v>0</v>
      </c>
      <c r="L133" s="222" t="s">
        <v>201</v>
      </c>
      <c r="M133" s="47"/>
      <c r="N133" s="227" t="s">
        <v>20</v>
      </c>
      <c r="O133" s="228" t="s">
        <v>43</v>
      </c>
      <c r="P133" s="229">
        <f>I133+J133</f>
        <v>0</v>
      </c>
      <c r="Q133" s="229">
        <f>ROUND(I133*H133,2)</f>
        <v>0</v>
      </c>
      <c r="R133" s="229">
        <f>ROUND(J133*H133,2)</f>
        <v>0</v>
      </c>
      <c r="S133" s="87"/>
      <c r="T133" s="230">
        <f>S133*H133</f>
        <v>0</v>
      </c>
      <c r="U133" s="230">
        <v>0</v>
      </c>
      <c r="V133" s="230">
        <f>U133*H133</f>
        <v>0</v>
      </c>
      <c r="W133" s="230">
        <v>0</v>
      </c>
      <c r="X133" s="231">
        <f>W133*H133</f>
        <v>0</v>
      </c>
      <c r="Y133" s="41"/>
      <c r="Z133" s="41"/>
      <c r="AA133" s="41"/>
      <c r="AB133" s="41"/>
      <c r="AC133" s="41"/>
      <c r="AD133" s="41"/>
      <c r="AE133" s="41"/>
      <c r="AR133" s="232" t="s">
        <v>202</v>
      </c>
      <c r="AT133" s="232" t="s">
        <v>197</v>
      </c>
      <c r="AU133" s="232" t="s">
        <v>84</v>
      </c>
      <c r="AY133" s="20" t="s">
        <v>194</v>
      </c>
      <c r="BE133" s="233">
        <f>IF(O133="základní",K133,0)</f>
        <v>0</v>
      </c>
      <c r="BF133" s="233">
        <f>IF(O133="snížená",K133,0)</f>
        <v>0</v>
      </c>
      <c r="BG133" s="233">
        <f>IF(O133="zákl. přenesená",K133,0)</f>
        <v>0</v>
      </c>
      <c r="BH133" s="233">
        <f>IF(O133="sníž. přenesená",K133,0)</f>
        <v>0</v>
      </c>
      <c r="BI133" s="233">
        <f>IF(O133="nulová",K133,0)</f>
        <v>0</v>
      </c>
      <c r="BJ133" s="20" t="s">
        <v>82</v>
      </c>
      <c r="BK133" s="233">
        <f>ROUND(P133*H133,2)</f>
        <v>0</v>
      </c>
      <c r="BL133" s="20" t="s">
        <v>202</v>
      </c>
      <c r="BM133" s="232" t="s">
        <v>1171</v>
      </c>
    </row>
    <row r="134" s="2" customFormat="1">
      <c r="A134" s="41"/>
      <c r="B134" s="42"/>
      <c r="C134" s="43"/>
      <c r="D134" s="234" t="s">
        <v>204</v>
      </c>
      <c r="E134" s="43"/>
      <c r="F134" s="235" t="s">
        <v>231</v>
      </c>
      <c r="G134" s="43"/>
      <c r="H134" s="43"/>
      <c r="I134" s="236"/>
      <c r="J134" s="236"/>
      <c r="K134" s="43"/>
      <c r="L134" s="43"/>
      <c r="M134" s="47"/>
      <c r="N134" s="237"/>
      <c r="O134" s="238"/>
      <c r="P134" s="87"/>
      <c r="Q134" s="87"/>
      <c r="R134" s="87"/>
      <c r="S134" s="87"/>
      <c r="T134" s="87"/>
      <c r="U134" s="87"/>
      <c r="V134" s="87"/>
      <c r="W134" s="87"/>
      <c r="X134" s="88"/>
      <c r="Y134" s="41"/>
      <c r="Z134" s="41"/>
      <c r="AA134" s="41"/>
      <c r="AB134" s="41"/>
      <c r="AC134" s="41"/>
      <c r="AD134" s="41"/>
      <c r="AE134" s="41"/>
      <c r="AT134" s="20" t="s">
        <v>204</v>
      </c>
      <c r="AU134" s="20" t="s">
        <v>84</v>
      </c>
    </row>
    <row r="135" s="13" customFormat="1">
      <c r="A135" s="13"/>
      <c r="B135" s="239"/>
      <c r="C135" s="240"/>
      <c r="D135" s="241" t="s">
        <v>206</v>
      </c>
      <c r="E135" s="242" t="s">
        <v>20</v>
      </c>
      <c r="F135" s="243" t="s">
        <v>108</v>
      </c>
      <c r="G135" s="240"/>
      <c r="H135" s="242" t="s">
        <v>20</v>
      </c>
      <c r="I135" s="244"/>
      <c r="J135" s="244"/>
      <c r="K135" s="240"/>
      <c r="L135" s="240"/>
      <c r="M135" s="245"/>
      <c r="N135" s="246"/>
      <c r="O135" s="247"/>
      <c r="P135" s="247"/>
      <c r="Q135" s="247"/>
      <c r="R135" s="247"/>
      <c r="S135" s="247"/>
      <c r="T135" s="247"/>
      <c r="U135" s="247"/>
      <c r="V135" s="247"/>
      <c r="W135" s="247"/>
      <c r="X135" s="248"/>
      <c r="Y135" s="13"/>
      <c r="Z135" s="13"/>
      <c r="AA135" s="13"/>
      <c r="AB135" s="13"/>
      <c r="AC135" s="13"/>
      <c r="AD135" s="13"/>
      <c r="AE135" s="13"/>
      <c r="AT135" s="249" t="s">
        <v>206</v>
      </c>
      <c r="AU135" s="249" t="s">
        <v>84</v>
      </c>
      <c r="AV135" s="13" t="s">
        <v>82</v>
      </c>
      <c r="AW135" s="13" t="s">
        <v>5</v>
      </c>
      <c r="AX135" s="13" t="s">
        <v>74</v>
      </c>
      <c r="AY135" s="249" t="s">
        <v>194</v>
      </c>
    </row>
    <row r="136" s="13" customFormat="1">
      <c r="A136" s="13"/>
      <c r="B136" s="239"/>
      <c r="C136" s="240"/>
      <c r="D136" s="241" t="s">
        <v>206</v>
      </c>
      <c r="E136" s="242" t="s">
        <v>20</v>
      </c>
      <c r="F136" s="243" t="s">
        <v>1162</v>
      </c>
      <c r="G136" s="240"/>
      <c r="H136" s="242" t="s">
        <v>20</v>
      </c>
      <c r="I136" s="244"/>
      <c r="J136" s="244"/>
      <c r="K136" s="240"/>
      <c r="L136" s="240"/>
      <c r="M136" s="245"/>
      <c r="N136" s="246"/>
      <c r="O136" s="247"/>
      <c r="P136" s="247"/>
      <c r="Q136" s="247"/>
      <c r="R136" s="247"/>
      <c r="S136" s="247"/>
      <c r="T136" s="247"/>
      <c r="U136" s="247"/>
      <c r="V136" s="247"/>
      <c r="W136" s="247"/>
      <c r="X136" s="248"/>
      <c r="Y136" s="13"/>
      <c r="Z136" s="13"/>
      <c r="AA136" s="13"/>
      <c r="AB136" s="13"/>
      <c r="AC136" s="13"/>
      <c r="AD136" s="13"/>
      <c r="AE136" s="13"/>
      <c r="AT136" s="249" t="s">
        <v>206</v>
      </c>
      <c r="AU136" s="249" t="s">
        <v>84</v>
      </c>
      <c r="AV136" s="13" t="s">
        <v>82</v>
      </c>
      <c r="AW136" s="13" t="s">
        <v>5</v>
      </c>
      <c r="AX136" s="13" t="s">
        <v>74</v>
      </c>
      <c r="AY136" s="249" t="s">
        <v>194</v>
      </c>
    </row>
    <row r="137" s="13" customFormat="1">
      <c r="A137" s="13"/>
      <c r="B137" s="239"/>
      <c r="C137" s="240"/>
      <c r="D137" s="241" t="s">
        <v>206</v>
      </c>
      <c r="E137" s="242" t="s">
        <v>20</v>
      </c>
      <c r="F137" s="243" t="s">
        <v>200</v>
      </c>
      <c r="G137" s="240"/>
      <c r="H137" s="242" t="s">
        <v>20</v>
      </c>
      <c r="I137" s="244"/>
      <c r="J137" s="244"/>
      <c r="K137" s="240"/>
      <c r="L137" s="240"/>
      <c r="M137" s="245"/>
      <c r="N137" s="246"/>
      <c r="O137" s="247"/>
      <c r="P137" s="247"/>
      <c r="Q137" s="247"/>
      <c r="R137" s="247"/>
      <c r="S137" s="247"/>
      <c r="T137" s="247"/>
      <c r="U137" s="247"/>
      <c r="V137" s="247"/>
      <c r="W137" s="247"/>
      <c r="X137" s="248"/>
      <c r="Y137" s="13"/>
      <c r="Z137" s="13"/>
      <c r="AA137" s="13"/>
      <c r="AB137" s="13"/>
      <c r="AC137" s="13"/>
      <c r="AD137" s="13"/>
      <c r="AE137" s="13"/>
      <c r="AT137" s="249" t="s">
        <v>206</v>
      </c>
      <c r="AU137" s="249" t="s">
        <v>84</v>
      </c>
      <c r="AV137" s="13" t="s">
        <v>82</v>
      </c>
      <c r="AW137" s="13" t="s">
        <v>5</v>
      </c>
      <c r="AX137" s="13" t="s">
        <v>74</v>
      </c>
      <c r="AY137" s="249" t="s">
        <v>194</v>
      </c>
    </row>
    <row r="138" s="14" customFormat="1">
      <c r="A138" s="14"/>
      <c r="B138" s="250"/>
      <c r="C138" s="251"/>
      <c r="D138" s="241" t="s">
        <v>206</v>
      </c>
      <c r="E138" s="252" t="s">
        <v>20</v>
      </c>
      <c r="F138" s="253" t="s">
        <v>1163</v>
      </c>
      <c r="G138" s="251"/>
      <c r="H138" s="254">
        <v>21.300000000000001</v>
      </c>
      <c r="I138" s="255"/>
      <c r="J138" s="255"/>
      <c r="K138" s="251"/>
      <c r="L138" s="251"/>
      <c r="M138" s="256"/>
      <c r="N138" s="257"/>
      <c r="O138" s="258"/>
      <c r="P138" s="258"/>
      <c r="Q138" s="258"/>
      <c r="R138" s="258"/>
      <c r="S138" s="258"/>
      <c r="T138" s="258"/>
      <c r="U138" s="258"/>
      <c r="V138" s="258"/>
      <c r="W138" s="258"/>
      <c r="X138" s="259"/>
      <c r="Y138" s="14"/>
      <c r="Z138" s="14"/>
      <c r="AA138" s="14"/>
      <c r="AB138" s="14"/>
      <c r="AC138" s="14"/>
      <c r="AD138" s="14"/>
      <c r="AE138" s="14"/>
      <c r="AT138" s="260" t="s">
        <v>206</v>
      </c>
      <c r="AU138" s="260" t="s">
        <v>84</v>
      </c>
      <c r="AV138" s="14" t="s">
        <v>84</v>
      </c>
      <c r="AW138" s="14" t="s">
        <v>5</v>
      </c>
      <c r="AX138" s="14" t="s">
        <v>74</v>
      </c>
      <c r="AY138" s="260" t="s">
        <v>194</v>
      </c>
    </row>
    <row r="139" s="15" customFormat="1">
      <c r="A139" s="15"/>
      <c r="B139" s="261"/>
      <c r="C139" s="262"/>
      <c r="D139" s="241" t="s">
        <v>206</v>
      </c>
      <c r="E139" s="263" t="s">
        <v>20</v>
      </c>
      <c r="F139" s="264" t="s">
        <v>210</v>
      </c>
      <c r="G139" s="262"/>
      <c r="H139" s="265">
        <v>21.300000000000001</v>
      </c>
      <c r="I139" s="266"/>
      <c r="J139" s="266"/>
      <c r="K139" s="262"/>
      <c r="L139" s="262"/>
      <c r="M139" s="267"/>
      <c r="N139" s="268"/>
      <c r="O139" s="269"/>
      <c r="P139" s="269"/>
      <c r="Q139" s="269"/>
      <c r="R139" s="269"/>
      <c r="S139" s="269"/>
      <c r="T139" s="269"/>
      <c r="U139" s="269"/>
      <c r="V139" s="269"/>
      <c r="W139" s="269"/>
      <c r="X139" s="270"/>
      <c r="Y139" s="15"/>
      <c r="Z139" s="15"/>
      <c r="AA139" s="15"/>
      <c r="AB139" s="15"/>
      <c r="AC139" s="15"/>
      <c r="AD139" s="15"/>
      <c r="AE139" s="15"/>
      <c r="AT139" s="271" t="s">
        <v>206</v>
      </c>
      <c r="AU139" s="271" t="s">
        <v>84</v>
      </c>
      <c r="AV139" s="15" t="s">
        <v>202</v>
      </c>
      <c r="AW139" s="15" t="s">
        <v>5</v>
      </c>
      <c r="AX139" s="15" t="s">
        <v>82</v>
      </c>
      <c r="AY139" s="271" t="s">
        <v>194</v>
      </c>
    </row>
    <row r="140" s="2" customFormat="1" ht="24.15" customHeight="1">
      <c r="A140" s="41"/>
      <c r="B140" s="42"/>
      <c r="C140" s="220" t="s">
        <v>202</v>
      </c>
      <c r="D140" s="220" t="s">
        <v>197</v>
      </c>
      <c r="E140" s="221" t="s">
        <v>233</v>
      </c>
      <c r="F140" s="222" t="s">
        <v>234</v>
      </c>
      <c r="G140" s="223" t="s">
        <v>200</v>
      </c>
      <c r="H140" s="224">
        <v>106.5</v>
      </c>
      <c r="I140" s="225"/>
      <c r="J140" s="225"/>
      <c r="K140" s="226">
        <f>ROUND(P140*H140,2)</f>
        <v>0</v>
      </c>
      <c r="L140" s="222" t="s">
        <v>201</v>
      </c>
      <c r="M140" s="47"/>
      <c r="N140" s="227" t="s">
        <v>20</v>
      </c>
      <c r="O140" s="228" t="s">
        <v>43</v>
      </c>
      <c r="P140" s="229">
        <f>I140+J140</f>
        <v>0</v>
      </c>
      <c r="Q140" s="229">
        <f>ROUND(I140*H140,2)</f>
        <v>0</v>
      </c>
      <c r="R140" s="229">
        <f>ROUND(J140*H140,2)</f>
        <v>0</v>
      </c>
      <c r="S140" s="87"/>
      <c r="T140" s="230">
        <f>S140*H140</f>
        <v>0</v>
      </c>
      <c r="U140" s="230">
        <v>0</v>
      </c>
      <c r="V140" s="230">
        <f>U140*H140</f>
        <v>0</v>
      </c>
      <c r="W140" s="230">
        <v>0</v>
      </c>
      <c r="X140" s="231">
        <f>W140*H140</f>
        <v>0</v>
      </c>
      <c r="Y140" s="41"/>
      <c r="Z140" s="41"/>
      <c r="AA140" s="41"/>
      <c r="AB140" s="41"/>
      <c r="AC140" s="41"/>
      <c r="AD140" s="41"/>
      <c r="AE140" s="41"/>
      <c r="AR140" s="232" t="s">
        <v>202</v>
      </c>
      <c r="AT140" s="232" t="s">
        <v>197</v>
      </c>
      <c r="AU140" s="232" t="s">
        <v>84</v>
      </c>
      <c r="AY140" s="20" t="s">
        <v>194</v>
      </c>
      <c r="BE140" s="233">
        <f>IF(O140="základní",K140,0)</f>
        <v>0</v>
      </c>
      <c r="BF140" s="233">
        <f>IF(O140="snížená",K140,0)</f>
        <v>0</v>
      </c>
      <c r="BG140" s="233">
        <f>IF(O140="zákl. přenesená",K140,0)</f>
        <v>0</v>
      </c>
      <c r="BH140" s="233">
        <f>IF(O140="sníž. přenesená",K140,0)</f>
        <v>0</v>
      </c>
      <c r="BI140" s="233">
        <f>IF(O140="nulová",K140,0)</f>
        <v>0</v>
      </c>
      <c r="BJ140" s="20" t="s">
        <v>82</v>
      </c>
      <c r="BK140" s="233">
        <f>ROUND(P140*H140,2)</f>
        <v>0</v>
      </c>
      <c r="BL140" s="20" t="s">
        <v>202</v>
      </c>
      <c r="BM140" s="232" t="s">
        <v>1172</v>
      </c>
    </row>
    <row r="141" s="2" customFormat="1">
      <c r="A141" s="41"/>
      <c r="B141" s="42"/>
      <c r="C141" s="43"/>
      <c r="D141" s="234" t="s">
        <v>204</v>
      </c>
      <c r="E141" s="43"/>
      <c r="F141" s="235" t="s">
        <v>236</v>
      </c>
      <c r="G141" s="43"/>
      <c r="H141" s="43"/>
      <c r="I141" s="236"/>
      <c r="J141" s="236"/>
      <c r="K141" s="43"/>
      <c r="L141" s="43"/>
      <c r="M141" s="47"/>
      <c r="N141" s="237"/>
      <c r="O141" s="238"/>
      <c r="P141" s="87"/>
      <c r="Q141" s="87"/>
      <c r="R141" s="87"/>
      <c r="S141" s="87"/>
      <c r="T141" s="87"/>
      <c r="U141" s="87"/>
      <c r="V141" s="87"/>
      <c r="W141" s="87"/>
      <c r="X141" s="88"/>
      <c r="Y141" s="41"/>
      <c r="Z141" s="41"/>
      <c r="AA141" s="41"/>
      <c r="AB141" s="41"/>
      <c r="AC141" s="41"/>
      <c r="AD141" s="41"/>
      <c r="AE141" s="41"/>
      <c r="AT141" s="20" t="s">
        <v>204</v>
      </c>
      <c r="AU141" s="20" t="s">
        <v>84</v>
      </c>
    </row>
    <row r="142" s="13" customFormat="1">
      <c r="A142" s="13"/>
      <c r="B142" s="239"/>
      <c r="C142" s="240"/>
      <c r="D142" s="241" t="s">
        <v>206</v>
      </c>
      <c r="E142" s="242" t="s">
        <v>20</v>
      </c>
      <c r="F142" s="243" t="s">
        <v>108</v>
      </c>
      <c r="G142" s="240"/>
      <c r="H142" s="242" t="s">
        <v>20</v>
      </c>
      <c r="I142" s="244"/>
      <c r="J142" s="244"/>
      <c r="K142" s="240"/>
      <c r="L142" s="240"/>
      <c r="M142" s="245"/>
      <c r="N142" s="246"/>
      <c r="O142" s="247"/>
      <c r="P142" s="247"/>
      <c r="Q142" s="247"/>
      <c r="R142" s="247"/>
      <c r="S142" s="247"/>
      <c r="T142" s="247"/>
      <c r="U142" s="247"/>
      <c r="V142" s="247"/>
      <c r="W142" s="247"/>
      <c r="X142" s="248"/>
      <c r="Y142" s="13"/>
      <c r="Z142" s="13"/>
      <c r="AA142" s="13"/>
      <c r="AB142" s="13"/>
      <c r="AC142" s="13"/>
      <c r="AD142" s="13"/>
      <c r="AE142" s="13"/>
      <c r="AT142" s="249" t="s">
        <v>206</v>
      </c>
      <c r="AU142" s="249" t="s">
        <v>84</v>
      </c>
      <c r="AV142" s="13" t="s">
        <v>82</v>
      </c>
      <c r="AW142" s="13" t="s">
        <v>5</v>
      </c>
      <c r="AX142" s="13" t="s">
        <v>74</v>
      </c>
      <c r="AY142" s="249" t="s">
        <v>194</v>
      </c>
    </row>
    <row r="143" s="13" customFormat="1">
      <c r="A143" s="13"/>
      <c r="B143" s="239"/>
      <c r="C143" s="240"/>
      <c r="D143" s="241" t="s">
        <v>206</v>
      </c>
      <c r="E143" s="242" t="s">
        <v>20</v>
      </c>
      <c r="F143" s="243" t="s">
        <v>1162</v>
      </c>
      <c r="G143" s="240"/>
      <c r="H143" s="242" t="s">
        <v>20</v>
      </c>
      <c r="I143" s="244"/>
      <c r="J143" s="244"/>
      <c r="K143" s="240"/>
      <c r="L143" s="240"/>
      <c r="M143" s="245"/>
      <c r="N143" s="246"/>
      <c r="O143" s="247"/>
      <c r="P143" s="247"/>
      <c r="Q143" s="247"/>
      <c r="R143" s="247"/>
      <c r="S143" s="247"/>
      <c r="T143" s="247"/>
      <c r="U143" s="247"/>
      <c r="V143" s="247"/>
      <c r="W143" s="247"/>
      <c r="X143" s="248"/>
      <c r="Y143" s="13"/>
      <c r="Z143" s="13"/>
      <c r="AA143" s="13"/>
      <c r="AB143" s="13"/>
      <c r="AC143" s="13"/>
      <c r="AD143" s="13"/>
      <c r="AE143" s="13"/>
      <c r="AT143" s="249" t="s">
        <v>206</v>
      </c>
      <c r="AU143" s="249" t="s">
        <v>84</v>
      </c>
      <c r="AV143" s="13" t="s">
        <v>82</v>
      </c>
      <c r="AW143" s="13" t="s">
        <v>5</v>
      </c>
      <c r="AX143" s="13" t="s">
        <v>74</v>
      </c>
      <c r="AY143" s="249" t="s">
        <v>194</v>
      </c>
    </row>
    <row r="144" s="13" customFormat="1">
      <c r="A144" s="13"/>
      <c r="B144" s="239"/>
      <c r="C144" s="240"/>
      <c r="D144" s="241" t="s">
        <v>206</v>
      </c>
      <c r="E144" s="242" t="s">
        <v>20</v>
      </c>
      <c r="F144" s="243" t="s">
        <v>200</v>
      </c>
      <c r="G144" s="240"/>
      <c r="H144" s="242" t="s">
        <v>20</v>
      </c>
      <c r="I144" s="244"/>
      <c r="J144" s="244"/>
      <c r="K144" s="240"/>
      <c r="L144" s="240"/>
      <c r="M144" s="245"/>
      <c r="N144" s="246"/>
      <c r="O144" s="247"/>
      <c r="P144" s="247"/>
      <c r="Q144" s="247"/>
      <c r="R144" s="247"/>
      <c r="S144" s="247"/>
      <c r="T144" s="247"/>
      <c r="U144" s="247"/>
      <c r="V144" s="247"/>
      <c r="W144" s="247"/>
      <c r="X144" s="248"/>
      <c r="Y144" s="13"/>
      <c r="Z144" s="13"/>
      <c r="AA144" s="13"/>
      <c r="AB144" s="13"/>
      <c r="AC144" s="13"/>
      <c r="AD144" s="13"/>
      <c r="AE144" s="13"/>
      <c r="AT144" s="249" t="s">
        <v>206</v>
      </c>
      <c r="AU144" s="249" t="s">
        <v>84</v>
      </c>
      <c r="AV144" s="13" t="s">
        <v>82</v>
      </c>
      <c r="AW144" s="13" t="s">
        <v>5</v>
      </c>
      <c r="AX144" s="13" t="s">
        <v>74</v>
      </c>
      <c r="AY144" s="249" t="s">
        <v>194</v>
      </c>
    </row>
    <row r="145" s="14" customFormat="1">
      <c r="A145" s="14"/>
      <c r="B145" s="250"/>
      <c r="C145" s="251"/>
      <c r="D145" s="241" t="s">
        <v>206</v>
      </c>
      <c r="E145" s="252" t="s">
        <v>20</v>
      </c>
      <c r="F145" s="253" t="s">
        <v>1163</v>
      </c>
      <c r="G145" s="251"/>
      <c r="H145" s="254">
        <v>21.300000000000001</v>
      </c>
      <c r="I145" s="255"/>
      <c r="J145" s="255"/>
      <c r="K145" s="251"/>
      <c r="L145" s="251"/>
      <c r="M145" s="256"/>
      <c r="N145" s="257"/>
      <c r="O145" s="258"/>
      <c r="P145" s="258"/>
      <c r="Q145" s="258"/>
      <c r="R145" s="258"/>
      <c r="S145" s="258"/>
      <c r="T145" s="258"/>
      <c r="U145" s="258"/>
      <c r="V145" s="258"/>
      <c r="W145" s="258"/>
      <c r="X145" s="259"/>
      <c r="Y145" s="14"/>
      <c r="Z145" s="14"/>
      <c r="AA145" s="14"/>
      <c r="AB145" s="14"/>
      <c r="AC145" s="14"/>
      <c r="AD145" s="14"/>
      <c r="AE145" s="14"/>
      <c r="AT145" s="260" t="s">
        <v>206</v>
      </c>
      <c r="AU145" s="260" t="s">
        <v>84</v>
      </c>
      <c r="AV145" s="14" t="s">
        <v>84</v>
      </c>
      <c r="AW145" s="14" t="s">
        <v>5</v>
      </c>
      <c r="AX145" s="14" t="s">
        <v>74</v>
      </c>
      <c r="AY145" s="260" t="s">
        <v>194</v>
      </c>
    </row>
    <row r="146" s="15" customFormat="1">
      <c r="A146" s="15"/>
      <c r="B146" s="261"/>
      <c r="C146" s="262"/>
      <c r="D146" s="241" t="s">
        <v>206</v>
      </c>
      <c r="E146" s="263" t="s">
        <v>20</v>
      </c>
      <c r="F146" s="264" t="s">
        <v>210</v>
      </c>
      <c r="G146" s="262"/>
      <c r="H146" s="265">
        <v>21.300000000000001</v>
      </c>
      <c r="I146" s="266"/>
      <c r="J146" s="266"/>
      <c r="K146" s="262"/>
      <c r="L146" s="262"/>
      <c r="M146" s="267"/>
      <c r="N146" s="268"/>
      <c r="O146" s="269"/>
      <c r="P146" s="269"/>
      <c r="Q146" s="269"/>
      <c r="R146" s="269"/>
      <c r="S146" s="269"/>
      <c r="T146" s="269"/>
      <c r="U146" s="269"/>
      <c r="V146" s="269"/>
      <c r="W146" s="269"/>
      <c r="X146" s="270"/>
      <c r="Y146" s="15"/>
      <c r="Z146" s="15"/>
      <c r="AA146" s="15"/>
      <c r="AB146" s="15"/>
      <c r="AC146" s="15"/>
      <c r="AD146" s="15"/>
      <c r="AE146" s="15"/>
      <c r="AT146" s="271" t="s">
        <v>206</v>
      </c>
      <c r="AU146" s="271" t="s">
        <v>84</v>
      </c>
      <c r="AV146" s="15" t="s">
        <v>202</v>
      </c>
      <c r="AW146" s="15" t="s">
        <v>5</v>
      </c>
      <c r="AX146" s="15" t="s">
        <v>82</v>
      </c>
      <c r="AY146" s="271" t="s">
        <v>194</v>
      </c>
    </row>
    <row r="147" s="14" customFormat="1">
      <c r="A147" s="14"/>
      <c r="B147" s="250"/>
      <c r="C147" s="251"/>
      <c r="D147" s="241" t="s">
        <v>206</v>
      </c>
      <c r="E147" s="251"/>
      <c r="F147" s="253" t="s">
        <v>1173</v>
      </c>
      <c r="G147" s="251"/>
      <c r="H147" s="254">
        <v>106.5</v>
      </c>
      <c r="I147" s="255"/>
      <c r="J147" s="255"/>
      <c r="K147" s="251"/>
      <c r="L147" s="251"/>
      <c r="M147" s="256"/>
      <c r="N147" s="257"/>
      <c r="O147" s="258"/>
      <c r="P147" s="258"/>
      <c r="Q147" s="258"/>
      <c r="R147" s="258"/>
      <c r="S147" s="258"/>
      <c r="T147" s="258"/>
      <c r="U147" s="258"/>
      <c r="V147" s="258"/>
      <c r="W147" s="258"/>
      <c r="X147" s="259"/>
      <c r="Y147" s="14"/>
      <c r="Z147" s="14"/>
      <c r="AA147" s="14"/>
      <c r="AB147" s="14"/>
      <c r="AC147" s="14"/>
      <c r="AD147" s="14"/>
      <c r="AE147" s="14"/>
      <c r="AT147" s="260" t="s">
        <v>206</v>
      </c>
      <c r="AU147" s="260" t="s">
        <v>84</v>
      </c>
      <c r="AV147" s="14" t="s">
        <v>84</v>
      </c>
      <c r="AW147" s="14" t="s">
        <v>4</v>
      </c>
      <c r="AX147" s="14" t="s">
        <v>82</v>
      </c>
      <c r="AY147" s="260" t="s">
        <v>194</v>
      </c>
    </row>
    <row r="148" s="2" customFormat="1" ht="37.8" customHeight="1">
      <c r="A148" s="41"/>
      <c r="B148" s="42"/>
      <c r="C148" s="220" t="s">
        <v>243</v>
      </c>
      <c r="D148" s="220" t="s">
        <v>197</v>
      </c>
      <c r="E148" s="221" t="s">
        <v>239</v>
      </c>
      <c r="F148" s="222" t="s">
        <v>240</v>
      </c>
      <c r="G148" s="223" t="s">
        <v>218</v>
      </c>
      <c r="H148" s="224">
        <v>2.2050000000000001</v>
      </c>
      <c r="I148" s="225"/>
      <c r="J148" s="225"/>
      <c r="K148" s="226">
        <f>ROUND(P148*H148,2)</f>
        <v>0</v>
      </c>
      <c r="L148" s="222" t="s">
        <v>201</v>
      </c>
      <c r="M148" s="47"/>
      <c r="N148" s="227" t="s">
        <v>20</v>
      </c>
      <c r="O148" s="228" t="s">
        <v>43</v>
      </c>
      <c r="P148" s="229">
        <f>I148+J148</f>
        <v>0</v>
      </c>
      <c r="Q148" s="229">
        <f>ROUND(I148*H148,2)</f>
        <v>0</v>
      </c>
      <c r="R148" s="229">
        <f>ROUND(J148*H148,2)</f>
        <v>0</v>
      </c>
      <c r="S148" s="87"/>
      <c r="T148" s="230">
        <f>S148*H148</f>
        <v>0</v>
      </c>
      <c r="U148" s="230">
        <v>0</v>
      </c>
      <c r="V148" s="230">
        <f>U148*H148</f>
        <v>0</v>
      </c>
      <c r="W148" s="230">
        <v>0</v>
      </c>
      <c r="X148" s="231">
        <f>W148*H148</f>
        <v>0</v>
      </c>
      <c r="Y148" s="41"/>
      <c r="Z148" s="41"/>
      <c r="AA148" s="41"/>
      <c r="AB148" s="41"/>
      <c r="AC148" s="41"/>
      <c r="AD148" s="41"/>
      <c r="AE148" s="41"/>
      <c r="AR148" s="232" t="s">
        <v>202</v>
      </c>
      <c r="AT148" s="232" t="s">
        <v>197</v>
      </c>
      <c r="AU148" s="232" t="s">
        <v>84</v>
      </c>
      <c r="AY148" s="20" t="s">
        <v>194</v>
      </c>
      <c r="BE148" s="233">
        <f>IF(O148="základní",K148,0)</f>
        <v>0</v>
      </c>
      <c r="BF148" s="233">
        <f>IF(O148="snížená",K148,0)</f>
        <v>0</v>
      </c>
      <c r="BG148" s="233">
        <f>IF(O148="zákl. přenesená",K148,0)</f>
        <v>0</v>
      </c>
      <c r="BH148" s="233">
        <f>IF(O148="sníž. přenesená",K148,0)</f>
        <v>0</v>
      </c>
      <c r="BI148" s="233">
        <f>IF(O148="nulová",K148,0)</f>
        <v>0</v>
      </c>
      <c r="BJ148" s="20" t="s">
        <v>82</v>
      </c>
      <c r="BK148" s="233">
        <f>ROUND(P148*H148,2)</f>
        <v>0</v>
      </c>
      <c r="BL148" s="20" t="s">
        <v>202</v>
      </c>
      <c r="BM148" s="232" t="s">
        <v>1174</v>
      </c>
    </row>
    <row r="149" s="2" customFormat="1">
      <c r="A149" s="41"/>
      <c r="B149" s="42"/>
      <c r="C149" s="43"/>
      <c r="D149" s="234" t="s">
        <v>204</v>
      </c>
      <c r="E149" s="43"/>
      <c r="F149" s="235" t="s">
        <v>242</v>
      </c>
      <c r="G149" s="43"/>
      <c r="H149" s="43"/>
      <c r="I149" s="236"/>
      <c r="J149" s="236"/>
      <c r="K149" s="43"/>
      <c r="L149" s="43"/>
      <c r="M149" s="47"/>
      <c r="N149" s="237"/>
      <c r="O149" s="238"/>
      <c r="P149" s="87"/>
      <c r="Q149" s="87"/>
      <c r="R149" s="87"/>
      <c r="S149" s="87"/>
      <c r="T149" s="87"/>
      <c r="U149" s="87"/>
      <c r="V149" s="87"/>
      <c r="W149" s="87"/>
      <c r="X149" s="88"/>
      <c r="Y149" s="41"/>
      <c r="Z149" s="41"/>
      <c r="AA149" s="41"/>
      <c r="AB149" s="41"/>
      <c r="AC149" s="41"/>
      <c r="AD149" s="41"/>
      <c r="AE149" s="41"/>
      <c r="AT149" s="20" t="s">
        <v>204</v>
      </c>
      <c r="AU149" s="20" t="s">
        <v>84</v>
      </c>
    </row>
    <row r="150" s="13" customFormat="1">
      <c r="A150" s="13"/>
      <c r="B150" s="239"/>
      <c r="C150" s="240"/>
      <c r="D150" s="241" t="s">
        <v>206</v>
      </c>
      <c r="E150" s="242" t="s">
        <v>20</v>
      </c>
      <c r="F150" s="243" t="s">
        <v>108</v>
      </c>
      <c r="G150" s="240"/>
      <c r="H150" s="242" t="s">
        <v>20</v>
      </c>
      <c r="I150" s="244"/>
      <c r="J150" s="244"/>
      <c r="K150" s="240"/>
      <c r="L150" s="240"/>
      <c r="M150" s="245"/>
      <c r="N150" s="246"/>
      <c r="O150" s="247"/>
      <c r="P150" s="247"/>
      <c r="Q150" s="247"/>
      <c r="R150" s="247"/>
      <c r="S150" s="247"/>
      <c r="T150" s="247"/>
      <c r="U150" s="247"/>
      <c r="V150" s="247"/>
      <c r="W150" s="247"/>
      <c r="X150" s="248"/>
      <c r="Y150" s="13"/>
      <c r="Z150" s="13"/>
      <c r="AA150" s="13"/>
      <c r="AB150" s="13"/>
      <c r="AC150" s="13"/>
      <c r="AD150" s="13"/>
      <c r="AE150" s="13"/>
      <c r="AT150" s="249" t="s">
        <v>206</v>
      </c>
      <c r="AU150" s="249" t="s">
        <v>84</v>
      </c>
      <c r="AV150" s="13" t="s">
        <v>82</v>
      </c>
      <c r="AW150" s="13" t="s">
        <v>5</v>
      </c>
      <c r="AX150" s="13" t="s">
        <v>74</v>
      </c>
      <c r="AY150" s="249" t="s">
        <v>194</v>
      </c>
    </row>
    <row r="151" s="13" customFormat="1">
      <c r="A151" s="13"/>
      <c r="B151" s="239"/>
      <c r="C151" s="240"/>
      <c r="D151" s="241" t="s">
        <v>206</v>
      </c>
      <c r="E151" s="242" t="s">
        <v>20</v>
      </c>
      <c r="F151" s="243" t="s">
        <v>1166</v>
      </c>
      <c r="G151" s="240"/>
      <c r="H151" s="242" t="s">
        <v>20</v>
      </c>
      <c r="I151" s="244"/>
      <c r="J151" s="244"/>
      <c r="K151" s="240"/>
      <c r="L151" s="240"/>
      <c r="M151" s="245"/>
      <c r="N151" s="246"/>
      <c r="O151" s="247"/>
      <c r="P151" s="247"/>
      <c r="Q151" s="247"/>
      <c r="R151" s="247"/>
      <c r="S151" s="247"/>
      <c r="T151" s="247"/>
      <c r="U151" s="247"/>
      <c r="V151" s="247"/>
      <c r="W151" s="247"/>
      <c r="X151" s="248"/>
      <c r="Y151" s="13"/>
      <c r="Z151" s="13"/>
      <c r="AA151" s="13"/>
      <c r="AB151" s="13"/>
      <c r="AC151" s="13"/>
      <c r="AD151" s="13"/>
      <c r="AE151" s="13"/>
      <c r="AT151" s="249" t="s">
        <v>206</v>
      </c>
      <c r="AU151" s="249" t="s">
        <v>84</v>
      </c>
      <c r="AV151" s="13" t="s">
        <v>82</v>
      </c>
      <c r="AW151" s="13" t="s">
        <v>5</v>
      </c>
      <c r="AX151" s="13" t="s">
        <v>74</v>
      </c>
      <c r="AY151" s="249" t="s">
        <v>194</v>
      </c>
    </row>
    <row r="152" s="13" customFormat="1">
      <c r="A152" s="13"/>
      <c r="B152" s="239"/>
      <c r="C152" s="240"/>
      <c r="D152" s="241" t="s">
        <v>206</v>
      </c>
      <c r="E152" s="242" t="s">
        <v>20</v>
      </c>
      <c r="F152" s="243" t="s">
        <v>355</v>
      </c>
      <c r="G152" s="240"/>
      <c r="H152" s="242" t="s">
        <v>20</v>
      </c>
      <c r="I152" s="244"/>
      <c r="J152" s="244"/>
      <c r="K152" s="240"/>
      <c r="L152" s="240"/>
      <c r="M152" s="245"/>
      <c r="N152" s="246"/>
      <c r="O152" s="247"/>
      <c r="P152" s="247"/>
      <c r="Q152" s="247"/>
      <c r="R152" s="247"/>
      <c r="S152" s="247"/>
      <c r="T152" s="247"/>
      <c r="U152" s="247"/>
      <c r="V152" s="247"/>
      <c r="W152" s="247"/>
      <c r="X152" s="248"/>
      <c r="Y152" s="13"/>
      <c r="Z152" s="13"/>
      <c r="AA152" s="13"/>
      <c r="AB152" s="13"/>
      <c r="AC152" s="13"/>
      <c r="AD152" s="13"/>
      <c r="AE152" s="13"/>
      <c r="AT152" s="249" t="s">
        <v>206</v>
      </c>
      <c r="AU152" s="249" t="s">
        <v>84</v>
      </c>
      <c r="AV152" s="13" t="s">
        <v>82</v>
      </c>
      <c r="AW152" s="13" t="s">
        <v>5</v>
      </c>
      <c r="AX152" s="13" t="s">
        <v>74</v>
      </c>
      <c r="AY152" s="249" t="s">
        <v>194</v>
      </c>
    </row>
    <row r="153" s="14" customFormat="1">
      <c r="A153" s="14"/>
      <c r="B153" s="250"/>
      <c r="C153" s="251"/>
      <c r="D153" s="241" t="s">
        <v>206</v>
      </c>
      <c r="E153" s="252" t="s">
        <v>20</v>
      </c>
      <c r="F153" s="253" t="s">
        <v>1167</v>
      </c>
      <c r="G153" s="251"/>
      <c r="H153" s="254">
        <v>2.2050000000000001</v>
      </c>
      <c r="I153" s="255"/>
      <c r="J153" s="255"/>
      <c r="K153" s="251"/>
      <c r="L153" s="251"/>
      <c r="M153" s="256"/>
      <c r="N153" s="257"/>
      <c r="O153" s="258"/>
      <c r="P153" s="258"/>
      <c r="Q153" s="258"/>
      <c r="R153" s="258"/>
      <c r="S153" s="258"/>
      <c r="T153" s="258"/>
      <c r="U153" s="258"/>
      <c r="V153" s="258"/>
      <c r="W153" s="258"/>
      <c r="X153" s="259"/>
      <c r="Y153" s="14"/>
      <c r="Z153" s="14"/>
      <c r="AA153" s="14"/>
      <c r="AB153" s="14"/>
      <c r="AC153" s="14"/>
      <c r="AD153" s="14"/>
      <c r="AE153" s="14"/>
      <c r="AT153" s="260" t="s">
        <v>206</v>
      </c>
      <c r="AU153" s="260" t="s">
        <v>84</v>
      </c>
      <c r="AV153" s="14" t="s">
        <v>84</v>
      </c>
      <c r="AW153" s="14" t="s">
        <v>5</v>
      </c>
      <c r="AX153" s="14" t="s">
        <v>74</v>
      </c>
      <c r="AY153" s="260" t="s">
        <v>194</v>
      </c>
    </row>
    <row r="154" s="15" customFormat="1">
      <c r="A154" s="15"/>
      <c r="B154" s="261"/>
      <c r="C154" s="262"/>
      <c r="D154" s="241" t="s">
        <v>206</v>
      </c>
      <c r="E154" s="263" t="s">
        <v>20</v>
      </c>
      <c r="F154" s="264" t="s">
        <v>210</v>
      </c>
      <c r="G154" s="262"/>
      <c r="H154" s="265">
        <v>2.2050000000000001</v>
      </c>
      <c r="I154" s="266"/>
      <c r="J154" s="266"/>
      <c r="K154" s="262"/>
      <c r="L154" s="262"/>
      <c r="M154" s="267"/>
      <c r="N154" s="268"/>
      <c r="O154" s="269"/>
      <c r="P154" s="269"/>
      <c r="Q154" s="269"/>
      <c r="R154" s="269"/>
      <c r="S154" s="269"/>
      <c r="T154" s="269"/>
      <c r="U154" s="269"/>
      <c r="V154" s="269"/>
      <c r="W154" s="269"/>
      <c r="X154" s="270"/>
      <c r="Y154" s="15"/>
      <c r="Z154" s="15"/>
      <c r="AA154" s="15"/>
      <c r="AB154" s="15"/>
      <c r="AC154" s="15"/>
      <c r="AD154" s="15"/>
      <c r="AE154" s="15"/>
      <c r="AT154" s="271" t="s">
        <v>206</v>
      </c>
      <c r="AU154" s="271" t="s">
        <v>84</v>
      </c>
      <c r="AV154" s="15" t="s">
        <v>202</v>
      </c>
      <c r="AW154" s="15" t="s">
        <v>5</v>
      </c>
      <c r="AX154" s="15" t="s">
        <v>82</v>
      </c>
      <c r="AY154" s="271" t="s">
        <v>194</v>
      </c>
    </row>
    <row r="155" s="2" customFormat="1" ht="37.8" customHeight="1">
      <c r="A155" s="41"/>
      <c r="B155" s="42"/>
      <c r="C155" s="220" t="s">
        <v>248</v>
      </c>
      <c r="D155" s="220" t="s">
        <v>197</v>
      </c>
      <c r="E155" s="221" t="s">
        <v>244</v>
      </c>
      <c r="F155" s="222" t="s">
        <v>245</v>
      </c>
      <c r="G155" s="223" t="s">
        <v>218</v>
      </c>
      <c r="H155" s="224">
        <v>2.2050000000000001</v>
      </c>
      <c r="I155" s="225"/>
      <c r="J155" s="225"/>
      <c r="K155" s="226">
        <f>ROUND(P155*H155,2)</f>
        <v>0</v>
      </c>
      <c r="L155" s="222" t="s">
        <v>201</v>
      </c>
      <c r="M155" s="47"/>
      <c r="N155" s="227" t="s">
        <v>20</v>
      </c>
      <c r="O155" s="228" t="s">
        <v>43</v>
      </c>
      <c r="P155" s="229">
        <f>I155+J155</f>
        <v>0</v>
      </c>
      <c r="Q155" s="229">
        <f>ROUND(I155*H155,2)</f>
        <v>0</v>
      </c>
      <c r="R155" s="229">
        <f>ROUND(J155*H155,2)</f>
        <v>0</v>
      </c>
      <c r="S155" s="87"/>
      <c r="T155" s="230">
        <f>S155*H155</f>
        <v>0</v>
      </c>
      <c r="U155" s="230">
        <v>0</v>
      </c>
      <c r="V155" s="230">
        <f>U155*H155</f>
        <v>0</v>
      </c>
      <c r="W155" s="230">
        <v>0</v>
      </c>
      <c r="X155" s="231">
        <f>W155*H155</f>
        <v>0</v>
      </c>
      <c r="Y155" s="41"/>
      <c r="Z155" s="41"/>
      <c r="AA155" s="41"/>
      <c r="AB155" s="41"/>
      <c r="AC155" s="41"/>
      <c r="AD155" s="41"/>
      <c r="AE155" s="41"/>
      <c r="AR155" s="232" t="s">
        <v>202</v>
      </c>
      <c r="AT155" s="232" t="s">
        <v>197</v>
      </c>
      <c r="AU155" s="232" t="s">
        <v>84</v>
      </c>
      <c r="AY155" s="20" t="s">
        <v>194</v>
      </c>
      <c r="BE155" s="233">
        <f>IF(O155="základní",K155,0)</f>
        <v>0</v>
      </c>
      <c r="BF155" s="233">
        <f>IF(O155="snížená",K155,0)</f>
        <v>0</v>
      </c>
      <c r="BG155" s="233">
        <f>IF(O155="zákl. přenesená",K155,0)</f>
        <v>0</v>
      </c>
      <c r="BH155" s="233">
        <f>IF(O155="sníž. přenesená",K155,0)</f>
        <v>0</v>
      </c>
      <c r="BI155" s="233">
        <f>IF(O155="nulová",K155,0)</f>
        <v>0</v>
      </c>
      <c r="BJ155" s="20" t="s">
        <v>82</v>
      </c>
      <c r="BK155" s="233">
        <f>ROUND(P155*H155,2)</f>
        <v>0</v>
      </c>
      <c r="BL155" s="20" t="s">
        <v>202</v>
      </c>
      <c r="BM155" s="232" t="s">
        <v>1175</v>
      </c>
    </row>
    <row r="156" s="2" customFormat="1">
      <c r="A156" s="41"/>
      <c r="B156" s="42"/>
      <c r="C156" s="43"/>
      <c r="D156" s="234" t="s">
        <v>204</v>
      </c>
      <c r="E156" s="43"/>
      <c r="F156" s="235" t="s">
        <v>247</v>
      </c>
      <c r="G156" s="43"/>
      <c r="H156" s="43"/>
      <c r="I156" s="236"/>
      <c r="J156" s="236"/>
      <c r="K156" s="43"/>
      <c r="L156" s="43"/>
      <c r="M156" s="47"/>
      <c r="N156" s="237"/>
      <c r="O156" s="238"/>
      <c r="P156" s="87"/>
      <c r="Q156" s="87"/>
      <c r="R156" s="87"/>
      <c r="S156" s="87"/>
      <c r="T156" s="87"/>
      <c r="U156" s="87"/>
      <c r="V156" s="87"/>
      <c r="W156" s="87"/>
      <c r="X156" s="88"/>
      <c r="Y156" s="41"/>
      <c r="Z156" s="41"/>
      <c r="AA156" s="41"/>
      <c r="AB156" s="41"/>
      <c r="AC156" s="41"/>
      <c r="AD156" s="41"/>
      <c r="AE156" s="41"/>
      <c r="AT156" s="20" t="s">
        <v>204</v>
      </c>
      <c r="AU156" s="20" t="s">
        <v>84</v>
      </c>
    </row>
    <row r="157" s="13" customFormat="1">
      <c r="A157" s="13"/>
      <c r="B157" s="239"/>
      <c r="C157" s="240"/>
      <c r="D157" s="241" t="s">
        <v>206</v>
      </c>
      <c r="E157" s="242" t="s">
        <v>20</v>
      </c>
      <c r="F157" s="243" t="s">
        <v>108</v>
      </c>
      <c r="G157" s="240"/>
      <c r="H157" s="242" t="s">
        <v>20</v>
      </c>
      <c r="I157" s="244"/>
      <c r="J157" s="244"/>
      <c r="K157" s="240"/>
      <c r="L157" s="240"/>
      <c r="M157" s="245"/>
      <c r="N157" s="246"/>
      <c r="O157" s="247"/>
      <c r="P157" s="247"/>
      <c r="Q157" s="247"/>
      <c r="R157" s="247"/>
      <c r="S157" s="247"/>
      <c r="T157" s="247"/>
      <c r="U157" s="247"/>
      <c r="V157" s="247"/>
      <c r="W157" s="247"/>
      <c r="X157" s="248"/>
      <c r="Y157" s="13"/>
      <c r="Z157" s="13"/>
      <c r="AA157" s="13"/>
      <c r="AB157" s="13"/>
      <c r="AC157" s="13"/>
      <c r="AD157" s="13"/>
      <c r="AE157" s="13"/>
      <c r="AT157" s="249" t="s">
        <v>206</v>
      </c>
      <c r="AU157" s="249" t="s">
        <v>84</v>
      </c>
      <c r="AV157" s="13" t="s">
        <v>82</v>
      </c>
      <c r="AW157" s="13" t="s">
        <v>5</v>
      </c>
      <c r="AX157" s="13" t="s">
        <v>74</v>
      </c>
      <c r="AY157" s="249" t="s">
        <v>194</v>
      </c>
    </row>
    <row r="158" s="13" customFormat="1">
      <c r="A158" s="13"/>
      <c r="B158" s="239"/>
      <c r="C158" s="240"/>
      <c r="D158" s="241" t="s">
        <v>206</v>
      </c>
      <c r="E158" s="242" t="s">
        <v>20</v>
      </c>
      <c r="F158" s="243" t="s">
        <v>1166</v>
      </c>
      <c r="G158" s="240"/>
      <c r="H158" s="242" t="s">
        <v>20</v>
      </c>
      <c r="I158" s="244"/>
      <c r="J158" s="244"/>
      <c r="K158" s="240"/>
      <c r="L158" s="240"/>
      <c r="M158" s="245"/>
      <c r="N158" s="246"/>
      <c r="O158" s="247"/>
      <c r="P158" s="247"/>
      <c r="Q158" s="247"/>
      <c r="R158" s="247"/>
      <c r="S158" s="247"/>
      <c r="T158" s="247"/>
      <c r="U158" s="247"/>
      <c r="V158" s="247"/>
      <c r="W158" s="247"/>
      <c r="X158" s="248"/>
      <c r="Y158" s="13"/>
      <c r="Z158" s="13"/>
      <c r="AA158" s="13"/>
      <c r="AB158" s="13"/>
      <c r="AC158" s="13"/>
      <c r="AD158" s="13"/>
      <c r="AE158" s="13"/>
      <c r="AT158" s="249" t="s">
        <v>206</v>
      </c>
      <c r="AU158" s="249" t="s">
        <v>84</v>
      </c>
      <c r="AV158" s="13" t="s">
        <v>82</v>
      </c>
      <c r="AW158" s="13" t="s">
        <v>5</v>
      </c>
      <c r="AX158" s="13" t="s">
        <v>74</v>
      </c>
      <c r="AY158" s="249" t="s">
        <v>194</v>
      </c>
    </row>
    <row r="159" s="13" customFormat="1">
      <c r="A159" s="13"/>
      <c r="B159" s="239"/>
      <c r="C159" s="240"/>
      <c r="D159" s="241" t="s">
        <v>206</v>
      </c>
      <c r="E159" s="242" t="s">
        <v>20</v>
      </c>
      <c r="F159" s="243" t="s">
        <v>355</v>
      </c>
      <c r="G159" s="240"/>
      <c r="H159" s="242" t="s">
        <v>20</v>
      </c>
      <c r="I159" s="244"/>
      <c r="J159" s="244"/>
      <c r="K159" s="240"/>
      <c r="L159" s="240"/>
      <c r="M159" s="245"/>
      <c r="N159" s="246"/>
      <c r="O159" s="247"/>
      <c r="P159" s="247"/>
      <c r="Q159" s="247"/>
      <c r="R159" s="247"/>
      <c r="S159" s="247"/>
      <c r="T159" s="247"/>
      <c r="U159" s="247"/>
      <c r="V159" s="247"/>
      <c r="W159" s="247"/>
      <c r="X159" s="248"/>
      <c r="Y159" s="13"/>
      <c r="Z159" s="13"/>
      <c r="AA159" s="13"/>
      <c r="AB159" s="13"/>
      <c r="AC159" s="13"/>
      <c r="AD159" s="13"/>
      <c r="AE159" s="13"/>
      <c r="AT159" s="249" t="s">
        <v>206</v>
      </c>
      <c r="AU159" s="249" t="s">
        <v>84</v>
      </c>
      <c r="AV159" s="13" t="s">
        <v>82</v>
      </c>
      <c r="AW159" s="13" t="s">
        <v>5</v>
      </c>
      <c r="AX159" s="13" t="s">
        <v>74</v>
      </c>
      <c r="AY159" s="249" t="s">
        <v>194</v>
      </c>
    </row>
    <row r="160" s="14" customFormat="1">
      <c r="A160" s="14"/>
      <c r="B160" s="250"/>
      <c r="C160" s="251"/>
      <c r="D160" s="241" t="s">
        <v>206</v>
      </c>
      <c r="E160" s="252" t="s">
        <v>20</v>
      </c>
      <c r="F160" s="253" t="s">
        <v>1167</v>
      </c>
      <c r="G160" s="251"/>
      <c r="H160" s="254">
        <v>2.2050000000000001</v>
      </c>
      <c r="I160" s="255"/>
      <c r="J160" s="255"/>
      <c r="K160" s="251"/>
      <c r="L160" s="251"/>
      <c r="M160" s="256"/>
      <c r="N160" s="257"/>
      <c r="O160" s="258"/>
      <c r="P160" s="258"/>
      <c r="Q160" s="258"/>
      <c r="R160" s="258"/>
      <c r="S160" s="258"/>
      <c r="T160" s="258"/>
      <c r="U160" s="258"/>
      <c r="V160" s="258"/>
      <c r="W160" s="258"/>
      <c r="X160" s="259"/>
      <c r="Y160" s="14"/>
      <c r="Z160" s="14"/>
      <c r="AA160" s="14"/>
      <c r="AB160" s="14"/>
      <c r="AC160" s="14"/>
      <c r="AD160" s="14"/>
      <c r="AE160" s="14"/>
      <c r="AT160" s="260" t="s">
        <v>206</v>
      </c>
      <c r="AU160" s="260" t="s">
        <v>84</v>
      </c>
      <c r="AV160" s="14" t="s">
        <v>84</v>
      </c>
      <c r="AW160" s="14" t="s">
        <v>5</v>
      </c>
      <c r="AX160" s="14" t="s">
        <v>74</v>
      </c>
      <c r="AY160" s="260" t="s">
        <v>194</v>
      </c>
    </row>
    <row r="161" s="15" customFormat="1">
      <c r="A161" s="15"/>
      <c r="B161" s="261"/>
      <c r="C161" s="262"/>
      <c r="D161" s="241" t="s">
        <v>206</v>
      </c>
      <c r="E161" s="263" t="s">
        <v>20</v>
      </c>
      <c r="F161" s="264" t="s">
        <v>210</v>
      </c>
      <c r="G161" s="262"/>
      <c r="H161" s="265">
        <v>2.2050000000000001</v>
      </c>
      <c r="I161" s="266"/>
      <c r="J161" s="266"/>
      <c r="K161" s="262"/>
      <c r="L161" s="262"/>
      <c r="M161" s="267"/>
      <c r="N161" s="268"/>
      <c r="O161" s="269"/>
      <c r="P161" s="269"/>
      <c r="Q161" s="269"/>
      <c r="R161" s="269"/>
      <c r="S161" s="269"/>
      <c r="T161" s="269"/>
      <c r="U161" s="269"/>
      <c r="V161" s="269"/>
      <c r="W161" s="269"/>
      <c r="X161" s="270"/>
      <c r="Y161" s="15"/>
      <c r="Z161" s="15"/>
      <c r="AA161" s="15"/>
      <c r="AB161" s="15"/>
      <c r="AC161" s="15"/>
      <c r="AD161" s="15"/>
      <c r="AE161" s="15"/>
      <c r="AT161" s="271" t="s">
        <v>206</v>
      </c>
      <c r="AU161" s="271" t="s">
        <v>84</v>
      </c>
      <c r="AV161" s="15" t="s">
        <v>202</v>
      </c>
      <c r="AW161" s="15" t="s">
        <v>5</v>
      </c>
      <c r="AX161" s="15" t="s">
        <v>82</v>
      </c>
      <c r="AY161" s="271" t="s">
        <v>194</v>
      </c>
    </row>
    <row r="162" s="2" customFormat="1" ht="24.15" customHeight="1">
      <c r="A162" s="41"/>
      <c r="B162" s="42"/>
      <c r="C162" s="220" t="s">
        <v>266</v>
      </c>
      <c r="D162" s="220" t="s">
        <v>197</v>
      </c>
      <c r="E162" s="221" t="s">
        <v>249</v>
      </c>
      <c r="F162" s="222" t="s">
        <v>250</v>
      </c>
      <c r="G162" s="223" t="s">
        <v>218</v>
      </c>
      <c r="H162" s="224">
        <v>2.2050000000000001</v>
      </c>
      <c r="I162" s="225"/>
      <c r="J162" s="225"/>
      <c r="K162" s="226">
        <f>ROUND(P162*H162,2)</f>
        <v>0</v>
      </c>
      <c r="L162" s="222" t="s">
        <v>201</v>
      </c>
      <c r="M162" s="47"/>
      <c r="N162" s="227" t="s">
        <v>20</v>
      </c>
      <c r="O162" s="228" t="s">
        <v>43</v>
      </c>
      <c r="P162" s="229">
        <f>I162+J162</f>
        <v>0</v>
      </c>
      <c r="Q162" s="229">
        <f>ROUND(I162*H162,2)</f>
        <v>0</v>
      </c>
      <c r="R162" s="229">
        <f>ROUND(J162*H162,2)</f>
        <v>0</v>
      </c>
      <c r="S162" s="87"/>
      <c r="T162" s="230">
        <f>S162*H162</f>
        <v>0</v>
      </c>
      <c r="U162" s="230">
        <v>0</v>
      </c>
      <c r="V162" s="230">
        <f>U162*H162</f>
        <v>0</v>
      </c>
      <c r="W162" s="230">
        <v>0</v>
      </c>
      <c r="X162" s="231">
        <f>W162*H162</f>
        <v>0</v>
      </c>
      <c r="Y162" s="41"/>
      <c r="Z162" s="41"/>
      <c r="AA162" s="41"/>
      <c r="AB162" s="41"/>
      <c r="AC162" s="41"/>
      <c r="AD162" s="41"/>
      <c r="AE162" s="41"/>
      <c r="AR162" s="232" t="s">
        <v>202</v>
      </c>
      <c r="AT162" s="232" t="s">
        <v>197</v>
      </c>
      <c r="AU162" s="232" t="s">
        <v>84</v>
      </c>
      <c r="AY162" s="20" t="s">
        <v>194</v>
      </c>
      <c r="BE162" s="233">
        <f>IF(O162="základní",K162,0)</f>
        <v>0</v>
      </c>
      <c r="BF162" s="233">
        <f>IF(O162="snížená",K162,0)</f>
        <v>0</v>
      </c>
      <c r="BG162" s="233">
        <f>IF(O162="zákl. přenesená",K162,0)</f>
        <v>0</v>
      </c>
      <c r="BH162" s="233">
        <f>IF(O162="sníž. přenesená",K162,0)</f>
        <v>0</v>
      </c>
      <c r="BI162" s="233">
        <f>IF(O162="nulová",K162,0)</f>
        <v>0</v>
      </c>
      <c r="BJ162" s="20" t="s">
        <v>82</v>
      </c>
      <c r="BK162" s="233">
        <f>ROUND(P162*H162,2)</f>
        <v>0</v>
      </c>
      <c r="BL162" s="20" t="s">
        <v>202</v>
      </c>
      <c r="BM162" s="232" t="s">
        <v>1176</v>
      </c>
    </row>
    <row r="163" s="2" customFormat="1">
      <c r="A163" s="41"/>
      <c r="B163" s="42"/>
      <c r="C163" s="43"/>
      <c r="D163" s="234" t="s">
        <v>204</v>
      </c>
      <c r="E163" s="43"/>
      <c r="F163" s="235" t="s">
        <v>252</v>
      </c>
      <c r="G163" s="43"/>
      <c r="H163" s="43"/>
      <c r="I163" s="236"/>
      <c r="J163" s="236"/>
      <c r="K163" s="43"/>
      <c r="L163" s="43"/>
      <c r="M163" s="47"/>
      <c r="N163" s="237"/>
      <c r="O163" s="238"/>
      <c r="P163" s="87"/>
      <c r="Q163" s="87"/>
      <c r="R163" s="87"/>
      <c r="S163" s="87"/>
      <c r="T163" s="87"/>
      <c r="U163" s="87"/>
      <c r="V163" s="87"/>
      <c r="W163" s="87"/>
      <c r="X163" s="88"/>
      <c r="Y163" s="41"/>
      <c r="Z163" s="41"/>
      <c r="AA163" s="41"/>
      <c r="AB163" s="41"/>
      <c r="AC163" s="41"/>
      <c r="AD163" s="41"/>
      <c r="AE163" s="41"/>
      <c r="AT163" s="20" t="s">
        <v>204</v>
      </c>
      <c r="AU163" s="20" t="s">
        <v>84</v>
      </c>
    </row>
    <row r="164" s="13" customFormat="1">
      <c r="A164" s="13"/>
      <c r="B164" s="239"/>
      <c r="C164" s="240"/>
      <c r="D164" s="241" t="s">
        <v>206</v>
      </c>
      <c r="E164" s="242" t="s">
        <v>20</v>
      </c>
      <c r="F164" s="243" t="s">
        <v>108</v>
      </c>
      <c r="G164" s="240"/>
      <c r="H164" s="242" t="s">
        <v>20</v>
      </c>
      <c r="I164" s="244"/>
      <c r="J164" s="244"/>
      <c r="K164" s="240"/>
      <c r="L164" s="240"/>
      <c r="M164" s="245"/>
      <c r="N164" s="246"/>
      <c r="O164" s="247"/>
      <c r="P164" s="247"/>
      <c r="Q164" s="247"/>
      <c r="R164" s="247"/>
      <c r="S164" s="247"/>
      <c r="T164" s="247"/>
      <c r="U164" s="247"/>
      <c r="V164" s="247"/>
      <c r="W164" s="247"/>
      <c r="X164" s="248"/>
      <c r="Y164" s="13"/>
      <c r="Z164" s="13"/>
      <c r="AA164" s="13"/>
      <c r="AB164" s="13"/>
      <c r="AC164" s="13"/>
      <c r="AD164" s="13"/>
      <c r="AE164" s="13"/>
      <c r="AT164" s="249" t="s">
        <v>206</v>
      </c>
      <c r="AU164" s="249" t="s">
        <v>84</v>
      </c>
      <c r="AV164" s="13" t="s">
        <v>82</v>
      </c>
      <c r="AW164" s="13" t="s">
        <v>5</v>
      </c>
      <c r="AX164" s="13" t="s">
        <v>74</v>
      </c>
      <c r="AY164" s="249" t="s">
        <v>194</v>
      </c>
    </row>
    <row r="165" s="13" customFormat="1">
      <c r="A165" s="13"/>
      <c r="B165" s="239"/>
      <c r="C165" s="240"/>
      <c r="D165" s="241" t="s">
        <v>206</v>
      </c>
      <c r="E165" s="242" t="s">
        <v>20</v>
      </c>
      <c r="F165" s="243" t="s">
        <v>1166</v>
      </c>
      <c r="G165" s="240"/>
      <c r="H165" s="242" t="s">
        <v>20</v>
      </c>
      <c r="I165" s="244"/>
      <c r="J165" s="244"/>
      <c r="K165" s="240"/>
      <c r="L165" s="240"/>
      <c r="M165" s="245"/>
      <c r="N165" s="246"/>
      <c r="O165" s="247"/>
      <c r="P165" s="247"/>
      <c r="Q165" s="247"/>
      <c r="R165" s="247"/>
      <c r="S165" s="247"/>
      <c r="T165" s="247"/>
      <c r="U165" s="247"/>
      <c r="V165" s="247"/>
      <c r="W165" s="247"/>
      <c r="X165" s="248"/>
      <c r="Y165" s="13"/>
      <c r="Z165" s="13"/>
      <c r="AA165" s="13"/>
      <c r="AB165" s="13"/>
      <c r="AC165" s="13"/>
      <c r="AD165" s="13"/>
      <c r="AE165" s="13"/>
      <c r="AT165" s="249" t="s">
        <v>206</v>
      </c>
      <c r="AU165" s="249" t="s">
        <v>84</v>
      </c>
      <c r="AV165" s="13" t="s">
        <v>82</v>
      </c>
      <c r="AW165" s="13" t="s">
        <v>5</v>
      </c>
      <c r="AX165" s="13" t="s">
        <v>74</v>
      </c>
      <c r="AY165" s="249" t="s">
        <v>194</v>
      </c>
    </row>
    <row r="166" s="13" customFormat="1">
      <c r="A166" s="13"/>
      <c r="B166" s="239"/>
      <c r="C166" s="240"/>
      <c r="D166" s="241" t="s">
        <v>206</v>
      </c>
      <c r="E166" s="242" t="s">
        <v>20</v>
      </c>
      <c r="F166" s="243" t="s">
        <v>355</v>
      </c>
      <c r="G166" s="240"/>
      <c r="H166" s="242" t="s">
        <v>20</v>
      </c>
      <c r="I166" s="244"/>
      <c r="J166" s="244"/>
      <c r="K166" s="240"/>
      <c r="L166" s="240"/>
      <c r="M166" s="245"/>
      <c r="N166" s="246"/>
      <c r="O166" s="247"/>
      <c r="P166" s="247"/>
      <c r="Q166" s="247"/>
      <c r="R166" s="247"/>
      <c r="S166" s="247"/>
      <c r="T166" s="247"/>
      <c r="U166" s="247"/>
      <c r="V166" s="247"/>
      <c r="W166" s="247"/>
      <c r="X166" s="248"/>
      <c r="Y166" s="13"/>
      <c r="Z166" s="13"/>
      <c r="AA166" s="13"/>
      <c r="AB166" s="13"/>
      <c r="AC166" s="13"/>
      <c r="AD166" s="13"/>
      <c r="AE166" s="13"/>
      <c r="AT166" s="249" t="s">
        <v>206</v>
      </c>
      <c r="AU166" s="249" t="s">
        <v>84</v>
      </c>
      <c r="AV166" s="13" t="s">
        <v>82</v>
      </c>
      <c r="AW166" s="13" t="s">
        <v>5</v>
      </c>
      <c r="AX166" s="13" t="s">
        <v>74</v>
      </c>
      <c r="AY166" s="249" t="s">
        <v>194</v>
      </c>
    </row>
    <row r="167" s="14" customFormat="1">
      <c r="A167" s="14"/>
      <c r="B167" s="250"/>
      <c r="C167" s="251"/>
      <c r="D167" s="241" t="s">
        <v>206</v>
      </c>
      <c r="E167" s="252" t="s">
        <v>20</v>
      </c>
      <c r="F167" s="253" t="s">
        <v>1167</v>
      </c>
      <c r="G167" s="251"/>
      <c r="H167" s="254">
        <v>2.2050000000000001</v>
      </c>
      <c r="I167" s="255"/>
      <c r="J167" s="255"/>
      <c r="K167" s="251"/>
      <c r="L167" s="251"/>
      <c r="M167" s="256"/>
      <c r="N167" s="257"/>
      <c r="O167" s="258"/>
      <c r="P167" s="258"/>
      <c r="Q167" s="258"/>
      <c r="R167" s="258"/>
      <c r="S167" s="258"/>
      <c r="T167" s="258"/>
      <c r="U167" s="258"/>
      <c r="V167" s="258"/>
      <c r="W167" s="258"/>
      <c r="X167" s="259"/>
      <c r="Y167" s="14"/>
      <c r="Z167" s="14"/>
      <c r="AA167" s="14"/>
      <c r="AB167" s="14"/>
      <c r="AC167" s="14"/>
      <c r="AD167" s="14"/>
      <c r="AE167" s="14"/>
      <c r="AT167" s="260" t="s">
        <v>206</v>
      </c>
      <c r="AU167" s="260" t="s">
        <v>84</v>
      </c>
      <c r="AV167" s="14" t="s">
        <v>84</v>
      </c>
      <c r="AW167" s="14" t="s">
        <v>5</v>
      </c>
      <c r="AX167" s="14" t="s">
        <v>74</v>
      </c>
      <c r="AY167" s="260" t="s">
        <v>194</v>
      </c>
    </row>
    <row r="168" s="15" customFormat="1">
      <c r="A168" s="15"/>
      <c r="B168" s="261"/>
      <c r="C168" s="262"/>
      <c r="D168" s="241" t="s">
        <v>206</v>
      </c>
      <c r="E168" s="263" t="s">
        <v>20</v>
      </c>
      <c r="F168" s="264" t="s">
        <v>210</v>
      </c>
      <c r="G168" s="262"/>
      <c r="H168" s="265">
        <v>2.2050000000000001</v>
      </c>
      <c r="I168" s="266"/>
      <c r="J168" s="266"/>
      <c r="K168" s="262"/>
      <c r="L168" s="262"/>
      <c r="M168" s="267"/>
      <c r="N168" s="268"/>
      <c r="O168" s="269"/>
      <c r="P168" s="269"/>
      <c r="Q168" s="269"/>
      <c r="R168" s="269"/>
      <c r="S168" s="269"/>
      <c r="T168" s="269"/>
      <c r="U168" s="269"/>
      <c r="V168" s="269"/>
      <c r="W168" s="269"/>
      <c r="X168" s="270"/>
      <c r="Y168" s="15"/>
      <c r="Z168" s="15"/>
      <c r="AA168" s="15"/>
      <c r="AB168" s="15"/>
      <c r="AC168" s="15"/>
      <c r="AD168" s="15"/>
      <c r="AE168" s="15"/>
      <c r="AT168" s="271" t="s">
        <v>206</v>
      </c>
      <c r="AU168" s="271" t="s">
        <v>84</v>
      </c>
      <c r="AV168" s="15" t="s">
        <v>202</v>
      </c>
      <c r="AW168" s="15" t="s">
        <v>5</v>
      </c>
      <c r="AX168" s="15" t="s">
        <v>82</v>
      </c>
      <c r="AY168" s="271" t="s">
        <v>194</v>
      </c>
    </row>
    <row r="169" s="2" customFormat="1" ht="24.15" customHeight="1">
      <c r="A169" s="41"/>
      <c r="B169" s="42"/>
      <c r="C169" s="220" t="s">
        <v>273</v>
      </c>
      <c r="D169" s="220" t="s">
        <v>197</v>
      </c>
      <c r="E169" s="221" t="s">
        <v>253</v>
      </c>
      <c r="F169" s="222" t="s">
        <v>254</v>
      </c>
      <c r="G169" s="223" t="s">
        <v>200</v>
      </c>
      <c r="H169" s="224">
        <v>21.300000000000001</v>
      </c>
      <c r="I169" s="225"/>
      <c r="J169" s="225"/>
      <c r="K169" s="226">
        <f>ROUND(P169*H169,2)</f>
        <v>0</v>
      </c>
      <c r="L169" s="222" t="s">
        <v>201</v>
      </c>
      <c r="M169" s="47"/>
      <c r="N169" s="227" t="s">
        <v>20</v>
      </c>
      <c r="O169" s="228" t="s">
        <v>43</v>
      </c>
      <c r="P169" s="229">
        <f>I169+J169</f>
        <v>0</v>
      </c>
      <c r="Q169" s="229">
        <f>ROUND(I169*H169,2)</f>
        <v>0</v>
      </c>
      <c r="R169" s="229">
        <f>ROUND(J169*H169,2)</f>
        <v>0</v>
      </c>
      <c r="S169" s="87"/>
      <c r="T169" s="230">
        <f>S169*H169</f>
        <v>0</v>
      </c>
      <c r="U169" s="230">
        <v>0</v>
      </c>
      <c r="V169" s="230">
        <f>U169*H169</f>
        <v>0</v>
      </c>
      <c r="W169" s="230">
        <v>0</v>
      </c>
      <c r="X169" s="231">
        <f>W169*H169</f>
        <v>0</v>
      </c>
      <c r="Y169" s="41"/>
      <c r="Z169" s="41"/>
      <c r="AA169" s="41"/>
      <c r="AB169" s="41"/>
      <c r="AC169" s="41"/>
      <c r="AD169" s="41"/>
      <c r="AE169" s="41"/>
      <c r="AR169" s="232" t="s">
        <v>202</v>
      </c>
      <c r="AT169" s="232" t="s">
        <v>197</v>
      </c>
      <c r="AU169" s="232" t="s">
        <v>84</v>
      </c>
      <c r="AY169" s="20" t="s">
        <v>194</v>
      </c>
      <c r="BE169" s="233">
        <f>IF(O169="základní",K169,0)</f>
        <v>0</v>
      </c>
      <c r="BF169" s="233">
        <f>IF(O169="snížená",K169,0)</f>
        <v>0</v>
      </c>
      <c r="BG169" s="233">
        <f>IF(O169="zákl. přenesená",K169,0)</f>
        <v>0</v>
      </c>
      <c r="BH169" s="233">
        <f>IF(O169="sníž. přenesená",K169,0)</f>
        <v>0</v>
      </c>
      <c r="BI169" s="233">
        <f>IF(O169="nulová",K169,0)</f>
        <v>0</v>
      </c>
      <c r="BJ169" s="20" t="s">
        <v>82</v>
      </c>
      <c r="BK169" s="233">
        <f>ROUND(P169*H169,2)</f>
        <v>0</v>
      </c>
      <c r="BL169" s="20" t="s">
        <v>202</v>
      </c>
      <c r="BM169" s="232" t="s">
        <v>1177</v>
      </c>
    </row>
    <row r="170" s="2" customFormat="1">
      <c r="A170" s="41"/>
      <c r="B170" s="42"/>
      <c r="C170" s="43"/>
      <c r="D170" s="234" t="s">
        <v>204</v>
      </c>
      <c r="E170" s="43"/>
      <c r="F170" s="235" t="s">
        <v>256</v>
      </c>
      <c r="G170" s="43"/>
      <c r="H170" s="43"/>
      <c r="I170" s="236"/>
      <c r="J170" s="236"/>
      <c r="K170" s="43"/>
      <c r="L170" s="43"/>
      <c r="M170" s="47"/>
      <c r="N170" s="237"/>
      <c r="O170" s="238"/>
      <c r="P170" s="87"/>
      <c r="Q170" s="87"/>
      <c r="R170" s="87"/>
      <c r="S170" s="87"/>
      <c r="T170" s="87"/>
      <c r="U170" s="87"/>
      <c r="V170" s="87"/>
      <c r="W170" s="87"/>
      <c r="X170" s="88"/>
      <c r="Y170" s="41"/>
      <c r="Z170" s="41"/>
      <c r="AA170" s="41"/>
      <c r="AB170" s="41"/>
      <c r="AC170" s="41"/>
      <c r="AD170" s="41"/>
      <c r="AE170" s="41"/>
      <c r="AT170" s="20" t="s">
        <v>204</v>
      </c>
      <c r="AU170" s="20" t="s">
        <v>84</v>
      </c>
    </row>
    <row r="171" s="13" customFormat="1">
      <c r="A171" s="13"/>
      <c r="B171" s="239"/>
      <c r="C171" s="240"/>
      <c r="D171" s="241" t="s">
        <v>206</v>
      </c>
      <c r="E171" s="242" t="s">
        <v>20</v>
      </c>
      <c r="F171" s="243" t="s">
        <v>795</v>
      </c>
      <c r="G171" s="240"/>
      <c r="H171" s="242" t="s">
        <v>20</v>
      </c>
      <c r="I171" s="244"/>
      <c r="J171" s="244"/>
      <c r="K171" s="240"/>
      <c r="L171" s="240"/>
      <c r="M171" s="245"/>
      <c r="N171" s="246"/>
      <c r="O171" s="247"/>
      <c r="P171" s="247"/>
      <c r="Q171" s="247"/>
      <c r="R171" s="247"/>
      <c r="S171" s="247"/>
      <c r="T171" s="247"/>
      <c r="U171" s="247"/>
      <c r="V171" s="247"/>
      <c r="W171" s="247"/>
      <c r="X171" s="248"/>
      <c r="Y171" s="13"/>
      <c r="Z171" s="13"/>
      <c r="AA171" s="13"/>
      <c r="AB171" s="13"/>
      <c r="AC171" s="13"/>
      <c r="AD171" s="13"/>
      <c r="AE171" s="13"/>
      <c r="AT171" s="249" t="s">
        <v>206</v>
      </c>
      <c r="AU171" s="249" t="s">
        <v>84</v>
      </c>
      <c r="AV171" s="13" t="s">
        <v>82</v>
      </c>
      <c r="AW171" s="13" t="s">
        <v>5</v>
      </c>
      <c r="AX171" s="13" t="s">
        <v>74</v>
      </c>
      <c r="AY171" s="249" t="s">
        <v>194</v>
      </c>
    </row>
    <row r="172" s="14" customFormat="1">
      <c r="A172" s="14"/>
      <c r="B172" s="250"/>
      <c r="C172" s="251"/>
      <c r="D172" s="241" t="s">
        <v>206</v>
      </c>
      <c r="E172" s="252" t="s">
        <v>20</v>
      </c>
      <c r="F172" s="253" t="s">
        <v>1163</v>
      </c>
      <c r="G172" s="251"/>
      <c r="H172" s="254">
        <v>21.300000000000001</v>
      </c>
      <c r="I172" s="255"/>
      <c r="J172" s="255"/>
      <c r="K172" s="251"/>
      <c r="L172" s="251"/>
      <c r="M172" s="256"/>
      <c r="N172" s="257"/>
      <c r="O172" s="258"/>
      <c r="P172" s="258"/>
      <c r="Q172" s="258"/>
      <c r="R172" s="258"/>
      <c r="S172" s="258"/>
      <c r="T172" s="258"/>
      <c r="U172" s="258"/>
      <c r="V172" s="258"/>
      <c r="W172" s="258"/>
      <c r="X172" s="259"/>
      <c r="Y172" s="14"/>
      <c r="Z172" s="14"/>
      <c r="AA172" s="14"/>
      <c r="AB172" s="14"/>
      <c r="AC172" s="14"/>
      <c r="AD172" s="14"/>
      <c r="AE172" s="14"/>
      <c r="AT172" s="260" t="s">
        <v>206</v>
      </c>
      <c r="AU172" s="260" t="s">
        <v>84</v>
      </c>
      <c r="AV172" s="14" t="s">
        <v>84</v>
      </c>
      <c r="AW172" s="14" t="s">
        <v>5</v>
      </c>
      <c r="AX172" s="14" t="s">
        <v>74</v>
      </c>
      <c r="AY172" s="260" t="s">
        <v>194</v>
      </c>
    </row>
    <row r="173" s="15" customFormat="1">
      <c r="A173" s="15"/>
      <c r="B173" s="261"/>
      <c r="C173" s="262"/>
      <c r="D173" s="241" t="s">
        <v>206</v>
      </c>
      <c r="E173" s="263" t="s">
        <v>20</v>
      </c>
      <c r="F173" s="264" t="s">
        <v>210</v>
      </c>
      <c r="G173" s="262"/>
      <c r="H173" s="265">
        <v>21.300000000000001</v>
      </c>
      <c r="I173" s="266"/>
      <c r="J173" s="266"/>
      <c r="K173" s="262"/>
      <c r="L173" s="262"/>
      <c r="M173" s="267"/>
      <c r="N173" s="268"/>
      <c r="O173" s="269"/>
      <c r="P173" s="269"/>
      <c r="Q173" s="269"/>
      <c r="R173" s="269"/>
      <c r="S173" s="269"/>
      <c r="T173" s="269"/>
      <c r="U173" s="269"/>
      <c r="V173" s="269"/>
      <c r="W173" s="269"/>
      <c r="X173" s="270"/>
      <c r="Y173" s="15"/>
      <c r="Z173" s="15"/>
      <c r="AA173" s="15"/>
      <c r="AB173" s="15"/>
      <c r="AC173" s="15"/>
      <c r="AD173" s="15"/>
      <c r="AE173" s="15"/>
      <c r="AT173" s="271" t="s">
        <v>206</v>
      </c>
      <c r="AU173" s="271" t="s">
        <v>84</v>
      </c>
      <c r="AV173" s="15" t="s">
        <v>202</v>
      </c>
      <c r="AW173" s="15" t="s">
        <v>5</v>
      </c>
      <c r="AX173" s="15" t="s">
        <v>82</v>
      </c>
      <c r="AY173" s="271" t="s">
        <v>194</v>
      </c>
    </row>
    <row r="174" s="2" customFormat="1" ht="24.15" customHeight="1">
      <c r="A174" s="41"/>
      <c r="B174" s="42"/>
      <c r="C174" s="220" t="s">
        <v>9</v>
      </c>
      <c r="D174" s="220" t="s">
        <v>197</v>
      </c>
      <c r="E174" s="221" t="s">
        <v>260</v>
      </c>
      <c r="F174" s="222" t="s">
        <v>261</v>
      </c>
      <c r="G174" s="223" t="s">
        <v>262</v>
      </c>
      <c r="H174" s="224">
        <v>3.528</v>
      </c>
      <c r="I174" s="225"/>
      <c r="J174" s="225"/>
      <c r="K174" s="226">
        <f>ROUND(P174*H174,2)</f>
        <v>0</v>
      </c>
      <c r="L174" s="222" t="s">
        <v>201</v>
      </c>
      <c r="M174" s="47"/>
      <c r="N174" s="227" t="s">
        <v>20</v>
      </c>
      <c r="O174" s="228" t="s">
        <v>43</v>
      </c>
      <c r="P174" s="229">
        <f>I174+J174</f>
        <v>0</v>
      </c>
      <c r="Q174" s="229">
        <f>ROUND(I174*H174,2)</f>
        <v>0</v>
      </c>
      <c r="R174" s="229">
        <f>ROUND(J174*H174,2)</f>
        <v>0</v>
      </c>
      <c r="S174" s="87"/>
      <c r="T174" s="230">
        <f>S174*H174</f>
        <v>0</v>
      </c>
      <c r="U174" s="230">
        <v>0</v>
      </c>
      <c r="V174" s="230">
        <f>U174*H174</f>
        <v>0</v>
      </c>
      <c r="W174" s="230">
        <v>0</v>
      </c>
      <c r="X174" s="231">
        <f>W174*H174</f>
        <v>0</v>
      </c>
      <c r="Y174" s="41"/>
      <c r="Z174" s="41"/>
      <c r="AA174" s="41"/>
      <c r="AB174" s="41"/>
      <c r="AC174" s="41"/>
      <c r="AD174" s="41"/>
      <c r="AE174" s="41"/>
      <c r="AR174" s="232" t="s">
        <v>202</v>
      </c>
      <c r="AT174" s="232" t="s">
        <v>197</v>
      </c>
      <c r="AU174" s="232" t="s">
        <v>84</v>
      </c>
      <c r="AY174" s="20" t="s">
        <v>194</v>
      </c>
      <c r="BE174" s="233">
        <f>IF(O174="základní",K174,0)</f>
        <v>0</v>
      </c>
      <c r="BF174" s="233">
        <f>IF(O174="snížená",K174,0)</f>
        <v>0</v>
      </c>
      <c r="BG174" s="233">
        <f>IF(O174="zákl. přenesená",K174,0)</f>
        <v>0</v>
      </c>
      <c r="BH174" s="233">
        <f>IF(O174="sníž. přenesená",K174,0)</f>
        <v>0</v>
      </c>
      <c r="BI174" s="233">
        <f>IF(O174="nulová",K174,0)</f>
        <v>0</v>
      </c>
      <c r="BJ174" s="20" t="s">
        <v>82</v>
      </c>
      <c r="BK174" s="233">
        <f>ROUND(P174*H174,2)</f>
        <v>0</v>
      </c>
      <c r="BL174" s="20" t="s">
        <v>202</v>
      </c>
      <c r="BM174" s="232" t="s">
        <v>1178</v>
      </c>
    </row>
    <row r="175" s="2" customFormat="1">
      <c r="A175" s="41"/>
      <c r="B175" s="42"/>
      <c r="C175" s="43"/>
      <c r="D175" s="234" t="s">
        <v>204</v>
      </c>
      <c r="E175" s="43"/>
      <c r="F175" s="235" t="s">
        <v>264</v>
      </c>
      <c r="G175" s="43"/>
      <c r="H175" s="43"/>
      <c r="I175" s="236"/>
      <c r="J175" s="236"/>
      <c r="K175" s="43"/>
      <c r="L175" s="43"/>
      <c r="M175" s="47"/>
      <c r="N175" s="237"/>
      <c r="O175" s="238"/>
      <c r="P175" s="87"/>
      <c r="Q175" s="87"/>
      <c r="R175" s="87"/>
      <c r="S175" s="87"/>
      <c r="T175" s="87"/>
      <c r="U175" s="87"/>
      <c r="V175" s="87"/>
      <c r="W175" s="87"/>
      <c r="X175" s="88"/>
      <c r="Y175" s="41"/>
      <c r="Z175" s="41"/>
      <c r="AA175" s="41"/>
      <c r="AB175" s="41"/>
      <c r="AC175" s="41"/>
      <c r="AD175" s="41"/>
      <c r="AE175" s="41"/>
      <c r="AT175" s="20" t="s">
        <v>204</v>
      </c>
      <c r="AU175" s="20" t="s">
        <v>84</v>
      </c>
    </row>
    <row r="176" s="13" customFormat="1">
      <c r="A176" s="13"/>
      <c r="B176" s="239"/>
      <c r="C176" s="240"/>
      <c r="D176" s="241" t="s">
        <v>206</v>
      </c>
      <c r="E176" s="242" t="s">
        <v>20</v>
      </c>
      <c r="F176" s="243" t="s">
        <v>785</v>
      </c>
      <c r="G176" s="240"/>
      <c r="H176" s="242" t="s">
        <v>20</v>
      </c>
      <c r="I176" s="244"/>
      <c r="J176" s="244"/>
      <c r="K176" s="240"/>
      <c r="L176" s="240"/>
      <c r="M176" s="245"/>
      <c r="N176" s="246"/>
      <c r="O176" s="247"/>
      <c r="P176" s="247"/>
      <c r="Q176" s="247"/>
      <c r="R176" s="247"/>
      <c r="S176" s="247"/>
      <c r="T176" s="247"/>
      <c r="U176" s="247"/>
      <c r="V176" s="247"/>
      <c r="W176" s="247"/>
      <c r="X176" s="248"/>
      <c r="Y176" s="13"/>
      <c r="Z176" s="13"/>
      <c r="AA176" s="13"/>
      <c r="AB176" s="13"/>
      <c r="AC176" s="13"/>
      <c r="AD176" s="13"/>
      <c r="AE176" s="13"/>
      <c r="AT176" s="249" t="s">
        <v>206</v>
      </c>
      <c r="AU176" s="249" t="s">
        <v>84</v>
      </c>
      <c r="AV176" s="13" t="s">
        <v>82</v>
      </c>
      <c r="AW176" s="13" t="s">
        <v>5</v>
      </c>
      <c r="AX176" s="13" t="s">
        <v>74</v>
      </c>
      <c r="AY176" s="249" t="s">
        <v>194</v>
      </c>
    </row>
    <row r="177" s="13" customFormat="1">
      <c r="A177" s="13"/>
      <c r="B177" s="239"/>
      <c r="C177" s="240"/>
      <c r="D177" s="241" t="s">
        <v>206</v>
      </c>
      <c r="E177" s="242" t="s">
        <v>20</v>
      </c>
      <c r="F177" s="243" t="s">
        <v>355</v>
      </c>
      <c r="G177" s="240"/>
      <c r="H177" s="242" t="s">
        <v>20</v>
      </c>
      <c r="I177" s="244"/>
      <c r="J177" s="244"/>
      <c r="K177" s="240"/>
      <c r="L177" s="240"/>
      <c r="M177" s="245"/>
      <c r="N177" s="246"/>
      <c r="O177" s="247"/>
      <c r="P177" s="247"/>
      <c r="Q177" s="247"/>
      <c r="R177" s="247"/>
      <c r="S177" s="247"/>
      <c r="T177" s="247"/>
      <c r="U177" s="247"/>
      <c r="V177" s="247"/>
      <c r="W177" s="247"/>
      <c r="X177" s="248"/>
      <c r="Y177" s="13"/>
      <c r="Z177" s="13"/>
      <c r="AA177" s="13"/>
      <c r="AB177" s="13"/>
      <c r="AC177" s="13"/>
      <c r="AD177" s="13"/>
      <c r="AE177" s="13"/>
      <c r="AT177" s="249" t="s">
        <v>206</v>
      </c>
      <c r="AU177" s="249" t="s">
        <v>84</v>
      </c>
      <c r="AV177" s="13" t="s">
        <v>82</v>
      </c>
      <c r="AW177" s="13" t="s">
        <v>5</v>
      </c>
      <c r="AX177" s="13" t="s">
        <v>74</v>
      </c>
      <c r="AY177" s="249" t="s">
        <v>194</v>
      </c>
    </row>
    <row r="178" s="13" customFormat="1">
      <c r="A178" s="13"/>
      <c r="B178" s="239"/>
      <c r="C178" s="240"/>
      <c r="D178" s="241" t="s">
        <v>206</v>
      </c>
      <c r="E178" s="242" t="s">
        <v>20</v>
      </c>
      <c r="F178" s="243" t="s">
        <v>108</v>
      </c>
      <c r="G178" s="240"/>
      <c r="H178" s="242" t="s">
        <v>20</v>
      </c>
      <c r="I178" s="244"/>
      <c r="J178" s="244"/>
      <c r="K178" s="240"/>
      <c r="L178" s="240"/>
      <c r="M178" s="245"/>
      <c r="N178" s="246"/>
      <c r="O178" s="247"/>
      <c r="P178" s="247"/>
      <c r="Q178" s="247"/>
      <c r="R178" s="247"/>
      <c r="S178" s="247"/>
      <c r="T178" s="247"/>
      <c r="U178" s="247"/>
      <c r="V178" s="247"/>
      <c r="W178" s="247"/>
      <c r="X178" s="248"/>
      <c r="Y178" s="13"/>
      <c r="Z178" s="13"/>
      <c r="AA178" s="13"/>
      <c r="AB178" s="13"/>
      <c r="AC178" s="13"/>
      <c r="AD178" s="13"/>
      <c r="AE178" s="13"/>
      <c r="AT178" s="249" t="s">
        <v>206</v>
      </c>
      <c r="AU178" s="249" t="s">
        <v>84</v>
      </c>
      <c r="AV178" s="13" t="s">
        <v>82</v>
      </c>
      <c r="AW178" s="13" t="s">
        <v>5</v>
      </c>
      <c r="AX178" s="13" t="s">
        <v>74</v>
      </c>
      <c r="AY178" s="249" t="s">
        <v>194</v>
      </c>
    </row>
    <row r="179" s="13" customFormat="1">
      <c r="A179" s="13"/>
      <c r="B179" s="239"/>
      <c r="C179" s="240"/>
      <c r="D179" s="241" t="s">
        <v>206</v>
      </c>
      <c r="E179" s="242" t="s">
        <v>20</v>
      </c>
      <c r="F179" s="243" t="s">
        <v>1166</v>
      </c>
      <c r="G179" s="240"/>
      <c r="H179" s="242" t="s">
        <v>20</v>
      </c>
      <c r="I179" s="244"/>
      <c r="J179" s="244"/>
      <c r="K179" s="240"/>
      <c r="L179" s="240"/>
      <c r="M179" s="245"/>
      <c r="N179" s="246"/>
      <c r="O179" s="247"/>
      <c r="P179" s="247"/>
      <c r="Q179" s="247"/>
      <c r="R179" s="247"/>
      <c r="S179" s="247"/>
      <c r="T179" s="247"/>
      <c r="U179" s="247"/>
      <c r="V179" s="247"/>
      <c r="W179" s="247"/>
      <c r="X179" s="248"/>
      <c r="Y179" s="13"/>
      <c r="Z179" s="13"/>
      <c r="AA179" s="13"/>
      <c r="AB179" s="13"/>
      <c r="AC179" s="13"/>
      <c r="AD179" s="13"/>
      <c r="AE179" s="13"/>
      <c r="AT179" s="249" t="s">
        <v>206</v>
      </c>
      <c r="AU179" s="249" t="s">
        <v>84</v>
      </c>
      <c r="AV179" s="13" t="s">
        <v>82</v>
      </c>
      <c r="AW179" s="13" t="s">
        <v>5</v>
      </c>
      <c r="AX179" s="13" t="s">
        <v>74</v>
      </c>
      <c r="AY179" s="249" t="s">
        <v>194</v>
      </c>
    </row>
    <row r="180" s="13" customFormat="1">
      <c r="A180" s="13"/>
      <c r="B180" s="239"/>
      <c r="C180" s="240"/>
      <c r="D180" s="241" t="s">
        <v>206</v>
      </c>
      <c r="E180" s="242" t="s">
        <v>20</v>
      </c>
      <c r="F180" s="243" t="s">
        <v>355</v>
      </c>
      <c r="G180" s="240"/>
      <c r="H180" s="242" t="s">
        <v>20</v>
      </c>
      <c r="I180" s="244"/>
      <c r="J180" s="244"/>
      <c r="K180" s="240"/>
      <c r="L180" s="240"/>
      <c r="M180" s="245"/>
      <c r="N180" s="246"/>
      <c r="O180" s="247"/>
      <c r="P180" s="247"/>
      <c r="Q180" s="247"/>
      <c r="R180" s="247"/>
      <c r="S180" s="247"/>
      <c r="T180" s="247"/>
      <c r="U180" s="247"/>
      <c r="V180" s="247"/>
      <c r="W180" s="247"/>
      <c r="X180" s="248"/>
      <c r="Y180" s="13"/>
      <c r="Z180" s="13"/>
      <c r="AA180" s="13"/>
      <c r="AB180" s="13"/>
      <c r="AC180" s="13"/>
      <c r="AD180" s="13"/>
      <c r="AE180" s="13"/>
      <c r="AT180" s="249" t="s">
        <v>206</v>
      </c>
      <c r="AU180" s="249" t="s">
        <v>84</v>
      </c>
      <c r="AV180" s="13" t="s">
        <v>82</v>
      </c>
      <c r="AW180" s="13" t="s">
        <v>5</v>
      </c>
      <c r="AX180" s="13" t="s">
        <v>74</v>
      </c>
      <c r="AY180" s="249" t="s">
        <v>194</v>
      </c>
    </row>
    <row r="181" s="14" customFormat="1">
      <c r="A181" s="14"/>
      <c r="B181" s="250"/>
      <c r="C181" s="251"/>
      <c r="D181" s="241" t="s">
        <v>206</v>
      </c>
      <c r="E181" s="252" t="s">
        <v>20</v>
      </c>
      <c r="F181" s="253" t="s">
        <v>1179</v>
      </c>
      <c r="G181" s="251"/>
      <c r="H181" s="254">
        <v>3.528</v>
      </c>
      <c r="I181" s="255"/>
      <c r="J181" s="255"/>
      <c r="K181" s="251"/>
      <c r="L181" s="251"/>
      <c r="M181" s="256"/>
      <c r="N181" s="257"/>
      <c r="O181" s="258"/>
      <c r="P181" s="258"/>
      <c r="Q181" s="258"/>
      <c r="R181" s="258"/>
      <c r="S181" s="258"/>
      <c r="T181" s="258"/>
      <c r="U181" s="258"/>
      <c r="V181" s="258"/>
      <c r="W181" s="258"/>
      <c r="X181" s="259"/>
      <c r="Y181" s="14"/>
      <c r="Z181" s="14"/>
      <c r="AA181" s="14"/>
      <c r="AB181" s="14"/>
      <c r="AC181" s="14"/>
      <c r="AD181" s="14"/>
      <c r="AE181" s="14"/>
      <c r="AT181" s="260" t="s">
        <v>206</v>
      </c>
      <c r="AU181" s="260" t="s">
        <v>84</v>
      </c>
      <c r="AV181" s="14" t="s">
        <v>84</v>
      </c>
      <c r="AW181" s="14" t="s">
        <v>5</v>
      </c>
      <c r="AX181" s="14" t="s">
        <v>74</v>
      </c>
      <c r="AY181" s="260" t="s">
        <v>194</v>
      </c>
    </row>
    <row r="182" s="15" customFormat="1">
      <c r="A182" s="15"/>
      <c r="B182" s="261"/>
      <c r="C182" s="262"/>
      <c r="D182" s="241" t="s">
        <v>206</v>
      </c>
      <c r="E182" s="263" t="s">
        <v>20</v>
      </c>
      <c r="F182" s="264" t="s">
        <v>210</v>
      </c>
      <c r="G182" s="262"/>
      <c r="H182" s="265">
        <v>3.528</v>
      </c>
      <c r="I182" s="266"/>
      <c r="J182" s="266"/>
      <c r="K182" s="262"/>
      <c r="L182" s="262"/>
      <c r="M182" s="267"/>
      <c r="N182" s="268"/>
      <c r="O182" s="269"/>
      <c r="P182" s="269"/>
      <c r="Q182" s="269"/>
      <c r="R182" s="269"/>
      <c r="S182" s="269"/>
      <c r="T182" s="269"/>
      <c r="U182" s="269"/>
      <c r="V182" s="269"/>
      <c r="W182" s="269"/>
      <c r="X182" s="270"/>
      <c r="Y182" s="15"/>
      <c r="Z182" s="15"/>
      <c r="AA182" s="15"/>
      <c r="AB182" s="15"/>
      <c r="AC182" s="15"/>
      <c r="AD182" s="15"/>
      <c r="AE182" s="15"/>
      <c r="AT182" s="271" t="s">
        <v>206</v>
      </c>
      <c r="AU182" s="271" t="s">
        <v>84</v>
      </c>
      <c r="AV182" s="15" t="s">
        <v>202</v>
      </c>
      <c r="AW182" s="15" t="s">
        <v>5</v>
      </c>
      <c r="AX182" s="15" t="s">
        <v>82</v>
      </c>
      <c r="AY182" s="271" t="s">
        <v>194</v>
      </c>
    </row>
    <row r="183" s="2" customFormat="1" ht="24.15" customHeight="1">
      <c r="A183" s="41"/>
      <c r="B183" s="42"/>
      <c r="C183" s="220" t="s">
        <v>259</v>
      </c>
      <c r="D183" s="220" t="s">
        <v>197</v>
      </c>
      <c r="E183" s="221" t="s">
        <v>267</v>
      </c>
      <c r="F183" s="222" t="s">
        <v>268</v>
      </c>
      <c r="G183" s="223" t="s">
        <v>218</v>
      </c>
      <c r="H183" s="224">
        <v>2.2050000000000001</v>
      </c>
      <c r="I183" s="225"/>
      <c r="J183" s="225"/>
      <c r="K183" s="226">
        <f>ROUND(P183*H183,2)</f>
        <v>0</v>
      </c>
      <c r="L183" s="222" t="s">
        <v>201</v>
      </c>
      <c r="M183" s="47"/>
      <c r="N183" s="227" t="s">
        <v>20</v>
      </c>
      <c r="O183" s="228" t="s">
        <v>43</v>
      </c>
      <c r="P183" s="229">
        <f>I183+J183</f>
        <v>0</v>
      </c>
      <c r="Q183" s="229">
        <f>ROUND(I183*H183,2)</f>
        <v>0</v>
      </c>
      <c r="R183" s="229">
        <f>ROUND(J183*H183,2)</f>
        <v>0</v>
      </c>
      <c r="S183" s="87"/>
      <c r="T183" s="230">
        <f>S183*H183</f>
        <v>0</v>
      </c>
      <c r="U183" s="230">
        <v>0</v>
      </c>
      <c r="V183" s="230">
        <f>U183*H183</f>
        <v>0</v>
      </c>
      <c r="W183" s="230">
        <v>0</v>
      </c>
      <c r="X183" s="231">
        <f>W183*H183</f>
        <v>0</v>
      </c>
      <c r="Y183" s="41"/>
      <c r="Z183" s="41"/>
      <c r="AA183" s="41"/>
      <c r="AB183" s="41"/>
      <c r="AC183" s="41"/>
      <c r="AD183" s="41"/>
      <c r="AE183" s="41"/>
      <c r="AR183" s="232" t="s">
        <v>202</v>
      </c>
      <c r="AT183" s="232" t="s">
        <v>197</v>
      </c>
      <c r="AU183" s="232" t="s">
        <v>84</v>
      </c>
      <c r="AY183" s="20" t="s">
        <v>194</v>
      </c>
      <c r="BE183" s="233">
        <f>IF(O183="základní",K183,0)</f>
        <v>0</v>
      </c>
      <c r="BF183" s="233">
        <f>IF(O183="snížená",K183,0)</f>
        <v>0</v>
      </c>
      <c r="BG183" s="233">
        <f>IF(O183="zákl. přenesená",K183,0)</f>
        <v>0</v>
      </c>
      <c r="BH183" s="233">
        <f>IF(O183="sníž. přenesená",K183,0)</f>
        <v>0</v>
      </c>
      <c r="BI183" s="233">
        <f>IF(O183="nulová",K183,0)</f>
        <v>0</v>
      </c>
      <c r="BJ183" s="20" t="s">
        <v>82</v>
      </c>
      <c r="BK183" s="233">
        <f>ROUND(P183*H183,2)</f>
        <v>0</v>
      </c>
      <c r="BL183" s="20" t="s">
        <v>202</v>
      </c>
      <c r="BM183" s="232" t="s">
        <v>1180</v>
      </c>
    </row>
    <row r="184" s="2" customFormat="1">
      <c r="A184" s="41"/>
      <c r="B184" s="42"/>
      <c r="C184" s="43"/>
      <c r="D184" s="234" t="s">
        <v>204</v>
      </c>
      <c r="E184" s="43"/>
      <c r="F184" s="235" t="s">
        <v>270</v>
      </c>
      <c r="G184" s="43"/>
      <c r="H184" s="43"/>
      <c r="I184" s="236"/>
      <c r="J184" s="236"/>
      <c r="K184" s="43"/>
      <c r="L184" s="43"/>
      <c r="M184" s="47"/>
      <c r="N184" s="237"/>
      <c r="O184" s="238"/>
      <c r="P184" s="87"/>
      <c r="Q184" s="87"/>
      <c r="R184" s="87"/>
      <c r="S184" s="87"/>
      <c r="T184" s="87"/>
      <c r="U184" s="87"/>
      <c r="V184" s="87"/>
      <c r="W184" s="87"/>
      <c r="X184" s="88"/>
      <c r="Y184" s="41"/>
      <c r="Z184" s="41"/>
      <c r="AA184" s="41"/>
      <c r="AB184" s="41"/>
      <c r="AC184" s="41"/>
      <c r="AD184" s="41"/>
      <c r="AE184" s="41"/>
      <c r="AT184" s="20" t="s">
        <v>204</v>
      </c>
      <c r="AU184" s="20" t="s">
        <v>84</v>
      </c>
    </row>
    <row r="185" s="13" customFormat="1">
      <c r="A185" s="13"/>
      <c r="B185" s="239"/>
      <c r="C185" s="240"/>
      <c r="D185" s="241" t="s">
        <v>206</v>
      </c>
      <c r="E185" s="242" t="s">
        <v>20</v>
      </c>
      <c r="F185" s="243" t="s">
        <v>785</v>
      </c>
      <c r="G185" s="240"/>
      <c r="H185" s="242" t="s">
        <v>20</v>
      </c>
      <c r="I185" s="244"/>
      <c r="J185" s="244"/>
      <c r="K185" s="240"/>
      <c r="L185" s="240"/>
      <c r="M185" s="245"/>
      <c r="N185" s="246"/>
      <c r="O185" s="247"/>
      <c r="P185" s="247"/>
      <c r="Q185" s="247"/>
      <c r="R185" s="247"/>
      <c r="S185" s="247"/>
      <c r="T185" s="247"/>
      <c r="U185" s="247"/>
      <c r="V185" s="247"/>
      <c r="W185" s="247"/>
      <c r="X185" s="248"/>
      <c r="Y185" s="13"/>
      <c r="Z185" s="13"/>
      <c r="AA185" s="13"/>
      <c r="AB185" s="13"/>
      <c r="AC185" s="13"/>
      <c r="AD185" s="13"/>
      <c r="AE185" s="13"/>
      <c r="AT185" s="249" t="s">
        <v>206</v>
      </c>
      <c r="AU185" s="249" t="s">
        <v>84</v>
      </c>
      <c r="AV185" s="13" t="s">
        <v>82</v>
      </c>
      <c r="AW185" s="13" t="s">
        <v>5</v>
      </c>
      <c r="AX185" s="13" t="s">
        <v>74</v>
      </c>
      <c r="AY185" s="249" t="s">
        <v>194</v>
      </c>
    </row>
    <row r="186" s="13" customFormat="1">
      <c r="A186" s="13"/>
      <c r="B186" s="239"/>
      <c r="C186" s="240"/>
      <c r="D186" s="241" t="s">
        <v>206</v>
      </c>
      <c r="E186" s="242" t="s">
        <v>20</v>
      </c>
      <c r="F186" s="243" t="s">
        <v>108</v>
      </c>
      <c r="G186" s="240"/>
      <c r="H186" s="242" t="s">
        <v>20</v>
      </c>
      <c r="I186" s="244"/>
      <c r="J186" s="244"/>
      <c r="K186" s="240"/>
      <c r="L186" s="240"/>
      <c r="M186" s="245"/>
      <c r="N186" s="246"/>
      <c r="O186" s="247"/>
      <c r="P186" s="247"/>
      <c r="Q186" s="247"/>
      <c r="R186" s="247"/>
      <c r="S186" s="247"/>
      <c r="T186" s="247"/>
      <c r="U186" s="247"/>
      <c r="V186" s="247"/>
      <c r="W186" s="247"/>
      <c r="X186" s="248"/>
      <c r="Y186" s="13"/>
      <c r="Z186" s="13"/>
      <c r="AA186" s="13"/>
      <c r="AB186" s="13"/>
      <c r="AC186" s="13"/>
      <c r="AD186" s="13"/>
      <c r="AE186" s="13"/>
      <c r="AT186" s="249" t="s">
        <v>206</v>
      </c>
      <c r="AU186" s="249" t="s">
        <v>84</v>
      </c>
      <c r="AV186" s="13" t="s">
        <v>82</v>
      </c>
      <c r="AW186" s="13" t="s">
        <v>5</v>
      </c>
      <c r="AX186" s="13" t="s">
        <v>74</v>
      </c>
      <c r="AY186" s="249" t="s">
        <v>194</v>
      </c>
    </row>
    <row r="187" s="13" customFormat="1">
      <c r="A187" s="13"/>
      <c r="B187" s="239"/>
      <c r="C187" s="240"/>
      <c r="D187" s="241" t="s">
        <v>206</v>
      </c>
      <c r="E187" s="242" t="s">
        <v>20</v>
      </c>
      <c r="F187" s="243" t="s">
        <v>1166</v>
      </c>
      <c r="G187" s="240"/>
      <c r="H187" s="242" t="s">
        <v>20</v>
      </c>
      <c r="I187" s="244"/>
      <c r="J187" s="244"/>
      <c r="K187" s="240"/>
      <c r="L187" s="240"/>
      <c r="M187" s="245"/>
      <c r="N187" s="246"/>
      <c r="O187" s="247"/>
      <c r="P187" s="247"/>
      <c r="Q187" s="247"/>
      <c r="R187" s="247"/>
      <c r="S187" s="247"/>
      <c r="T187" s="247"/>
      <c r="U187" s="247"/>
      <c r="V187" s="247"/>
      <c r="W187" s="247"/>
      <c r="X187" s="248"/>
      <c r="Y187" s="13"/>
      <c r="Z187" s="13"/>
      <c r="AA187" s="13"/>
      <c r="AB187" s="13"/>
      <c r="AC187" s="13"/>
      <c r="AD187" s="13"/>
      <c r="AE187" s="13"/>
      <c r="AT187" s="249" t="s">
        <v>206</v>
      </c>
      <c r="AU187" s="249" t="s">
        <v>84</v>
      </c>
      <c r="AV187" s="13" t="s">
        <v>82</v>
      </c>
      <c r="AW187" s="13" t="s">
        <v>5</v>
      </c>
      <c r="AX187" s="13" t="s">
        <v>74</v>
      </c>
      <c r="AY187" s="249" t="s">
        <v>194</v>
      </c>
    </row>
    <row r="188" s="13" customFormat="1">
      <c r="A188" s="13"/>
      <c r="B188" s="239"/>
      <c r="C188" s="240"/>
      <c r="D188" s="241" t="s">
        <v>206</v>
      </c>
      <c r="E188" s="242" t="s">
        <v>20</v>
      </c>
      <c r="F188" s="243" t="s">
        <v>355</v>
      </c>
      <c r="G188" s="240"/>
      <c r="H188" s="242" t="s">
        <v>20</v>
      </c>
      <c r="I188" s="244"/>
      <c r="J188" s="244"/>
      <c r="K188" s="240"/>
      <c r="L188" s="240"/>
      <c r="M188" s="245"/>
      <c r="N188" s="246"/>
      <c r="O188" s="247"/>
      <c r="P188" s="247"/>
      <c r="Q188" s="247"/>
      <c r="R188" s="247"/>
      <c r="S188" s="247"/>
      <c r="T188" s="247"/>
      <c r="U188" s="247"/>
      <c r="V188" s="247"/>
      <c r="W188" s="247"/>
      <c r="X188" s="248"/>
      <c r="Y188" s="13"/>
      <c r="Z188" s="13"/>
      <c r="AA188" s="13"/>
      <c r="AB188" s="13"/>
      <c r="AC188" s="13"/>
      <c r="AD188" s="13"/>
      <c r="AE188" s="13"/>
      <c r="AT188" s="249" t="s">
        <v>206</v>
      </c>
      <c r="AU188" s="249" t="s">
        <v>84</v>
      </c>
      <c r="AV188" s="13" t="s">
        <v>82</v>
      </c>
      <c r="AW188" s="13" t="s">
        <v>5</v>
      </c>
      <c r="AX188" s="13" t="s">
        <v>74</v>
      </c>
      <c r="AY188" s="249" t="s">
        <v>194</v>
      </c>
    </row>
    <row r="189" s="14" customFormat="1">
      <c r="A189" s="14"/>
      <c r="B189" s="250"/>
      <c r="C189" s="251"/>
      <c r="D189" s="241" t="s">
        <v>206</v>
      </c>
      <c r="E189" s="252" t="s">
        <v>20</v>
      </c>
      <c r="F189" s="253" t="s">
        <v>1167</v>
      </c>
      <c r="G189" s="251"/>
      <c r="H189" s="254">
        <v>2.2050000000000001</v>
      </c>
      <c r="I189" s="255"/>
      <c r="J189" s="255"/>
      <c r="K189" s="251"/>
      <c r="L189" s="251"/>
      <c r="M189" s="256"/>
      <c r="N189" s="257"/>
      <c r="O189" s="258"/>
      <c r="P189" s="258"/>
      <c r="Q189" s="258"/>
      <c r="R189" s="258"/>
      <c r="S189" s="258"/>
      <c r="T189" s="258"/>
      <c r="U189" s="258"/>
      <c r="V189" s="258"/>
      <c r="W189" s="258"/>
      <c r="X189" s="259"/>
      <c r="Y189" s="14"/>
      <c r="Z189" s="14"/>
      <c r="AA189" s="14"/>
      <c r="AB189" s="14"/>
      <c r="AC189" s="14"/>
      <c r="AD189" s="14"/>
      <c r="AE189" s="14"/>
      <c r="AT189" s="260" t="s">
        <v>206</v>
      </c>
      <c r="AU189" s="260" t="s">
        <v>84</v>
      </c>
      <c r="AV189" s="14" t="s">
        <v>84</v>
      </c>
      <c r="AW189" s="14" t="s">
        <v>5</v>
      </c>
      <c r="AX189" s="14" t="s">
        <v>74</v>
      </c>
      <c r="AY189" s="260" t="s">
        <v>194</v>
      </c>
    </row>
    <row r="190" s="15" customFormat="1">
      <c r="A190" s="15"/>
      <c r="B190" s="261"/>
      <c r="C190" s="262"/>
      <c r="D190" s="241" t="s">
        <v>206</v>
      </c>
      <c r="E190" s="263" t="s">
        <v>20</v>
      </c>
      <c r="F190" s="264" t="s">
        <v>210</v>
      </c>
      <c r="G190" s="262"/>
      <c r="H190" s="265">
        <v>2.2050000000000001</v>
      </c>
      <c r="I190" s="266"/>
      <c r="J190" s="266"/>
      <c r="K190" s="262"/>
      <c r="L190" s="262"/>
      <c r="M190" s="267"/>
      <c r="N190" s="268"/>
      <c r="O190" s="269"/>
      <c r="P190" s="269"/>
      <c r="Q190" s="269"/>
      <c r="R190" s="269"/>
      <c r="S190" s="269"/>
      <c r="T190" s="269"/>
      <c r="U190" s="269"/>
      <c r="V190" s="269"/>
      <c r="W190" s="269"/>
      <c r="X190" s="270"/>
      <c r="Y190" s="15"/>
      <c r="Z190" s="15"/>
      <c r="AA190" s="15"/>
      <c r="AB190" s="15"/>
      <c r="AC190" s="15"/>
      <c r="AD190" s="15"/>
      <c r="AE190" s="15"/>
      <c r="AT190" s="271" t="s">
        <v>206</v>
      </c>
      <c r="AU190" s="271" t="s">
        <v>84</v>
      </c>
      <c r="AV190" s="15" t="s">
        <v>202</v>
      </c>
      <c r="AW190" s="15" t="s">
        <v>5</v>
      </c>
      <c r="AX190" s="15" t="s">
        <v>82</v>
      </c>
      <c r="AY190" s="271" t="s">
        <v>194</v>
      </c>
    </row>
    <row r="191" s="12" customFormat="1" ht="22.8" customHeight="1">
      <c r="A191" s="12"/>
      <c r="B191" s="203"/>
      <c r="C191" s="204"/>
      <c r="D191" s="205" t="s">
        <v>73</v>
      </c>
      <c r="E191" s="218" t="s">
        <v>84</v>
      </c>
      <c r="F191" s="218" t="s">
        <v>577</v>
      </c>
      <c r="G191" s="204"/>
      <c r="H191" s="204"/>
      <c r="I191" s="207"/>
      <c r="J191" s="207"/>
      <c r="K191" s="219">
        <f>BK191</f>
        <v>0</v>
      </c>
      <c r="L191" s="204"/>
      <c r="M191" s="209"/>
      <c r="N191" s="210"/>
      <c r="O191" s="211"/>
      <c r="P191" s="211"/>
      <c r="Q191" s="212">
        <f>SUM(Q192:Q198)</f>
        <v>0</v>
      </c>
      <c r="R191" s="212">
        <f>SUM(R192:R198)</f>
        <v>0</v>
      </c>
      <c r="S191" s="211"/>
      <c r="T191" s="213">
        <f>SUM(T192:T198)</f>
        <v>0</v>
      </c>
      <c r="U191" s="211"/>
      <c r="V191" s="213">
        <f>SUM(V192:V198)</f>
        <v>5.5166282098200004</v>
      </c>
      <c r="W191" s="211"/>
      <c r="X191" s="214">
        <f>SUM(X192:X198)</f>
        <v>0</v>
      </c>
      <c r="Y191" s="12"/>
      <c r="Z191" s="12"/>
      <c r="AA191" s="12"/>
      <c r="AB191" s="12"/>
      <c r="AC191" s="12"/>
      <c r="AD191" s="12"/>
      <c r="AE191" s="12"/>
      <c r="AR191" s="215" t="s">
        <v>82</v>
      </c>
      <c r="AT191" s="216" t="s">
        <v>73</v>
      </c>
      <c r="AU191" s="216" t="s">
        <v>82</v>
      </c>
      <c r="AY191" s="215" t="s">
        <v>194</v>
      </c>
      <c r="BK191" s="217">
        <f>SUM(BK192:BK198)</f>
        <v>0</v>
      </c>
    </row>
    <row r="192" s="2" customFormat="1" ht="24.15" customHeight="1">
      <c r="A192" s="41"/>
      <c r="B192" s="42"/>
      <c r="C192" s="220" t="s">
        <v>280</v>
      </c>
      <c r="D192" s="220" t="s">
        <v>197</v>
      </c>
      <c r="E192" s="221" t="s">
        <v>802</v>
      </c>
      <c r="F192" s="222" t="s">
        <v>803</v>
      </c>
      <c r="G192" s="223" t="s">
        <v>218</v>
      </c>
      <c r="H192" s="224">
        <v>2.2050000000000001</v>
      </c>
      <c r="I192" s="225"/>
      <c r="J192" s="225"/>
      <c r="K192" s="226">
        <f>ROUND(P192*H192,2)</f>
        <v>0</v>
      </c>
      <c r="L192" s="222" t="s">
        <v>201</v>
      </c>
      <c r="M192" s="47"/>
      <c r="N192" s="227" t="s">
        <v>20</v>
      </c>
      <c r="O192" s="228" t="s">
        <v>43</v>
      </c>
      <c r="P192" s="229">
        <f>I192+J192</f>
        <v>0</v>
      </c>
      <c r="Q192" s="229">
        <f>ROUND(I192*H192,2)</f>
        <v>0</v>
      </c>
      <c r="R192" s="229">
        <f>ROUND(J192*H192,2)</f>
        <v>0</v>
      </c>
      <c r="S192" s="87"/>
      <c r="T192" s="230">
        <f>S192*H192</f>
        <v>0</v>
      </c>
      <c r="U192" s="230">
        <v>2.5018722040000001</v>
      </c>
      <c r="V192" s="230">
        <f>U192*H192</f>
        <v>5.5166282098200004</v>
      </c>
      <c r="W192" s="230">
        <v>0</v>
      </c>
      <c r="X192" s="231">
        <f>W192*H192</f>
        <v>0</v>
      </c>
      <c r="Y192" s="41"/>
      <c r="Z192" s="41"/>
      <c r="AA192" s="41"/>
      <c r="AB192" s="41"/>
      <c r="AC192" s="41"/>
      <c r="AD192" s="41"/>
      <c r="AE192" s="41"/>
      <c r="AR192" s="232" t="s">
        <v>202</v>
      </c>
      <c r="AT192" s="232" t="s">
        <v>197</v>
      </c>
      <c r="AU192" s="232" t="s">
        <v>84</v>
      </c>
      <c r="AY192" s="20" t="s">
        <v>194</v>
      </c>
      <c r="BE192" s="233">
        <f>IF(O192="základní",K192,0)</f>
        <v>0</v>
      </c>
      <c r="BF192" s="233">
        <f>IF(O192="snížená",K192,0)</f>
        <v>0</v>
      </c>
      <c r="BG192" s="233">
        <f>IF(O192="zákl. přenesená",K192,0)</f>
        <v>0</v>
      </c>
      <c r="BH192" s="233">
        <f>IF(O192="sníž. přenesená",K192,0)</f>
        <v>0</v>
      </c>
      <c r="BI192" s="233">
        <f>IF(O192="nulová",K192,0)</f>
        <v>0</v>
      </c>
      <c r="BJ192" s="20" t="s">
        <v>82</v>
      </c>
      <c r="BK192" s="233">
        <f>ROUND(P192*H192,2)</f>
        <v>0</v>
      </c>
      <c r="BL192" s="20" t="s">
        <v>202</v>
      </c>
      <c r="BM192" s="232" t="s">
        <v>1181</v>
      </c>
    </row>
    <row r="193" s="2" customFormat="1">
      <c r="A193" s="41"/>
      <c r="B193" s="42"/>
      <c r="C193" s="43"/>
      <c r="D193" s="234" t="s">
        <v>204</v>
      </c>
      <c r="E193" s="43"/>
      <c r="F193" s="235" t="s">
        <v>805</v>
      </c>
      <c r="G193" s="43"/>
      <c r="H193" s="43"/>
      <c r="I193" s="236"/>
      <c r="J193" s="236"/>
      <c r="K193" s="43"/>
      <c r="L193" s="43"/>
      <c r="M193" s="47"/>
      <c r="N193" s="237"/>
      <c r="O193" s="238"/>
      <c r="P193" s="87"/>
      <c r="Q193" s="87"/>
      <c r="R193" s="87"/>
      <c r="S193" s="87"/>
      <c r="T193" s="87"/>
      <c r="U193" s="87"/>
      <c r="V193" s="87"/>
      <c r="W193" s="87"/>
      <c r="X193" s="88"/>
      <c r="Y193" s="41"/>
      <c r="Z193" s="41"/>
      <c r="AA193" s="41"/>
      <c r="AB193" s="41"/>
      <c r="AC193" s="41"/>
      <c r="AD193" s="41"/>
      <c r="AE193" s="41"/>
      <c r="AT193" s="20" t="s">
        <v>204</v>
      </c>
      <c r="AU193" s="20" t="s">
        <v>84</v>
      </c>
    </row>
    <row r="194" s="13" customFormat="1">
      <c r="A194" s="13"/>
      <c r="B194" s="239"/>
      <c r="C194" s="240"/>
      <c r="D194" s="241" t="s">
        <v>206</v>
      </c>
      <c r="E194" s="242" t="s">
        <v>20</v>
      </c>
      <c r="F194" s="243" t="s">
        <v>108</v>
      </c>
      <c r="G194" s="240"/>
      <c r="H194" s="242" t="s">
        <v>20</v>
      </c>
      <c r="I194" s="244"/>
      <c r="J194" s="244"/>
      <c r="K194" s="240"/>
      <c r="L194" s="240"/>
      <c r="M194" s="245"/>
      <c r="N194" s="246"/>
      <c r="O194" s="247"/>
      <c r="P194" s="247"/>
      <c r="Q194" s="247"/>
      <c r="R194" s="247"/>
      <c r="S194" s="247"/>
      <c r="T194" s="247"/>
      <c r="U194" s="247"/>
      <c r="V194" s="247"/>
      <c r="W194" s="247"/>
      <c r="X194" s="248"/>
      <c r="Y194" s="13"/>
      <c r="Z194" s="13"/>
      <c r="AA194" s="13"/>
      <c r="AB194" s="13"/>
      <c r="AC194" s="13"/>
      <c r="AD194" s="13"/>
      <c r="AE194" s="13"/>
      <c r="AT194" s="249" t="s">
        <v>206</v>
      </c>
      <c r="AU194" s="249" t="s">
        <v>84</v>
      </c>
      <c r="AV194" s="13" t="s">
        <v>82</v>
      </c>
      <c r="AW194" s="13" t="s">
        <v>5</v>
      </c>
      <c r="AX194" s="13" t="s">
        <v>74</v>
      </c>
      <c r="AY194" s="249" t="s">
        <v>194</v>
      </c>
    </row>
    <row r="195" s="13" customFormat="1">
      <c r="A195" s="13"/>
      <c r="B195" s="239"/>
      <c r="C195" s="240"/>
      <c r="D195" s="241" t="s">
        <v>206</v>
      </c>
      <c r="E195" s="242" t="s">
        <v>20</v>
      </c>
      <c r="F195" s="243" t="s">
        <v>1182</v>
      </c>
      <c r="G195" s="240"/>
      <c r="H195" s="242" t="s">
        <v>20</v>
      </c>
      <c r="I195" s="244"/>
      <c r="J195" s="244"/>
      <c r="K195" s="240"/>
      <c r="L195" s="240"/>
      <c r="M195" s="245"/>
      <c r="N195" s="246"/>
      <c r="O195" s="247"/>
      <c r="P195" s="247"/>
      <c r="Q195" s="247"/>
      <c r="R195" s="247"/>
      <c r="S195" s="247"/>
      <c r="T195" s="247"/>
      <c r="U195" s="247"/>
      <c r="V195" s="247"/>
      <c r="W195" s="247"/>
      <c r="X195" s="248"/>
      <c r="Y195" s="13"/>
      <c r="Z195" s="13"/>
      <c r="AA195" s="13"/>
      <c r="AB195" s="13"/>
      <c r="AC195" s="13"/>
      <c r="AD195" s="13"/>
      <c r="AE195" s="13"/>
      <c r="AT195" s="249" t="s">
        <v>206</v>
      </c>
      <c r="AU195" s="249" t="s">
        <v>84</v>
      </c>
      <c r="AV195" s="13" t="s">
        <v>82</v>
      </c>
      <c r="AW195" s="13" t="s">
        <v>5</v>
      </c>
      <c r="AX195" s="13" t="s">
        <v>74</v>
      </c>
      <c r="AY195" s="249" t="s">
        <v>194</v>
      </c>
    </row>
    <row r="196" s="13" customFormat="1">
      <c r="A196" s="13"/>
      <c r="B196" s="239"/>
      <c r="C196" s="240"/>
      <c r="D196" s="241" t="s">
        <v>206</v>
      </c>
      <c r="E196" s="242" t="s">
        <v>20</v>
      </c>
      <c r="F196" s="243" t="s">
        <v>355</v>
      </c>
      <c r="G196" s="240"/>
      <c r="H196" s="242" t="s">
        <v>20</v>
      </c>
      <c r="I196" s="244"/>
      <c r="J196" s="244"/>
      <c r="K196" s="240"/>
      <c r="L196" s="240"/>
      <c r="M196" s="245"/>
      <c r="N196" s="246"/>
      <c r="O196" s="247"/>
      <c r="P196" s="247"/>
      <c r="Q196" s="247"/>
      <c r="R196" s="247"/>
      <c r="S196" s="247"/>
      <c r="T196" s="247"/>
      <c r="U196" s="247"/>
      <c r="V196" s="247"/>
      <c r="W196" s="247"/>
      <c r="X196" s="248"/>
      <c r="Y196" s="13"/>
      <c r="Z196" s="13"/>
      <c r="AA196" s="13"/>
      <c r="AB196" s="13"/>
      <c r="AC196" s="13"/>
      <c r="AD196" s="13"/>
      <c r="AE196" s="13"/>
      <c r="AT196" s="249" t="s">
        <v>206</v>
      </c>
      <c r="AU196" s="249" t="s">
        <v>84</v>
      </c>
      <c r="AV196" s="13" t="s">
        <v>82</v>
      </c>
      <c r="AW196" s="13" t="s">
        <v>5</v>
      </c>
      <c r="AX196" s="13" t="s">
        <v>74</v>
      </c>
      <c r="AY196" s="249" t="s">
        <v>194</v>
      </c>
    </row>
    <row r="197" s="14" customFormat="1">
      <c r="A197" s="14"/>
      <c r="B197" s="250"/>
      <c r="C197" s="251"/>
      <c r="D197" s="241" t="s">
        <v>206</v>
      </c>
      <c r="E197" s="252" t="s">
        <v>20</v>
      </c>
      <c r="F197" s="253" t="s">
        <v>1167</v>
      </c>
      <c r="G197" s="251"/>
      <c r="H197" s="254">
        <v>2.2050000000000001</v>
      </c>
      <c r="I197" s="255"/>
      <c r="J197" s="255"/>
      <c r="K197" s="251"/>
      <c r="L197" s="251"/>
      <c r="M197" s="256"/>
      <c r="N197" s="257"/>
      <c r="O197" s="258"/>
      <c r="P197" s="258"/>
      <c r="Q197" s="258"/>
      <c r="R197" s="258"/>
      <c r="S197" s="258"/>
      <c r="T197" s="258"/>
      <c r="U197" s="258"/>
      <c r="V197" s="258"/>
      <c r="W197" s="258"/>
      <c r="X197" s="259"/>
      <c r="Y197" s="14"/>
      <c r="Z197" s="14"/>
      <c r="AA197" s="14"/>
      <c r="AB197" s="14"/>
      <c r="AC197" s="14"/>
      <c r="AD197" s="14"/>
      <c r="AE197" s="14"/>
      <c r="AT197" s="260" t="s">
        <v>206</v>
      </c>
      <c r="AU197" s="260" t="s">
        <v>84</v>
      </c>
      <c r="AV197" s="14" t="s">
        <v>84</v>
      </c>
      <c r="AW197" s="14" t="s">
        <v>5</v>
      </c>
      <c r="AX197" s="14" t="s">
        <v>74</v>
      </c>
      <c r="AY197" s="260" t="s">
        <v>194</v>
      </c>
    </row>
    <row r="198" s="15" customFormat="1">
      <c r="A198" s="15"/>
      <c r="B198" s="261"/>
      <c r="C198" s="262"/>
      <c r="D198" s="241" t="s">
        <v>206</v>
      </c>
      <c r="E198" s="263" t="s">
        <v>20</v>
      </c>
      <c r="F198" s="264" t="s">
        <v>210</v>
      </c>
      <c r="G198" s="262"/>
      <c r="H198" s="265">
        <v>2.2050000000000001</v>
      </c>
      <c r="I198" s="266"/>
      <c r="J198" s="266"/>
      <c r="K198" s="262"/>
      <c r="L198" s="262"/>
      <c r="M198" s="267"/>
      <c r="N198" s="268"/>
      <c r="O198" s="269"/>
      <c r="P198" s="269"/>
      <c r="Q198" s="269"/>
      <c r="R198" s="269"/>
      <c r="S198" s="269"/>
      <c r="T198" s="269"/>
      <c r="U198" s="269"/>
      <c r="V198" s="269"/>
      <c r="W198" s="269"/>
      <c r="X198" s="270"/>
      <c r="Y198" s="15"/>
      <c r="Z198" s="15"/>
      <c r="AA198" s="15"/>
      <c r="AB198" s="15"/>
      <c r="AC198" s="15"/>
      <c r="AD198" s="15"/>
      <c r="AE198" s="15"/>
      <c r="AT198" s="271" t="s">
        <v>206</v>
      </c>
      <c r="AU198" s="271" t="s">
        <v>84</v>
      </c>
      <c r="AV198" s="15" t="s">
        <v>202</v>
      </c>
      <c r="AW198" s="15" t="s">
        <v>5</v>
      </c>
      <c r="AX198" s="15" t="s">
        <v>82</v>
      </c>
      <c r="AY198" s="271" t="s">
        <v>194</v>
      </c>
    </row>
    <row r="199" s="12" customFormat="1" ht="22.8" customHeight="1">
      <c r="A199" s="12"/>
      <c r="B199" s="203"/>
      <c r="C199" s="204"/>
      <c r="D199" s="205" t="s">
        <v>73</v>
      </c>
      <c r="E199" s="218" t="s">
        <v>215</v>
      </c>
      <c r="F199" s="218" t="s">
        <v>652</v>
      </c>
      <c r="G199" s="204"/>
      <c r="H199" s="204"/>
      <c r="I199" s="207"/>
      <c r="J199" s="207"/>
      <c r="K199" s="219">
        <f>BK199</f>
        <v>0</v>
      </c>
      <c r="L199" s="204"/>
      <c r="M199" s="209"/>
      <c r="N199" s="210"/>
      <c r="O199" s="211"/>
      <c r="P199" s="211"/>
      <c r="Q199" s="212">
        <f>SUM(Q200:Q260)</f>
        <v>0</v>
      </c>
      <c r="R199" s="212">
        <f>SUM(R200:R260)</f>
        <v>0</v>
      </c>
      <c r="S199" s="211"/>
      <c r="T199" s="213">
        <f>SUM(T200:T260)</f>
        <v>0</v>
      </c>
      <c r="U199" s="211"/>
      <c r="V199" s="213">
        <f>SUM(V200:V260)</f>
        <v>5.4982683999999997</v>
      </c>
      <c r="W199" s="211"/>
      <c r="X199" s="214">
        <f>SUM(X200:X260)</f>
        <v>0</v>
      </c>
      <c r="Y199" s="12"/>
      <c r="Z199" s="12"/>
      <c r="AA199" s="12"/>
      <c r="AB199" s="12"/>
      <c r="AC199" s="12"/>
      <c r="AD199" s="12"/>
      <c r="AE199" s="12"/>
      <c r="AR199" s="215" t="s">
        <v>82</v>
      </c>
      <c r="AT199" s="216" t="s">
        <v>73</v>
      </c>
      <c r="AU199" s="216" t="s">
        <v>82</v>
      </c>
      <c r="AY199" s="215" t="s">
        <v>194</v>
      </c>
      <c r="BK199" s="217">
        <f>SUM(BK200:BK260)</f>
        <v>0</v>
      </c>
    </row>
    <row r="200" s="2" customFormat="1" ht="24.15" customHeight="1">
      <c r="A200" s="41"/>
      <c r="B200" s="42"/>
      <c r="C200" s="220" t="s">
        <v>282</v>
      </c>
      <c r="D200" s="220" t="s">
        <v>197</v>
      </c>
      <c r="E200" s="221" t="s">
        <v>1183</v>
      </c>
      <c r="F200" s="222" t="s">
        <v>1184</v>
      </c>
      <c r="G200" s="223" t="s">
        <v>503</v>
      </c>
      <c r="H200" s="224">
        <v>35</v>
      </c>
      <c r="I200" s="225"/>
      <c r="J200" s="225"/>
      <c r="K200" s="226">
        <f>ROUND(P200*H200,2)</f>
        <v>0</v>
      </c>
      <c r="L200" s="222" t="s">
        <v>201</v>
      </c>
      <c r="M200" s="47"/>
      <c r="N200" s="227" t="s">
        <v>20</v>
      </c>
      <c r="O200" s="228" t="s">
        <v>43</v>
      </c>
      <c r="P200" s="229">
        <f>I200+J200</f>
        <v>0</v>
      </c>
      <c r="Q200" s="229">
        <f>ROUND(I200*H200,2)</f>
        <v>0</v>
      </c>
      <c r="R200" s="229">
        <f>ROUND(J200*H200,2)</f>
        <v>0</v>
      </c>
      <c r="S200" s="87"/>
      <c r="T200" s="230">
        <f>S200*H200</f>
        <v>0</v>
      </c>
      <c r="U200" s="230">
        <v>0.047019999999999999</v>
      </c>
      <c r="V200" s="230">
        <f>U200*H200</f>
        <v>1.6456999999999999</v>
      </c>
      <c r="W200" s="230">
        <v>0</v>
      </c>
      <c r="X200" s="231">
        <f>W200*H200</f>
        <v>0</v>
      </c>
      <c r="Y200" s="41"/>
      <c r="Z200" s="41"/>
      <c r="AA200" s="41"/>
      <c r="AB200" s="41"/>
      <c r="AC200" s="41"/>
      <c r="AD200" s="41"/>
      <c r="AE200" s="41"/>
      <c r="AR200" s="232" t="s">
        <v>202</v>
      </c>
      <c r="AT200" s="232" t="s">
        <v>197</v>
      </c>
      <c r="AU200" s="232" t="s">
        <v>84</v>
      </c>
      <c r="AY200" s="20" t="s">
        <v>194</v>
      </c>
      <c r="BE200" s="233">
        <f>IF(O200="základní",K200,0)</f>
        <v>0</v>
      </c>
      <c r="BF200" s="233">
        <f>IF(O200="snížená",K200,0)</f>
        <v>0</v>
      </c>
      <c r="BG200" s="233">
        <f>IF(O200="zákl. přenesená",K200,0)</f>
        <v>0</v>
      </c>
      <c r="BH200" s="233">
        <f>IF(O200="sníž. přenesená",K200,0)</f>
        <v>0</v>
      </c>
      <c r="BI200" s="233">
        <f>IF(O200="nulová",K200,0)</f>
        <v>0</v>
      </c>
      <c r="BJ200" s="20" t="s">
        <v>82</v>
      </c>
      <c r="BK200" s="233">
        <f>ROUND(P200*H200,2)</f>
        <v>0</v>
      </c>
      <c r="BL200" s="20" t="s">
        <v>202</v>
      </c>
      <c r="BM200" s="232" t="s">
        <v>1185</v>
      </c>
    </row>
    <row r="201" s="2" customFormat="1">
      <c r="A201" s="41"/>
      <c r="B201" s="42"/>
      <c r="C201" s="43"/>
      <c r="D201" s="234" t="s">
        <v>204</v>
      </c>
      <c r="E201" s="43"/>
      <c r="F201" s="235" t="s">
        <v>1186</v>
      </c>
      <c r="G201" s="43"/>
      <c r="H201" s="43"/>
      <c r="I201" s="236"/>
      <c r="J201" s="236"/>
      <c r="K201" s="43"/>
      <c r="L201" s="43"/>
      <c r="M201" s="47"/>
      <c r="N201" s="237"/>
      <c r="O201" s="238"/>
      <c r="P201" s="87"/>
      <c r="Q201" s="87"/>
      <c r="R201" s="87"/>
      <c r="S201" s="87"/>
      <c r="T201" s="87"/>
      <c r="U201" s="87"/>
      <c r="V201" s="87"/>
      <c r="W201" s="87"/>
      <c r="X201" s="88"/>
      <c r="Y201" s="41"/>
      <c r="Z201" s="41"/>
      <c r="AA201" s="41"/>
      <c r="AB201" s="41"/>
      <c r="AC201" s="41"/>
      <c r="AD201" s="41"/>
      <c r="AE201" s="41"/>
      <c r="AT201" s="20" t="s">
        <v>204</v>
      </c>
      <c r="AU201" s="20" t="s">
        <v>84</v>
      </c>
    </row>
    <row r="202" s="13" customFormat="1">
      <c r="A202" s="13"/>
      <c r="B202" s="239"/>
      <c r="C202" s="240"/>
      <c r="D202" s="241" t="s">
        <v>206</v>
      </c>
      <c r="E202" s="242" t="s">
        <v>20</v>
      </c>
      <c r="F202" s="243" t="s">
        <v>108</v>
      </c>
      <c r="G202" s="240"/>
      <c r="H202" s="242" t="s">
        <v>20</v>
      </c>
      <c r="I202" s="244"/>
      <c r="J202" s="244"/>
      <c r="K202" s="240"/>
      <c r="L202" s="240"/>
      <c r="M202" s="245"/>
      <c r="N202" s="246"/>
      <c r="O202" s="247"/>
      <c r="P202" s="247"/>
      <c r="Q202" s="247"/>
      <c r="R202" s="247"/>
      <c r="S202" s="247"/>
      <c r="T202" s="247"/>
      <c r="U202" s="247"/>
      <c r="V202" s="247"/>
      <c r="W202" s="247"/>
      <c r="X202" s="248"/>
      <c r="Y202" s="13"/>
      <c r="Z202" s="13"/>
      <c r="AA202" s="13"/>
      <c r="AB202" s="13"/>
      <c r="AC202" s="13"/>
      <c r="AD202" s="13"/>
      <c r="AE202" s="13"/>
      <c r="AT202" s="249" t="s">
        <v>206</v>
      </c>
      <c r="AU202" s="249" t="s">
        <v>84</v>
      </c>
      <c r="AV202" s="13" t="s">
        <v>82</v>
      </c>
      <c r="AW202" s="13" t="s">
        <v>5</v>
      </c>
      <c r="AX202" s="13" t="s">
        <v>74</v>
      </c>
      <c r="AY202" s="249" t="s">
        <v>194</v>
      </c>
    </row>
    <row r="203" s="13" customFormat="1">
      <c r="A203" s="13"/>
      <c r="B203" s="239"/>
      <c r="C203" s="240"/>
      <c r="D203" s="241" t="s">
        <v>206</v>
      </c>
      <c r="E203" s="242" t="s">
        <v>20</v>
      </c>
      <c r="F203" s="243" t="s">
        <v>1187</v>
      </c>
      <c r="G203" s="240"/>
      <c r="H203" s="242" t="s">
        <v>20</v>
      </c>
      <c r="I203" s="244"/>
      <c r="J203" s="244"/>
      <c r="K203" s="240"/>
      <c r="L203" s="240"/>
      <c r="M203" s="245"/>
      <c r="N203" s="246"/>
      <c r="O203" s="247"/>
      <c r="P203" s="247"/>
      <c r="Q203" s="247"/>
      <c r="R203" s="247"/>
      <c r="S203" s="247"/>
      <c r="T203" s="247"/>
      <c r="U203" s="247"/>
      <c r="V203" s="247"/>
      <c r="W203" s="247"/>
      <c r="X203" s="248"/>
      <c r="Y203" s="13"/>
      <c r="Z203" s="13"/>
      <c r="AA203" s="13"/>
      <c r="AB203" s="13"/>
      <c r="AC203" s="13"/>
      <c r="AD203" s="13"/>
      <c r="AE203" s="13"/>
      <c r="AT203" s="249" t="s">
        <v>206</v>
      </c>
      <c r="AU203" s="249" t="s">
        <v>84</v>
      </c>
      <c r="AV203" s="13" t="s">
        <v>82</v>
      </c>
      <c r="AW203" s="13" t="s">
        <v>5</v>
      </c>
      <c r="AX203" s="13" t="s">
        <v>74</v>
      </c>
      <c r="AY203" s="249" t="s">
        <v>194</v>
      </c>
    </row>
    <row r="204" s="13" customFormat="1">
      <c r="A204" s="13"/>
      <c r="B204" s="239"/>
      <c r="C204" s="240"/>
      <c r="D204" s="241" t="s">
        <v>206</v>
      </c>
      <c r="E204" s="242" t="s">
        <v>20</v>
      </c>
      <c r="F204" s="243" t="s">
        <v>506</v>
      </c>
      <c r="G204" s="240"/>
      <c r="H204" s="242" t="s">
        <v>20</v>
      </c>
      <c r="I204" s="244"/>
      <c r="J204" s="244"/>
      <c r="K204" s="240"/>
      <c r="L204" s="240"/>
      <c r="M204" s="245"/>
      <c r="N204" s="246"/>
      <c r="O204" s="247"/>
      <c r="P204" s="247"/>
      <c r="Q204" s="247"/>
      <c r="R204" s="247"/>
      <c r="S204" s="247"/>
      <c r="T204" s="247"/>
      <c r="U204" s="247"/>
      <c r="V204" s="247"/>
      <c r="W204" s="247"/>
      <c r="X204" s="248"/>
      <c r="Y204" s="13"/>
      <c r="Z204" s="13"/>
      <c r="AA204" s="13"/>
      <c r="AB204" s="13"/>
      <c r="AC204" s="13"/>
      <c r="AD204" s="13"/>
      <c r="AE204" s="13"/>
      <c r="AT204" s="249" t="s">
        <v>206</v>
      </c>
      <c r="AU204" s="249" t="s">
        <v>84</v>
      </c>
      <c r="AV204" s="13" t="s">
        <v>82</v>
      </c>
      <c r="AW204" s="13" t="s">
        <v>5</v>
      </c>
      <c r="AX204" s="13" t="s">
        <v>74</v>
      </c>
      <c r="AY204" s="249" t="s">
        <v>194</v>
      </c>
    </row>
    <row r="205" s="14" customFormat="1">
      <c r="A205" s="14"/>
      <c r="B205" s="250"/>
      <c r="C205" s="251"/>
      <c r="D205" s="241" t="s">
        <v>206</v>
      </c>
      <c r="E205" s="252" t="s">
        <v>20</v>
      </c>
      <c r="F205" s="253" t="s">
        <v>339</v>
      </c>
      <c r="G205" s="251"/>
      <c r="H205" s="254">
        <v>35</v>
      </c>
      <c r="I205" s="255"/>
      <c r="J205" s="255"/>
      <c r="K205" s="251"/>
      <c r="L205" s="251"/>
      <c r="M205" s="256"/>
      <c r="N205" s="257"/>
      <c r="O205" s="258"/>
      <c r="P205" s="258"/>
      <c r="Q205" s="258"/>
      <c r="R205" s="258"/>
      <c r="S205" s="258"/>
      <c r="T205" s="258"/>
      <c r="U205" s="258"/>
      <c r="V205" s="258"/>
      <c r="W205" s="258"/>
      <c r="X205" s="259"/>
      <c r="Y205" s="14"/>
      <c r="Z205" s="14"/>
      <c r="AA205" s="14"/>
      <c r="AB205" s="14"/>
      <c r="AC205" s="14"/>
      <c r="AD205" s="14"/>
      <c r="AE205" s="14"/>
      <c r="AT205" s="260" t="s">
        <v>206</v>
      </c>
      <c r="AU205" s="260" t="s">
        <v>84</v>
      </c>
      <c r="AV205" s="14" t="s">
        <v>84</v>
      </c>
      <c r="AW205" s="14" t="s">
        <v>5</v>
      </c>
      <c r="AX205" s="14" t="s">
        <v>74</v>
      </c>
      <c r="AY205" s="260" t="s">
        <v>194</v>
      </c>
    </row>
    <row r="206" s="15" customFormat="1">
      <c r="A206" s="15"/>
      <c r="B206" s="261"/>
      <c r="C206" s="262"/>
      <c r="D206" s="241" t="s">
        <v>206</v>
      </c>
      <c r="E206" s="263" t="s">
        <v>20</v>
      </c>
      <c r="F206" s="264" t="s">
        <v>210</v>
      </c>
      <c r="G206" s="262"/>
      <c r="H206" s="265">
        <v>35</v>
      </c>
      <c r="I206" s="266"/>
      <c r="J206" s="266"/>
      <c r="K206" s="262"/>
      <c r="L206" s="262"/>
      <c r="M206" s="267"/>
      <c r="N206" s="268"/>
      <c r="O206" s="269"/>
      <c r="P206" s="269"/>
      <c r="Q206" s="269"/>
      <c r="R206" s="269"/>
      <c r="S206" s="269"/>
      <c r="T206" s="269"/>
      <c r="U206" s="269"/>
      <c r="V206" s="269"/>
      <c r="W206" s="269"/>
      <c r="X206" s="270"/>
      <c r="Y206" s="15"/>
      <c r="Z206" s="15"/>
      <c r="AA206" s="15"/>
      <c r="AB206" s="15"/>
      <c r="AC206" s="15"/>
      <c r="AD206" s="15"/>
      <c r="AE206" s="15"/>
      <c r="AT206" s="271" t="s">
        <v>206</v>
      </c>
      <c r="AU206" s="271" t="s">
        <v>84</v>
      </c>
      <c r="AV206" s="15" t="s">
        <v>202</v>
      </c>
      <c r="AW206" s="15" t="s">
        <v>5</v>
      </c>
      <c r="AX206" s="15" t="s">
        <v>82</v>
      </c>
      <c r="AY206" s="271" t="s">
        <v>194</v>
      </c>
    </row>
    <row r="207" s="2" customFormat="1" ht="24.15" customHeight="1">
      <c r="A207" s="41"/>
      <c r="B207" s="42"/>
      <c r="C207" s="283" t="s">
        <v>289</v>
      </c>
      <c r="D207" s="283" t="s">
        <v>418</v>
      </c>
      <c r="E207" s="284" t="s">
        <v>837</v>
      </c>
      <c r="F207" s="285" t="s">
        <v>838</v>
      </c>
      <c r="G207" s="286" t="s">
        <v>218</v>
      </c>
      <c r="H207" s="287">
        <v>0.443</v>
      </c>
      <c r="I207" s="288"/>
      <c r="J207" s="289"/>
      <c r="K207" s="290">
        <f>ROUND(P207*H207,2)</f>
        <v>0</v>
      </c>
      <c r="L207" s="285" t="s">
        <v>201</v>
      </c>
      <c r="M207" s="291"/>
      <c r="N207" s="292" t="s">
        <v>20</v>
      </c>
      <c r="O207" s="228" t="s">
        <v>43</v>
      </c>
      <c r="P207" s="229">
        <f>I207+J207</f>
        <v>0</v>
      </c>
      <c r="Q207" s="229">
        <f>ROUND(I207*H207,2)</f>
        <v>0</v>
      </c>
      <c r="R207" s="229">
        <f>ROUND(J207*H207,2)</f>
        <v>0</v>
      </c>
      <c r="S207" s="87"/>
      <c r="T207" s="230">
        <f>S207*H207</f>
        <v>0</v>
      </c>
      <c r="U207" s="230">
        <v>0.44</v>
      </c>
      <c r="V207" s="230">
        <f>U207*H207</f>
        <v>0.19492000000000001</v>
      </c>
      <c r="W207" s="230">
        <v>0</v>
      </c>
      <c r="X207" s="231">
        <f>W207*H207</f>
        <v>0</v>
      </c>
      <c r="Y207" s="41"/>
      <c r="Z207" s="41"/>
      <c r="AA207" s="41"/>
      <c r="AB207" s="41"/>
      <c r="AC207" s="41"/>
      <c r="AD207" s="41"/>
      <c r="AE207" s="41"/>
      <c r="AR207" s="232" t="s">
        <v>243</v>
      </c>
      <c r="AT207" s="232" t="s">
        <v>418</v>
      </c>
      <c r="AU207" s="232" t="s">
        <v>84</v>
      </c>
      <c r="AY207" s="20" t="s">
        <v>194</v>
      </c>
      <c r="BE207" s="233">
        <f>IF(O207="základní",K207,0)</f>
        <v>0</v>
      </c>
      <c r="BF207" s="233">
        <f>IF(O207="snížená",K207,0)</f>
        <v>0</v>
      </c>
      <c r="BG207" s="233">
        <f>IF(O207="zákl. přenesená",K207,0)</f>
        <v>0</v>
      </c>
      <c r="BH207" s="233">
        <f>IF(O207="sníž. přenesená",K207,0)</f>
        <v>0</v>
      </c>
      <c r="BI207" s="233">
        <f>IF(O207="nulová",K207,0)</f>
        <v>0</v>
      </c>
      <c r="BJ207" s="20" t="s">
        <v>82</v>
      </c>
      <c r="BK207" s="233">
        <f>ROUND(P207*H207,2)</f>
        <v>0</v>
      </c>
      <c r="BL207" s="20" t="s">
        <v>202</v>
      </c>
      <c r="BM207" s="232" t="s">
        <v>1188</v>
      </c>
    </row>
    <row r="208" s="13" customFormat="1">
      <c r="A208" s="13"/>
      <c r="B208" s="239"/>
      <c r="C208" s="240"/>
      <c r="D208" s="241" t="s">
        <v>206</v>
      </c>
      <c r="E208" s="242" t="s">
        <v>20</v>
      </c>
      <c r="F208" s="243" t="s">
        <v>108</v>
      </c>
      <c r="G208" s="240"/>
      <c r="H208" s="242" t="s">
        <v>20</v>
      </c>
      <c r="I208" s="244"/>
      <c r="J208" s="244"/>
      <c r="K208" s="240"/>
      <c r="L208" s="240"/>
      <c r="M208" s="245"/>
      <c r="N208" s="246"/>
      <c r="O208" s="247"/>
      <c r="P208" s="247"/>
      <c r="Q208" s="247"/>
      <c r="R208" s="247"/>
      <c r="S208" s="247"/>
      <c r="T208" s="247"/>
      <c r="U208" s="247"/>
      <c r="V208" s="247"/>
      <c r="W208" s="247"/>
      <c r="X208" s="248"/>
      <c r="Y208" s="13"/>
      <c r="Z208" s="13"/>
      <c r="AA208" s="13"/>
      <c r="AB208" s="13"/>
      <c r="AC208" s="13"/>
      <c r="AD208" s="13"/>
      <c r="AE208" s="13"/>
      <c r="AT208" s="249" t="s">
        <v>206</v>
      </c>
      <c r="AU208" s="249" t="s">
        <v>84</v>
      </c>
      <c r="AV208" s="13" t="s">
        <v>82</v>
      </c>
      <c r="AW208" s="13" t="s">
        <v>5</v>
      </c>
      <c r="AX208" s="13" t="s">
        <v>74</v>
      </c>
      <c r="AY208" s="249" t="s">
        <v>194</v>
      </c>
    </row>
    <row r="209" s="13" customFormat="1">
      <c r="A209" s="13"/>
      <c r="B209" s="239"/>
      <c r="C209" s="240"/>
      <c r="D209" s="241" t="s">
        <v>206</v>
      </c>
      <c r="E209" s="242" t="s">
        <v>20</v>
      </c>
      <c r="F209" s="243" t="s">
        <v>1187</v>
      </c>
      <c r="G209" s="240"/>
      <c r="H209" s="242" t="s">
        <v>20</v>
      </c>
      <c r="I209" s="244"/>
      <c r="J209" s="244"/>
      <c r="K209" s="240"/>
      <c r="L209" s="240"/>
      <c r="M209" s="245"/>
      <c r="N209" s="246"/>
      <c r="O209" s="247"/>
      <c r="P209" s="247"/>
      <c r="Q209" s="247"/>
      <c r="R209" s="247"/>
      <c r="S209" s="247"/>
      <c r="T209" s="247"/>
      <c r="U209" s="247"/>
      <c r="V209" s="247"/>
      <c r="W209" s="247"/>
      <c r="X209" s="248"/>
      <c r="Y209" s="13"/>
      <c r="Z209" s="13"/>
      <c r="AA209" s="13"/>
      <c r="AB209" s="13"/>
      <c r="AC209" s="13"/>
      <c r="AD209" s="13"/>
      <c r="AE209" s="13"/>
      <c r="AT209" s="249" t="s">
        <v>206</v>
      </c>
      <c r="AU209" s="249" t="s">
        <v>84</v>
      </c>
      <c r="AV209" s="13" t="s">
        <v>82</v>
      </c>
      <c r="AW209" s="13" t="s">
        <v>5</v>
      </c>
      <c r="AX209" s="13" t="s">
        <v>74</v>
      </c>
      <c r="AY209" s="249" t="s">
        <v>194</v>
      </c>
    </row>
    <row r="210" s="13" customFormat="1">
      <c r="A210" s="13"/>
      <c r="B210" s="239"/>
      <c r="C210" s="240"/>
      <c r="D210" s="241" t="s">
        <v>206</v>
      </c>
      <c r="E210" s="242" t="s">
        <v>20</v>
      </c>
      <c r="F210" s="243" t="s">
        <v>506</v>
      </c>
      <c r="G210" s="240"/>
      <c r="H210" s="242" t="s">
        <v>20</v>
      </c>
      <c r="I210" s="244"/>
      <c r="J210" s="244"/>
      <c r="K210" s="240"/>
      <c r="L210" s="240"/>
      <c r="M210" s="245"/>
      <c r="N210" s="246"/>
      <c r="O210" s="247"/>
      <c r="P210" s="247"/>
      <c r="Q210" s="247"/>
      <c r="R210" s="247"/>
      <c r="S210" s="247"/>
      <c r="T210" s="247"/>
      <c r="U210" s="247"/>
      <c r="V210" s="247"/>
      <c r="W210" s="247"/>
      <c r="X210" s="248"/>
      <c r="Y210" s="13"/>
      <c r="Z210" s="13"/>
      <c r="AA210" s="13"/>
      <c r="AB210" s="13"/>
      <c r="AC210" s="13"/>
      <c r="AD210" s="13"/>
      <c r="AE210" s="13"/>
      <c r="AT210" s="249" t="s">
        <v>206</v>
      </c>
      <c r="AU210" s="249" t="s">
        <v>84</v>
      </c>
      <c r="AV210" s="13" t="s">
        <v>82</v>
      </c>
      <c r="AW210" s="13" t="s">
        <v>5</v>
      </c>
      <c r="AX210" s="13" t="s">
        <v>74</v>
      </c>
      <c r="AY210" s="249" t="s">
        <v>194</v>
      </c>
    </row>
    <row r="211" s="14" customFormat="1">
      <c r="A211" s="14"/>
      <c r="B211" s="250"/>
      <c r="C211" s="251"/>
      <c r="D211" s="241" t="s">
        <v>206</v>
      </c>
      <c r="E211" s="252" t="s">
        <v>20</v>
      </c>
      <c r="F211" s="253" t="s">
        <v>1189</v>
      </c>
      <c r="G211" s="251"/>
      <c r="H211" s="254">
        <v>0.40300000000000002</v>
      </c>
      <c r="I211" s="255"/>
      <c r="J211" s="255"/>
      <c r="K211" s="251"/>
      <c r="L211" s="251"/>
      <c r="M211" s="256"/>
      <c r="N211" s="257"/>
      <c r="O211" s="258"/>
      <c r="P211" s="258"/>
      <c r="Q211" s="258"/>
      <c r="R211" s="258"/>
      <c r="S211" s="258"/>
      <c r="T211" s="258"/>
      <c r="U211" s="258"/>
      <c r="V211" s="258"/>
      <c r="W211" s="258"/>
      <c r="X211" s="259"/>
      <c r="Y211" s="14"/>
      <c r="Z211" s="14"/>
      <c r="AA211" s="14"/>
      <c r="AB211" s="14"/>
      <c r="AC211" s="14"/>
      <c r="AD211" s="14"/>
      <c r="AE211" s="14"/>
      <c r="AT211" s="260" t="s">
        <v>206</v>
      </c>
      <c r="AU211" s="260" t="s">
        <v>84</v>
      </c>
      <c r="AV211" s="14" t="s">
        <v>84</v>
      </c>
      <c r="AW211" s="14" t="s">
        <v>5</v>
      </c>
      <c r="AX211" s="14" t="s">
        <v>74</v>
      </c>
      <c r="AY211" s="260" t="s">
        <v>194</v>
      </c>
    </row>
    <row r="212" s="13" customFormat="1">
      <c r="A212" s="13"/>
      <c r="B212" s="239"/>
      <c r="C212" s="240"/>
      <c r="D212" s="241" t="s">
        <v>206</v>
      </c>
      <c r="E212" s="242" t="s">
        <v>20</v>
      </c>
      <c r="F212" s="243" t="s">
        <v>1190</v>
      </c>
      <c r="G212" s="240"/>
      <c r="H212" s="242" t="s">
        <v>20</v>
      </c>
      <c r="I212" s="244"/>
      <c r="J212" s="244"/>
      <c r="K212" s="240"/>
      <c r="L212" s="240"/>
      <c r="M212" s="245"/>
      <c r="N212" s="246"/>
      <c r="O212" s="247"/>
      <c r="P212" s="247"/>
      <c r="Q212" s="247"/>
      <c r="R212" s="247"/>
      <c r="S212" s="247"/>
      <c r="T212" s="247"/>
      <c r="U212" s="247"/>
      <c r="V212" s="247"/>
      <c r="W212" s="247"/>
      <c r="X212" s="248"/>
      <c r="Y212" s="13"/>
      <c r="Z212" s="13"/>
      <c r="AA212" s="13"/>
      <c r="AB212" s="13"/>
      <c r="AC212" s="13"/>
      <c r="AD212" s="13"/>
      <c r="AE212" s="13"/>
      <c r="AT212" s="249" t="s">
        <v>206</v>
      </c>
      <c r="AU212" s="249" t="s">
        <v>84</v>
      </c>
      <c r="AV212" s="13" t="s">
        <v>82</v>
      </c>
      <c r="AW212" s="13" t="s">
        <v>5</v>
      </c>
      <c r="AX212" s="13" t="s">
        <v>74</v>
      </c>
      <c r="AY212" s="249" t="s">
        <v>194</v>
      </c>
    </row>
    <row r="213" s="14" customFormat="1">
      <c r="A213" s="14"/>
      <c r="B213" s="250"/>
      <c r="C213" s="251"/>
      <c r="D213" s="241" t="s">
        <v>206</v>
      </c>
      <c r="E213" s="252" t="s">
        <v>20</v>
      </c>
      <c r="F213" s="253" t="s">
        <v>1191</v>
      </c>
      <c r="G213" s="251"/>
      <c r="H213" s="254">
        <v>0.040000000000000001</v>
      </c>
      <c r="I213" s="255"/>
      <c r="J213" s="255"/>
      <c r="K213" s="251"/>
      <c r="L213" s="251"/>
      <c r="M213" s="256"/>
      <c r="N213" s="257"/>
      <c r="O213" s="258"/>
      <c r="P213" s="258"/>
      <c r="Q213" s="258"/>
      <c r="R213" s="258"/>
      <c r="S213" s="258"/>
      <c r="T213" s="258"/>
      <c r="U213" s="258"/>
      <c r="V213" s="258"/>
      <c r="W213" s="258"/>
      <c r="X213" s="259"/>
      <c r="Y213" s="14"/>
      <c r="Z213" s="14"/>
      <c r="AA213" s="14"/>
      <c r="AB213" s="14"/>
      <c r="AC213" s="14"/>
      <c r="AD213" s="14"/>
      <c r="AE213" s="14"/>
      <c r="AT213" s="260" t="s">
        <v>206</v>
      </c>
      <c r="AU213" s="260" t="s">
        <v>84</v>
      </c>
      <c r="AV213" s="14" t="s">
        <v>84</v>
      </c>
      <c r="AW213" s="14" t="s">
        <v>5</v>
      </c>
      <c r="AX213" s="14" t="s">
        <v>74</v>
      </c>
      <c r="AY213" s="260" t="s">
        <v>194</v>
      </c>
    </row>
    <row r="214" s="15" customFormat="1">
      <c r="A214" s="15"/>
      <c r="B214" s="261"/>
      <c r="C214" s="262"/>
      <c r="D214" s="241" t="s">
        <v>206</v>
      </c>
      <c r="E214" s="263" t="s">
        <v>20</v>
      </c>
      <c r="F214" s="264" t="s">
        <v>210</v>
      </c>
      <c r="G214" s="262"/>
      <c r="H214" s="265">
        <v>0.443</v>
      </c>
      <c r="I214" s="266"/>
      <c r="J214" s="266"/>
      <c r="K214" s="262"/>
      <c r="L214" s="262"/>
      <c r="M214" s="267"/>
      <c r="N214" s="268"/>
      <c r="O214" s="269"/>
      <c r="P214" s="269"/>
      <c r="Q214" s="269"/>
      <c r="R214" s="269"/>
      <c r="S214" s="269"/>
      <c r="T214" s="269"/>
      <c r="U214" s="269"/>
      <c r="V214" s="269"/>
      <c r="W214" s="269"/>
      <c r="X214" s="270"/>
      <c r="Y214" s="15"/>
      <c r="Z214" s="15"/>
      <c r="AA214" s="15"/>
      <c r="AB214" s="15"/>
      <c r="AC214" s="15"/>
      <c r="AD214" s="15"/>
      <c r="AE214" s="15"/>
      <c r="AT214" s="271" t="s">
        <v>206</v>
      </c>
      <c r="AU214" s="271" t="s">
        <v>84</v>
      </c>
      <c r="AV214" s="15" t="s">
        <v>202</v>
      </c>
      <c r="AW214" s="15" t="s">
        <v>5</v>
      </c>
      <c r="AX214" s="15" t="s">
        <v>82</v>
      </c>
      <c r="AY214" s="271" t="s">
        <v>194</v>
      </c>
    </row>
    <row r="215" s="2" customFormat="1" ht="24.15" customHeight="1">
      <c r="A215" s="41"/>
      <c r="B215" s="42"/>
      <c r="C215" s="283" t="s">
        <v>291</v>
      </c>
      <c r="D215" s="283" t="s">
        <v>418</v>
      </c>
      <c r="E215" s="284" t="s">
        <v>1192</v>
      </c>
      <c r="F215" s="285" t="s">
        <v>1193</v>
      </c>
      <c r="G215" s="286" t="s">
        <v>506</v>
      </c>
      <c r="H215" s="287">
        <v>132</v>
      </c>
      <c r="I215" s="288"/>
      <c r="J215" s="289"/>
      <c r="K215" s="290">
        <f>ROUND(P215*H215,2)</f>
        <v>0</v>
      </c>
      <c r="L215" s="285" t="s">
        <v>20</v>
      </c>
      <c r="M215" s="291"/>
      <c r="N215" s="292" t="s">
        <v>20</v>
      </c>
      <c r="O215" s="228" t="s">
        <v>43</v>
      </c>
      <c r="P215" s="229">
        <f>I215+J215</f>
        <v>0</v>
      </c>
      <c r="Q215" s="229">
        <f>ROUND(I215*H215,2)</f>
        <v>0</v>
      </c>
      <c r="R215" s="229">
        <f>ROUND(J215*H215,2)</f>
        <v>0</v>
      </c>
      <c r="S215" s="87"/>
      <c r="T215" s="230">
        <f>S215*H215</f>
        <v>0</v>
      </c>
      <c r="U215" s="230">
        <v>0.00044000000000000002</v>
      </c>
      <c r="V215" s="230">
        <f>U215*H215</f>
        <v>0.05808</v>
      </c>
      <c r="W215" s="230">
        <v>0</v>
      </c>
      <c r="X215" s="231">
        <f>W215*H215</f>
        <v>0</v>
      </c>
      <c r="Y215" s="41"/>
      <c r="Z215" s="41"/>
      <c r="AA215" s="41"/>
      <c r="AB215" s="41"/>
      <c r="AC215" s="41"/>
      <c r="AD215" s="41"/>
      <c r="AE215" s="41"/>
      <c r="AR215" s="232" t="s">
        <v>243</v>
      </c>
      <c r="AT215" s="232" t="s">
        <v>418</v>
      </c>
      <c r="AU215" s="232" t="s">
        <v>84</v>
      </c>
      <c r="AY215" s="20" t="s">
        <v>194</v>
      </c>
      <c r="BE215" s="233">
        <f>IF(O215="základní",K215,0)</f>
        <v>0</v>
      </c>
      <c r="BF215" s="233">
        <f>IF(O215="snížená",K215,0)</f>
        <v>0</v>
      </c>
      <c r="BG215" s="233">
        <f>IF(O215="zákl. přenesená",K215,0)</f>
        <v>0</v>
      </c>
      <c r="BH215" s="233">
        <f>IF(O215="sníž. přenesená",K215,0)</f>
        <v>0</v>
      </c>
      <c r="BI215" s="233">
        <f>IF(O215="nulová",K215,0)</f>
        <v>0</v>
      </c>
      <c r="BJ215" s="20" t="s">
        <v>82</v>
      </c>
      <c r="BK215" s="233">
        <f>ROUND(P215*H215,2)</f>
        <v>0</v>
      </c>
      <c r="BL215" s="20" t="s">
        <v>202</v>
      </c>
      <c r="BM215" s="232" t="s">
        <v>1194</v>
      </c>
    </row>
    <row r="216" s="13" customFormat="1">
      <c r="A216" s="13"/>
      <c r="B216" s="239"/>
      <c r="C216" s="240"/>
      <c r="D216" s="241" t="s">
        <v>206</v>
      </c>
      <c r="E216" s="242" t="s">
        <v>20</v>
      </c>
      <c r="F216" s="243" t="s">
        <v>108</v>
      </c>
      <c r="G216" s="240"/>
      <c r="H216" s="242" t="s">
        <v>20</v>
      </c>
      <c r="I216" s="244"/>
      <c r="J216" s="244"/>
      <c r="K216" s="240"/>
      <c r="L216" s="240"/>
      <c r="M216" s="245"/>
      <c r="N216" s="246"/>
      <c r="O216" s="247"/>
      <c r="P216" s="247"/>
      <c r="Q216" s="247"/>
      <c r="R216" s="247"/>
      <c r="S216" s="247"/>
      <c r="T216" s="247"/>
      <c r="U216" s="247"/>
      <c r="V216" s="247"/>
      <c r="W216" s="247"/>
      <c r="X216" s="248"/>
      <c r="Y216" s="13"/>
      <c r="Z216" s="13"/>
      <c r="AA216" s="13"/>
      <c r="AB216" s="13"/>
      <c r="AC216" s="13"/>
      <c r="AD216" s="13"/>
      <c r="AE216" s="13"/>
      <c r="AT216" s="249" t="s">
        <v>206</v>
      </c>
      <c r="AU216" s="249" t="s">
        <v>84</v>
      </c>
      <c r="AV216" s="13" t="s">
        <v>82</v>
      </c>
      <c r="AW216" s="13" t="s">
        <v>5</v>
      </c>
      <c r="AX216" s="13" t="s">
        <v>74</v>
      </c>
      <c r="AY216" s="249" t="s">
        <v>194</v>
      </c>
    </row>
    <row r="217" s="13" customFormat="1">
      <c r="A217" s="13"/>
      <c r="B217" s="239"/>
      <c r="C217" s="240"/>
      <c r="D217" s="241" t="s">
        <v>206</v>
      </c>
      <c r="E217" s="242" t="s">
        <v>20</v>
      </c>
      <c r="F217" s="243" t="s">
        <v>1195</v>
      </c>
      <c r="G217" s="240"/>
      <c r="H217" s="242" t="s">
        <v>20</v>
      </c>
      <c r="I217" s="244"/>
      <c r="J217" s="244"/>
      <c r="K217" s="240"/>
      <c r="L217" s="240"/>
      <c r="M217" s="245"/>
      <c r="N217" s="246"/>
      <c r="O217" s="247"/>
      <c r="P217" s="247"/>
      <c r="Q217" s="247"/>
      <c r="R217" s="247"/>
      <c r="S217" s="247"/>
      <c r="T217" s="247"/>
      <c r="U217" s="247"/>
      <c r="V217" s="247"/>
      <c r="W217" s="247"/>
      <c r="X217" s="248"/>
      <c r="Y217" s="13"/>
      <c r="Z217" s="13"/>
      <c r="AA217" s="13"/>
      <c r="AB217" s="13"/>
      <c r="AC217" s="13"/>
      <c r="AD217" s="13"/>
      <c r="AE217" s="13"/>
      <c r="AT217" s="249" t="s">
        <v>206</v>
      </c>
      <c r="AU217" s="249" t="s">
        <v>84</v>
      </c>
      <c r="AV217" s="13" t="s">
        <v>82</v>
      </c>
      <c r="AW217" s="13" t="s">
        <v>5</v>
      </c>
      <c r="AX217" s="13" t="s">
        <v>74</v>
      </c>
      <c r="AY217" s="249" t="s">
        <v>194</v>
      </c>
    </row>
    <row r="218" s="13" customFormat="1">
      <c r="A218" s="13"/>
      <c r="B218" s="239"/>
      <c r="C218" s="240"/>
      <c r="D218" s="241" t="s">
        <v>206</v>
      </c>
      <c r="E218" s="242" t="s">
        <v>20</v>
      </c>
      <c r="F218" s="243" t="s">
        <v>1196</v>
      </c>
      <c r="G218" s="240"/>
      <c r="H218" s="242" t="s">
        <v>20</v>
      </c>
      <c r="I218" s="244"/>
      <c r="J218" s="244"/>
      <c r="K218" s="240"/>
      <c r="L218" s="240"/>
      <c r="M218" s="245"/>
      <c r="N218" s="246"/>
      <c r="O218" s="247"/>
      <c r="P218" s="247"/>
      <c r="Q218" s="247"/>
      <c r="R218" s="247"/>
      <c r="S218" s="247"/>
      <c r="T218" s="247"/>
      <c r="U218" s="247"/>
      <c r="V218" s="247"/>
      <c r="W218" s="247"/>
      <c r="X218" s="248"/>
      <c r="Y218" s="13"/>
      <c r="Z218" s="13"/>
      <c r="AA218" s="13"/>
      <c r="AB218" s="13"/>
      <c r="AC218" s="13"/>
      <c r="AD218" s="13"/>
      <c r="AE218" s="13"/>
      <c r="AT218" s="249" t="s">
        <v>206</v>
      </c>
      <c r="AU218" s="249" t="s">
        <v>84</v>
      </c>
      <c r="AV218" s="13" t="s">
        <v>82</v>
      </c>
      <c r="AW218" s="13" t="s">
        <v>5</v>
      </c>
      <c r="AX218" s="13" t="s">
        <v>74</v>
      </c>
      <c r="AY218" s="249" t="s">
        <v>194</v>
      </c>
    </row>
    <row r="219" s="13" customFormat="1">
      <c r="A219" s="13"/>
      <c r="B219" s="239"/>
      <c r="C219" s="240"/>
      <c r="D219" s="241" t="s">
        <v>206</v>
      </c>
      <c r="E219" s="242" t="s">
        <v>20</v>
      </c>
      <c r="F219" s="243" t="s">
        <v>506</v>
      </c>
      <c r="G219" s="240"/>
      <c r="H219" s="242" t="s">
        <v>20</v>
      </c>
      <c r="I219" s="244"/>
      <c r="J219" s="244"/>
      <c r="K219" s="240"/>
      <c r="L219" s="240"/>
      <c r="M219" s="245"/>
      <c r="N219" s="246"/>
      <c r="O219" s="247"/>
      <c r="P219" s="247"/>
      <c r="Q219" s="247"/>
      <c r="R219" s="247"/>
      <c r="S219" s="247"/>
      <c r="T219" s="247"/>
      <c r="U219" s="247"/>
      <c r="V219" s="247"/>
      <c r="W219" s="247"/>
      <c r="X219" s="248"/>
      <c r="Y219" s="13"/>
      <c r="Z219" s="13"/>
      <c r="AA219" s="13"/>
      <c r="AB219" s="13"/>
      <c r="AC219" s="13"/>
      <c r="AD219" s="13"/>
      <c r="AE219" s="13"/>
      <c r="AT219" s="249" t="s">
        <v>206</v>
      </c>
      <c r="AU219" s="249" t="s">
        <v>84</v>
      </c>
      <c r="AV219" s="13" t="s">
        <v>82</v>
      </c>
      <c r="AW219" s="13" t="s">
        <v>5</v>
      </c>
      <c r="AX219" s="13" t="s">
        <v>74</v>
      </c>
      <c r="AY219" s="249" t="s">
        <v>194</v>
      </c>
    </row>
    <row r="220" s="14" customFormat="1">
      <c r="A220" s="14"/>
      <c r="B220" s="250"/>
      <c r="C220" s="251"/>
      <c r="D220" s="241" t="s">
        <v>206</v>
      </c>
      <c r="E220" s="252" t="s">
        <v>20</v>
      </c>
      <c r="F220" s="253" t="s">
        <v>1197</v>
      </c>
      <c r="G220" s="251"/>
      <c r="H220" s="254">
        <v>0.021000000000000001</v>
      </c>
      <c r="I220" s="255"/>
      <c r="J220" s="255"/>
      <c r="K220" s="251"/>
      <c r="L220" s="251"/>
      <c r="M220" s="256"/>
      <c r="N220" s="257"/>
      <c r="O220" s="258"/>
      <c r="P220" s="258"/>
      <c r="Q220" s="258"/>
      <c r="R220" s="258"/>
      <c r="S220" s="258"/>
      <c r="T220" s="258"/>
      <c r="U220" s="258"/>
      <c r="V220" s="258"/>
      <c r="W220" s="258"/>
      <c r="X220" s="259"/>
      <c r="Y220" s="14"/>
      <c r="Z220" s="14"/>
      <c r="AA220" s="14"/>
      <c r="AB220" s="14"/>
      <c r="AC220" s="14"/>
      <c r="AD220" s="14"/>
      <c r="AE220" s="14"/>
      <c r="AT220" s="260" t="s">
        <v>206</v>
      </c>
      <c r="AU220" s="260" t="s">
        <v>84</v>
      </c>
      <c r="AV220" s="14" t="s">
        <v>84</v>
      </c>
      <c r="AW220" s="14" t="s">
        <v>5</v>
      </c>
      <c r="AX220" s="14" t="s">
        <v>74</v>
      </c>
      <c r="AY220" s="260" t="s">
        <v>194</v>
      </c>
    </row>
    <row r="221" s="13" customFormat="1">
      <c r="A221" s="13"/>
      <c r="B221" s="239"/>
      <c r="C221" s="240"/>
      <c r="D221" s="241" t="s">
        <v>206</v>
      </c>
      <c r="E221" s="242" t="s">
        <v>20</v>
      </c>
      <c r="F221" s="243" t="s">
        <v>1198</v>
      </c>
      <c r="G221" s="240"/>
      <c r="H221" s="242" t="s">
        <v>20</v>
      </c>
      <c r="I221" s="244"/>
      <c r="J221" s="244"/>
      <c r="K221" s="240"/>
      <c r="L221" s="240"/>
      <c r="M221" s="245"/>
      <c r="N221" s="246"/>
      <c r="O221" s="247"/>
      <c r="P221" s="247"/>
      <c r="Q221" s="247"/>
      <c r="R221" s="247"/>
      <c r="S221" s="247"/>
      <c r="T221" s="247"/>
      <c r="U221" s="247"/>
      <c r="V221" s="247"/>
      <c r="W221" s="247"/>
      <c r="X221" s="248"/>
      <c r="Y221" s="13"/>
      <c r="Z221" s="13"/>
      <c r="AA221" s="13"/>
      <c r="AB221" s="13"/>
      <c r="AC221" s="13"/>
      <c r="AD221" s="13"/>
      <c r="AE221" s="13"/>
      <c r="AT221" s="249" t="s">
        <v>206</v>
      </c>
      <c r="AU221" s="249" t="s">
        <v>84</v>
      </c>
      <c r="AV221" s="13" t="s">
        <v>82</v>
      </c>
      <c r="AW221" s="13" t="s">
        <v>5</v>
      </c>
      <c r="AX221" s="13" t="s">
        <v>74</v>
      </c>
      <c r="AY221" s="249" t="s">
        <v>194</v>
      </c>
    </row>
    <row r="222" s="14" customFormat="1">
      <c r="A222" s="14"/>
      <c r="B222" s="250"/>
      <c r="C222" s="251"/>
      <c r="D222" s="241" t="s">
        <v>206</v>
      </c>
      <c r="E222" s="252" t="s">
        <v>20</v>
      </c>
      <c r="F222" s="253" t="s">
        <v>1199</v>
      </c>
      <c r="G222" s="251"/>
      <c r="H222" s="254">
        <v>0.0040000000000000001</v>
      </c>
      <c r="I222" s="255"/>
      <c r="J222" s="255"/>
      <c r="K222" s="251"/>
      <c r="L222" s="251"/>
      <c r="M222" s="256"/>
      <c r="N222" s="257"/>
      <c r="O222" s="258"/>
      <c r="P222" s="258"/>
      <c r="Q222" s="258"/>
      <c r="R222" s="258"/>
      <c r="S222" s="258"/>
      <c r="T222" s="258"/>
      <c r="U222" s="258"/>
      <c r="V222" s="258"/>
      <c r="W222" s="258"/>
      <c r="X222" s="259"/>
      <c r="Y222" s="14"/>
      <c r="Z222" s="14"/>
      <c r="AA222" s="14"/>
      <c r="AB222" s="14"/>
      <c r="AC222" s="14"/>
      <c r="AD222" s="14"/>
      <c r="AE222" s="14"/>
      <c r="AT222" s="260" t="s">
        <v>206</v>
      </c>
      <c r="AU222" s="260" t="s">
        <v>84</v>
      </c>
      <c r="AV222" s="14" t="s">
        <v>84</v>
      </c>
      <c r="AW222" s="14" t="s">
        <v>5</v>
      </c>
      <c r="AX222" s="14" t="s">
        <v>74</v>
      </c>
      <c r="AY222" s="260" t="s">
        <v>194</v>
      </c>
    </row>
    <row r="223" s="15" customFormat="1">
      <c r="A223" s="15"/>
      <c r="B223" s="261"/>
      <c r="C223" s="262"/>
      <c r="D223" s="241" t="s">
        <v>206</v>
      </c>
      <c r="E223" s="263" t="s">
        <v>20</v>
      </c>
      <c r="F223" s="264" t="s">
        <v>210</v>
      </c>
      <c r="G223" s="262"/>
      <c r="H223" s="265">
        <v>0.025000000000000001</v>
      </c>
      <c r="I223" s="266"/>
      <c r="J223" s="266"/>
      <c r="K223" s="262"/>
      <c r="L223" s="262"/>
      <c r="M223" s="267"/>
      <c r="N223" s="268"/>
      <c r="O223" s="269"/>
      <c r="P223" s="269"/>
      <c r="Q223" s="269"/>
      <c r="R223" s="269"/>
      <c r="S223" s="269"/>
      <c r="T223" s="269"/>
      <c r="U223" s="269"/>
      <c r="V223" s="269"/>
      <c r="W223" s="269"/>
      <c r="X223" s="270"/>
      <c r="Y223" s="15"/>
      <c r="Z223" s="15"/>
      <c r="AA223" s="15"/>
      <c r="AB223" s="15"/>
      <c r="AC223" s="15"/>
      <c r="AD223" s="15"/>
      <c r="AE223" s="15"/>
      <c r="AT223" s="271" t="s">
        <v>206</v>
      </c>
      <c r="AU223" s="271" t="s">
        <v>84</v>
      </c>
      <c r="AV223" s="15" t="s">
        <v>202</v>
      </c>
      <c r="AW223" s="15" t="s">
        <v>5</v>
      </c>
      <c r="AX223" s="15" t="s">
        <v>74</v>
      </c>
      <c r="AY223" s="271" t="s">
        <v>194</v>
      </c>
    </row>
    <row r="224" s="13" customFormat="1">
      <c r="A224" s="13"/>
      <c r="B224" s="239"/>
      <c r="C224" s="240"/>
      <c r="D224" s="241" t="s">
        <v>206</v>
      </c>
      <c r="E224" s="242" t="s">
        <v>20</v>
      </c>
      <c r="F224" s="243" t="s">
        <v>1200</v>
      </c>
      <c r="G224" s="240"/>
      <c r="H224" s="242" t="s">
        <v>20</v>
      </c>
      <c r="I224" s="244"/>
      <c r="J224" s="244"/>
      <c r="K224" s="240"/>
      <c r="L224" s="240"/>
      <c r="M224" s="245"/>
      <c r="N224" s="246"/>
      <c r="O224" s="247"/>
      <c r="P224" s="247"/>
      <c r="Q224" s="247"/>
      <c r="R224" s="247"/>
      <c r="S224" s="247"/>
      <c r="T224" s="247"/>
      <c r="U224" s="247"/>
      <c r="V224" s="247"/>
      <c r="W224" s="247"/>
      <c r="X224" s="248"/>
      <c r="Y224" s="13"/>
      <c r="Z224" s="13"/>
      <c r="AA224" s="13"/>
      <c r="AB224" s="13"/>
      <c r="AC224" s="13"/>
      <c r="AD224" s="13"/>
      <c r="AE224" s="13"/>
      <c r="AT224" s="249" t="s">
        <v>206</v>
      </c>
      <c r="AU224" s="249" t="s">
        <v>84</v>
      </c>
      <c r="AV224" s="13" t="s">
        <v>82</v>
      </c>
      <c r="AW224" s="13" t="s">
        <v>5</v>
      </c>
      <c r="AX224" s="13" t="s">
        <v>74</v>
      </c>
      <c r="AY224" s="249" t="s">
        <v>194</v>
      </c>
    </row>
    <row r="225" s="14" customFormat="1">
      <c r="A225" s="14"/>
      <c r="B225" s="250"/>
      <c r="C225" s="251"/>
      <c r="D225" s="241" t="s">
        <v>206</v>
      </c>
      <c r="E225" s="252" t="s">
        <v>20</v>
      </c>
      <c r="F225" s="253" t="s">
        <v>1201</v>
      </c>
      <c r="G225" s="251"/>
      <c r="H225" s="254">
        <v>132</v>
      </c>
      <c r="I225" s="255"/>
      <c r="J225" s="255"/>
      <c r="K225" s="251"/>
      <c r="L225" s="251"/>
      <c r="M225" s="256"/>
      <c r="N225" s="257"/>
      <c r="O225" s="258"/>
      <c r="P225" s="258"/>
      <c r="Q225" s="258"/>
      <c r="R225" s="258"/>
      <c r="S225" s="258"/>
      <c r="T225" s="258"/>
      <c r="U225" s="258"/>
      <c r="V225" s="258"/>
      <c r="W225" s="258"/>
      <c r="X225" s="259"/>
      <c r="Y225" s="14"/>
      <c r="Z225" s="14"/>
      <c r="AA225" s="14"/>
      <c r="AB225" s="14"/>
      <c r="AC225" s="14"/>
      <c r="AD225" s="14"/>
      <c r="AE225" s="14"/>
      <c r="AT225" s="260" t="s">
        <v>206</v>
      </c>
      <c r="AU225" s="260" t="s">
        <v>84</v>
      </c>
      <c r="AV225" s="14" t="s">
        <v>84</v>
      </c>
      <c r="AW225" s="14" t="s">
        <v>5</v>
      </c>
      <c r="AX225" s="14" t="s">
        <v>74</v>
      </c>
      <c r="AY225" s="260" t="s">
        <v>194</v>
      </c>
    </row>
    <row r="226" s="15" customFormat="1">
      <c r="A226" s="15"/>
      <c r="B226" s="261"/>
      <c r="C226" s="262"/>
      <c r="D226" s="241" t="s">
        <v>206</v>
      </c>
      <c r="E226" s="263" t="s">
        <v>20</v>
      </c>
      <c r="F226" s="264" t="s">
        <v>210</v>
      </c>
      <c r="G226" s="262"/>
      <c r="H226" s="265">
        <v>132</v>
      </c>
      <c r="I226" s="266"/>
      <c r="J226" s="266"/>
      <c r="K226" s="262"/>
      <c r="L226" s="262"/>
      <c r="M226" s="267"/>
      <c r="N226" s="268"/>
      <c r="O226" s="269"/>
      <c r="P226" s="269"/>
      <c r="Q226" s="269"/>
      <c r="R226" s="269"/>
      <c r="S226" s="269"/>
      <c r="T226" s="269"/>
      <c r="U226" s="269"/>
      <c r="V226" s="269"/>
      <c r="W226" s="269"/>
      <c r="X226" s="270"/>
      <c r="Y226" s="15"/>
      <c r="Z226" s="15"/>
      <c r="AA226" s="15"/>
      <c r="AB226" s="15"/>
      <c r="AC226" s="15"/>
      <c r="AD226" s="15"/>
      <c r="AE226" s="15"/>
      <c r="AT226" s="271" t="s">
        <v>206</v>
      </c>
      <c r="AU226" s="271" t="s">
        <v>84</v>
      </c>
      <c r="AV226" s="15" t="s">
        <v>202</v>
      </c>
      <c r="AW226" s="15" t="s">
        <v>5</v>
      </c>
      <c r="AX226" s="15" t="s">
        <v>82</v>
      </c>
      <c r="AY226" s="271" t="s">
        <v>194</v>
      </c>
    </row>
    <row r="227" s="2" customFormat="1" ht="16.5" customHeight="1">
      <c r="A227" s="41"/>
      <c r="B227" s="42"/>
      <c r="C227" s="220" t="s">
        <v>304</v>
      </c>
      <c r="D227" s="220" t="s">
        <v>197</v>
      </c>
      <c r="E227" s="221" t="s">
        <v>1202</v>
      </c>
      <c r="F227" s="222" t="s">
        <v>1203</v>
      </c>
      <c r="G227" s="223" t="s">
        <v>506</v>
      </c>
      <c r="H227" s="224">
        <v>1662</v>
      </c>
      <c r="I227" s="225"/>
      <c r="J227" s="225"/>
      <c r="K227" s="226">
        <f>ROUND(P227*H227,2)</f>
        <v>0</v>
      </c>
      <c r="L227" s="222" t="s">
        <v>20</v>
      </c>
      <c r="M227" s="47"/>
      <c r="N227" s="227" t="s">
        <v>20</v>
      </c>
      <c r="O227" s="228" t="s">
        <v>43</v>
      </c>
      <c r="P227" s="229">
        <f>I227+J227</f>
        <v>0</v>
      </c>
      <c r="Q227" s="229">
        <f>ROUND(I227*H227,2)</f>
        <v>0</v>
      </c>
      <c r="R227" s="229">
        <f>ROUND(J227*H227,2)</f>
        <v>0</v>
      </c>
      <c r="S227" s="87"/>
      <c r="T227" s="230">
        <f>S227*H227</f>
        <v>0</v>
      </c>
      <c r="U227" s="230">
        <v>0</v>
      </c>
      <c r="V227" s="230">
        <f>U227*H227</f>
        <v>0</v>
      </c>
      <c r="W227" s="230">
        <v>0</v>
      </c>
      <c r="X227" s="231">
        <f>W227*H227</f>
        <v>0</v>
      </c>
      <c r="Y227" s="41"/>
      <c r="Z227" s="41"/>
      <c r="AA227" s="41"/>
      <c r="AB227" s="41"/>
      <c r="AC227" s="41"/>
      <c r="AD227" s="41"/>
      <c r="AE227" s="41"/>
      <c r="AR227" s="232" t="s">
        <v>202</v>
      </c>
      <c r="AT227" s="232" t="s">
        <v>197</v>
      </c>
      <c r="AU227" s="232" t="s">
        <v>84</v>
      </c>
      <c r="AY227" s="20" t="s">
        <v>194</v>
      </c>
      <c r="BE227" s="233">
        <f>IF(O227="základní",K227,0)</f>
        <v>0</v>
      </c>
      <c r="BF227" s="233">
        <f>IF(O227="snížená",K227,0)</f>
        <v>0</v>
      </c>
      <c r="BG227" s="233">
        <f>IF(O227="zákl. přenesená",K227,0)</f>
        <v>0</v>
      </c>
      <c r="BH227" s="233">
        <f>IF(O227="sníž. přenesená",K227,0)</f>
        <v>0</v>
      </c>
      <c r="BI227" s="233">
        <f>IF(O227="nulová",K227,0)</f>
        <v>0</v>
      </c>
      <c r="BJ227" s="20" t="s">
        <v>82</v>
      </c>
      <c r="BK227" s="233">
        <f>ROUND(P227*H227,2)</f>
        <v>0</v>
      </c>
      <c r="BL227" s="20" t="s">
        <v>202</v>
      </c>
      <c r="BM227" s="232" t="s">
        <v>1204</v>
      </c>
    </row>
    <row r="228" s="13" customFormat="1">
      <c r="A228" s="13"/>
      <c r="B228" s="239"/>
      <c r="C228" s="240"/>
      <c r="D228" s="241" t="s">
        <v>206</v>
      </c>
      <c r="E228" s="242" t="s">
        <v>20</v>
      </c>
      <c r="F228" s="243" t="s">
        <v>108</v>
      </c>
      <c r="G228" s="240"/>
      <c r="H228" s="242" t="s">
        <v>20</v>
      </c>
      <c r="I228" s="244"/>
      <c r="J228" s="244"/>
      <c r="K228" s="240"/>
      <c r="L228" s="240"/>
      <c r="M228" s="245"/>
      <c r="N228" s="246"/>
      <c r="O228" s="247"/>
      <c r="P228" s="247"/>
      <c r="Q228" s="247"/>
      <c r="R228" s="247"/>
      <c r="S228" s="247"/>
      <c r="T228" s="247"/>
      <c r="U228" s="247"/>
      <c r="V228" s="247"/>
      <c r="W228" s="247"/>
      <c r="X228" s="248"/>
      <c r="Y228" s="13"/>
      <c r="Z228" s="13"/>
      <c r="AA228" s="13"/>
      <c r="AB228" s="13"/>
      <c r="AC228" s="13"/>
      <c r="AD228" s="13"/>
      <c r="AE228" s="13"/>
      <c r="AT228" s="249" t="s">
        <v>206</v>
      </c>
      <c r="AU228" s="249" t="s">
        <v>84</v>
      </c>
      <c r="AV228" s="13" t="s">
        <v>82</v>
      </c>
      <c r="AW228" s="13" t="s">
        <v>5</v>
      </c>
      <c r="AX228" s="13" t="s">
        <v>74</v>
      </c>
      <c r="AY228" s="249" t="s">
        <v>194</v>
      </c>
    </row>
    <row r="229" s="13" customFormat="1">
      <c r="A229" s="13"/>
      <c r="B229" s="239"/>
      <c r="C229" s="240"/>
      <c r="D229" s="241" t="s">
        <v>206</v>
      </c>
      <c r="E229" s="242" t="s">
        <v>20</v>
      </c>
      <c r="F229" s="243" t="s">
        <v>1203</v>
      </c>
      <c r="G229" s="240"/>
      <c r="H229" s="242" t="s">
        <v>20</v>
      </c>
      <c r="I229" s="244"/>
      <c r="J229" s="244"/>
      <c r="K229" s="240"/>
      <c r="L229" s="240"/>
      <c r="M229" s="245"/>
      <c r="N229" s="246"/>
      <c r="O229" s="247"/>
      <c r="P229" s="247"/>
      <c r="Q229" s="247"/>
      <c r="R229" s="247"/>
      <c r="S229" s="247"/>
      <c r="T229" s="247"/>
      <c r="U229" s="247"/>
      <c r="V229" s="247"/>
      <c r="W229" s="247"/>
      <c r="X229" s="248"/>
      <c r="Y229" s="13"/>
      <c r="Z229" s="13"/>
      <c r="AA229" s="13"/>
      <c r="AB229" s="13"/>
      <c r="AC229" s="13"/>
      <c r="AD229" s="13"/>
      <c r="AE229" s="13"/>
      <c r="AT229" s="249" t="s">
        <v>206</v>
      </c>
      <c r="AU229" s="249" t="s">
        <v>84</v>
      </c>
      <c r="AV229" s="13" t="s">
        <v>82</v>
      </c>
      <c r="AW229" s="13" t="s">
        <v>5</v>
      </c>
      <c r="AX229" s="13" t="s">
        <v>74</v>
      </c>
      <c r="AY229" s="249" t="s">
        <v>194</v>
      </c>
    </row>
    <row r="230" s="13" customFormat="1">
      <c r="A230" s="13"/>
      <c r="B230" s="239"/>
      <c r="C230" s="240"/>
      <c r="D230" s="241" t="s">
        <v>206</v>
      </c>
      <c r="E230" s="242" t="s">
        <v>20</v>
      </c>
      <c r="F230" s="243" t="s">
        <v>506</v>
      </c>
      <c r="G230" s="240"/>
      <c r="H230" s="242" t="s">
        <v>20</v>
      </c>
      <c r="I230" s="244"/>
      <c r="J230" s="244"/>
      <c r="K230" s="240"/>
      <c r="L230" s="240"/>
      <c r="M230" s="245"/>
      <c r="N230" s="246"/>
      <c r="O230" s="247"/>
      <c r="P230" s="247"/>
      <c r="Q230" s="247"/>
      <c r="R230" s="247"/>
      <c r="S230" s="247"/>
      <c r="T230" s="247"/>
      <c r="U230" s="247"/>
      <c r="V230" s="247"/>
      <c r="W230" s="247"/>
      <c r="X230" s="248"/>
      <c r="Y230" s="13"/>
      <c r="Z230" s="13"/>
      <c r="AA230" s="13"/>
      <c r="AB230" s="13"/>
      <c r="AC230" s="13"/>
      <c r="AD230" s="13"/>
      <c r="AE230" s="13"/>
      <c r="AT230" s="249" t="s">
        <v>206</v>
      </c>
      <c r="AU230" s="249" t="s">
        <v>84</v>
      </c>
      <c r="AV230" s="13" t="s">
        <v>82</v>
      </c>
      <c r="AW230" s="13" t="s">
        <v>5</v>
      </c>
      <c r="AX230" s="13" t="s">
        <v>74</v>
      </c>
      <c r="AY230" s="249" t="s">
        <v>194</v>
      </c>
    </row>
    <row r="231" s="14" customFormat="1">
      <c r="A231" s="14"/>
      <c r="B231" s="250"/>
      <c r="C231" s="251"/>
      <c r="D231" s="241" t="s">
        <v>206</v>
      </c>
      <c r="E231" s="252" t="s">
        <v>20</v>
      </c>
      <c r="F231" s="253" t="s">
        <v>1205</v>
      </c>
      <c r="G231" s="251"/>
      <c r="H231" s="254">
        <v>1662</v>
      </c>
      <c r="I231" s="255"/>
      <c r="J231" s="255"/>
      <c r="K231" s="251"/>
      <c r="L231" s="251"/>
      <c r="M231" s="256"/>
      <c r="N231" s="257"/>
      <c r="O231" s="258"/>
      <c r="P231" s="258"/>
      <c r="Q231" s="258"/>
      <c r="R231" s="258"/>
      <c r="S231" s="258"/>
      <c r="T231" s="258"/>
      <c r="U231" s="258"/>
      <c r="V231" s="258"/>
      <c r="W231" s="258"/>
      <c r="X231" s="259"/>
      <c r="Y231" s="14"/>
      <c r="Z231" s="14"/>
      <c r="AA231" s="14"/>
      <c r="AB231" s="14"/>
      <c r="AC231" s="14"/>
      <c r="AD231" s="14"/>
      <c r="AE231" s="14"/>
      <c r="AT231" s="260" t="s">
        <v>206</v>
      </c>
      <c r="AU231" s="260" t="s">
        <v>84</v>
      </c>
      <c r="AV231" s="14" t="s">
        <v>84</v>
      </c>
      <c r="AW231" s="14" t="s">
        <v>5</v>
      </c>
      <c r="AX231" s="14" t="s">
        <v>74</v>
      </c>
      <c r="AY231" s="260" t="s">
        <v>194</v>
      </c>
    </row>
    <row r="232" s="15" customFormat="1">
      <c r="A232" s="15"/>
      <c r="B232" s="261"/>
      <c r="C232" s="262"/>
      <c r="D232" s="241" t="s">
        <v>206</v>
      </c>
      <c r="E232" s="263" t="s">
        <v>20</v>
      </c>
      <c r="F232" s="264" t="s">
        <v>210</v>
      </c>
      <c r="G232" s="262"/>
      <c r="H232" s="265">
        <v>1662</v>
      </c>
      <c r="I232" s="266"/>
      <c r="J232" s="266"/>
      <c r="K232" s="262"/>
      <c r="L232" s="262"/>
      <c r="M232" s="267"/>
      <c r="N232" s="268"/>
      <c r="O232" s="269"/>
      <c r="P232" s="269"/>
      <c r="Q232" s="269"/>
      <c r="R232" s="269"/>
      <c r="S232" s="269"/>
      <c r="T232" s="269"/>
      <c r="U232" s="269"/>
      <c r="V232" s="269"/>
      <c r="W232" s="269"/>
      <c r="X232" s="270"/>
      <c r="Y232" s="15"/>
      <c r="Z232" s="15"/>
      <c r="AA232" s="15"/>
      <c r="AB232" s="15"/>
      <c r="AC232" s="15"/>
      <c r="AD232" s="15"/>
      <c r="AE232" s="15"/>
      <c r="AT232" s="271" t="s">
        <v>206</v>
      </c>
      <c r="AU232" s="271" t="s">
        <v>84</v>
      </c>
      <c r="AV232" s="15" t="s">
        <v>202</v>
      </c>
      <c r="AW232" s="15" t="s">
        <v>5</v>
      </c>
      <c r="AX232" s="15" t="s">
        <v>82</v>
      </c>
      <c r="AY232" s="271" t="s">
        <v>194</v>
      </c>
    </row>
    <row r="233" s="2" customFormat="1" ht="24.15" customHeight="1">
      <c r="A233" s="41"/>
      <c r="B233" s="42"/>
      <c r="C233" s="220" t="s">
        <v>287</v>
      </c>
      <c r="D233" s="220" t="s">
        <v>197</v>
      </c>
      <c r="E233" s="221" t="s">
        <v>1206</v>
      </c>
      <c r="F233" s="222" t="s">
        <v>1207</v>
      </c>
      <c r="G233" s="223" t="s">
        <v>503</v>
      </c>
      <c r="H233" s="224">
        <v>2</v>
      </c>
      <c r="I233" s="225"/>
      <c r="J233" s="225"/>
      <c r="K233" s="226">
        <f>ROUND(P233*H233,2)</f>
        <v>0</v>
      </c>
      <c r="L233" s="222" t="s">
        <v>201</v>
      </c>
      <c r="M233" s="47"/>
      <c r="N233" s="227" t="s">
        <v>20</v>
      </c>
      <c r="O233" s="228" t="s">
        <v>43</v>
      </c>
      <c r="P233" s="229">
        <f>I233+J233</f>
        <v>0</v>
      </c>
      <c r="Q233" s="229">
        <f>ROUND(I233*H233,2)</f>
        <v>0</v>
      </c>
      <c r="R233" s="229">
        <f>ROUND(J233*H233,2)</f>
        <v>0</v>
      </c>
      <c r="S233" s="87"/>
      <c r="T233" s="230">
        <f>S233*H233</f>
        <v>0</v>
      </c>
      <c r="U233" s="230">
        <v>0</v>
      </c>
      <c r="V233" s="230">
        <f>U233*H233</f>
        <v>0</v>
      </c>
      <c r="W233" s="230">
        <v>0</v>
      </c>
      <c r="X233" s="231">
        <f>W233*H233</f>
        <v>0</v>
      </c>
      <c r="Y233" s="41"/>
      <c r="Z233" s="41"/>
      <c r="AA233" s="41"/>
      <c r="AB233" s="41"/>
      <c r="AC233" s="41"/>
      <c r="AD233" s="41"/>
      <c r="AE233" s="41"/>
      <c r="AR233" s="232" t="s">
        <v>202</v>
      </c>
      <c r="AT233" s="232" t="s">
        <v>197</v>
      </c>
      <c r="AU233" s="232" t="s">
        <v>84</v>
      </c>
      <c r="AY233" s="20" t="s">
        <v>194</v>
      </c>
      <c r="BE233" s="233">
        <f>IF(O233="základní",K233,0)</f>
        <v>0</v>
      </c>
      <c r="BF233" s="233">
        <f>IF(O233="snížená",K233,0)</f>
        <v>0</v>
      </c>
      <c r="BG233" s="233">
        <f>IF(O233="zákl. přenesená",K233,0)</f>
        <v>0</v>
      </c>
      <c r="BH233" s="233">
        <f>IF(O233="sníž. přenesená",K233,0)</f>
        <v>0</v>
      </c>
      <c r="BI233" s="233">
        <f>IF(O233="nulová",K233,0)</f>
        <v>0</v>
      </c>
      <c r="BJ233" s="20" t="s">
        <v>82</v>
      </c>
      <c r="BK233" s="233">
        <f>ROUND(P233*H233,2)</f>
        <v>0</v>
      </c>
      <c r="BL233" s="20" t="s">
        <v>202</v>
      </c>
      <c r="BM233" s="232" t="s">
        <v>1208</v>
      </c>
    </row>
    <row r="234" s="2" customFormat="1">
      <c r="A234" s="41"/>
      <c r="B234" s="42"/>
      <c r="C234" s="43"/>
      <c r="D234" s="234" t="s">
        <v>204</v>
      </c>
      <c r="E234" s="43"/>
      <c r="F234" s="235" t="s">
        <v>1209</v>
      </c>
      <c r="G234" s="43"/>
      <c r="H234" s="43"/>
      <c r="I234" s="236"/>
      <c r="J234" s="236"/>
      <c r="K234" s="43"/>
      <c r="L234" s="43"/>
      <c r="M234" s="47"/>
      <c r="N234" s="237"/>
      <c r="O234" s="238"/>
      <c r="P234" s="87"/>
      <c r="Q234" s="87"/>
      <c r="R234" s="87"/>
      <c r="S234" s="87"/>
      <c r="T234" s="87"/>
      <c r="U234" s="87"/>
      <c r="V234" s="87"/>
      <c r="W234" s="87"/>
      <c r="X234" s="88"/>
      <c r="Y234" s="41"/>
      <c r="Z234" s="41"/>
      <c r="AA234" s="41"/>
      <c r="AB234" s="41"/>
      <c r="AC234" s="41"/>
      <c r="AD234" s="41"/>
      <c r="AE234" s="41"/>
      <c r="AT234" s="20" t="s">
        <v>204</v>
      </c>
      <c r="AU234" s="20" t="s">
        <v>84</v>
      </c>
    </row>
    <row r="235" s="13" customFormat="1">
      <c r="A235" s="13"/>
      <c r="B235" s="239"/>
      <c r="C235" s="240"/>
      <c r="D235" s="241" t="s">
        <v>206</v>
      </c>
      <c r="E235" s="242" t="s">
        <v>20</v>
      </c>
      <c r="F235" s="243" t="s">
        <v>108</v>
      </c>
      <c r="G235" s="240"/>
      <c r="H235" s="242" t="s">
        <v>20</v>
      </c>
      <c r="I235" s="244"/>
      <c r="J235" s="244"/>
      <c r="K235" s="240"/>
      <c r="L235" s="240"/>
      <c r="M235" s="245"/>
      <c r="N235" s="246"/>
      <c r="O235" s="247"/>
      <c r="P235" s="247"/>
      <c r="Q235" s="247"/>
      <c r="R235" s="247"/>
      <c r="S235" s="247"/>
      <c r="T235" s="247"/>
      <c r="U235" s="247"/>
      <c r="V235" s="247"/>
      <c r="W235" s="247"/>
      <c r="X235" s="248"/>
      <c r="Y235" s="13"/>
      <c r="Z235" s="13"/>
      <c r="AA235" s="13"/>
      <c r="AB235" s="13"/>
      <c r="AC235" s="13"/>
      <c r="AD235" s="13"/>
      <c r="AE235" s="13"/>
      <c r="AT235" s="249" t="s">
        <v>206</v>
      </c>
      <c r="AU235" s="249" t="s">
        <v>84</v>
      </c>
      <c r="AV235" s="13" t="s">
        <v>82</v>
      </c>
      <c r="AW235" s="13" t="s">
        <v>5</v>
      </c>
      <c r="AX235" s="13" t="s">
        <v>74</v>
      </c>
      <c r="AY235" s="249" t="s">
        <v>194</v>
      </c>
    </row>
    <row r="236" s="13" customFormat="1">
      <c r="A236" s="13"/>
      <c r="B236" s="239"/>
      <c r="C236" s="240"/>
      <c r="D236" s="241" t="s">
        <v>206</v>
      </c>
      <c r="E236" s="242" t="s">
        <v>20</v>
      </c>
      <c r="F236" s="243" t="s">
        <v>1210</v>
      </c>
      <c r="G236" s="240"/>
      <c r="H236" s="242" t="s">
        <v>20</v>
      </c>
      <c r="I236" s="244"/>
      <c r="J236" s="244"/>
      <c r="K236" s="240"/>
      <c r="L236" s="240"/>
      <c r="M236" s="245"/>
      <c r="N236" s="246"/>
      <c r="O236" s="247"/>
      <c r="P236" s="247"/>
      <c r="Q236" s="247"/>
      <c r="R236" s="247"/>
      <c r="S236" s="247"/>
      <c r="T236" s="247"/>
      <c r="U236" s="247"/>
      <c r="V236" s="247"/>
      <c r="W236" s="247"/>
      <c r="X236" s="248"/>
      <c r="Y236" s="13"/>
      <c r="Z236" s="13"/>
      <c r="AA236" s="13"/>
      <c r="AB236" s="13"/>
      <c r="AC236" s="13"/>
      <c r="AD236" s="13"/>
      <c r="AE236" s="13"/>
      <c r="AT236" s="249" t="s">
        <v>206</v>
      </c>
      <c r="AU236" s="249" t="s">
        <v>84</v>
      </c>
      <c r="AV236" s="13" t="s">
        <v>82</v>
      </c>
      <c r="AW236" s="13" t="s">
        <v>5</v>
      </c>
      <c r="AX236" s="13" t="s">
        <v>74</v>
      </c>
      <c r="AY236" s="249" t="s">
        <v>194</v>
      </c>
    </row>
    <row r="237" s="13" customFormat="1">
      <c r="A237" s="13"/>
      <c r="B237" s="239"/>
      <c r="C237" s="240"/>
      <c r="D237" s="241" t="s">
        <v>206</v>
      </c>
      <c r="E237" s="242" t="s">
        <v>20</v>
      </c>
      <c r="F237" s="243" t="s">
        <v>1211</v>
      </c>
      <c r="G237" s="240"/>
      <c r="H237" s="242" t="s">
        <v>20</v>
      </c>
      <c r="I237" s="244"/>
      <c r="J237" s="244"/>
      <c r="K237" s="240"/>
      <c r="L237" s="240"/>
      <c r="M237" s="245"/>
      <c r="N237" s="246"/>
      <c r="O237" s="247"/>
      <c r="P237" s="247"/>
      <c r="Q237" s="247"/>
      <c r="R237" s="247"/>
      <c r="S237" s="247"/>
      <c r="T237" s="247"/>
      <c r="U237" s="247"/>
      <c r="V237" s="247"/>
      <c r="W237" s="247"/>
      <c r="X237" s="248"/>
      <c r="Y237" s="13"/>
      <c r="Z237" s="13"/>
      <c r="AA237" s="13"/>
      <c r="AB237" s="13"/>
      <c r="AC237" s="13"/>
      <c r="AD237" s="13"/>
      <c r="AE237" s="13"/>
      <c r="AT237" s="249" t="s">
        <v>206</v>
      </c>
      <c r="AU237" s="249" t="s">
        <v>84</v>
      </c>
      <c r="AV237" s="13" t="s">
        <v>82</v>
      </c>
      <c r="AW237" s="13" t="s">
        <v>5</v>
      </c>
      <c r="AX237" s="13" t="s">
        <v>74</v>
      </c>
      <c r="AY237" s="249" t="s">
        <v>194</v>
      </c>
    </row>
    <row r="238" s="13" customFormat="1">
      <c r="A238" s="13"/>
      <c r="B238" s="239"/>
      <c r="C238" s="240"/>
      <c r="D238" s="241" t="s">
        <v>206</v>
      </c>
      <c r="E238" s="242" t="s">
        <v>20</v>
      </c>
      <c r="F238" s="243" t="s">
        <v>506</v>
      </c>
      <c r="G238" s="240"/>
      <c r="H238" s="242" t="s">
        <v>20</v>
      </c>
      <c r="I238" s="244"/>
      <c r="J238" s="244"/>
      <c r="K238" s="240"/>
      <c r="L238" s="240"/>
      <c r="M238" s="245"/>
      <c r="N238" s="246"/>
      <c r="O238" s="247"/>
      <c r="P238" s="247"/>
      <c r="Q238" s="247"/>
      <c r="R238" s="247"/>
      <c r="S238" s="247"/>
      <c r="T238" s="247"/>
      <c r="U238" s="247"/>
      <c r="V238" s="247"/>
      <c r="W238" s="247"/>
      <c r="X238" s="248"/>
      <c r="Y238" s="13"/>
      <c r="Z238" s="13"/>
      <c r="AA238" s="13"/>
      <c r="AB238" s="13"/>
      <c r="AC238" s="13"/>
      <c r="AD238" s="13"/>
      <c r="AE238" s="13"/>
      <c r="AT238" s="249" t="s">
        <v>206</v>
      </c>
      <c r="AU238" s="249" t="s">
        <v>84</v>
      </c>
      <c r="AV238" s="13" t="s">
        <v>82</v>
      </c>
      <c r="AW238" s="13" t="s">
        <v>5</v>
      </c>
      <c r="AX238" s="13" t="s">
        <v>74</v>
      </c>
      <c r="AY238" s="249" t="s">
        <v>194</v>
      </c>
    </row>
    <row r="239" s="14" customFormat="1">
      <c r="A239" s="14"/>
      <c r="B239" s="250"/>
      <c r="C239" s="251"/>
      <c r="D239" s="241" t="s">
        <v>206</v>
      </c>
      <c r="E239" s="252" t="s">
        <v>20</v>
      </c>
      <c r="F239" s="253" t="s">
        <v>84</v>
      </c>
      <c r="G239" s="251"/>
      <c r="H239" s="254">
        <v>2</v>
      </c>
      <c r="I239" s="255"/>
      <c r="J239" s="255"/>
      <c r="K239" s="251"/>
      <c r="L239" s="251"/>
      <c r="M239" s="256"/>
      <c r="N239" s="257"/>
      <c r="O239" s="258"/>
      <c r="P239" s="258"/>
      <c r="Q239" s="258"/>
      <c r="R239" s="258"/>
      <c r="S239" s="258"/>
      <c r="T239" s="258"/>
      <c r="U239" s="258"/>
      <c r="V239" s="258"/>
      <c r="W239" s="258"/>
      <c r="X239" s="259"/>
      <c r="Y239" s="14"/>
      <c r="Z239" s="14"/>
      <c r="AA239" s="14"/>
      <c r="AB239" s="14"/>
      <c r="AC239" s="14"/>
      <c r="AD239" s="14"/>
      <c r="AE239" s="14"/>
      <c r="AT239" s="260" t="s">
        <v>206</v>
      </c>
      <c r="AU239" s="260" t="s">
        <v>84</v>
      </c>
      <c r="AV239" s="14" t="s">
        <v>84</v>
      </c>
      <c r="AW239" s="14" t="s">
        <v>5</v>
      </c>
      <c r="AX239" s="14" t="s">
        <v>74</v>
      </c>
      <c r="AY239" s="260" t="s">
        <v>194</v>
      </c>
    </row>
    <row r="240" s="15" customFormat="1">
      <c r="A240" s="15"/>
      <c r="B240" s="261"/>
      <c r="C240" s="262"/>
      <c r="D240" s="241" t="s">
        <v>206</v>
      </c>
      <c r="E240" s="263" t="s">
        <v>20</v>
      </c>
      <c r="F240" s="264" t="s">
        <v>210</v>
      </c>
      <c r="G240" s="262"/>
      <c r="H240" s="265">
        <v>2</v>
      </c>
      <c r="I240" s="266"/>
      <c r="J240" s="266"/>
      <c r="K240" s="262"/>
      <c r="L240" s="262"/>
      <c r="M240" s="267"/>
      <c r="N240" s="268"/>
      <c r="O240" s="269"/>
      <c r="P240" s="269"/>
      <c r="Q240" s="269"/>
      <c r="R240" s="269"/>
      <c r="S240" s="269"/>
      <c r="T240" s="269"/>
      <c r="U240" s="269"/>
      <c r="V240" s="269"/>
      <c r="W240" s="269"/>
      <c r="X240" s="270"/>
      <c r="Y240" s="15"/>
      <c r="Z240" s="15"/>
      <c r="AA240" s="15"/>
      <c r="AB240" s="15"/>
      <c r="AC240" s="15"/>
      <c r="AD240" s="15"/>
      <c r="AE240" s="15"/>
      <c r="AT240" s="271" t="s">
        <v>206</v>
      </c>
      <c r="AU240" s="271" t="s">
        <v>84</v>
      </c>
      <c r="AV240" s="15" t="s">
        <v>202</v>
      </c>
      <c r="AW240" s="15" t="s">
        <v>5</v>
      </c>
      <c r="AX240" s="15" t="s">
        <v>82</v>
      </c>
      <c r="AY240" s="271" t="s">
        <v>194</v>
      </c>
    </row>
    <row r="241" s="2" customFormat="1" ht="37.8" customHeight="1">
      <c r="A241" s="41"/>
      <c r="B241" s="42"/>
      <c r="C241" s="283" t="s">
        <v>294</v>
      </c>
      <c r="D241" s="283" t="s">
        <v>418</v>
      </c>
      <c r="E241" s="284" t="s">
        <v>1212</v>
      </c>
      <c r="F241" s="285" t="s">
        <v>1213</v>
      </c>
      <c r="G241" s="286" t="s">
        <v>503</v>
      </c>
      <c r="H241" s="287">
        <v>2</v>
      </c>
      <c r="I241" s="288"/>
      <c r="J241" s="289"/>
      <c r="K241" s="290">
        <f>ROUND(P241*H241,2)</f>
        <v>0</v>
      </c>
      <c r="L241" s="285" t="s">
        <v>20</v>
      </c>
      <c r="M241" s="291"/>
      <c r="N241" s="292" t="s">
        <v>20</v>
      </c>
      <c r="O241" s="228" t="s">
        <v>43</v>
      </c>
      <c r="P241" s="229">
        <f>I241+J241</f>
        <v>0</v>
      </c>
      <c r="Q241" s="229">
        <f>ROUND(I241*H241,2)</f>
        <v>0</v>
      </c>
      <c r="R241" s="229">
        <f>ROUND(J241*H241,2)</f>
        <v>0</v>
      </c>
      <c r="S241" s="87"/>
      <c r="T241" s="230">
        <f>S241*H241</f>
        <v>0</v>
      </c>
      <c r="U241" s="230">
        <v>0.051529999999999999</v>
      </c>
      <c r="V241" s="230">
        <f>U241*H241</f>
        <v>0.10306</v>
      </c>
      <c r="W241" s="230">
        <v>0</v>
      </c>
      <c r="X241" s="231">
        <f>W241*H241</f>
        <v>0</v>
      </c>
      <c r="Y241" s="41"/>
      <c r="Z241" s="41"/>
      <c r="AA241" s="41"/>
      <c r="AB241" s="41"/>
      <c r="AC241" s="41"/>
      <c r="AD241" s="41"/>
      <c r="AE241" s="41"/>
      <c r="AR241" s="232" t="s">
        <v>243</v>
      </c>
      <c r="AT241" s="232" t="s">
        <v>418</v>
      </c>
      <c r="AU241" s="232" t="s">
        <v>84</v>
      </c>
      <c r="AY241" s="20" t="s">
        <v>194</v>
      </c>
      <c r="BE241" s="233">
        <f>IF(O241="základní",K241,0)</f>
        <v>0</v>
      </c>
      <c r="BF241" s="233">
        <f>IF(O241="snížená",K241,0)</f>
        <v>0</v>
      </c>
      <c r="BG241" s="233">
        <f>IF(O241="zákl. přenesená",K241,0)</f>
        <v>0</v>
      </c>
      <c r="BH241" s="233">
        <f>IF(O241="sníž. přenesená",K241,0)</f>
        <v>0</v>
      </c>
      <c r="BI241" s="233">
        <f>IF(O241="nulová",K241,0)</f>
        <v>0</v>
      </c>
      <c r="BJ241" s="20" t="s">
        <v>82</v>
      </c>
      <c r="BK241" s="233">
        <f>ROUND(P241*H241,2)</f>
        <v>0</v>
      </c>
      <c r="BL241" s="20" t="s">
        <v>202</v>
      </c>
      <c r="BM241" s="232" t="s">
        <v>1214</v>
      </c>
    </row>
    <row r="242" s="13" customFormat="1">
      <c r="A242" s="13"/>
      <c r="B242" s="239"/>
      <c r="C242" s="240"/>
      <c r="D242" s="241" t="s">
        <v>206</v>
      </c>
      <c r="E242" s="242" t="s">
        <v>20</v>
      </c>
      <c r="F242" s="243" t="s">
        <v>1215</v>
      </c>
      <c r="G242" s="240"/>
      <c r="H242" s="242" t="s">
        <v>20</v>
      </c>
      <c r="I242" s="244"/>
      <c r="J242" s="244"/>
      <c r="K242" s="240"/>
      <c r="L242" s="240"/>
      <c r="M242" s="245"/>
      <c r="N242" s="246"/>
      <c r="O242" s="247"/>
      <c r="P242" s="247"/>
      <c r="Q242" s="247"/>
      <c r="R242" s="247"/>
      <c r="S242" s="247"/>
      <c r="T242" s="247"/>
      <c r="U242" s="247"/>
      <c r="V242" s="247"/>
      <c r="W242" s="247"/>
      <c r="X242" s="248"/>
      <c r="Y242" s="13"/>
      <c r="Z242" s="13"/>
      <c r="AA242" s="13"/>
      <c r="AB242" s="13"/>
      <c r="AC242" s="13"/>
      <c r="AD242" s="13"/>
      <c r="AE242" s="13"/>
      <c r="AT242" s="249" t="s">
        <v>206</v>
      </c>
      <c r="AU242" s="249" t="s">
        <v>84</v>
      </c>
      <c r="AV242" s="13" t="s">
        <v>82</v>
      </c>
      <c r="AW242" s="13" t="s">
        <v>5</v>
      </c>
      <c r="AX242" s="13" t="s">
        <v>74</v>
      </c>
      <c r="AY242" s="249" t="s">
        <v>194</v>
      </c>
    </row>
    <row r="243" s="13" customFormat="1">
      <c r="A243" s="13"/>
      <c r="B243" s="239"/>
      <c r="C243" s="240"/>
      <c r="D243" s="241" t="s">
        <v>206</v>
      </c>
      <c r="E243" s="242" t="s">
        <v>20</v>
      </c>
      <c r="F243" s="243" t="s">
        <v>1211</v>
      </c>
      <c r="G243" s="240"/>
      <c r="H243" s="242" t="s">
        <v>20</v>
      </c>
      <c r="I243" s="244"/>
      <c r="J243" s="244"/>
      <c r="K243" s="240"/>
      <c r="L243" s="240"/>
      <c r="M243" s="245"/>
      <c r="N243" s="246"/>
      <c r="O243" s="247"/>
      <c r="P243" s="247"/>
      <c r="Q243" s="247"/>
      <c r="R243" s="247"/>
      <c r="S243" s="247"/>
      <c r="T243" s="247"/>
      <c r="U243" s="247"/>
      <c r="V243" s="247"/>
      <c r="W243" s="247"/>
      <c r="X243" s="248"/>
      <c r="Y243" s="13"/>
      <c r="Z243" s="13"/>
      <c r="AA243" s="13"/>
      <c r="AB243" s="13"/>
      <c r="AC243" s="13"/>
      <c r="AD243" s="13"/>
      <c r="AE243" s="13"/>
      <c r="AT243" s="249" t="s">
        <v>206</v>
      </c>
      <c r="AU243" s="249" t="s">
        <v>84</v>
      </c>
      <c r="AV243" s="13" t="s">
        <v>82</v>
      </c>
      <c r="AW243" s="13" t="s">
        <v>5</v>
      </c>
      <c r="AX243" s="13" t="s">
        <v>74</v>
      </c>
      <c r="AY243" s="249" t="s">
        <v>194</v>
      </c>
    </row>
    <row r="244" s="13" customFormat="1">
      <c r="A244" s="13"/>
      <c r="B244" s="239"/>
      <c r="C244" s="240"/>
      <c r="D244" s="241" t="s">
        <v>206</v>
      </c>
      <c r="E244" s="242" t="s">
        <v>20</v>
      </c>
      <c r="F244" s="243" t="s">
        <v>506</v>
      </c>
      <c r="G244" s="240"/>
      <c r="H244" s="242" t="s">
        <v>20</v>
      </c>
      <c r="I244" s="244"/>
      <c r="J244" s="244"/>
      <c r="K244" s="240"/>
      <c r="L244" s="240"/>
      <c r="M244" s="245"/>
      <c r="N244" s="246"/>
      <c r="O244" s="247"/>
      <c r="P244" s="247"/>
      <c r="Q244" s="247"/>
      <c r="R244" s="247"/>
      <c r="S244" s="247"/>
      <c r="T244" s="247"/>
      <c r="U244" s="247"/>
      <c r="V244" s="247"/>
      <c r="W244" s="247"/>
      <c r="X244" s="248"/>
      <c r="Y244" s="13"/>
      <c r="Z244" s="13"/>
      <c r="AA244" s="13"/>
      <c r="AB244" s="13"/>
      <c r="AC244" s="13"/>
      <c r="AD244" s="13"/>
      <c r="AE244" s="13"/>
      <c r="AT244" s="249" t="s">
        <v>206</v>
      </c>
      <c r="AU244" s="249" t="s">
        <v>84</v>
      </c>
      <c r="AV244" s="13" t="s">
        <v>82</v>
      </c>
      <c r="AW244" s="13" t="s">
        <v>5</v>
      </c>
      <c r="AX244" s="13" t="s">
        <v>74</v>
      </c>
      <c r="AY244" s="249" t="s">
        <v>194</v>
      </c>
    </row>
    <row r="245" s="14" customFormat="1">
      <c r="A245" s="14"/>
      <c r="B245" s="250"/>
      <c r="C245" s="251"/>
      <c r="D245" s="241" t="s">
        <v>206</v>
      </c>
      <c r="E245" s="252" t="s">
        <v>20</v>
      </c>
      <c r="F245" s="253" t="s">
        <v>84</v>
      </c>
      <c r="G245" s="251"/>
      <c r="H245" s="254">
        <v>2</v>
      </c>
      <c r="I245" s="255"/>
      <c r="J245" s="255"/>
      <c r="K245" s="251"/>
      <c r="L245" s="251"/>
      <c r="M245" s="256"/>
      <c r="N245" s="257"/>
      <c r="O245" s="258"/>
      <c r="P245" s="258"/>
      <c r="Q245" s="258"/>
      <c r="R245" s="258"/>
      <c r="S245" s="258"/>
      <c r="T245" s="258"/>
      <c r="U245" s="258"/>
      <c r="V245" s="258"/>
      <c r="W245" s="258"/>
      <c r="X245" s="259"/>
      <c r="Y245" s="14"/>
      <c r="Z245" s="14"/>
      <c r="AA245" s="14"/>
      <c r="AB245" s="14"/>
      <c r="AC245" s="14"/>
      <c r="AD245" s="14"/>
      <c r="AE245" s="14"/>
      <c r="AT245" s="260" t="s">
        <v>206</v>
      </c>
      <c r="AU245" s="260" t="s">
        <v>84</v>
      </c>
      <c r="AV245" s="14" t="s">
        <v>84</v>
      </c>
      <c r="AW245" s="14" t="s">
        <v>5</v>
      </c>
      <c r="AX245" s="14" t="s">
        <v>74</v>
      </c>
      <c r="AY245" s="260" t="s">
        <v>194</v>
      </c>
    </row>
    <row r="246" s="15" customFormat="1">
      <c r="A246" s="15"/>
      <c r="B246" s="261"/>
      <c r="C246" s="262"/>
      <c r="D246" s="241" t="s">
        <v>206</v>
      </c>
      <c r="E246" s="263" t="s">
        <v>20</v>
      </c>
      <c r="F246" s="264" t="s">
        <v>210</v>
      </c>
      <c r="G246" s="262"/>
      <c r="H246" s="265">
        <v>2</v>
      </c>
      <c r="I246" s="266"/>
      <c r="J246" s="266"/>
      <c r="K246" s="262"/>
      <c r="L246" s="262"/>
      <c r="M246" s="267"/>
      <c r="N246" s="268"/>
      <c r="O246" s="269"/>
      <c r="P246" s="269"/>
      <c r="Q246" s="269"/>
      <c r="R246" s="269"/>
      <c r="S246" s="269"/>
      <c r="T246" s="269"/>
      <c r="U246" s="269"/>
      <c r="V246" s="269"/>
      <c r="W246" s="269"/>
      <c r="X246" s="270"/>
      <c r="Y246" s="15"/>
      <c r="Z246" s="15"/>
      <c r="AA246" s="15"/>
      <c r="AB246" s="15"/>
      <c r="AC246" s="15"/>
      <c r="AD246" s="15"/>
      <c r="AE246" s="15"/>
      <c r="AT246" s="271" t="s">
        <v>206</v>
      </c>
      <c r="AU246" s="271" t="s">
        <v>84</v>
      </c>
      <c r="AV246" s="15" t="s">
        <v>202</v>
      </c>
      <c r="AW246" s="15" t="s">
        <v>5</v>
      </c>
      <c r="AX246" s="15" t="s">
        <v>82</v>
      </c>
      <c r="AY246" s="271" t="s">
        <v>194</v>
      </c>
    </row>
    <row r="247" s="2" customFormat="1" ht="24.15" customHeight="1">
      <c r="A247" s="41"/>
      <c r="B247" s="42"/>
      <c r="C247" s="220" t="s">
        <v>296</v>
      </c>
      <c r="D247" s="220" t="s">
        <v>197</v>
      </c>
      <c r="E247" s="221" t="s">
        <v>1216</v>
      </c>
      <c r="F247" s="222" t="s">
        <v>1217</v>
      </c>
      <c r="G247" s="223" t="s">
        <v>461</v>
      </c>
      <c r="H247" s="224">
        <v>66</v>
      </c>
      <c r="I247" s="225"/>
      <c r="J247" s="225"/>
      <c r="K247" s="226">
        <f>ROUND(P247*H247,2)</f>
        <v>0</v>
      </c>
      <c r="L247" s="222" t="s">
        <v>201</v>
      </c>
      <c r="M247" s="47"/>
      <c r="N247" s="227" t="s">
        <v>20</v>
      </c>
      <c r="O247" s="228" t="s">
        <v>43</v>
      </c>
      <c r="P247" s="229">
        <f>I247+J247</f>
        <v>0</v>
      </c>
      <c r="Q247" s="229">
        <f>ROUND(I247*H247,2)</f>
        <v>0</v>
      </c>
      <c r="R247" s="229">
        <f>ROUND(J247*H247,2)</f>
        <v>0</v>
      </c>
      <c r="S247" s="87"/>
      <c r="T247" s="230">
        <f>S247*H247</f>
        <v>0</v>
      </c>
      <c r="U247" s="230">
        <v>0.0249774</v>
      </c>
      <c r="V247" s="230">
        <f>U247*H247</f>
        <v>1.6485084000000001</v>
      </c>
      <c r="W247" s="230">
        <v>0</v>
      </c>
      <c r="X247" s="231">
        <f>W247*H247</f>
        <v>0</v>
      </c>
      <c r="Y247" s="41"/>
      <c r="Z247" s="41"/>
      <c r="AA247" s="41"/>
      <c r="AB247" s="41"/>
      <c r="AC247" s="41"/>
      <c r="AD247" s="41"/>
      <c r="AE247" s="41"/>
      <c r="AR247" s="232" t="s">
        <v>202</v>
      </c>
      <c r="AT247" s="232" t="s">
        <v>197</v>
      </c>
      <c r="AU247" s="232" t="s">
        <v>84</v>
      </c>
      <c r="AY247" s="20" t="s">
        <v>194</v>
      </c>
      <c r="BE247" s="233">
        <f>IF(O247="základní",K247,0)</f>
        <v>0</v>
      </c>
      <c r="BF247" s="233">
        <f>IF(O247="snížená",K247,0)</f>
        <v>0</v>
      </c>
      <c r="BG247" s="233">
        <f>IF(O247="zákl. přenesená",K247,0)</f>
        <v>0</v>
      </c>
      <c r="BH247" s="233">
        <f>IF(O247="sníž. přenesená",K247,0)</f>
        <v>0</v>
      </c>
      <c r="BI247" s="233">
        <f>IF(O247="nulová",K247,0)</f>
        <v>0</v>
      </c>
      <c r="BJ247" s="20" t="s">
        <v>82</v>
      </c>
      <c r="BK247" s="233">
        <f>ROUND(P247*H247,2)</f>
        <v>0</v>
      </c>
      <c r="BL247" s="20" t="s">
        <v>202</v>
      </c>
      <c r="BM247" s="232" t="s">
        <v>1218</v>
      </c>
    </row>
    <row r="248" s="2" customFormat="1">
      <c r="A248" s="41"/>
      <c r="B248" s="42"/>
      <c r="C248" s="43"/>
      <c r="D248" s="234" t="s">
        <v>204</v>
      </c>
      <c r="E248" s="43"/>
      <c r="F248" s="235" t="s">
        <v>1219</v>
      </c>
      <c r="G248" s="43"/>
      <c r="H248" s="43"/>
      <c r="I248" s="236"/>
      <c r="J248" s="236"/>
      <c r="K248" s="43"/>
      <c r="L248" s="43"/>
      <c r="M248" s="47"/>
      <c r="N248" s="237"/>
      <c r="O248" s="238"/>
      <c r="P248" s="87"/>
      <c r="Q248" s="87"/>
      <c r="R248" s="87"/>
      <c r="S248" s="87"/>
      <c r="T248" s="87"/>
      <c r="U248" s="87"/>
      <c r="V248" s="87"/>
      <c r="W248" s="87"/>
      <c r="X248" s="88"/>
      <c r="Y248" s="41"/>
      <c r="Z248" s="41"/>
      <c r="AA248" s="41"/>
      <c r="AB248" s="41"/>
      <c r="AC248" s="41"/>
      <c r="AD248" s="41"/>
      <c r="AE248" s="41"/>
      <c r="AT248" s="20" t="s">
        <v>204</v>
      </c>
      <c r="AU248" s="20" t="s">
        <v>84</v>
      </c>
    </row>
    <row r="249" s="13" customFormat="1">
      <c r="A249" s="13"/>
      <c r="B249" s="239"/>
      <c r="C249" s="240"/>
      <c r="D249" s="241" t="s">
        <v>206</v>
      </c>
      <c r="E249" s="242" t="s">
        <v>20</v>
      </c>
      <c r="F249" s="243" t="s">
        <v>108</v>
      </c>
      <c r="G249" s="240"/>
      <c r="H249" s="242" t="s">
        <v>20</v>
      </c>
      <c r="I249" s="244"/>
      <c r="J249" s="244"/>
      <c r="K249" s="240"/>
      <c r="L249" s="240"/>
      <c r="M249" s="245"/>
      <c r="N249" s="246"/>
      <c r="O249" s="247"/>
      <c r="P249" s="247"/>
      <c r="Q249" s="247"/>
      <c r="R249" s="247"/>
      <c r="S249" s="247"/>
      <c r="T249" s="247"/>
      <c r="U249" s="247"/>
      <c r="V249" s="247"/>
      <c r="W249" s="247"/>
      <c r="X249" s="248"/>
      <c r="Y249" s="13"/>
      <c r="Z249" s="13"/>
      <c r="AA249" s="13"/>
      <c r="AB249" s="13"/>
      <c r="AC249" s="13"/>
      <c r="AD249" s="13"/>
      <c r="AE249" s="13"/>
      <c r="AT249" s="249" t="s">
        <v>206</v>
      </c>
      <c r="AU249" s="249" t="s">
        <v>84</v>
      </c>
      <c r="AV249" s="13" t="s">
        <v>82</v>
      </c>
      <c r="AW249" s="13" t="s">
        <v>5</v>
      </c>
      <c r="AX249" s="13" t="s">
        <v>74</v>
      </c>
      <c r="AY249" s="249" t="s">
        <v>194</v>
      </c>
    </row>
    <row r="250" s="13" customFormat="1">
      <c r="A250" s="13"/>
      <c r="B250" s="239"/>
      <c r="C250" s="240"/>
      <c r="D250" s="241" t="s">
        <v>206</v>
      </c>
      <c r="E250" s="242" t="s">
        <v>20</v>
      </c>
      <c r="F250" s="243" t="s">
        <v>1220</v>
      </c>
      <c r="G250" s="240"/>
      <c r="H250" s="242" t="s">
        <v>20</v>
      </c>
      <c r="I250" s="244"/>
      <c r="J250" s="244"/>
      <c r="K250" s="240"/>
      <c r="L250" s="240"/>
      <c r="M250" s="245"/>
      <c r="N250" s="246"/>
      <c r="O250" s="247"/>
      <c r="P250" s="247"/>
      <c r="Q250" s="247"/>
      <c r="R250" s="247"/>
      <c r="S250" s="247"/>
      <c r="T250" s="247"/>
      <c r="U250" s="247"/>
      <c r="V250" s="247"/>
      <c r="W250" s="247"/>
      <c r="X250" s="248"/>
      <c r="Y250" s="13"/>
      <c r="Z250" s="13"/>
      <c r="AA250" s="13"/>
      <c r="AB250" s="13"/>
      <c r="AC250" s="13"/>
      <c r="AD250" s="13"/>
      <c r="AE250" s="13"/>
      <c r="AT250" s="249" t="s">
        <v>206</v>
      </c>
      <c r="AU250" s="249" t="s">
        <v>84</v>
      </c>
      <c r="AV250" s="13" t="s">
        <v>82</v>
      </c>
      <c r="AW250" s="13" t="s">
        <v>5</v>
      </c>
      <c r="AX250" s="13" t="s">
        <v>74</v>
      </c>
      <c r="AY250" s="249" t="s">
        <v>194</v>
      </c>
    </row>
    <row r="251" s="13" customFormat="1">
      <c r="A251" s="13"/>
      <c r="B251" s="239"/>
      <c r="C251" s="240"/>
      <c r="D251" s="241" t="s">
        <v>206</v>
      </c>
      <c r="E251" s="242" t="s">
        <v>20</v>
      </c>
      <c r="F251" s="243" t="s">
        <v>506</v>
      </c>
      <c r="G251" s="240"/>
      <c r="H251" s="242" t="s">
        <v>20</v>
      </c>
      <c r="I251" s="244"/>
      <c r="J251" s="244"/>
      <c r="K251" s="240"/>
      <c r="L251" s="240"/>
      <c r="M251" s="245"/>
      <c r="N251" s="246"/>
      <c r="O251" s="247"/>
      <c r="P251" s="247"/>
      <c r="Q251" s="247"/>
      <c r="R251" s="247"/>
      <c r="S251" s="247"/>
      <c r="T251" s="247"/>
      <c r="U251" s="247"/>
      <c r="V251" s="247"/>
      <c r="W251" s="247"/>
      <c r="X251" s="248"/>
      <c r="Y251" s="13"/>
      <c r="Z251" s="13"/>
      <c r="AA251" s="13"/>
      <c r="AB251" s="13"/>
      <c r="AC251" s="13"/>
      <c r="AD251" s="13"/>
      <c r="AE251" s="13"/>
      <c r="AT251" s="249" t="s">
        <v>206</v>
      </c>
      <c r="AU251" s="249" t="s">
        <v>84</v>
      </c>
      <c r="AV251" s="13" t="s">
        <v>82</v>
      </c>
      <c r="AW251" s="13" t="s">
        <v>5</v>
      </c>
      <c r="AX251" s="13" t="s">
        <v>74</v>
      </c>
      <c r="AY251" s="249" t="s">
        <v>194</v>
      </c>
    </row>
    <row r="252" s="14" customFormat="1">
      <c r="A252" s="14"/>
      <c r="B252" s="250"/>
      <c r="C252" s="251"/>
      <c r="D252" s="241" t="s">
        <v>206</v>
      </c>
      <c r="E252" s="252" t="s">
        <v>20</v>
      </c>
      <c r="F252" s="253" t="s">
        <v>1221</v>
      </c>
      <c r="G252" s="251"/>
      <c r="H252" s="254">
        <v>66</v>
      </c>
      <c r="I252" s="255"/>
      <c r="J252" s="255"/>
      <c r="K252" s="251"/>
      <c r="L252" s="251"/>
      <c r="M252" s="256"/>
      <c r="N252" s="257"/>
      <c r="O252" s="258"/>
      <c r="P252" s="258"/>
      <c r="Q252" s="258"/>
      <c r="R252" s="258"/>
      <c r="S252" s="258"/>
      <c r="T252" s="258"/>
      <c r="U252" s="258"/>
      <c r="V252" s="258"/>
      <c r="W252" s="258"/>
      <c r="X252" s="259"/>
      <c r="Y252" s="14"/>
      <c r="Z252" s="14"/>
      <c r="AA252" s="14"/>
      <c r="AB252" s="14"/>
      <c r="AC252" s="14"/>
      <c r="AD252" s="14"/>
      <c r="AE252" s="14"/>
      <c r="AT252" s="260" t="s">
        <v>206</v>
      </c>
      <c r="AU252" s="260" t="s">
        <v>84</v>
      </c>
      <c r="AV252" s="14" t="s">
        <v>84</v>
      </c>
      <c r="AW252" s="14" t="s">
        <v>5</v>
      </c>
      <c r="AX252" s="14" t="s">
        <v>74</v>
      </c>
      <c r="AY252" s="260" t="s">
        <v>194</v>
      </c>
    </row>
    <row r="253" s="15" customFormat="1">
      <c r="A253" s="15"/>
      <c r="B253" s="261"/>
      <c r="C253" s="262"/>
      <c r="D253" s="241" t="s">
        <v>206</v>
      </c>
      <c r="E253" s="263" t="s">
        <v>20</v>
      </c>
      <c r="F253" s="264" t="s">
        <v>210</v>
      </c>
      <c r="G253" s="262"/>
      <c r="H253" s="265">
        <v>66</v>
      </c>
      <c r="I253" s="266"/>
      <c r="J253" s="266"/>
      <c r="K253" s="262"/>
      <c r="L253" s="262"/>
      <c r="M253" s="267"/>
      <c r="N253" s="268"/>
      <c r="O253" s="269"/>
      <c r="P253" s="269"/>
      <c r="Q253" s="269"/>
      <c r="R253" s="269"/>
      <c r="S253" s="269"/>
      <c r="T253" s="269"/>
      <c r="U253" s="269"/>
      <c r="V253" s="269"/>
      <c r="W253" s="269"/>
      <c r="X253" s="270"/>
      <c r="Y253" s="15"/>
      <c r="Z253" s="15"/>
      <c r="AA253" s="15"/>
      <c r="AB253" s="15"/>
      <c r="AC253" s="15"/>
      <c r="AD253" s="15"/>
      <c r="AE253" s="15"/>
      <c r="AT253" s="271" t="s">
        <v>206</v>
      </c>
      <c r="AU253" s="271" t="s">
        <v>84</v>
      </c>
      <c r="AV253" s="15" t="s">
        <v>202</v>
      </c>
      <c r="AW253" s="15" t="s">
        <v>5</v>
      </c>
      <c r="AX253" s="15" t="s">
        <v>82</v>
      </c>
      <c r="AY253" s="271" t="s">
        <v>194</v>
      </c>
    </row>
    <row r="254" s="2" customFormat="1" ht="24.15" customHeight="1">
      <c r="A254" s="41"/>
      <c r="B254" s="42"/>
      <c r="C254" s="283" t="s">
        <v>8</v>
      </c>
      <c r="D254" s="283" t="s">
        <v>418</v>
      </c>
      <c r="E254" s="284" t="s">
        <v>1222</v>
      </c>
      <c r="F254" s="285" t="s">
        <v>1223</v>
      </c>
      <c r="G254" s="286" t="s">
        <v>200</v>
      </c>
      <c r="H254" s="287">
        <v>66</v>
      </c>
      <c r="I254" s="288"/>
      <c r="J254" s="289"/>
      <c r="K254" s="290">
        <f>ROUND(P254*H254,2)</f>
        <v>0</v>
      </c>
      <c r="L254" s="285" t="s">
        <v>1111</v>
      </c>
      <c r="M254" s="291"/>
      <c r="N254" s="292" t="s">
        <v>20</v>
      </c>
      <c r="O254" s="228" t="s">
        <v>43</v>
      </c>
      <c r="P254" s="229">
        <f>I254+J254</f>
        <v>0</v>
      </c>
      <c r="Q254" s="229">
        <f>ROUND(I254*H254,2)</f>
        <v>0</v>
      </c>
      <c r="R254" s="229">
        <f>ROUND(J254*H254,2)</f>
        <v>0</v>
      </c>
      <c r="S254" s="87"/>
      <c r="T254" s="230">
        <f>S254*H254</f>
        <v>0</v>
      </c>
      <c r="U254" s="230">
        <v>0.028000000000000001</v>
      </c>
      <c r="V254" s="230">
        <f>U254*H254</f>
        <v>1.8480000000000001</v>
      </c>
      <c r="W254" s="230">
        <v>0</v>
      </c>
      <c r="X254" s="231">
        <f>W254*H254</f>
        <v>0</v>
      </c>
      <c r="Y254" s="41"/>
      <c r="Z254" s="41"/>
      <c r="AA254" s="41"/>
      <c r="AB254" s="41"/>
      <c r="AC254" s="41"/>
      <c r="AD254" s="41"/>
      <c r="AE254" s="41"/>
      <c r="AR254" s="232" t="s">
        <v>243</v>
      </c>
      <c r="AT254" s="232" t="s">
        <v>418</v>
      </c>
      <c r="AU254" s="232" t="s">
        <v>84</v>
      </c>
      <c r="AY254" s="20" t="s">
        <v>194</v>
      </c>
      <c r="BE254" s="233">
        <f>IF(O254="základní",K254,0)</f>
        <v>0</v>
      </c>
      <c r="BF254" s="233">
        <f>IF(O254="snížená",K254,0)</f>
        <v>0</v>
      </c>
      <c r="BG254" s="233">
        <f>IF(O254="zákl. přenesená",K254,0)</f>
        <v>0</v>
      </c>
      <c r="BH254" s="233">
        <f>IF(O254="sníž. přenesená",K254,0)</f>
        <v>0</v>
      </c>
      <c r="BI254" s="233">
        <f>IF(O254="nulová",K254,0)</f>
        <v>0</v>
      </c>
      <c r="BJ254" s="20" t="s">
        <v>82</v>
      </c>
      <c r="BK254" s="233">
        <f>ROUND(P254*H254,2)</f>
        <v>0</v>
      </c>
      <c r="BL254" s="20" t="s">
        <v>202</v>
      </c>
      <c r="BM254" s="232" t="s">
        <v>1224</v>
      </c>
    </row>
    <row r="255" s="13" customFormat="1">
      <c r="A255" s="13"/>
      <c r="B255" s="239"/>
      <c r="C255" s="240"/>
      <c r="D255" s="241" t="s">
        <v>206</v>
      </c>
      <c r="E255" s="242" t="s">
        <v>20</v>
      </c>
      <c r="F255" s="243" t="s">
        <v>108</v>
      </c>
      <c r="G255" s="240"/>
      <c r="H255" s="242" t="s">
        <v>20</v>
      </c>
      <c r="I255" s="244"/>
      <c r="J255" s="244"/>
      <c r="K255" s="240"/>
      <c r="L255" s="240"/>
      <c r="M255" s="245"/>
      <c r="N255" s="246"/>
      <c r="O255" s="247"/>
      <c r="P255" s="247"/>
      <c r="Q255" s="247"/>
      <c r="R255" s="247"/>
      <c r="S255" s="247"/>
      <c r="T255" s="247"/>
      <c r="U255" s="247"/>
      <c r="V255" s="247"/>
      <c r="W255" s="247"/>
      <c r="X255" s="248"/>
      <c r="Y255" s="13"/>
      <c r="Z255" s="13"/>
      <c r="AA255" s="13"/>
      <c r="AB255" s="13"/>
      <c r="AC255" s="13"/>
      <c r="AD255" s="13"/>
      <c r="AE255" s="13"/>
      <c r="AT255" s="249" t="s">
        <v>206</v>
      </c>
      <c r="AU255" s="249" t="s">
        <v>84</v>
      </c>
      <c r="AV255" s="13" t="s">
        <v>82</v>
      </c>
      <c r="AW255" s="13" t="s">
        <v>5</v>
      </c>
      <c r="AX255" s="13" t="s">
        <v>74</v>
      </c>
      <c r="AY255" s="249" t="s">
        <v>194</v>
      </c>
    </row>
    <row r="256" s="13" customFormat="1">
      <c r="A256" s="13"/>
      <c r="B256" s="239"/>
      <c r="C256" s="240"/>
      <c r="D256" s="241" t="s">
        <v>206</v>
      </c>
      <c r="E256" s="242" t="s">
        <v>20</v>
      </c>
      <c r="F256" s="243" t="s">
        <v>1225</v>
      </c>
      <c r="G256" s="240"/>
      <c r="H256" s="242" t="s">
        <v>20</v>
      </c>
      <c r="I256" s="244"/>
      <c r="J256" s="244"/>
      <c r="K256" s="240"/>
      <c r="L256" s="240"/>
      <c r="M256" s="245"/>
      <c r="N256" s="246"/>
      <c r="O256" s="247"/>
      <c r="P256" s="247"/>
      <c r="Q256" s="247"/>
      <c r="R256" s="247"/>
      <c r="S256" s="247"/>
      <c r="T256" s="247"/>
      <c r="U256" s="247"/>
      <c r="V256" s="247"/>
      <c r="W256" s="247"/>
      <c r="X256" s="248"/>
      <c r="Y256" s="13"/>
      <c r="Z256" s="13"/>
      <c r="AA256" s="13"/>
      <c r="AB256" s="13"/>
      <c r="AC256" s="13"/>
      <c r="AD256" s="13"/>
      <c r="AE256" s="13"/>
      <c r="AT256" s="249" t="s">
        <v>206</v>
      </c>
      <c r="AU256" s="249" t="s">
        <v>84</v>
      </c>
      <c r="AV256" s="13" t="s">
        <v>82</v>
      </c>
      <c r="AW256" s="13" t="s">
        <v>5</v>
      </c>
      <c r="AX256" s="13" t="s">
        <v>74</v>
      </c>
      <c r="AY256" s="249" t="s">
        <v>194</v>
      </c>
    </row>
    <row r="257" s="13" customFormat="1">
      <c r="A257" s="13"/>
      <c r="B257" s="239"/>
      <c r="C257" s="240"/>
      <c r="D257" s="241" t="s">
        <v>206</v>
      </c>
      <c r="E257" s="242" t="s">
        <v>20</v>
      </c>
      <c r="F257" s="243" t="s">
        <v>1226</v>
      </c>
      <c r="G257" s="240"/>
      <c r="H257" s="242" t="s">
        <v>20</v>
      </c>
      <c r="I257" s="244"/>
      <c r="J257" s="244"/>
      <c r="K257" s="240"/>
      <c r="L257" s="240"/>
      <c r="M257" s="245"/>
      <c r="N257" s="246"/>
      <c r="O257" s="247"/>
      <c r="P257" s="247"/>
      <c r="Q257" s="247"/>
      <c r="R257" s="247"/>
      <c r="S257" s="247"/>
      <c r="T257" s="247"/>
      <c r="U257" s="247"/>
      <c r="V257" s="247"/>
      <c r="W257" s="247"/>
      <c r="X257" s="248"/>
      <c r="Y257" s="13"/>
      <c r="Z257" s="13"/>
      <c r="AA257" s="13"/>
      <c r="AB257" s="13"/>
      <c r="AC257" s="13"/>
      <c r="AD257" s="13"/>
      <c r="AE257" s="13"/>
      <c r="AT257" s="249" t="s">
        <v>206</v>
      </c>
      <c r="AU257" s="249" t="s">
        <v>84</v>
      </c>
      <c r="AV257" s="13" t="s">
        <v>82</v>
      </c>
      <c r="AW257" s="13" t="s">
        <v>5</v>
      </c>
      <c r="AX257" s="13" t="s">
        <v>74</v>
      </c>
      <c r="AY257" s="249" t="s">
        <v>194</v>
      </c>
    </row>
    <row r="258" s="13" customFormat="1">
      <c r="A258" s="13"/>
      <c r="B258" s="239"/>
      <c r="C258" s="240"/>
      <c r="D258" s="241" t="s">
        <v>206</v>
      </c>
      <c r="E258" s="242" t="s">
        <v>20</v>
      </c>
      <c r="F258" s="243" t="s">
        <v>506</v>
      </c>
      <c r="G258" s="240"/>
      <c r="H258" s="242" t="s">
        <v>20</v>
      </c>
      <c r="I258" s="244"/>
      <c r="J258" s="244"/>
      <c r="K258" s="240"/>
      <c r="L258" s="240"/>
      <c r="M258" s="245"/>
      <c r="N258" s="246"/>
      <c r="O258" s="247"/>
      <c r="P258" s="247"/>
      <c r="Q258" s="247"/>
      <c r="R258" s="247"/>
      <c r="S258" s="247"/>
      <c r="T258" s="247"/>
      <c r="U258" s="247"/>
      <c r="V258" s="247"/>
      <c r="W258" s="247"/>
      <c r="X258" s="248"/>
      <c r="Y258" s="13"/>
      <c r="Z258" s="13"/>
      <c r="AA258" s="13"/>
      <c r="AB258" s="13"/>
      <c r="AC258" s="13"/>
      <c r="AD258" s="13"/>
      <c r="AE258" s="13"/>
      <c r="AT258" s="249" t="s">
        <v>206</v>
      </c>
      <c r="AU258" s="249" t="s">
        <v>84</v>
      </c>
      <c r="AV258" s="13" t="s">
        <v>82</v>
      </c>
      <c r="AW258" s="13" t="s">
        <v>5</v>
      </c>
      <c r="AX258" s="13" t="s">
        <v>74</v>
      </c>
      <c r="AY258" s="249" t="s">
        <v>194</v>
      </c>
    </row>
    <row r="259" s="14" customFormat="1">
      <c r="A259" s="14"/>
      <c r="B259" s="250"/>
      <c r="C259" s="251"/>
      <c r="D259" s="241" t="s">
        <v>206</v>
      </c>
      <c r="E259" s="252" t="s">
        <v>20</v>
      </c>
      <c r="F259" s="253" t="s">
        <v>1227</v>
      </c>
      <c r="G259" s="251"/>
      <c r="H259" s="254">
        <v>66</v>
      </c>
      <c r="I259" s="255"/>
      <c r="J259" s="255"/>
      <c r="K259" s="251"/>
      <c r="L259" s="251"/>
      <c r="M259" s="256"/>
      <c r="N259" s="257"/>
      <c r="O259" s="258"/>
      <c r="P259" s="258"/>
      <c r="Q259" s="258"/>
      <c r="R259" s="258"/>
      <c r="S259" s="258"/>
      <c r="T259" s="258"/>
      <c r="U259" s="258"/>
      <c r="V259" s="258"/>
      <c r="W259" s="258"/>
      <c r="X259" s="259"/>
      <c r="Y259" s="14"/>
      <c r="Z259" s="14"/>
      <c r="AA259" s="14"/>
      <c r="AB259" s="14"/>
      <c r="AC259" s="14"/>
      <c r="AD259" s="14"/>
      <c r="AE259" s="14"/>
      <c r="AT259" s="260" t="s">
        <v>206</v>
      </c>
      <c r="AU259" s="260" t="s">
        <v>84</v>
      </c>
      <c r="AV259" s="14" t="s">
        <v>84</v>
      </c>
      <c r="AW259" s="14" t="s">
        <v>5</v>
      </c>
      <c r="AX259" s="14" t="s">
        <v>74</v>
      </c>
      <c r="AY259" s="260" t="s">
        <v>194</v>
      </c>
    </row>
    <row r="260" s="15" customFormat="1">
      <c r="A260" s="15"/>
      <c r="B260" s="261"/>
      <c r="C260" s="262"/>
      <c r="D260" s="241" t="s">
        <v>206</v>
      </c>
      <c r="E260" s="263" t="s">
        <v>20</v>
      </c>
      <c r="F260" s="264" t="s">
        <v>210</v>
      </c>
      <c r="G260" s="262"/>
      <c r="H260" s="265">
        <v>66</v>
      </c>
      <c r="I260" s="266"/>
      <c r="J260" s="266"/>
      <c r="K260" s="262"/>
      <c r="L260" s="262"/>
      <c r="M260" s="267"/>
      <c r="N260" s="268"/>
      <c r="O260" s="269"/>
      <c r="P260" s="269"/>
      <c r="Q260" s="269"/>
      <c r="R260" s="269"/>
      <c r="S260" s="269"/>
      <c r="T260" s="269"/>
      <c r="U260" s="269"/>
      <c r="V260" s="269"/>
      <c r="W260" s="269"/>
      <c r="X260" s="270"/>
      <c r="Y260" s="15"/>
      <c r="Z260" s="15"/>
      <c r="AA260" s="15"/>
      <c r="AB260" s="15"/>
      <c r="AC260" s="15"/>
      <c r="AD260" s="15"/>
      <c r="AE260" s="15"/>
      <c r="AT260" s="271" t="s">
        <v>206</v>
      </c>
      <c r="AU260" s="271" t="s">
        <v>84</v>
      </c>
      <c r="AV260" s="15" t="s">
        <v>202</v>
      </c>
      <c r="AW260" s="15" t="s">
        <v>5</v>
      </c>
      <c r="AX260" s="15" t="s">
        <v>82</v>
      </c>
      <c r="AY260" s="271" t="s">
        <v>194</v>
      </c>
    </row>
    <row r="261" s="12" customFormat="1" ht="22.8" customHeight="1">
      <c r="A261" s="12"/>
      <c r="B261" s="203"/>
      <c r="C261" s="204"/>
      <c r="D261" s="205" t="s">
        <v>73</v>
      </c>
      <c r="E261" s="218" t="s">
        <v>510</v>
      </c>
      <c r="F261" s="218" t="s">
        <v>511</v>
      </c>
      <c r="G261" s="204"/>
      <c r="H261" s="204"/>
      <c r="I261" s="207"/>
      <c r="J261" s="207"/>
      <c r="K261" s="219">
        <f>BK261</f>
        <v>0</v>
      </c>
      <c r="L261" s="204"/>
      <c r="M261" s="209"/>
      <c r="N261" s="210"/>
      <c r="O261" s="211"/>
      <c r="P261" s="211"/>
      <c r="Q261" s="212">
        <f>SUM(Q262:Q265)</f>
        <v>0</v>
      </c>
      <c r="R261" s="212">
        <f>SUM(R262:R265)</f>
        <v>0</v>
      </c>
      <c r="S261" s="211"/>
      <c r="T261" s="213">
        <f>SUM(T262:T265)</f>
        <v>0</v>
      </c>
      <c r="U261" s="211"/>
      <c r="V261" s="213">
        <f>SUM(V262:V265)</f>
        <v>0</v>
      </c>
      <c r="W261" s="211"/>
      <c r="X261" s="214">
        <f>SUM(X262:X265)</f>
        <v>0</v>
      </c>
      <c r="Y261" s="12"/>
      <c r="Z261" s="12"/>
      <c r="AA261" s="12"/>
      <c r="AB261" s="12"/>
      <c r="AC261" s="12"/>
      <c r="AD261" s="12"/>
      <c r="AE261" s="12"/>
      <c r="AR261" s="215" t="s">
        <v>82</v>
      </c>
      <c r="AT261" s="216" t="s">
        <v>73</v>
      </c>
      <c r="AU261" s="216" t="s">
        <v>82</v>
      </c>
      <c r="AY261" s="215" t="s">
        <v>194</v>
      </c>
      <c r="BK261" s="217">
        <f>SUM(BK262:BK265)</f>
        <v>0</v>
      </c>
    </row>
    <row r="262" s="2" customFormat="1" ht="24.15" customHeight="1">
      <c r="A262" s="41"/>
      <c r="B262" s="42"/>
      <c r="C262" s="220" t="s">
        <v>301</v>
      </c>
      <c r="D262" s="220" t="s">
        <v>197</v>
      </c>
      <c r="E262" s="221" t="s">
        <v>1228</v>
      </c>
      <c r="F262" s="222" t="s">
        <v>1229</v>
      </c>
      <c r="G262" s="223" t="s">
        <v>262</v>
      </c>
      <c r="H262" s="224">
        <v>11.015000000000001</v>
      </c>
      <c r="I262" s="225"/>
      <c r="J262" s="225"/>
      <c r="K262" s="226">
        <f>ROUND(P262*H262,2)</f>
        <v>0</v>
      </c>
      <c r="L262" s="222" t="s">
        <v>201</v>
      </c>
      <c r="M262" s="47"/>
      <c r="N262" s="227" t="s">
        <v>20</v>
      </c>
      <c r="O262" s="228" t="s">
        <v>43</v>
      </c>
      <c r="P262" s="229">
        <f>I262+J262</f>
        <v>0</v>
      </c>
      <c r="Q262" s="229">
        <f>ROUND(I262*H262,2)</f>
        <v>0</v>
      </c>
      <c r="R262" s="229">
        <f>ROUND(J262*H262,2)</f>
        <v>0</v>
      </c>
      <c r="S262" s="87"/>
      <c r="T262" s="230">
        <f>S262*H262</f>
        <v>0</v>
      </c>
      <c r="U262" s="230">
        <v>0</v>
      </c>
      <c r="V262" s="230">
        <f>U262*H262</f>
        <v>0</v>
      </c>
      <c r="W262" s="230">
        <v>0</v>
      </c>
      <c r="X262" s="231">
        <f>W262*H262</f>
        <v>0</v>
      </c>
      <c r="Y262" s="41"/>
      <c r="Z262" s="41"/>
      <c r="AA262" s="41"/>
      <c r="AB262" s="41"/>
      <c r="AC262" s="41"/>
      <c r="AD262" s="41"/>
      <c r="AE262" s="41"/>
      <c r="AR262" s="232" t="s">
        <v>202</v>
      </c>
      <c r="AT262" s="232" t="s">
        <v>197</v>
      </c>
      <c r="AU262" s="232" t="s">
        <v>84</v>
      </c>
      <c r="AY262" s="20" t="s">
        <v>194</v>
      </c>
      <c r="BE262" s="233">
        <f>IF(O262="základní",K262,0)</f>
        <v>0</v>
      </c>
      <c r="BF262" s="233">
        <f>IF(O262="snížená",K262,0)</f>
        <v>0</v>
      </c>
      <c r="BG262" s="233">
        <f>IF(O262="zákl. přenesená",K262,0)</f>
        <v>0</v>
      </c>
      <c r="BH262" s="233">
        <f>IF(O262="sníž. přenesená",K262,0)</f>
        <v>0</v>
      </c>
      <c r="BI262" s="233">
        <f>IF(O262="nulová",K262,0)</f>
        <v>0</v>
      </c>
      <c r="BJ262" s="20" t="s">
        <v>82</v>
      </c>
      <c r="BK262" s="233">
        <f>ROUND(P262*H262,2)</f>
        <v>0</v>
      </c>
      <c r="BL262" s="20" t="s">
        <v>202</v>
      </c>
      <c r="BM262" s="232" t="s">
        <v>1230</v>
      </c>
    </row>
    <row r="263" s="2" customFormat="1">
      <c r="A263" s="41"/>
      <c r="B263" s="42"/>
      <c r="C263" s="43"/>
      <c r="D263" s="234" t="s">
        <v>204</v>
      </c>
      <c r="E263" s="43"/>
      <c r="F263" s="235" t="s">
        <v>1231</v>
      </c>
      <c r="G263" s="43"/>
      <c r="H263" s="43"/>
      <c r="I263" s="236"/>
      <c r="J263" s="236"/>
      <c r="K263" s="43"/>
      <c r="L263" s="43"/>
      <c r="M263" s="47"/>
      <c r="N263" s="237"/>
      <c r="O263" s="238"/>
      <c r="P263" s="87"/>
      <c r="Q263" s="87"/>
      <c r="R263" s="87"/>
      <c r="S263" s="87"/>
      <c r="T263" s="87"/>
      <c r="U263" s="87"/>
      <c r="V263" s="87"/>
      <c r="W263" s="87"/>
      <c r="X263" s="88"/>
      <c r="Y263" s="41"/>
      <c r="Z263" s="41"/>
      <c r="AA263" s="41"/>
      <c r="AB263" s="41"/>
      <c r="AC263" s="41"/>
      <c r="AD263" s="41"/>
      <c r="AE263" s="41"/>
      <c r="AT263" s="20" t="s">
        <v>204</v>
      </c>
      <c r="AU263" s="20" t="s">
        <v>84</v>
      </c>
    </row>
    <row r="264" s="2" customFormat="1" ht="33" customHeight="1">
      <c r="A264" s="41"/>
      <c r="B264" s="42"/>
      <c r="C264" s="220" t="s">
        <v>299</v>
      </c>
      <c r="D264" s="220" t="s">
        <v>197</v>
      </c>
      <c r="E264" s="221" t="s">
        <v>1232</v>
      </c>
      <c r="F264" s="222" t="s">
        <v>1233</v>
      </c>
      <c r="G264" s="223" t="s">
        <v>262</v>
      </c>
      <c r="H264" s="224">
        <v>11.015000000000001</v>
      </c>
      <c r="I264" s="225"/>
      <c r="J264" s="225"/>
      <c r="K264" s="226">
        <f>ROUND(P264*H264,2)</f>
        <v>0</v>
      </c>
      <c r="L264" s="222" t="s">
        <v>201</v>
      </c>
      <c r="M264" s="47"/>
      <c r="N264" s="227" t="s">
        <v>20</v>
      </c>
      <c r="O264" s="228" t="s">
        <v>43</v>
      </c>
      <c r="P264" s="229">
        <f>I264+J264</f>
        <v>0</v>
      </c>
      <c r="Q264" s="229">
        <f>ROUND(I264*H264,2)</f>
        <v>0</v>
      </c>
      <c r="R264" s="229">
        <f>ROUND(J264*H264,2)</f>
        <v>0</v>
      </c>
      <c r="S264" s="87"/>
      <c r="T264" s="230">
        <f>S264*H264</f>
        <v>0</v>
      </c>
      <c r="U264" s="230">
        <v>0</v>
      </c>
      <c r="V264" s="230">
        <f>U264*H264</f>
        <v>0</v>
      </c>
      <c r="W264" s="230">
        <v>0</v>
      </c>
      <c r="X264" s="231">
        <f>W264*H264</f>
        <v>0</v>
      </c>
      <c r="Y264" s="41"/>
      <c r="Z264" s="41"/>
      <c r="AA264" s="41"/>
      <c r="AB264" s="41"/>
      <c r="AC264" s="41"/>
      <c r="AD264" s="41"/>
      <c r="AE264" s="41"/>
      <c r="AR264" s="232" t="s">
        <v>202</v>
      </c>
      <c r="AT264" s="232" t="s">
        <v>197</v>
      </c>
      <c r="AU264" s="232" t="s">
        <v>84</v>
      </c>
      <c r="AY264" s="20" t="s">
        <v>194</v>
      </c>
      <c r="BE264" s="233">
        <f>IF(O264="základní",K264,0)</f>
        <v>0</v>
      </c>
      <c r="BF264" s="233">
        <f>IF(O264="snížená",K264,0)</f>
        <v>0</v>
      </c>
      <c r="BG264" s="233">
        <f>IF(O264="zákl. přenesená",K264,0)</f>
        <v>0</v>
      </c>
      <c r="BH264" s="233">
        <f>IF(O264="sníž. přenesená",K264,0)</f>
        <v>0</v>
      </c>
      <c r="BI264" s="233">
        <f>IF(O264="nulová",K264,0)</f>
        <v>0</v>
      </c>
      <c r="BJ264" s="20" t="s">
        <v>82</v>
      </c>
      <c r="BK264" s="233">
        <f>ROUND(P264*H264,2)</f>
        <v>0</v>
      </c>
      <c r="BL264" s="20" t="s">
        <v>202</v>
      </c>
      <c r="BM264" s="232" t="s">
        <v>1234</v>
      </c>
    </row>
    <row r="265" s="2" customFormat="1">
      <c r="A265" s="41"/>
      <c r="B265" s="42"/>
      <c r="C265" s="43"/>
      <c r="D265" s="234" t="s">
        <v>204</v>
      </c>
      <c r="E265" s="43"/>
      <c r="F265" s="235" t="s">
        <v>1235</v>
      </c>
      <c r="G265" s="43"/>
      <c r="H265" s="43"/>
      <c r="I265" s="236"/>
      <c r="J265" s="236"/>
      <c r="K265" s="43"/>
      <c r="L265" s="43"/>
      <c r="M265" s="47"/>
      <c r="N265" s="237"/>
      <c r="O265" s="238"/>
      <c r="P265" s="87"/>
      <c r="Q265" s="87"/>
      <c r="R265" s="87"/>
      <c r="S265" s="87"/>
      <c r="T265" s="87"/>
      <c r="U265" s="87"/>
      <c r="V265" s="87"/>
      <c r="W265" s="87"/>
      <c r="X265" s="88"/>
      <c r="Y265" s="41"/>
      <c r="Z265" s="41"/>
      <c r="AA265" s="41"/>
      <c r="AB265" s="41"/>
      <c r="AC265" s="41"/>
      <c r="AD265" s="41"/>
      <c r="AE265" s="41"/>
      <c r="AT265" s="20" t="s">
        <v>204</v>
      </c>
      <c r="AU265" s="20" t="s">
        <v>84</v>
      </c>
    </row>
    <row r="266" s="12" customFormat="1" ht="25.92" customHeight="1">
      <c r="A266" s="12"/>
      <c r="B266" s="203"/>
      <c r="C266" s="204"/>
      <c r="D266" s="205" t="s">
        <v>73</v>
      </c>
      <c r="E266" s="206" t="s">
        <v>815</v>
      </c>
      <c r="F266" s="206" t="s">
        <v>816</v>
      </c>
      <c r="G266" s="204"/>
      <c r="H266" s="204"/>
      <c r="I266" s="207"/>
      <c r="J266" s="207"/>
      <c r="K266" s="208">
        <f>BK266</f>
        <v>0</v>
      </c>
      <c r="L266" s="204"/>
      <c r="M266" s="209"/>
      <c r="N266" s="210"/>
      <c r="O266" s="211"/>
      <c r="P266" s="211"/>
      <c r="Q266" s="212">
        <f>Q267</f>
        <v>0</v>
      </c>
      <c r="R266" s="212">
        <f>R267</f>
        <v>0</v>
      </c>
      <c r="S266" s="211"/>
      <c r="T266" s="213">
        <f>T267</f>
        <v>0</v>
      </c>
      <c r="U266" s="211"/>
      <c r="V266" s="213">
        <f>V267</f>
        <v>0.030289248000000001</v>
      </c>
      <c r="W266" s="211"/>
      <c r="X266" s="214">
        <f>X267</f>
        <v>0</v>
      </c>
      <c r="Y266" s="12"/>
      <c r="Z266" s="12"/>
      <c r="AA266" s="12"/>
      <c r="AB266" s="12"/>
      <c r="AC266" s="12"/>
      <c r="AD266" s="12"/>
      <c r="AE266" s="12"/>
      <c r="AR266" s="215" t="s">
        <v>84</v>
      </c>
      <c r="AT266" s="216" t="s">
        <v>73</v>
      </c>
      <c r="AU266" s="216" t="s">
        <v>74</v>
      </c>
      <c r="AY266" s="215" t="s">
        <v>194</v>
      </c>
      <c r="BK266" s="217">
        <f>BK267</f>
        <v>0</v>
      </c>
    </row>
    <row r="267" s="12" customFormat="1" ht="22.8" customHeight="1">
      <c r="A267" s="12"/>
      <c r="B267" s="203"/>
      <c r="C267" s="204"/>
      <c r="D267" s="205" t="s">
        <v>73</v>
      </c>
      <c r="E267" s="218" t="s">
        <v>868</v>
      </c>
      <c r="F267" s="218" t="s">
        <v>869</v>
      </c>
      <c r="G267" s="204"/>
      <c r="H267" s="204"/>
      <c r="I267" s="207"/>
      <c r="J267" s="207"/>
      <c r="K267" s="219">
        <f>BK267</f>
        <v>0</v>
      </c>
      <c r="L267" s="204"/>
      <c r="M267" s="209"/>
      <c r="N267" s="210"/>
      <c r="O267" s="211"/>
      <c r="P267" s="211"/>
      <c r="Q267" s="212">
        <f>SUM(Q268:Q297)</f>
        <v>0</v>
      </c>
      <c r="R267" s="212">
        <f>SUM(R268:R297)</f>
        <v>0</v>
      </c>
      <c r="S267" s="211"/>
      <c r="T267" s="213">
        <f>SUM(T268:T297)</f>
        <v>0</v>
      </c>
      <c r="U267" s="211"/>
      <c r="V267" s="213">
        <f>SUM(V268:V297)</f>
        <v>0.030289248000000001</v>
      </c>
      <c r="W267" s="211"/>
      <c r="X267" s="214">
        <f>SUM(X268:X297)</f>
        <v>0</v>
      </c>
      <c r="Y267" s="12"/>
      <c r="Z267" s="12"/>
      <c r="AA267" s="12"/>
      <c r="AB267" s="12"/>
      <c r="AC267" s="12"/>
      <c r="AD267" s="12"/>
      <c r="AE267" s="12"/>
      <c r="AR267" s="215" t="s">
        <v>84</v>
      </c>
      <c r="AT267" s="216" t="s">
        <v>73</v>
      </c>
      <c r="AU267" s="216" t="s">
        <v>82</v>
      </c>
      <c r="AY267" s="215" t="s">
        <v>194</v>
      </c>
      <c r="BK267" s="217">
        <f>SUM(BK268:BK297)</f>
        <v>0</v>
      </c>
    </row>
    <row r="268" s="2" customFormat="1" ht="24.15" customHeight="1">
      <c r="A268" s="41"/>
      <c r="B268" s="42"/>
      <c r="C268" s="220" t="s">
        <v>308</v>
      </c>
      <c r="D268" s="220" t="s">
        <v>197</v>
      </c>
      <c r="E268" s="221" t="s">
        <v>870</v>
      </c>
      <c r="F268" s="222" t="s">
        <v>871</v>
      </c>
      <c r="G268" s="223" t="s">
        <v>200</v>
      </c>
      <c r="H268" s="224">
        <v>140.22800000000001</v>
      </c>
      <c r="I268" s="225"/>
      <c r="J268" s="225"/>
      <c r="K268" s="226">
        <f>ROUND(P268*H268,2)</f>
        <v>0</v>
      </c>
      <c r="L268" s="222" t="s">
        <v>201</v>
      </c>
      <c r="M268" s="47"/>
      <c r="N268" s="227" t="s">
        <v>20</v>
      </c>
      <c r="O268" s="228" t="s">
        <v>43</v>
      </c>
      <c r="P268" s="229">
        <f>I268+J268</f>
        <v>0</v>
      </c>
      <c r="Q268" s="229">
        <f>ROUND(I268*H268,2)</f>
        <v>0</v>
      </c>
      <c r="R268" s="229">
        <f>ROUND(J268*H268,2)</f>
        <v>0</v>
      </c>
      <c r="S268" s="87"/>
      <c r="T268" s="230">
        <f>S268*H268</f>
        <v>0</v>
      </c>
      <c r="U268" s="230">
        <v>0</v>
      </c>
      <c r="V268" s="230">
        <f>U268*H268</f>
        <v>0</v>
      </c>
      <c r="W268" s="230">
        <v>0</v>
      </c>
      <c r="X268" s="231">
        <f>W268*H268</f>
        <v>0</v>
      </c>
      <c r="Y268" s="41"/>
      <c r="Z268" s="41"/>
      <c r="AA268" s="41"/>
      <c r="AB268" s="41"/>
      <c r="AC268" s="41"/>
      <c r="AD268" s="41"/>
      <c r="AE268" s="41"/>
      <c r="AR268" s="232" t="s">
        <v>289</v>
      </c>
      <c r="AT268" s="232" t="s">
        <v>197</v>
      </c>
      <c r="AU268" s="232" t="s">
        <v>84</v>
      </c>
      <c r="AY268" s="20" t="s">
        <v>194</v>
      </c>
      <c r="BE268" s="233">
        <f>IF(O268="základní",K268,0)</f>
        <v>0</v>
      </c>
      <c r="BF268" s="233">
        <f>IF(O268="snížená",K268,0)</f>
        <v>0</v>
      </c>
      <c r="BG268" s="233">
        <f>IF(O268="zákl. přenesená",K268,0)</f>
        <v>0</v>
      </c>
      <c r="BH268" s="233">
        <f>IF(O268="sníž. přenesená",K268,0)</f>
        <v>0</v>
      </c>
      <c r="BI268" s="233">
        <f>IF(O268="nulová",K268,0)</f>
        <v>0</v>
      </c>
      <c r="BJ268" s="20" t="s">
        <v>82</v>
      </c>
      <c r="BK268" s="233">
        <f>ROUND(P268*H268,2)</f>
        <v>0</v>
      </c>
      <c r="BL268" s="20" t="s">
        <v>289</v>
      </c>
      <c r="BM268" s="232" t="s">
        <v>1236</v>
      </c>
    </row>
    <row r="269" s="2" customFormat="1">
      <c r="A269" s="41"/>
      <c r="B269" s="42"/>
      <c r="C269" s="43"/>
      <c r="D269" s="234" t="s">
        <v>204</v>
      </c>
      <c r="E269" s="43"/>
      <c r="F269" s="235" t="s">
        <v>873</v>
      </c>
      <c r="G269" s="43"/>
      <c r="H269" s="43"/>
      <c r="I269" s="236"/>
      <c r="J269" s="236"/>
      <c r="K269" s="43"/>
      <c r="L269" s="43"/>
      <c r="M269" s="47"/>
      <c r="N269" s="237"/>
      <c r="O269" s="238"/>
      <c r="P269" s="87"/>
      <c r="Q269" s="87"/>
      <c r="R269" s="87"/>
      <c r="S269" s="87"/>
      <c r="T269" s="87"/>
      <c r="U269" s="87"/>
      <c r="V269" s="87"/>
      <c r="W269" s="87"/>
      <c r="X269" s="88"/>
      <c r="Y269" s="41"/>
      <c r="Z269" s="41"/>
      <c r="AA269" s="41"/>
      <c r="AB269" s="41"/>
      <c r="AC269" s="41"/>
      <c r="AD269" s="41"/>
      <c r="AE269" s="41"/>
      <c r="AT269" s="20" t="s">
        <v>204</v>
      </c>
      <c r="AU269" s="20" t="s">
        <v>84</v>
      </c>
    </row>
    <row r="270" s="13" customFormat="1">
      <c r="A270" s="13"/>
      <c r="B270" s="239"/>
      <c r="C270" s="240"/>
      <c r="D270" s="241" t="s">
        <v>206</v>
      </c>
      <c r="E270" s="242" t="s">
        <v>20</v>
      </c>
      <c r="F270" s="243" t="s">
        <v>1210</v>
      </c>
      <c r="G270" s="240"/>
      <c r="H270" s="242" t="s">
        <v>20</v>
      </c>
      <c r="I270" s="244"/>
      <c r="J270" s="244"/>
      <c r="K270" s="240"/>
      <c r="L270" s="240"/>
      <c r="M270" s="245"/>
      <c r="N270" s="246"/>
      <c r="O270" s="247"/>
      <c r="P270" s="247"/>
      <c r="Q270" s="247"/>
      <c r="R270" s="247"/>
      <c r="S270" s="247"/>
      <c r="T270" s="247"/>
      <c r="U270" s="247"/>
      <c r="V270" s="247"/>
      <c r="W270" s="247"/>
      <c r="X270" s="248"/>
      <c r="Y270" s="13"/>
      <c r="Z270" s="13"/>
      <c r="AA270" s="13"/>
      <c r="AB270" s="13"/>
      <c r="AC270" s="13"/>
      <c r="AD270" s="13"/>
      <c r="AE270" s="13"/>
      <c r="AT270" s="249" t="s">
        <v>206</v>
      </c>
      <c r="AU270" s="249" t="s">
        <v>84</v>
      </c>
      <c r="AV270" s="13" t="s">
        <v>82</v>
      </c>
      <c r="AW270" s="13" t="s">
        <v>5</v>
      </c>
      <c r="AX270" s="13" t="s">
        <v>74</v>
      </c>
      <c r="AY270" s="249" t="s">
        <v>194</v>
      </c>
    </row>
    <row r="271" s="13" customFormat="1">
      <c r="A271" s="13"/>
      <c r="B271" s="239"/>
      <c r="C271" s="240"/>
      <c r="D271" s="241" t="s">
        <v>206</v>
      </c>
      <c r="E271" s="242" t="s">
        <v>20</v>
      </c>
      <c r="F271" s="243" t="s">
        <v>506</v>
      </c>
      <c r="G271" s="240"/>
      <c r="H271" s="242" t="s">
        <v>20</v>
      </c>
      <c r="I271" s="244"/>
      <c r="J271" s="244"/>
      <c r="K271" s="240"/>
      <c r="L271" s="240"/>
      <c r="M271" s="245"/>
      <c r="N271" s="246"/>
      <c r="O271" s="247"/>
      <c r="P271" s="247"/>
      <c r="Q271" s="247"/>
      <c r="R271" s="247"/>
      <c r="S271" s="247"/>
      <c r="T271" s="247"/>
      <c r="U271" s="247"/>
      <c r="V271" s="247"/>
      <c r="W271" s="247"/>
      <c r="X271" s="248"/>
      <c r="Y271" s="13"/>
      <c r="Z271" s="13"/>
      <c r="AA271" s="13"/>
      <c r="AB271" s="13"/>
      <c r="AC271" s="13"/>
      <c r="AD271" s="13"/>
      <c r="AE271" s="13"/>
      <c r="AT271" s="249" t="s">
        <v>206</v>
      </c>
      <c r="AU271" s="249" t="s">
        <v>84</v>
      </c>
      <c r="AV271" s="13" t="s">
        <v>82</v>
      </c>
      <c r="AW271" s="13" t="s">
        <v>5</v>
      </c>
      <c r="AX271" s="13" t="s">
        <v>74</v>
      </c>
      <c r="AY271" s="249" t="s">
        <v>194</v>
      </c>
    </row>
    <row r="272" s="14" customFormat="1">
      <c r="A272" s="14"/>
      <c r="B272" s="250"/>
      <c r="C272" s="251"/>
      <c r="D272" s="241" t="s">
        <v>206</v>
      </c>
      <c r="E272" s="252" t="s">
        <v>20</v>
      </c>
      <c r="F272" s="253" t="s">
        <v>1237</v>
      </c>
      <c r="G272" s="251"/>
      <c r="H272" s="254">
        <v>4.4000000000000004</v>
      </c>
      <c r="I272" s="255"/>
      <c r="J272" s="255"/>
      <c r="K272" s="251"/>
      <c r="L272" s="251"/>
      <c r="M272" s="256"/>
      <c r="N272" s="257"/>
      <c r="O272" s="258"/>
      <c r="P272" s="258"/>
      <c r="Q272" s="258"/>
      <c r="R272" s="258"/>
      <c r="S272" s="258"/>
      <c r="T272" s="258"/>
      <c r="U272" s="258"/>
      <c r="V272" s="258"/>
      <c r="W272" s="258"/>
      <c r="X272" s="259"/>
      <c r="Y272" s="14"/>
      <c r="Z272" s="14"/>
      <c r="AA272" s="14"/>
      <c r="AB272" s="14"/>
      <c r="AC272" s="14"/>
      <c r="AD272" s="14"/>
      <c r="AE272" s="14"/>
      <c r="AT272" s="260" t="s">
        <v>206</v>
      </c>
      <c r="AU272" s="260" t="s">
        <v>84</v>
      </c>
      <c r="AV272" s="14" t="s">
        <v>84</v>
      </c>
      <c r="AW272" s="14" t="s">
        <v>5</v>
      </c>
      <c r="AX272" s="14" t="s">
        <v>74</v>
      </c>
      <c r="AY272" s="260" t="s">
        <v>194</v>
      </c>
    </row>
    <row r="273" s="13" customFormat="1">
      <c r="A273" s="13"/>
      <c r="B273" s="239"/>
      <c r="C273" s="240"/>
      <c r="D273" s="241" t="s">
        <v>206</v>
      </c>
      <c r="E273" s="242" t="s">
        <v>20</v>
      </c>
      <c r="F273" s="243" t="s">
        <v>1187</v>
      </c>
      <c r="G273" s="240"/>
      <c r="H273" s="242" t="s">
        <v>20</v>
      </c>
      <c r="I273" s="244"/>
      <c r="J273" s="244"/>
      <c r="K273" s="240"/>
      <c r="L273" s="240"/>
      <c r="M273" s="245"/>
      <c r="N273" s="246"/>
      <c r="O273" s="247"/>
      <c r="P273" s="247"/>
      <c r="Q273" s="247"/>
      <c r="R273" s="247"/>
      <c r="S273" s="247"/>
      <c r="T273" s="247"/>
      <c r="U273" s="247"/>
      <c r="V273" s="247"/>
      <c r="W273" s="247"/>
      <c r="X273" s="248"/>
      <c r="Y273" s="13"/>
      <c r="Z273" s="13"/>
      <c r="AA273" s="13"/>
      <c r="AB273" s="13"/>
      <c r="AC273" s="13"/>
      <c r="AD273" s="13"/>
      <c r="AE273" s="13"/>
      <c r="AT273" s="249" t="s">
        <v>206</v>
      </c>
      <c r="AU273" s="249" t="s">
        <v>84</v>
      </c>
      <c r="AV273" s="13" t="s">
        <v>82</v>
      </c>
      <c r="AW273" s="13" t="s">
        <v>5</v>
      </c>
      <c r="AX273" s="13" t="s">
        <v>74</v>
      </c>
      <c r="AY273" s="249" t="s">
        <v>194</v>
      </c>
    </row>
    <row r="274" s="13" customFormat="1">
      <c r="A274" s="13"/>
      <c r="B274" s="239"/>
      <c r="C274" s="240"/>
      <c r="D274" s="241" t="s">
        <v>206</v>
      </c>
      <c r="E274" s="242" t="s">
        <v>20</v>
      </c>
      <c r="F274" s="243" t="s">
        <v>506</v>
      </c>
      <c r="G274" s="240"/>
      <c r="H274" s="242" t="s">
        <v>20</v>
      </c>
      <c r="I274" s="244"/>
      <c r="J274" s="244"/>
      <c r="K274" s="240"/>
      <c r="L274" s="240"/>
      <c r="M274" s="245"/>
      <c r="N274" s="246"/>
      <c r="O274" s="247"/>
      <c r="P274" s="247"/>
      <c r="Q274" s="247"/>
      <c r="R274" s="247"/>
      <c r="S274" s="247"/>
      <c r="T274" s="247"/>
      <c r="U274" s="247"/>
      <c r="V274" s="247"/>
      <c r="W274" s="247"/>
      <c r="X274" s="248"/>
      <c r="Y274" s="13"/>
      <c r="Z274" s="13"/>
      <c r="AA274" s="13"/>
      <c r="AB274" s="13"/>
      <c r="AC274" s="13"/>
      <c r="AD274" s="13"/>
      <c r="AE274" s="13"/>
      <c r="AT274" s="249" t="s">
        <v>206</v>
      </c>
      <c r="AU274" s="249" t="s">
        <v>84</v>
      </c>
      <c r="AV274" s="13" t="s">
        <v>82</v>
      </c>
      <c r="AW274" s="13" t="s">
        <v>5</v>
      </c>
      <c r="AX274" s="13" t="s">
        <v>74</v>
      </c>
      <c r="AY274" s="249" t="s">
        <v>194</v>
      </c>
    </row>
    <row r="275" s="14" customFormat="1">
      <c r="A275" s="14"/>
      <c r="B275" s="250"/>
      <c r="C275" s="251"/>
      <c r="D275" s="241" t="s">
        <v>206</v>
      </c>
      <c r="E275" s="252" t="s">
        <v>20</v>
      </c>
      <c r="F275" s="253" t="s">
        <v>1238</v>
      </c>
      <c r="G275" s="251"/>
      <c r="H275" s="254">
        <v>1.6100000000000001</v>
      </c>
      <c r="I275" s="255"/>
      <c r="J275" s="255"/>
      <c r="K275" s="251"/>
      <c r="L275" s="251"/>
      <c r="M275" s="256"/>
      <c r="N275" s="257"/>
      <c r="O275" s="258"/>
      <c r="P275" s="258"/>
      <c r="Q275" s="258"/>
      <c r="R275" s="258"/>
      <c r="S275" s="258"/>
      <c r="T275" s="258"/>
      <c r="U275" s="258"/>
      <c r="V275" s="258"/>
      <c r="W275" s="258"/>
      <c r="X275" s="259"/>
      <c r="Y275" s="14"/>
      <c r="Z275" s="14"/>
      <c r="AA275" s="14"/>
      <c r="AB275" s="14"/>
      <c r="AC275" s="14"/>
      <c r="AD275" s="14"/>
      <c r="AE275" s="14"/>
      <c r="AT275" s="260" t="s">
        <v>206</v>
      </c>
      <c r="AU275" s="260" t="s">
        <v>84</v>
      </c>
      <c r="AV275" s="14" t="s">
        <v>84</v>
      </c>
      <c r="AW275" s="14" t="s">
        <v>5</v>
      </c>
      <c r="AX275" s="14" t="s">
        <v>74</v>
      </c>
      <c r="AY275" s="260" t="s">
        <v>194</v>
      </c>
    </row>
    <row r="276" s="13" customFormat="1">
      <c r="A276" s="13"/>
      <c r="B276" s="239"/>
      <c r="C276" s="240"/>
      <c r="D276" s="241" t="s">
        <v>206</v>
      </c>
      <c r="E276" s="242" t="s">
        <v>20</v>
      </c>
      <c r="F276" s="243" t="s">
        <v>1226</v>
      </c>
      <c r="G276" s="240"/>
      <c r="H276" s="242" t="s">
        <v>20</v>
      </c>
      <c r="I276" s="244"/>
      <c r="J276" s="244"/>
      <c r="K276" s="240"/>
      <c r="L276" s="240"/>
      <c r="M276" s="245"/>
      <c r="N276" s="246"/>
      <c r="O276" s="247"/>
      <c r="P276" s="247"/>
      <c r="Q276" s="247"/>
      <c r="R276" s="247"/>
      <c r="S276" s="247"/>
      <c r="T276" s="247"/>
      <c r="U276" s="247"/>
      <c r="V276" s="247"/>
      <c r="W276" s="247"/>
      <c r="X276" s="248"/>
      <c r="Y276" s="13"/>
      <c r="Z276" s="13"/>
      <c r="AA276" s="13"/>
      <c r="AB276" s="13"/>
      <c r="AC276" s="13"/>
      <c r="AD276" s="13"/>
      <c r="AE276" s="13"/>
      <c r="AT276" s="249" t="s">
        <v>206</v>
      </c>
      <c r="AU276" s="249" t="s">
        <v>84</v>
      </c>
      <c r="AV276" s="13" t="s">
        <v>82</v>
      </c>
      <c r="AW276" s="13" t="s">
        <v>5</v>
      </c>
      <c r="AX276" s="13" t="s">
        <v>74</v>
      </c>
      <c r="AY276" s="249" t="s">
        <v>194</v>
      </c>
    </row>
    <row r="277" s="13" customFormat="1">
      <c r="A277" s="13"/>
      <c r="B277" s="239"/>
      <c r="C277" s="240"/>
      <c r="D277" s="241" t="s">
        <v>206</v>
      </c>
      <c r="E277" s="242" t="s">
        <v>20</v>
      </c>
      <c r="F277" s="243" t="s">
        <v>506</v>
      </c>
      <c r="G277" s="240"/>
      <c r="H277" s="242" t="s">
        <v>20</v>
      </c>
      <c r="I277" s="244"/>
      <c r="J277" s="244"/>
      <c r="K277" s="240"/>
      <c r="L277" s="240"/>
      <c r="M277" s="245"/>
      <c r="N277" s="246"/>
      <c r="O277" s="247"/>
      <c r="P277" s="247"/>
      <c r="Q277" s="247"/>
      <c r="R277" s="247"/>
      <c r="S277" s="247"/>
      <c r="T277" s="247"/>
      <c r="U277" s="247"/>
      <c r="V277" s="247"/>
      <c r="W277" s="247"/>
      <c r="X277" s="248"/>
      <c r="Y277" s="13"/>
      <c r="Z277" s="13"/>
      <c r="AA277" s="13"/>
      <c r="AB277" s="13"/>
      <c r="AC277" s="13"/>
      <c r="AD277" s="13"/>
      <c r="AE277" s="13"/>
      <c r="AT277" s="249" t="s">
        <v>206</v>
      </c>
      <c r="AU277" s="249" t="s">
        <v>84</v>
      </c>
      <c r="AV277" s="13" t="s">
        <v>82</v>
      </c>
      <c r="AW277" s="13" t="s">
        <v>5</v>
      </c>
      <c r="AX277" s="13" t="s">
        <v>74</v>
      </c>
      <c r="AY277" s="249" t="s">
        <v>194</v>
      </c>
    </row>
    <row r="278" s="14" customFormat="1">
      <c r="A278" s="14"/>
      <c r="B278" s="250"/>
      <c r="C278" s="251"/>
      <c r="D278" s="241" t="s">
        <v>206</v>
      </c>
      <c r="E278" s="252" t="s">
        <v>20</v>
      </c>
      <c r="F278" s="253" t="s">
        <v>1239</v>
      </c>
      <c r="G278" s="251"/>
      <c r="H278" s="254">
        <v>132</v>
      </c>
      <c r="I278" s="255"/>
      <c r="J278" s="255"/>
      <c r="K278" s="251"/>
      <c r="L278" s="251"/>
      <c r="M278" s="256"/>
      <c r="N278" s="257"/>
      <c r="O278" s="258"/>
      <c r="P278" s="258"/>
      <c r="Q278" s="258"/>
      <c r="R278" s="258"/>
      <c r="S278" s="258"/>
      <c r="T278" s="258"/>
      <c r="U278" s="258"/>
      <c r="V278" s="258"/>
      <c r="W278" s="258"/>
      <c r="X278" s="259"/>
      <c r="Y278" s="14"/>
      <c r="Z278" s="14"/>
      <c r="AA278" s="14"/>
      <c r="AB278" s="14"/>
      <c r="AC278" s="14"/>
      <c r="AD278" s="14"/>
      <c r="AE278" s="14"/>
      <c r="AT278" s="260" t="s">
        <v>206</v>
      </c>
      <c r="AU278" s="260" t="s">
        <v>84</v>
      </c>
      <c r="AV278" s="14" t="s">
        <v>84</v>
      </c>
      <c r="AW278" s="14" t="s">
        <v>5</v>
      </c>
      <c r="AX278" s="14" t="s">
        <v>74</v>
      </c>
      <c r="AY278" s="260" t="s">
        <v>194</v>
      </c>
    </row>
    <row r="279" s="13" customFormat="1">
      <c r="A279" s="13"/>
      <c r="B279" s="239"/>
      <c r="C279" s="240"/>
      <c r="D279" s="241" t="s">
        <v>206</v>
      </c>
      <c r="E279" s="242" t="s">
        <v>20</v>
      </c>
      <c r="F279" s="243" t="s">
        <v>1196</v>
      </c>
      <c r="G279" s="240"/>
      <c r="H279" s="242" t="s">
        <v>20</v>
      </c>
      <c r="I279" s="244"/>
      <c r="J279" s="244"/>
      <c r="K279" s="240"/>
      <c r="L279" s="240"/>
      <c r="M279" s="245"/>
      <c r="N279" s="246"/>
      <c r="O279" s="247"/>
      <c r="P279" s="247"/>
      <c r="Q279" s="247"/>
      <c r="R279" s="247"/>
      <c r="S279" s="247"/>
      <c r="T279" s="247"/>
      <c r="U279" s="247"/>
      <c r="V279" s="247"/>
      <c r="W279" s="247"/>
      <c r="X279" s="248"/>
      <c r="Y279" s="13"/>
      <c r="Z279" s="13"/>
      <c r="AA279" s="13"/>
      <c r="AB279" s="13"/>
      <c r="AC279" s="13"/>
      <c r="AD279" s="13"/>
      <c r="AE279" s="13"/>
      <c r="AT279" s="249" t="s">
        <v>206</v>
      </c>
      <c r="AU279" s="249" t="s">
        <v>84</v>
      </c>
      <c r="AV279" s="13" t="s">
        <v>82</v>
      </c>
      <c r="AW279" s="13" t="s">
        <v>5</v>
      </c>
      <c r="AX279" s="13" t="s">
        <v>74</v>
      </c>
      <c r="AY279" s="249" t="s">
        <v>194</v>
      </c>
    </row>
    <row r="280" s="13" customFormat="1">
      <c r="A280" s="13"/>
      <c r="B280" s="239"/>
      <c r="C280" s="240"/>
      <c r="D280" s="241" t="s">
        <v>206</v>
      </c>
      <c r="E280" s="242" t="s">
        <v>20</v>
      </c>
      <c r="F280" s="243" t="s">
        <v>506</v>
      </c>
      <c r="G280" s="240"/>
      <c r="H280" s="242" t="s">
        <v>20</v>
      </c>
      <c r="I280" s="244"/>
      <c r="J280" s="244"/>
      <c r="K280" s="240"/>
      <c r="L280" s="240"/>
      <c r="M280" s="245"/>
      <c r="N280" s="246"/>
      <c r="O280" s="247"/>
      <c r="P280" s="247"/>
      <c r="Q280" s="247"/>
      <c r="R280" s="247"/>
      <c r="S280" s="247"/>
      <c r="T280" s="247"/>
      <c r="U280" s="247"/>
      <c r="V280" s="247"/>
      <c r="W280" s="247"/>
      <c r="X280" s="248"/>
      <c r="Y280" s="13"/>
      <c r="Z280" s="13"/>
      <c r="AA280" s="13"/>
      <c r="AB280" s="13"/>
      <c r="AC280" s="13"/>
      <c r="AD280" s="13"/>
      <c r="AE280" s="13"/>
      <c r="AT280" s="249" t="s">
        <v>206</v>
      </c>
      <c r="AU280" s="249" t="s">
        <v>84</v>
      </c>
      <c r="AV280" s="13" t="s">
        <v>82</v>
      </c>
      <c r="AW280" s="13" t="s">
        <v>5</v>
      </c>
      <c r="AX280" s="13" t="s">
        <v>74</v>
      </c>
      <c r="AY280" s="249" t="s">
        <v>194</v>
      </c>
    </row>
    <row r="281" s="14" customFormat="1">
      <c r="A281" s="14"/>
      <c r="B281" s="250"/>
      <c r="C281" s="251"/>
      <c r="D281" s="241" t="s">
        <v>206</v>
      </c>
      <c r="E281" s="252" t="s">
        <v>20</v>
      </c>
      <c r="F281" s="253" t="s">
        <v>1240</v>
      </c>
      <c r="G281" s="251"/>
      <c r="H281" s="254">
        <v>2.218</v>
      </c>
      <c r="I281" s="255"/>
      <c r="J281" s="255"/>
      <c r="K281" s="251"/>
      <c r="L281" s="251"/>
      <c r="M281" s="256"/>
      <c r="N281" s="257"/>
      <c r="O281" s="258"/>
      <c r="P281" s="258"/>
      <c r="Q281" s="258"/>
      <c r="R281" s="258"/>
      <c r="S281" s="258"/>
      <c r="T281" s="258"/>
      <c r="U281" s="258"/>
      <c r="V281" s="258"/>
      <c r="W281" s="258"/>
      <c r="X281" s="259"/>
      <c r="Y281" s="14"/>
      <c r="Z281" s="14"/>
      <c r="AA281" s="14"/>
      <c r="AB281" s="14"/>
      <c r="AC281" s="14"/>
      <c r="AD281" s="14"/>
      <c r="AE281" s="14"/>
      <c r="AT281" s="260" t="s">
        <v>206</v>
      </c>
      <c r="AU281" s="260" t="s">
        <v>84</v>
      </c>
      <c r="AV281" s="14" t="s">
        <v>84</v>
      </c>
      <c r="AW281" s="14" t="s">
        <v>5</v>
      </c>
      <c r="AX281" s="14" t="s">
        <v>74</v>
      </c>
      <c r="AY281" s="260" t="s">
        <v>194</v>
      </c>
    </row>
    <row r="282" s="15" customFormat="1">
      <c r="A282" s="15"/>
      <c r="B282" s="261"/>
      <c r="C282" s="262"/>
      <c r="D282" s="241" t="s">
        <v>206</v>
      </c>
      <c r="E282" s="263" t="s">
        <v>20</v>
      </c>
      <c r="F282" s="264" t="s">
        <v>210</v>
      </c>
      <c r="G282" s="262"/>
      <c r="H282" s="265">
        <v>140.22800000000001</v>
      </c>
      <c r="I282" s="266"/>
      <c r="J282" s="266"/>
      <c r="K282" s="262"/>
      <c r="L282" s="262"/>
      <c r="M282" s="267"/>
      <c r="N282" s="268"/>
      <c r="O282" s="269"/>
      <c r="P282" s="269"/>
      <c r="Q282" s="269"/>
      <c r="R282" s="269"/>
      <c r="S282" s="269"/>
      <c r="T282" s="269"/>
      <c r="U282" s="269"/>
      <c r="V282" s="269"/>
      <c r="W282" s="269"/>
      <c r="X282" s="270"/>
      <c r="Y282" s="15"/>
      <c r="Z282" s="15"/>
      <c r="AA282" s="15"/>
      <c r="AB282" s="15"/>
      <c r="AC282" s="15"/>
      <c r="AD282" s="15"/>
      <c r="AE282" s="15"/>
      <c r="AT282" s="271" t="s">
        <v>206</v>
      </c>
      <c r="AU282" s="271" t="s">
        <v>84</v>
      </c>
      <c r="AV282" s="15" t="s">
        <v>202</v>
      </c>
      <c r="AW282" s="15" t="s">
        <v>5</v>
      </c>
      <c r="AX282" s="15" t="s">
        <v>82</v>
      </c>
      <c r="AY282" s="271" t="s">
        <v>194</v>
      </c>
    </row>
    <row r="283" s="2" customFormat="1" ht="24.15" customHeight="1">
      <c r="A283" s="41"/>
      <c r="B283" s="42"/>
      <c r="C283" s="220" t="s">
        <v>315</v>
      </c>
      <c r="D283" s="220" t="s">
        <v>197</v>
      </c>
      <c r="E283" s="221" t="s">
        <v>881</v>
      </c>
      <c r="F283" s="222" t="s">
        <v>882</v>
      </c>
      <c r="G283" s="223" t="s">
        <v>200</v>
      </c>
      <c r="H283" s="224">
        <v>140.22800000000001</v>
      </c>
      <c r="I283" s="225"/>
      <c r="J283" s="225"/>
      <c r="K283" s="226">
        <f>ROUND(P283*H283,2)</f>
        <v>0</v>
      </c>
      <c r="L283" s="222" t="s">
        <v>201</v>
      </c>
      <c r="M283" s="47"/>
      <c r="N283" s="227" t="s">
        <v>20</v>
      </c>
      <c r="O283" s="228" t="s">
        <v>43</v>
      </c>
      <c r="P283" s="229">
        <f>I283+J283</f>
        <v>0</v>
      </c>
      <c r="Q283" s="229">
        <f>ROUND(I283*H283,2)</f>
        <v>0</v>
      </c>
      <c r="R283" s="229">
        <f>ROUND(J283*H283,2)</f>
        <v>0</v>
      </c>
      <c r="S283" s="87"/>
      <c r="T283" s="230">
        <f>S283*H283</f>
        <v>0</v>
      </c>
      <c r="U283" s="230">
        <v>0.00021599999999999999</v>
      </c>
      <c r="V283" s="230">
        <f>U283*H283</f>
        <v>0.030289248000000001</v>
      </c>
      <c r="W283" s="230">
        <v>0</v>
      </c>
      <c r="X283" s="231">
        <f>W283*H283</f>
        <v>0</v>
      </c>
      <c r="Y283" s="41"/>
      <c r="Z283" s="41"/>
      <c r="AA283" s="41"/>
      <c r="AB283" s="41"/>
      <c r="AC283" s="41"/>
      <c r="AD283" s="41"/>
      <c r="AE283" s="41"/>
      <c r="AR283" s="232" t="s">
        <v>289</v>
      </c>
      <c r="AT283" s="232" t="s">
        <v>197</v>
      </c>
      <c r="AU283" s="232" t="s">
        <v>84</v>
      </c>
      <c r="AY283" s="20" t="s">
        <v>194</v>
      </c>
      <c r="BE283" s="233">
        <f>IF(O283="základní",K283,0)</f>
        <v>0</v>
      </c>
      <c r="BF283" s="233">
        <f>IF(O283="snížená",K283,0)</f>
        <v>0</v>
      </c>
      <c r="BG283" s="233">
        <f>IF(O283="zákl. přenesená",K283,0)</f>
        <v>0</v>
      </c>
      <c r="BH283" s="233">
        <f>IF(O283="sníž. přenesená",K283,0)</f>
        <v>0</v>
      </c>
      <c r="BI283" s="233">
        <f>IF(O283="nulová",K283,0)</f>
        <v>0</v>
      </c>
      <c r="BJ283" s="20" t="s">
        <v>82</v>
      </c>
      <c r="BK283" s="233">
        <f>ROUND(P283*H283,2)</f>
        <v>0</v>
      </c>
      <c r="BL283" s="20" t="s">
        <v>289</v>
      </c>
      <c r="BM283" s="232" t="s">
        <v>1241</v>
      </c>
    </row>
    <row r="284" s="2" customFormat="1">
      <c r="A284" s="41"/>
      <c r="B284" s="42"/>
      <c r="C284" s="43"/>
      <c r="D284" s="234" t="s">
        <v>204</v>
      </c>
      <c r="E284" s="43"/>
      <c r="F284" s="235" t="s">
        <v>884</v>
      </c>
      <c r="G284" s="43"/>
      <c r="H284" s="43"/>
      <c r="I284" s="236"/>
      <c r="J284" s="236"/>
      <c r="K284" s="43"/>
      <c r="L284" s="43"/>
      <c r="M284" s="47"/>
      <c r="N284" s="237"/>
      <c r="O284" s="238"/>
      <c r="P284" s="87"/>
      <c r="Q284" s="87"/>
      <c r="R284" s="87"/>
      <c r="S284" s="87"/>
      <c r="T284" s="87"/>
      <c r="U284" s="87"/>
      <c r="V284" s="87"/>
      <c r="W284" s="87"/>
      <c r="X284" s="88"/>
      <c r="Y284" s="41"/>
      <c r="Z284" s="41"/>
      <c r="AA284" s="41"/>
      <c r="AB284" s="41"/>
      <c r="AC284" s="41"/>
      <c r="AD284" s="41"/>
      <c r="AE284" s="41"/>
      <c r="AT284" s="20" t="s">
        <v>204</v>
      </c>
      <c r="AU284" s="20" t="s">
        <v>84</v>
      </c>
    </row>
    <row r="285" s="13" customFormat="1">
      <c r="A285" s="13"/>
      <c r="B285" s="239"/>
      <c r="C285" s="240"/>
      <c r="D285" s="241" t="s">
        <v>206</v>
      </c>
      <c r="E285" s="242" t="s">
        <v>20</v>
      </c>
      <c r="F285" s="243" t="s">
        <v>1210</v>
      </c>
      <c r="G285" s="240"/>
      <c r="H285" s="242" t="s">
        <v>20</v>
      </c>
      <c r="I285" s="244"/>
      <c r="J285" s="244"/>
      <c r="K285" s="240"/>
      <c r="L285" s="240"/>
      <c r="M285" s="245"/>
      <c r="N285" s="246"/>
      <c r="O285" s="247"/>
      <c r="P285" s="247"/>
      <c r="Q285" s="247"/>
      <c r="R285" s="247"/>
      <c r="S285" s="247"/>
      <c r="T285" s="247"/>
      <c r="U285" s="247"/>
      <c r="V285" s="247"/>
      <c r="W285" s="247"/>
      <c r="X285" s="248"/>
      <c r="Y285" s="13"/>
      <c r="Z285" s="13"/>
      <c r="AA285" s="13"/>
      <c r="AB285" s="13"/>
      <c r="AC285" s="13"/>
      <c r="AD285" s="13"/>
      <c r="AE285" s="13"/>
      <c r="AT285" s="249" t="s">
        <v>206</v>
      </c>
      <c r="AU285" s="249" t="s">
        <v>84</v>
      </c>
      <c r="AV285" s="13" t="s">
        <v>82</v>
      </c>
      <c r="AW285" s="13" t="s">
        <v>5</v>
      </c>
      <c r="AX285" s="13" t="s">
        <v>74</v>
      </c>
      <c r="AY285" s="249" t="s">
        <v>194</v>
      </c>
    </row>
    <row r="286" s="13" customFormat="1">
      <c r="A286" s="13"/>
      <c r="B286" s="239"/>
      <c r="C286" s="240"/>
      <c r="D286" s="241" t="s">
        <v>206</v>
      </c>
      <c r="E286" s="242" t="s">
        <v>20</v>
      </c>
      <c r="F286" s="243" t="s">
        <v>506</v>
      </c>
      <c r="G286" s="240"/>
      <c r="H286" s="242" t="s">
        <v>20</v>
      </c>
      <c r="I286" s="244"/>
      <c r="J286" s="244"/>
      <c r="K286" s="240"/>
      <c r="L286" s="240"/>
      <c r="M286" s="245"/>
      <c r="N286" s="246"/>
      <c r="O286" s="247"/>
      <c r="P286" s="247"/>
      <c r="Q286" s="247"/>
      <c r="R286" s="247"/>
      <c r="S286" s="247"/>
      <c r="T286" s="247"/>
      <c r="U286" s="247"/>
      <c r="V286" s="247"/>
      <c r="W286" s="247"/>
      <c r="X286" s="248"/>
      <c r="Y286" s="13"/>
      <c r="Z286" s="13"/>
      <c r="AA286" s="13"/>
      <c r="AB286" s="13"/>
      <c r="AC286" s="13"/>
      <c r="AD286" s="13"/>
      <c r="AE286" s="13"/>
      <c r="AT286" s="249" t="s">
        <v>206</v>
      </c>
      <c r="AU286" s="249" t="s">
        <v>84</v>
      </c>
      <c r="AV286" s="13" t="s">
        <v>82</v>
      </c>
      <c r="AW286" s="13" t="s">
        <v>5</v>
      </c>
      <c r="AX286" s="13" t="s">
        <v>74</v>
      </c>
      <c r="AY286" s="249" t="s">
        <v>194</v>
      </c>
    </row>
    <row r="287" s="14" customFormat="1">
      <c r="A287" s="14"/>
      <c r="B287" s="250"/>
      <c r="C287" s="251"/>
      <c r="D287" s="241" t="s">
        <v>206</v>
      </c>
      <c r="E287" s="252" t="s">
        <v>20</v>
      </c>
      <c r="F287" s="253" t="s">
        <v>1237</v>
      </c>
      <c r="G287" s="251"/>
      <c r="H287" s="254">
        <v>4.4000000000000004</v>
      </c>
      <c r="I287" s="255"/>
      <c r="J287" s="255"/>
      <c r="K287" s="251"/>
      <c r="L287" s="251"/>
      <c r="M287" s="256"/>
      <c r="N287" s="257"/>
      <c r="O287" s="258"/>
      <c r="P287" s="258"/>
      <c r="Q287" s="258"/>
      <c r="R287" s="258"/>
      <c r="S287" s="258"/>
      <c r="T287" s="258"/>
      <c r="U287" s="258"/>
      <c r="V287" s="258"/>
      <c r="W287" s="258"/>
      <c r="X287" s="259"/>
      <c r="Y287" s="14"/>
      <c r="Z287" s="14"/>
      <c r="AA287" s="14"/>
      <c r="AB287" s="14"/>
      <c r="AC287" s="14"/>
      <c r="AD287" s="14"/>
      <c r="AE287" s="14"/>
      <c r="AT287" s="260" t="s">
        <v>206</v>
      </c>
      <c r="AU287" s="260" t="s">
        <v>84</v>
      </c>
      <c r="AV287" s="14" t="s">
        <v>84</v>
      </c>
      <c r="AW287" s="14" t="s">
        <v>5</v>
      </c>
      <c r="AX287" s="14" t="s">
        <v>74</v>
      </c>
      <c r="AY287" s="260" t="s">
        <v>194</v>
      </c>
    </row>
    <row r="288" s="13" customFormat="1">
      <c r="A288" s="13"/>
      <c r="B288" s="239"/>
      <c r="C288" s="240"/>
      <c r="D288" s="241" t="s">
        <v>206</v>
      </c>
      <c r="E288" s="242" t="s">
        <v>20</v>
      </c>
      <c r="F288" s="243" t="s">
        <v>1187</v>
      </c>
      <c r="G288" s="240"/>
      <c r="H288" s="242" t="s">
        <v>20</v>
      </c>
      <c r="I288" s="244"/>
      <c r="J288" s="244"/>
      <c r="K288" s="240"/>
      <c r="L288" s="240"/>
      <c r="M288" s="245"/>
      <c r="N288" s="246"/>
      <c r="O288" s="247"/>
      <c r="P288" s="247"/>
      <c r="Q288" s="247"/>
      <c r="R288" s="247"/>
      <c r="S288" s="247"/>
      <c r="T288" s="247"/>
      <c r="U288" s="247"/>
      <c r="V288" s="247"/>
      <c r="W288" s="247"/>
      <c r="X288" s="248"/>
      <c r="Y288" s="13"/>
      <c r="Z288" s="13"/>
      <c r="AA288" s="13"/>
      <c r="AB288" s="13"/>
      <c r="AC288" s="13"/>
      <c r="AD288" s="13"/>
      <c r="AE288" s="13"/>
      <c r="AT288" s="249" t="s">
        <v>206</v>
      </c>
      <c r="AU288" s="249" t="s">
        <v>84</v>
      </c>
      <c r="AV288" s="13" t="s">
        <v>82</v>
      </c>
      <c r="AW288" s="13" t="s">
        <v>5</v>
      </c>
      <c r="AX288" s="13" t="s">
        <v>74</v>
      </c>
      <c r="AY288" s="249" t="s">
        <v>194</v>
      </c>
    </row>
    <row r="289" s="13" customFormat="1">
      <c r="A289" s="13"/>
      <c r="B289" s="239"/>
      <c r="C289" s="240"/>
      <c r="D289" s="241" t="s">
        <v>206</v>
      </c>
      <c r="E289" s="242" t="s">
        <v>20</v>
      </c>
      <c r="F289" s="243" t="s">
        <v>506</v>
      </c>
      <c r="G289" s="240"/>
      <c r="H289" s="242" t="s">
        <v>20</v>
      </c>
      <c r="I289" s="244"/>
      <c r="J289" s="244"/>
      <c r="K289" s="240"/>
      <c r="L289" s="240"/>
      <c r="M289" s="245"/>
      <c r="N289" s="246"/>
      <c r="O289" s="247"/>
      <c r="P289" s="247"/>
      <c r="Q289" s="247"/>
      <c r="R289" s="247"/>
      <c r="S289" s="247"/>
      <c r="T289" s="247"/>
      <c r="U289" s="247"/>
      <c r="V289" s="247"/>
      <c r="W289" s="247"/>
      <c r="X289" s="248"/>
      <c r="Y289" s="13"/>
      <c r="Z289" s="13"/>
      <c r="AA289" s="13"/>
      <c r="AB289" s="13"/>
      <c r="AC289" s="13"/>
      <c r="AD289" s="13"/>
      <c r="AE289" s="13"/>
      <c r="AT289" s="249" t="s">
        <v>206</v>
      </c>
      <c r="AU289" s="249" t="s">
        <v>84</v>
      </c>
      <c r="AV289" s="13" t="s">
        <v>82</v>
      </c>
      <c r="AW289" s="13" t="s">
        <v>5</v>
      </c>
      <c r="AX289" s="13" t="s">
        <v>74</v>
      </c>
      <c r="AY289" s="249" t="s">
        <v>194</v>
      </c>
    </row>
    <row r="290" s="14" customFormat="1">
      <c r="A290" s="14"/>
      <c r="B290" s="250"/>
      <c r="C290" s="251"/>
      <c r="D290" s="241" t="s">
        <v>206</v>
      </c>
      <c r="E290" s="252" t="s">
        <v>20</v>
      </c>
      <c r="F290" s="253" t="s">
        <v>1238</v>
      </c>
      <c r="G290" s="251"/>
      <c r="H290" s="254">
        <v>1.6100000000000001</v>
      </c>
      <c r="I290" s="255"/>
      <c r="J290" s="255"/>
      <c r="K290" s="251"/>
      <c r="L290" s="251"/>
      <c r="M290" s="256"/>
      <c r="N290" s="257"/>
      <c r="O290" s="258"/>
      <c r="P290" s="258"/>
      <c r="Q290" s="258"/>
      <c r="R290" s="258"/>
      <c r="S290" s="258"/>
      <c r="T290" s="258"/>
      <c r="U290" s="258"/>
      <c r="V290" s="258"/>
      <c r="W290" s="258"/>
      <c r="X290" s="259"/>
      <c r="Y290" s="14"/>
      <c r="Z290" s="14"/>
      <c r="AA290" s="14"/>
      <c r="AB290" s="14"/>
      <c r="AC290" s="14"/>
      <c r="AD290" s="14"/>
      <c r="AE290" s="14"/>
      <c r="AT290" s="260" t="s">
        <v>206</v>
      </c>
      <c r="AU290" s="260" t="s">
        <v>84</v>
      </c>
      <c r="AV290" s="14" t="s">
        <v>84</v>
      </c>
      <c r="AW290" s="14" t="s">
        <v>5</v>
      </c>
      <c r="AX290" s="14" t="s">
        <v>74</v>
      </c>
      <c r="AY290" s="260" t="s">
        <v>194</v>
      </c>
    </row>
    <row r="291" s="13" customFormat="1">
      <c r="A291" s="13"/>
      <c r="B291" s="239"/>
      <c r="C291" s="240"/>
      <c r="D291" s="241" t="s">
        <v>206</v>
      </c>
      <c r="E291" s="242" t="s">
        <v>20</v>
      </c>
      <c r="F291" s="243" t="s">
        <v>1226</v>
      </c>
      <c r="G291" s="240"/>
      <c r="H291" s="242" t="s">
        <v>20</v>
      </c>
      <c r="I291" s="244"/>
      <c r="J291" s="244"/>
      <c r="K291" s="240"/>
      <c r="L291" s="240"/>
      <c r="M291" s="245"/>
      <c r="N291" s="246"/>
      <c r="O291" s="247"/>
      <c r="P291" s="247"/>
      <c r="Q291" s="247"/>
      <c r="R291" s="247"/>
      <c r="S291" s="247"/>
      <c r="T291" s="247"/>
      <c r="U291" s="247"/>
      <c r="V291" s="247"/>
      <c r="W291" s="247"/>
      <c r="X291" s="248"/>
      <c r="Y291" s="13"/>
      <c r="Z291" s="13"/>
      <c r="AA291" s="13"/>
      <c r="AB291" s="13"/>
      <c r="AC291" s="13"/>
      <c r="AD291" s="13"/>
      <c r="AE291" s="13"/>
      <c r="AT291" s="249" t="s">
        <v>206</v>
      </c>
      <c r="AU291" s="249" t="s">
        <v>84</v>
      </c>
      <c r="AV291" s="13" t="s">
        <v>82</v>
      </c>
      <c r="AW291" s="13" t="s">
        <v>5</v>
      </c>
      <c r="AX291" s="13" t="s">
        <v>74</v>
      </c>
      <c r="AY291" s="249" t="s">
        <v>194</v>
      </c>
    </row>
    <row r="292" s="13" customFormat="1">
      <c r="A292" s="13"/>
      <c r="B292" s="239"/>
      <c r="C292" s="240"/>
      <c r="D292" s="241" t="s">
        <v>206</v>
      </c>
      <c r="E292" s="242" t="s">
        <v>20</v>
      </c>
      <c r="F292" s="243" t="s">
        <v>506</v>
      </c>
      <c r="G292" s="240"/>
      <c r="H292" s="242" t="s">
        <v>20</v>
      </c>
      <c r="I292" s="244"/>
      <c r="J292" s="244"/>
      <c r="K292" s="240"/>
      <c r="L292" s="240"/>
      <c r="M292" s="245"/>
      <c r="N292" s="246"/>
      <c r="O292" s="247"/>
      <c r="P292" s="247"/>
      <c r="Q292" s="247"/>
      <c r="R292" s="247"/>
      <c r="S292" s="247"/>
      <c r="T292" s="247"/>
      <c r="U292" s="247"/>
      <c r="V292" s="247"/>
      <c r="W292" s="247"/>
      <c r="X292" s="248"/>
      <c r="Y292" s="13"/>
      <c r="Z292" s="13"/>
      <c r="AA292" s="13"/>
      <c r="AB292" s="13"/>
      <c r="AC292" s="13"/>
      <c r="AD292" s="13"/>
      <c r="AE292" s="13"/>
      <c r="AT292" s="249" t="s">
        <v>206</v>
      </c>
      <c r="AU292" s="249" t="s">
        <v>84</v>
      </c>
      <c r="AV292" s="13" t="s">
        <v>82</v>
      </c>
      <c r="AW292" s="13" t="s">
        <v>5</v>
      </c>
      <c r="AX292" s="13" t="s">
        <v>74</v>
      </c>
      <c r="AY292" s="249" t="s">
        <v>194</v>
      </c>
    </row>
    <row r="293" s="14" customFormat="1">
      <c r="A293" s="14"/>
      <c r="B293" s="250"/>
      <c r="C293" s="251"/>
      <c r="D293" s="241" t="s">
        <v>206</v>
      </c>
      <c r="E293" s="252" t="s">
        <v>20</v>
      </c>
      <c r="F293" s="253" t="s">
        <v>1239</v>
      </c>
      <c r="G293" s="251"/>
      <c r="H293" s="254">
        <v>132</v>
      </c>
      <c r="I293" s="255"/>
      <c r="J293" s="255"/>
      <c r="K293" s="251"/>
      <c r="L293" s="251"/>
      <c r="M293" s="256"/>
      <c r="N293" s="257"/>
      <c r="O293" s="258"/>
      <c r="P293" s="258"/>
      <c r="Q293" s="258"/>
      <c r="R293" s="258"/>
      <c r="S293" s="258"/>
      <c r="T293" s="258"/>
      <c r="U293" s="258"/>
      <c r="V293" s="258"/>
      <c r="W293" s="258"/>
      <c r="X293" s="259"/>
      <c r="Y293" s="14"/>
      <c r="Z293" s="14"/>
      <c r="AA293" s="14"/>
      <c r="AB293" s="14"/>
      <c r="AC293" s="14"/>
      <c r="AD293" s="14"/>
      <c r="AE293" s="14"/>
      <c r="AT293" s="260" t="s">
        <v>206</v>
      </c>
      <c r="AU293" s="260" t="s">
        <v>84</v>
      </c>
      <c r="AV293" s="14" t="s">
        <v>84</v>
      </c>
      <c r="AW293" s="14" t="s">
        <v>5</v>
      </c>
      <c r="AX293" s="14" t="s">
        <v>74</v>
      </c>
      <c r="AY293" s="260" t="s">
        <v>194</v>
      </c>
    </row>
    <row r="294" s="13" customFormat="1">
      <c r="A294" s="13"/>
      <c r="B294" s="239"/>
      <c r="C294" s="240"/>
      <c r="D294" s="241" t="s">
        <v>206</v>
      </c>
      <c r="E294" s="242" t="s">
        <v>20</v>
      </c>
      <c r="F294" s="243" t="s">
        <v>1196</v>
      </c>
      <c r="G294" s="240"/>
      <c r="H294" s="242" t="s">
        <v>20</v>
      </c>
      <c r="I294" s="244"/>
      <c r="J294" s="244"/>
      <c r="K294" s="240"/>
      <c r="L294" s="240"/>
      <c r="M294" s="245"/>
      <c r="N294" s="246"/>
      <c r="O294" s="247"/>
      <c r="P294" s="247"/>
      <c r="Q294" s="247"/>
      <c r="R294" s="247"/>
      <c r="S294" s="247"/>
      <c r="T294" s="247"/>
      <c r="U294" s="247"/>
      <c r="V294" s="247"/>
      <c r="W294" s="247"/>
      <c r="X294" s="248"/>
      <c r="Y294" s="13"/>
      <c r="Z294" s="13"/>
      <c r="AA294" s="13"/>
      <c r="AB294" s="13"/>
      <c r="AC294" s="13"/>
      <c r="AD294" s="13"/>
      <c r="AE294" s="13"/>
      <c r="AT294" s="249" t="s">
        <v>206</v>
      </c>
      <c r="AU294" s="249" t="s">
        <v>84</v>
      </c>
      <c r="AV294" s="13" t="s">
        <v>82</v>
      </c>
      <c r="AW294" s="13" t="s">
        <v>5</v>
      </c>
      <c r="AX294" s="13" t="s">
        <v>74</v>
      </c>
      <c r="AY294" s="249" t="s">
        <v>194</v>
      </c>
    </row>
    <row r="295" s="13" customFormat="1">
      <c r="A295" s="13"/>
      <c r="B295" s="239"/>
      <c r="C295" s="240"/>
      <c r="D295" s="241" t="s">
        <v>206</v>
      </c>
      <c r="E295" s="242" t="s">
        <v>20</v>
      </c>
      <c r="F295" s="243" t="s">
        <v>506</v>
      </c>
      <c r="G295" s="240"/>
      <c r="H295" s="242" t="s">
        <v>20</v>
      </c>
      <c r="I295" s="244"/>
      <c r="J295" s="244"/>
      <c r="K295" s="240"/>
      <c r="L295" s="240"/>
      <c r="M295" s="245"/>
      <c r="N295" s="246"/>
      <c r="O295" s="247"/>
      <c r="P295" s="247"/>
      <c r="Q295" s="247"/>
      <c r="R295" s="247"/>
      <c r="S295" s="247"/>
      <c r="T295" s="247"/>
      <c r="U295" s="247"/>
      <c r="V295" s="247"/>
      <c r="W295" s="247"/>
      <c r="X295" s="248"/>
      <c r="Y295" s="13"/>
      <c r="Z295" s="13"/>
      <c r="AA295" s="13"/>
      <c r="AB295" s="13"/>
      <c r="AC295" s="13"/>
      <c r="AD295" s="13"/>
      <c r="AE295" s="13"/>
      <c r="AT295" s="249" t="s">
        <v>206</v>
      </c>
      <c r="AU295" s="249" t="s">
        <v>84</v>
      </c>
      <c r="AV295" s="13" t="s">
        <v>82</v>
      </c>
      <c r="AW295" s="13" t="s">
        <v>5</v>
      </c>
      <c r="AX295" s="13" t="s">
        <v>74</v>
      </c>
      <c r="AY295" s="249" t="s">
        <v>194</v>
      </c>
    </row>
    <row r="296" s="14" customFormat="1">
      <c r="A296" s="14"/>
      <c r="B296" s="250"/>
      <c r="C296" s="251"/>
      <c r="D296" s="241" t="s">
        <v>206</v>
      </c>
      <c r="E296" s="252" t="s">
        <v>20</v>
      </c>
      <c r="F296" s="253" t="s">
        <v>1240</v>
      </c>
      <c r="G296" s="251"/>
      <c r="H296" s="254">
        <v>2.218</v>
      </c>
      <c r="I296" s="255"/>
      <c r="J296" s="255"/>
      <c r="K296" s="251"/>
      <c r="L296" s="251"/>
      <c r="M296" s="256"/>
      <c r="N296" s="257"/>
      <c r="O296" s="258"/>
      <c r="P296" s="258"/>
      <c r="Q296" s="258"/>
      <c r="R296" s="258"/>
      <c r="S296" s="258"/>
      <c r="T296" s="258"/>
      <c r="U296" s="258"/>
      <c r="V296" s="258"/>
      <c r="W296" s="258"/>
      <c r="X296" s="259"/>
      <c r="Y296" s="14"/>
      <c r="Z296" s="14"/>
      <c r="AA296" s="14"/>
      <c r="AB296" s="14"/>
      <c r="AC296" s="14"/>
      <c r="AD296" s="14"/>
      <c r="AE296" s="14"/>
      <c r="AT296" s="260" t="s">
        <v>206</v>
      </c>
      <c r="AU296" s="260" t="s">
        <v>84</v>
      </c>
      <c r="AV296" s="14" t="s">
        <v>84</v>
      </c>
      <c r="AW296" s="14" t="s">
        <v>5</v>
      </c>
      <c r="AX296" s="14" t="s">
        <v>74</v>
      </c>
      <c r="AY296" s="260" t="s">
        <v>194</v>
      </c>
    </row>
    <row r="297" s="15" customFormat="1">
      <c r="A297" s="15"/>
      <c r="B297" s="261"/>
      <c r="C297" s="262"/>
      <c r="D297" s="241" t="s">
        <v>206</v>
      </c>
      <c r="E297" s="263" t="s">
        <v>20</v>
      </c>
      <c r="F297" s="264" t="s">
        <v>210</v>
      </c>
      <c r="G297" s="262"/>
      <c r="H297" s="265">
        <v>140.22800000000001</v>
      </c>
      <c r="I297" s="266"/>
      <c r="J297" s="266"/>
      <c r="K297" s="262"/>
      <c r="L297" s="262"/>
      <c r="M297" s="267"/>
      <c r="N297" s="298"/>
      <c r="O297" s="299"/>
      <c r="P297" s="299"/>
      <c r="Q297" s="299"/>
      <c r="R297" s="299"/>
      <c r="S297" s="299"/>
      <c r="T297" s="299"/>
      <c r="U297" s="299"/>
      <c r="V297" s="299"/>
      <c r="W297" s="299"/>
      <c r="X297" s="300"/>
      <c r="Y297" s="15"/>
      <c r="Z297" s="15"/>
      <c r="AA297" s="15"/>
      <c r="AB297" s="15"/>
      <c r="AC297" s="15"/>
      <c r="AD297" s="15"/>
      <c r="AE297" s="15"/>
      <c r="AT297" s="271" t="s">
        <v>206</v>
      </c>
      <c r="AU297" s="271" t="s">
        <v>84</v>
      </c>
      <c r="AV297" s="15" t="s">
        <v>202</v>
      </c>
      <c r="AW297" s="15" t="s">
        <v>5</v>
      </c>
      <c r="AX297" s="15" t="s">
        <v>82</v>
      </c>
      <c r="AY297" s="271" t="s">
        <v>194</v>
      </c>
    </row>
    <row r="298" s="2" customFormat="1" ht="6.96" customHeight="1">
      <c r="A298" s="41"/>
      <c r="B298" s="62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47"/>
      <c r="N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</row>
  </sheetData>
  <sheetProtection sheet="1" autoFilter="0" formatColumns="0" formatRows="0" objects="1" scenarios="1" spinCount="100000" saltValue="qM1V9rBopk2fvEGkrkWdOekJPNih+DJUu9cytbSZ/0E6x1sbpoyq4jomkSL6NofUTKcsmpTDppNcltK29jeKqQ==" hashValue="XIvFtu9ibTB+eiTa/OxtGmnTQbiaKq+j8N7IizU53CjehbNWSF9OuLgSfx3n3XEbo1bJ0C3HRzRsOSRMaYCMng==" algorithmName="SHA-512" password="CC35"/>
  <autoFilter ref="C93:L297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82:H82"/>
    <mergeCell ref="E84:H84"/>
    <mergeCell ref="E86:H86"/>
    <mergeCell ref="M2:Z2"/>
  </mergeCells>
  <hyperlinks>
    <hyperlink ref="F98" r:id="rId1" display="https://podminky.urs.cz/item/CS_URS_2025_01/111111311"/>
    <hyperlink ref="F105" r:id="rId2" display="https://podminky.urs.cz/item/CS_URS_2025_01/111301111"/>
    <hyperlink ref="F112" r:id="rId3" display="https://podminky.urs.cz/item/CS_URS_2025_01/131213701"/>
    <hyperlink ref="F119" r:id="rId4" display="https://podminky.urs.cz/item/CS_URS_2025_01/162211311"/>
    <hyperlink ref="F126" r:id="rId5" display="https://podminky.urs.cz/item/CS_URS_2025_01/162211319"/>
    <hyperlink ref="F134" r:id="rId6" display="https://podminky.urs.cz/item/CS_URS_2025_01/162702111"/>
    <hyperlink ref="F141" r:id="rId7" display="https://podminky.urs.cz/item/CS_URS_2025_01/162702119"/>
    <hyperlink ref="F149" r:id="rId8" display="https://podminky.urs.cz/item/CS_URS_2025_01/162751117"/>
    <hyperlink ref="F156" r:id="rId9" display="https://podminky.urs.cz/item/CS_URS_2025_01/162751119"/>
    <hyperlink ref="F163" r:id="rId10" display="https://podminky.urs.cz/item/CS_URS_2025_01/167111101"/>
    <hyperlink ref="F170" r:id="rId11" display="https://podminky.urs.cz/item/CS_URS_2025_01/171152501"/>
    <hyperlink ref="F175" r:id="rId12" display="https://podminky.urs.cz/item/CS_URS_2025_01/171201221"/>
    <hyperlink ref="F184" r:id="rId13" display="https://podminky.urs.cz/item/CS_URS_2025_01/171251201"/>
    <hyperlink ref="F193" r:id="rId14" display="https://podminky.urs.cz/item/CS_URS_2025_01/275313711"/>
    <hyperlink ref="F201" r:id="rId15" display="https://podminky.urs.cz/item/CS_URS_2025_01/338951121"/>
    <hyperlink ref="F234" r:id="rId16" display="https://podminky.urs.cz/item/CS_URS_2025_01/348101310"/>
    <hyperlink ref="F248" r:id="rId17" display="https://podminky.urs.cz/item/CS_URS_2025_01/348941111"/>
    <hyperlink ref="F263" r:id="rId18" display="https://podminky.urs.cz/item/CS_URS_2025_01/998232110"/>
    <hyperlink ref="F265" r:id="rId19" display="https://podminky.urs.cz/item/CS_URS_2025_01/998232121"/>
    <hyperlink ref="F269" r:id="rId20" display="https://podminky.urs.cz/item/CS_URS_2025_01/783201401"/>
    <hyperlink ref="F284" r:id="rId21" display="https://podminky.urs.cz/item/CS_URS_2025_01/783213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112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1" customFormat="1" ht="12" customHeight="1">
      <c r="B8" s="23"/>
      <c r="D8" s="148" t="s">
        <v>153</v>
      </c>
      <c r="M8" s="23"/>
    </row>
    <row r="9" s="2" customFormat="1" ht="16.5" customHeight="1">
      <c r="A9" s="41"/>
      <c r="B9" s="47"/>
      <c r="C9" s="41"/>
      <c r="D9" s="41"/>
      <c r="E9" s="149" t="s">
        <v>772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8" t="s">
        <v>518</v>
      </c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1242</v>
      </c>
      <c r="F11" s="41"/>
      <c r="G11" s="41"/>
      <c r="H11" s="41"/>
      <c r="I11" s="41"/>
      <c r="J11" s="41"/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8" t="s">
        <v>19</v>
      </c>
      <c r="E13" s="41"/>
      <c r="F13" s="139" t="s">
        <v>20</v>
      </c>
      <c r="G13" s="41"/>
      <c r="H13" s="41"/>
      <c r="I13" s="148" t="s">
        <v>21</v>
      </c>
      <c r="J13" s="139" t="s">
        <v>20</v>
      </c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22</v>
      </c>
      <c r="E14" s="41"/>
      <c r="F14" s="139" t="s">
        <v>23</v>
      </c>
      <c r="G14" s="41"/>
      <c r="H14" s="41"/>
      <c r="I14" s="148" t="s">
        <v>24</v>
      </c>
      <c r="J14" s="152" t="str">
        <f>'Rekapitulace stavby'!AN8</f>
        <v>5. 6. 2025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8" t="s">
        <v>26</v>
      </c>
      <c r="E16" s="41"/>
      <c r="F16" s="41"/>
      <c r="G16" s="41"/>
      <c r="H16" s="41"/>
      <c r="I16" s="148" t="s">
        <v>27</v>
      </c>
      <c r="J16" s="139" t="s">
        <v>20</v>
      </c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9" t="s">
        <v>28</v>
      </c>
      <c r="F17" s="41"/>
      <c r="G17" s="41"/>
      <c r="H17" s="41"/>
      <c r="I17" s="148" t="s">
        <v>29</v>
      </c>
      <c r="J17" s="139" t="s">
        <v>20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8" t="s">
        <v>30</v>
      </c>
      <c r="E19" s="41"/>
      <c r="F19" s="41"/>
      <c r="G19" s="41"/>
      <c r="H19" s="41"/>
      <c r="I19" s="148" t="s">
        <v>27</v>
      </c>
      <c r="J19" s="36" t="str">
        <f>'Rekapitulace stavby'!AN13</f>
        <v>Vyplň údaj</v>
      </c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9"/>
      <c r="G20" s="139"/>
      <c r="H20" s="139"/>
      <c r="I20" s="148" t="s">
        <v>29</v>
      </c>
      <c r="J20" s="36" t="str">
        <f>'Rekapitulace stavby'!AN14</f>
        <v>Vyplň údaj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8" t="s">
        <v>32</v>
      </c>
      <c r="E22" s="41"/>
      <c r="F22" s="41"/>
      <c r="G22" s="41"/>
      <c r="H22" s="41"/>
      <c r="I22" s="148" t="s">
        <v>27</v>
      </c>
      <c r="J22" s="139" t="s">
        <v>20</v>
      </c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9" t="s">
        <v>33</v>
      </c>
      <c r="F23" s="41"/>
      <c r="G23" s="41"/>
      <c r="H23" s="41"/>
      <c r="I23" s="148" t="s">
        <v>29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8" t="s">
        <v>34</v>
      </c>
      <c r="E25" s="41"/>
      <c r="F25" s="41"/>
      <c r="G25" s="41"/>
      <c r="H25" s="41"/>
      <c r="I25" s="148" t="s">
        <v>27</v>
      </c>
      <c r="J25" s="139" t="s">
        <v>20</v>
      </c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9" t="s">
        <v>35</v>
      </c>
      <c r="F26" s="41"/>
      <c r="G26" s="41"/>
      <c r="H26" s="41"/>
      <c r="I26" s="148" t="s">
        <v>29</v>
      </c>
      <c r="J26" s="139" t="s">
        <v>20</v>
      </c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8" t="s">
        <v>36</v>
      </c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3"/>
      <c r="B29" s="154"/>
      <c r="C29" s="153"/>
      <c r="D29" s="153"/>
      <c r="E29" s="155" t="s">
        <v>520</v>
      </c>
      <c r="F29" s="155"/>
      <c r="G29" s="155"/>
      <c r="H29" s="155"/>
      <c r="I29" s="153"/>
      <c r="J29" s="153"/>
      <c r="K29" s="153"/>
      <c r="L29" s="153"/>
      <c r="M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7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7"/>
      <c r="C32" s="41"/>
      <c r="D32" s="41"/>
      <c r="E32" s="148" t="s">
        <v>156</v>
      </c>
      <c r="F32" s="41"/>
      <c r="G32" s="41"/>
      <c r="H32" s="41"/>
      <c r="I32" s="41"/>
      <c r="J32" s="41"/>
      <c r="K32" s="158">
        <f>I65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>
      <c r="A33" s="41"/>
      <c r="B33" s="47"/>
      <c r="C33" s="41"/>
      <c r="D33" s="41"/>
      <c r="E33" s="148" t="s">
        <v>157</v>
      </c>
      <c r="F33" s="41"/>
      <c r="G33" s="41"/>
      <c r="H33" s="41"/>
      <c r="I33" s="41"/>
      <c r="J33" s="41"/>
      <c r="K33" s="158">
        <f>J65</f>
        <v>0</v>
      </c>
      <c r="L33" s="41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38</v>
      </c>
      <c r="E34" s="41"/>
      <c r="F34" s="41"/>
      <c r="G34" s="41"/>
      <c r="H34" s="41"/>
      <c r="I34" s="41"/>
      <c r="J34" s="41"/>
      <c r="K34" s="160">
        <f>ROUND(K93, 2)</f>
        <v>0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7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40</v>
      </c>
      <c r="G36" s="41"/>
      <c r="H36" s="41"/>
      <c r="I36" s="161" t="s">
        <v>39</v>
      </c>
      <c r="J36" s="41"/>
      <c r="K36" s="161" t="s">
        <v>41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2" t="s">
        <v>42</v>
      </c>
      <c r="E37" s="148" t="s">
        <v>43</v>
      </c>
      <c r="F37" s="158">
        <f>ROUND((SUM(BE93:BE218)),  2)</f>
        <v>0</v>
      </c>
      <c r="G37" s="41"/>
      <c r="H37" s="41"/>
      <c r="I37" s="163">
        <v>0.20999999999999999</v>
      </c>
      <c r="J37" s="41"/>
      <c r="K37" s="158">
        <f>ROUND(((SUM(BE93:BE218))*I37),  2)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8" t="s">
        <v>44</v>
      </c>
      <c r="F38" s="158">
        <f>ROUND((SUM(BF93:BF218)),  2)</f>
        <v>0</v>
      </c>
      <c r="G38" s="41"/>
      <c r="H38" s="41"/>
      <c r="I38" s="163">
        <v>0.12</v>
      </c>
      <c r="J38" s="41"/>
      <c r="K38" s="158">
        <f>ROUND(((SUM(BF93:BF218))*I38),  2)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45</v>
      </c>
      <c r="F39" s="158">
        <f>ROUND((SUM(BG93:BG218)),  2)</f>
        <v>0</v>
      </c>
      <c r="G39" s="41"/>
      <c r="H39" s="41"/>
      <c r="I39" s="163">
        <v>0.20999999999999999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8" t="s">
        <v>46</v>
      </c>
      <c r="F40" s="158">
        <f>ROUND((SUM(BH93:BH218)),  2)</f>
        <v>0</v>
      </c>
      <c r="G40" s="41"/>
      <c r="H40" s="41"/>
      <c r="I40" s="163">
        <v>0.12</v>
      </c>
      <c r="J40" s="41"/>
      <c r="K40" s="158">
        <f>0</f>
        <v>0</v>
      </c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8" t="s">
        <v>47</v>
      </c>
      <c r="F41" s="158">
        <f>ROUND((SUM(BI93:BI218)),  2)</f>
        <v>0</v>
      </c>
      <c r="G41" s="41"/>
      <c r="H41" s="41"/>
      <c r="I41" s="163">
        <v>0</v>
      </c>
      <c r="J41" s="41"/>
      <c r="K41" s="158">
        <f>0</f>
        <v>0</v>
      </c>
      <c r="L41" s="41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48</v>
      </c>
      <c r="E43" s="166"/>
      <c r="F43" s="166"/>
      <c r="G43" s="167" t="s">
        <v>49</v>
      </c>
      <c r="H43" s="168" t="s">
        <v>50</v>
      </c>
      <c r="I43" s="166"/>
      <c r="J43" s="166"/>
      <c r="K43" s="169">
        <f>SUM(K34:K41)</f>
        <v>0</v>
      </c>
      <c r="L43" s="170"/>
      <c r="M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158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17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Revitalizace zahrady Benediktinského opatství</v>
      </c>
      <c r="F52" s="35"/>
      <c r="G52" s="35"/>
      <c r="H52" s="35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153</v>
      </c>
      <c r="D53" s="25"/>
      <c r="E53" s="25"/>
      <c r="F53" s="25"/>
      <c r="G53" s="25"/>
      <c r="H53" s="25"/>
      <c r="I53" s="25"/>
      <c r="J53" s="25"/>
      <c r="K53" s="25"/>
      <c r="L53" s="25"/>
      <c r="M53" s="23"/>
    </row>
    <row r="54" s="2" customFormat="1" ht="16.5" customHeight="1">
      <c r="A54" s="41"/>
      <c r="B54" s="42"/>
      <c r="C54" s="43"/>
      <c r="D54" s="43"/>
      <c r="E54" s="175" t="s">
        <v>772</v>
      </c>
      <c r="F54" s="43"/>
      <c r="G54" s="43"/>
      <c r="H54" s="43"/>
      <c r="I54" s="43"/>
      <c r="J54" s="43"/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2" customHeight="1">
      <c r="A55" s="41"/>
      <c r="B55" s="42"/>
      <c r="C55" s="35" t="s">
        <v>518</v>
      </c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6.5" customHeight="1">
      <c r="A56" s="41"/>
      <c r="B56" s="42"/>
      <c r="C56" s="43"/>
      <c r="D56" s="43"/>
      <c r="E56" s="72" t="str">
        <f>E11</f>
        <v>2025-014-03-06 - Dětské hřiště - dopadové plochy</v>
      </c>
      <c r="F56" s="43"/>
      <c r="G56" s="43"/>
      <c r="H56" s="43"/>
      <c r="I56" s="43"/>
      <c r="J56" s="43"/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2" customHeight="1">
      <c r="A58" s="41"/>
      <c r="B58" s="42"/>
      <c r="C58" s="35" t="s">
        <v>22</v>
      </c>
      <c r="D58" s="43"/>
      <c r="E58" s="43"/>
      <c r="F58" s="30" t="str">
        <f>F14</f>
        <v>parc.č.:1236, 1237/1, 1237/2, 1238, k.ú</v>
      </c>
      <c r="G58" s="43"/>
      <c r="H58" s="43"/>
      <c r="I58" s="35" t="s">
        <v>24</v>
      </c>
      <c r="J58" s="75" t="str">
        <f>IF(J14="","",J14)</f>
        <v>5. 6. 2025</v>
      </c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40.05" customHeight="1">
      <c r="A60" s="41"/>
      <c r="B60" s="42"/>
      <c r="C60" s="35" t="s">
        <v>26</v>
      </c>
      <c r="D60" s="43"/>
      <c r="E60" s="43"/>
      <c r="F60" s="30" t="str">
        <f>E17</f>
        <v xml:space="preserve">Benediktinské opatství, Vyšehradská 49, Praha 2   </v>
      </c>
      <c r="G60" s="43"/>
      <c r="H60" s="43"/>
      <c r="I60" s="35" t="s">
        <v>32</v>
      </c>
      <c r="J60" s="39" t="str">
        <f>E23</f>
        <v xml:space="preserve">Ing. arch. Tomáš Hradečný, Sestupná 21, Praha 6   </v>
      </c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15.15" customHeight="1">
      <c r="A61" s="41"/>
      <c r="B61" s="42"/>
      <c r="C61" s="35" t="s">
        <v>30</v>
      </c>
      <c r="D61" s="43"/>
      <c r="E61" s="43"/>
      <c r="F61" s="30" t="str">
        <f>IF(E20="","",E20)</f>
        <v>Vyplň údaj</v>
      </c>
      <c r="G61" s="43"/>
      <c r="H61" s="43"/>
      <c r="I61" s="35" t="s">
        <v>34</v>
      </c>
      <c r="J61" s="39" t="str">
        <f>E26</f>
        <v>Ing. Dana Mlejnková</v>
      </c>
      <c r="K61" s="43"/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9.28" customHeight="1">
      <c r="A63" s="41"/>
      <c r="B63" s="42"/>
      <c r="C63" s="176" t="s">
        <v>159</v>
      </c>
      <c r="D63" s="177"/>
      <c r="E63" s="177"/>
      <c r="F63" s="177"/>
      <c r="G63" s="177"/>
      <c r="H63" s="177"/>
      <c r="I63" s="178" t="s">
        <v>160</v>
      </c>
      <c r="J63" s="178" t="s">
        <v>161</v>
      </c>
      <c r="K63" s="178" t="s">
        <v>162</v>
      </c>
      <c r="L63" s="177"/>
      <c r="M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2.8" customHeight="1">
      <c r="A65" s="41"/>
      <c r="B65" s="42"/>
      <c r="C65" s="179" t="s">
        <v>72</v>
      </c>
      <c r="D65" s="43"/>
      <c r="E65" s="43"/>
      <c r="F65" s="43"/>
      <c r="G65" s="43"/>
      <c r="H65" s="43"/>
      <c r="I65" s="105">
        <f>Q93</f>
        <v>0</v>
      </c>
      <c r="J65" s="105">
        <f>R93</f>
        <v>0</v>
      </c>
      <c r="K65" s="105">
        <f>K93</f>
        <v>0</v>
      </c>
      <c r="L65" s="43"/>
      <c r="M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U65" s="20" t="s">
        <v>163</v>
      </c>
    </row>
    <row r="66" s="9" customFormat="1" ht="24.96" customHeight="1">
      <c r="A66" s="9"/>
      <c r="B66" s="180"/>
      <c r="C66" s="181"/>
      <c r="D66" s="182" t="s">
        <v>164</v>
      </c>
      <c r="E66" s="183"/>
      <c r="F66" s="183"/>
      <c r="G66" s="183"/>
      <c r="H66" s="183"/>
      <c r="I66" s="184">
        <f>Q94</f>
        <v>0</v>
      </c>
      <c r="J66" s="184">
        <f>R94</f>
        <v>0</v>
      </c>
      <c r="K66" s="184">
        <f>K94</f>
        <v>0</v>
      </c>
      <c r="L66" s="181"/>
      <c r="M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31"/>
      <c r="D67" s="187" t="s">
        <v>522</v>
      </c>
      <c r="E67" s="188"/>
      <c r="F67" s="188"/>
      <c r="G67" s="188"/>
      <c r="H67" s="188"/>
      <c r="I67" s="189">
        <f>Q95</f>
        <v>0</v>
      </c>
      <c r="J67" s="189">
        <f>R95</f>
        <v>0</v>
      </c>
      <c r="K67" s="189">
        <f>K95</f>
        <v>0</v>
      </c>
      <c r="L67" s="131"/>
      <c r="M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31"/>
      <c r="D68" s="187" t="s">
        <v>1243</v>
      </c>
      <c r="E68" s="188"/>
      <c r="F68" s="188"/>
      <c r="G68" s="188"/>
      <c r="H68" s="188"/>
      <c r="I68" s="189">
        <f>Q182</f>
        <v>0</v>
      </c>
      <c r="J68" s="189">
        <f>R182</f>
        <v>0</v>
      </c>
      <c r="K68" s="189">
        <f>K182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31"/>
      <c r="D69" s="187" t="s">
        <v>1244</v>
      </c>
      <c r="E69" s="188"/>
      <c r="F69" s="188"/>
      <c r="G69" s="188"/>
      <c r="H69" s="188"/>
      <c r="I69" s="189">
        <f>Q190</f>
        <v>0</v>
      </c>
      <c r="J69" s="189">
        <f>R190</f>
        <v>0</v>
      </c>
      <c r="K69" s="189">
        <f>K190</f>
        <v>0</v>
      </c>
      <c r="L69" s="131"/>
      <c r="M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31"/>
      <c r="D70" s="187" t="s">
        <v>174</v>
      </c>
      <c r="E70" s="188"/>
      <c r="F70" s="188"/>
      <c r="G70" s="188"/>
      <c r="H70" s="188"/>
      <c r="I70" s="189">
        <f>Q210</f>
        <v>0</v>
      </c>
      <c r="J70" s="189">
        <f>R210</f>
        <v>0</v>
      </c>
      <c r="K70" s="189">
        <f>K210</f>
        <v>0</v>
      </c>
      <c r="L70" s="131"/>
      <c r="M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1245</v>
      </c>
      <c r="E71" s="183"/>
      <c r="F71" s="183"/>
      <c r="G71" s="183"/>
      <c r="H71" s="183"/>
      <c r="I71" s="184">
        <f>Q213</f>
        <v>0</v>
      </c>
      <c r="J71" s="184">
        <f>R213</f>
        <v>0</v>
      </c>
      <c r="K71" s="184">
        <f>K213</f>
        <v>0</v>
      </c>
      <c r="L71" s="181"/>
      <c r="M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15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175</v>
      </c>
      <c r="D78" s="43"/>
      <c r="E78" s="43"/>
      <c r="F78" s="43"/>
      <c r="G78" s="43"/>
      <c r="H78" s="43"/>
      <c r="I78" s="43"/>
      <c r="J78" s="43"/>
      <c r="K78" s="43"/>
      <c r="L78" s="43"/>
      <c r="M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17</v>
      </c>
      <c r="D80" s="43"/>
      <c r="E80" s="43"/>
      <c r="F80" s="43"/>
      <c r="G80" s="43"/>
      <c r="H80" s="43"/>
      <c r="I80" s="43"/>
      <c r="J80" s="43"/>
      <c r="K80" s="43"/>
      <c r="L80" s="43"/>
      <c r="M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5" t="str">
        <f>E7</f>
        <v>Revitalizace zahrady Benediktinského opatství</v>
      </c>
      <c r="F81" s="35"/>
      <c r="G81" s="35"/>
      <c r="H81" s="35"/>
      <c r="I81" s="43"/>
      <c r="J81" s="43"/>
      <c r="K81" s="43"/>
      <c r="L81" s="43"/>
      <c r="M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153</v>
      </c>
      <c r="D82" s="25"/>
      <c r="E82" s="25"/>
      <c r="F82" s="25"/>
      <c r="G82" s="25"/>
      <c r="H82" s="25"/>
      <c r="I82" s="25"/>
      <c r="J82" s="25"/>
      <c r="K82" s="25"/>
      <c r="L82" s="25"/>
      <c r="M82" s="23"/>
    </row>
    <row r="83" s="2" customFormat="1" ht="16.5" customHeight="1">
      <c r="A83" s="41"/>
      <c r="B83" s="42"/>
      <c r="C83" s="43"/>
      <c r="D83" s="43"/>
      <c r="E83" s="175" t="s">
        <v>772</v>
      </c>
      <c r="F83" s="43"/>
      <c r="G83" s="43"/>
      <c r="H83" s="43"/>
      <c r="I83" s="43"/>
      <c r="J83" s="43"/>
      <c r="K83" s="43"/>
      <c r="L83" s="43"/>
      <c r="M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518</v>
      </c>
      <c r="D84" s="43"/>
      <c r="E84" s="43"/>
      <c r="F84" s="43"/>
      <c r="G84" s="43"/>
      <c r="H84" s="43"/>
      <c r="I84" s="43"/>
      <c r="J84" s="43"/>
      <c r="K84" s="43"/>
      <c r="L84" s="43"/>
      <c r="M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2025-014-03-06 - Dětské hřiště - dopadové plochy</v>
      </c>
      <c r="F85" s="43"/>
      <c r="G85" s="43"/>
      <c r="H85" s="43"/>
      <c r="I85" s="43"/>
      <c r="J85" s="43"/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22</v>
      </c>
      <c r="D87" s="43"/>
      <c r="E87" s="43"/>
      <c r="F87" s="30" t="str">
        <f>F14</f>
        <v>parc.č.:1236, 1237/1, 1237/2, 1238, k.ú</v>
      </c>
      <c r="G87" s="43"/>
      <c r="H87" s="43"/>
      <c r="I87" s="35" t="s">
        <v>24</v>
      </c>
      <c r="J87" s="75" t="str">
        <f>IF(J14="","",J14)</f>
        <v>5. 6. 2025</v>
      </c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26</v>
      </c>
      <c r="D89" s="43"/>
      <c r="E89" s="43"/>
      <c r="F89" s="30" t="str">
        <f>E17</f>
        <v xml:space="preserve">Benediktinské opatství, Vyšehradská 49, Praha 2   </v>
      </c>
      <c r="G89" s="43"/>
      <c r="H89" s="43"/>
      <c r="I89" s="35" t="s">
        <v>32</v>
      </c>
      <c r="J89" s="39" t="str">
        <f>E23</f>
        <v xml:space="preserve">Ing. arch. Tomáš Hradečný, Sestupná 21, Praha 6   </v>
      </c>
      <c r="K89" s="43"/>
      <c r="L89" s="43"/>
      <c r="M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30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>Ing. Dana Mlejnková</v>
      </c>
      <c r="K90" s="43"/>
      <c r="L90" s="43"/>
      <c r="M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91"/>
      <c r="B92" s="192"/>
      <c r="C92" s="193" t="s">
        <v>176</v>
      </c>
      <c r="D92" s="194" t="s">
        <v>57</v>
      </c>
      <c r="E92" s="194" t="s">
        <v>53</v>
      </c>
      <c r="F92" s="194" t="s">
        <v>54</v>
      </c>
      <c r="G92" s="194" t="s">
        <v>177</v>
      </c>
      <c r="H92" s="194" t="s">
        <v>178</v>
      </c>
      <c r="I92" s="194" t="s">
        <v>179</v>
      </c>
      <c r="J92" s="194" t="s">
        <v>180</v>
      </c>
      <c r="K92" s="194" t="s">
        <v>162</v>
      </c>
      <c r="L92" s="195" t="s">
        <v>181</v>
      </c>
      <c r="M92" s="196"/>
      <c r="N92" s="95" t="s">
        <v>20</v>
      </c>
      <c r="O92" s="96" t="s">
        <v>42</v>
      </c>
      <c r="P92" s="96" t="s">
        <v>182</v>
      </c>
      <c r="Q92" s="96" t="s">
        <v>183</v>
      </c>
      <c r="R92" s="96" t="s">
        <v>184</v>
      </c>
      <c r="S92" s="96" t="s">
        <v>185</v>
      </c>
      <c r="T92" s="96" t="s">
        <v>186</v>
      </c>
      <c r="U92" s="96" t="s">
        <v>187</v>
      </c>
      <c r="V92" s="96" t="s">
        <v>188</v>
      </c>
      <c r="W92" s="96" t="s">
        <v>189</v>
      </c>
      <c r="X92" s="97" t="s">
        <v>190</v>
      </c>
      <c r="Y92" s="191"/>
      <c r="Z92" s="191"/>
      <c r="AA92" s="191"/>
      <c r="AB92" s="191"/>
      <c r="AC92" s="191"/>
      <c r="AD92" s="191"/>
      <c r="AE92" s="191"/>
    </row>
    <row r="93" s="2" customFormat="1" ht="22.8" customHeight="1">
      <c r="A93" s="41"/>
      <c r="B93" s="42"/>
      <c r="C93" s="102" t="s">
        <v>191</v>
      </c>
      <c r="D93" s="43"/>
      <c r="E93" s="43"/>
      <c r="F93" s="43"/>
      <c r="G93" s="43"/>
      <c r="H93" s="43"/>
      <c r="I93" s="43"/>
      <c r="J93" s="43"/>
      <c r="K93" s="197">
        <f>BK93</f>
        <v>0</v>
      </c>
      <c r="L93" s="43"/>
      <c r="M93" s="47"/>
      <c r="N93" s="98"/>
      <c r="O93" s="198"/>
      <c r="P93" s="99"/>
      <c r="Q93" s="199">
        <f>Q94+Q213</f>
        <v>0</v>
      </c>
      <c r="R93" s="199">
        <f>R94+R213</f>
        <v>0</v>
      </c>
      <c r="S93" s="99"/>
      <c r="T93" s="200">
        <f>T94+T213</f>
        <v>0</v>
      </c>
      <c r="U93" s="99"/>
      <c r="V93" s="200">
        <f>V94+V213</f>
        <v>225.334949728</v>
      </c>
      <c r="W93" s="99"/>
      <c r="X93" s="201">
        <f>X94+X213</f>
        <v>0</v>
      </c>
      <c r="Y93" s="41"/>
      <c r="Z93" s="41"/>
      <c r="AA93" s="41"/>
      <c r="AB93" s="41"/>
      <c r="AC93" s="41"/>
      <c r="AD93" s="41"/>
      <c r="AE93" s="41"/>
      <c r="AT93" s="20" t="s">
        <v>73</v>
      </c>
      <c r="AU93" s="20" t="s">
        <v>163</v>
      </c>
      <c r="BK93" s="202">
        <f>BK94+BK213</f>
        <v>0</v>
      </c>
    </row>
    <row r="94" s="12" customFormat="1" ht="25.92" customHeight="1">
      <c r="A94" s="12"/>
      <c r="B94" s="203"/>
      <c r="C94" s="204"/>
      <c r="D94" s="205" t="s">
        <v>73</v>
      </c>
      <c r="E94" s="206" t="s">
        <v>192</v>
      </c>
      <c r="F94" s="206" t="s">
        <v>193</v>
      </c>
      <c r="G94" s="204"/>
      <c r="H94" s="204"/>
      <c r="I94" s="207"/>
      <c r="J94" s="207"/>
      <c r="K94" s="208">
        <f>BK94</f>
        <v>0</v>
      </c>
      <c r="L94" s="204"/>
      <c r="M94" s="209"/>
      <c r="N94" s="210"/>
      <c r="O94" s="211"/>
      <c r="P94" s="211"/>
      <c r="Q94" s="212">
        <f>Q95+Q182+Q190+Q210</f>
        <v>0</v>
      </c>
      <c r="R94" s="212">
        <f>R95+R182+R190+R210</f>
        <v>0</v>
      </c>
      <c r="S94" s="211"/>
      <c r="T94" s="213">
        <f>T95+T182+T190+T210</f>
        <v>0</v>
      </c>
      <c r="U94" s="211"/>
      <c r="V94" s="213">
        <f>V95+V182+V190+V210</f>
        <v>225.334949728</v>
      </c>
      <c r="W94" s="211"/>
      <c r="X94" s="214">
        <f>X95+X182+X190+X210</f>
        <v>0</v>
      </c>
      <c r="Y94" s="12"/>
      <c r="Z94" s="12"/>
      <c r="AA94" s="12"/>
      <c r="AB94" s="12"/>
      <c r="AC94" s="12"/>
      <c r="AD94" s="12"/>
      <c r="AE94" s="12"/>
      <c r="AR94" s="215" t="s">
        <v>82</v>
      </c>
      <c r="AT94" s="216" t="s">
        <v>73</v>
      </c>
      <c r="AU94" s="216" t="s">
        <v>74</v>
      </c>
      <c r="AY94" s="215" t="s">
        <v>194</v>
      </c>
      <c r="BK94" s="217">
        <f>BK95+BK182+BK190+BK210</f>
        <v>0</v>
      </c>
    </row>
    <row r="95" s="12" customFormat="1" ht="22.8" customHeight="1">
      <c r="A95" s="12"/>
      <c r="B95" s="203"/>
      <c r="C95" s="204"/>
      <c r="D95" s="205" t="s">
        <v>73</v>
      </c>
      <c r="E95" s="218" t="s">
        <v>82</v>
      </c>
      <c r="F95" s="218" t="s">
        <v>530</v>
      </c>
      <c r="G95" s="204"/>
      <c r="H95" s="204"/>
      <c r="I95" s="207"/>
      <c r="J95" s="207"/>
      <c r="K95" s="219">
        <f>BK95</f>
        <v>0</v>
      </c>
      <c r="L95" s="204"/>
      <c r="M95" s="209"/>
      <c r="N95" s="210"/>
      <c r="O95" s="211"/>
      <c r="P95" s="211"/>
      <c r="Q95" s="212">
        <f>SUM(Q96:Q181)</f>
        <v>0</v>
      </c>
      <c r="R95" s="212">
        <f>SUM(R96:R181)</f>
        <v>0</v>
      </c>
      <c r="S95" s="211"/>
      <c r="T95" s="213">
        <f>SUM(T96:T181)</f>
        <v>0</v>
      </c>
      <c r="U95" s="211"/>
      <c r="V95" s="213">
        <f>SUM(V96:V181)</f>
        <v>0</v>
      </c>
      <c r="W95" s="211"/>
      <c r="X95" s="214">
        <f>SUM(X96:X181)</f>
        <v>0</v>
      </c>
      <c r="Y95" s="12"/>
      <c r="Z95" s="12"/>
      <c r="AA95" s="12"/>
      <c r="AB95" s="12"/>
      <c r="AC95" s="12"/>
      <c r="AD95" s="12"/>
      <c r="AE95" s="12"/>
      <c r="AR95" s="215" t="s">
        <v>82</v>
      </c>
      <c r="AT95" s="216" t="s">
        <v>73</v>
      </c>
      <c r="AU95" s="216" t="s">
        <v>82</v>
      </c>
      <c r="AY95" s="215" t="s">
        <v>194</v>
      </c>
      <c r="BK95" s="217">
        <f>SUM(BK96:BK181)</f>
        <v>0</v>
      </c>
    </row>
    <row r="96" s="2" customFormat="1" ht="24.15" customHeight="1">
      <c r="A96" s="41"/>
      <c r="B96" s="42"/>
      <c r="C96" s="220" t="s">
        <v>82</v>
      </c>
      <c r="D96" s="220" t="s">
        <v>197</v>
      </c>
      <c r="E96" s="221" t="s">
        <v>274</v>
      </c>
      <c r="F96" s="222" t="s">
        <v>275</v>
      </c>
      <c r="G96" s="223" t="s">
        <v>200</v>
      </c>
      <c r="H96" s="224">
        <v>213.30000000000001</v>
      </c>
      <c r="I96" s="225"/>
      <c r="J96" s="225"/>
      <c r="K96" s="226">
        <f>ROUND(P96*H96,2)</f>
        <v>0</v>
      </c>
      <c r="L96" s="222" t="s">
        <v>201</v>
      </c>
      <c r="M96" s="47"/>
      <c r="N96" s="227" t="s">
        <v>20</v>
      </c>
      <c r="O96" s="228" t="s">
        <v>43</v>
      </c>
      <c r="P96" s="229">
        <f>I96+J96</f>
        <v>0</v>
      </c>
      <c r="Q96" s="229">
        <f>ROUND(I96*H96,2)</f>
        <v>0</v>
      </c>
      <c r="R96" s="229">
        <f>ROUND(J96*H96,2)</f>
        <v>0</v>
      </c>
      <c r="S96" s="87"/>
      <c r="T96" s="230">
        <f>S96*H96</f>
        <v>0</v>
      </c>
      <c r="U96" s="230">
        <v>0</v>
      </c>
      <c r="V96" s="230">
        <f>U96*H96</f>
        <v>0</v>
      </c>
      <c r="W96" s="230">
        <v>0</v>
      </c>
      <c r="X96" s="231">
        <f>W96*H96</f>
        <v>0</v>
      </c>
      <c r="Y96" s="41"/>
      <c r="Z96" s="41"/>
      <c r="AA96" s="41"/>
      <c r="AB96" s="41"/>
      <c r="AC96" s="41"/>
      <c r="AD96" s="41"/>
      <c r="AE96" s="41"/>
      <c r="AR96" s="232" t="s">
        <v>202</v>
      </c>
      <c r="AT96" s="232" t="s">
        <v>197</v>
      </c>
      <c r="AU96" s="232" t="s">
        <v>84</v>
      </c>
      <c r="AY96" s="20" t="s">
        <v>194</v>
      </c>
      <c r="BE96" s="233">
        <f>IF(O96="základní",K96,0)</f>
        <v>0</v>
      </c>
      <c r="BF96" s="233">
        <f>IF(O96="snížená",K96,0)</f>
        <v>0</v>
      </c>
      <c r="BG96" s="233">
        <f>IF(O96="zákl. přenesená",K96,0)</f>
        <v>0</v>
      </c>
      <c r="BH96" s="233">
        <f>IF(O96="sníž. přenesená",K96,0)</f>
        <v>0</v>
      </c>
      <c r="BI96" s="233">
        <f>IF(O96="nulová",K96,0)</f>
        <v>0</v>
      </c>
      <c r="BJ96" s="20" t="s">
        <v>82</v>
      </c>
      <c r="BK96" s="233">
        <f>ROUND(P96*H96,2)</f>
        <v>0</v>
      </c>
      <c r="BL96" s="20" t="s">
        <v>202</v>
      </c>
      <c r="BM96" s="232" t="s">
        <v>1246</v>
      </c>
    </row>
    <row r="97" s="2" customFormat="1">
      <c r="A97" s="41"/>
      <c r="B97" s="42"/>
      <c r="C97" s="43"/>
      <c r="D97" s="234" t="s">
        <v>204</v>
      </c>
      <c r="E97" s="43"/>
      <c r="F97" s="235" t="s">
        <v>277</v>
      </c>
      <c r="G97" s="43"/>
      <c r="H97" s="43"/>
      <c r="I97" s="236"/>
      <c r="J97" s="236"/>
      <c r="K97" s="43"/>
      <c r="L97" s="43"/>
      <c r="M97" s="47"/>
      <c r="N97" s="237"/>
      <c r="O97" s="238"/>
      <c r="P97" s="87"/>
      <c r="Q97" s="87"/>
      <c r="R97" s="87"/>
      <c r="S97" s="87"/>
      <c r="T97" s="87"/>
      <c r="U97" s="87"/>
      <c r="V97" s="87"/>
      <c r="W97" s="87"/>
      <c r="X97" s="88"/>
      <c r="Y97" s="41"/>
      <c r="Z97" s="41"/>
      <c r="AA97" s="41"/>
      <c r="AB97" s="41"/>
      <c r="AC97" s="41"/>
      <c r="AD97" s="41"/>
      <c r="AE97" s="41"/>
      <c r="AT97" s="20" t="s">
        <v>204</v>
      </c>
      <c r="AU97" s="20" t="s">
        <v>84</v>
      </c>
    </row>
    <row r="98" s="13" customFormat="1">
      <c r="A98" s="13"/>
      <c r="B98" s="239"/>
      <c r="C98" s="240"/>
      <c r="D98" s="241" t="s">
        <v>206</v>
      </c>
      <c r="E98" s="242" t="s">
        <v>20</v>
      </c>
      <c r="F98" s="243" t="s">
        <v>1247</v>
      </c>
      <c r="G98" s="240"/>
      <c r="H98" s="242" t="s">
        <v>20</v>
      </c>
      <c r="I98" s="244"/>
      <c r="J98" s="244"/>
      <c r="K98" s="240"/>
      <c r="L98" s="240"/>
      <c r="M98" s="245"/>
      <c r="N98" s="246"/>
      <c r="O98" s="247"/>
      <c r="P98" s="247"/>
      <c r="Q98" s="247"/>
      <c r="R98" s="247"/>
      <c r="S98" s="247"/>
      <c r="T98" s="247"/>
      <c r="U98" s="247"/>
      <c r="V98" s="247"/>
      <c r="W98" s="247"/>
      <c r="X98" s="248"/>
      <c r="Y98" s="13"/>
      <c r="Z98" s="13"/>
      <c r="AA98" s="13"/>
      <c r="AB98" s="13"/>
      <c r="AC98" s="13"/>
      <c r="AD98" s="13"/>
      <c r="AE98" s="13"/>
      <c r="AT98" s="249" t="s">
        <v>206</v>
      </c>
      <c r="AU98" s="249" t="s">
        <v>84</v>
      </c>
      <c r="AV98" s="13" t="s">
        <v>82</v>
      </c>
      <c r="AW98" s="13" t="s">
        <v>5</v>
      </c>
      <c r="AX98" s="13" t="s">
        <v>74</v>
      </c>
      <c r="AY98" s="249" t="s">
        <v>194</v>
      </c>
    </row>
    <row r="99" s="13" customFormat="1">
      <c r="A99" s="13"/>
      <c r="B99" s="239"/>
      <c r="C99" s="240"/>
      <c r="D99" s="241" t="s">
        <v>206</v>
      </c>
      <c r="E99" s="242" t="s">
        <v>20</v>
      </c>
      <c r="F99" s="243" t="s">
        <v>200</v>
      </c>
      <c r="G99" s="240"/>
      <c r="H99" s="242" t="s">
        <v>20</v>
      </c>
      <c r="I99" s="244"/>
      <c r="J99" s="244"/>
      <c r="K99" s="240"/>
      <c r="L99" s="240"/>
      <c r="M99" s="245"/>
      <c r="N99" s="246"/>
      <c r="O99" s="247"/>
      <c r="P99" s="247"/>
      <c r="Q99" s="247"/>
      <c r="R99" s="247"/>
      <c r="S99" s="247"/>
      <c r="T99" s="247"/>
      <c r="U99" s="247"/>
      <c r="V99" s="247"/>
      <c r="W99" s="247"/>
      <c r="X99" s="248"/>
      <c r="Y99" s="13"/>
      <c r="Z99" s="13"/>
      <c r="AA99" s="13"/>
      <c r="AB99" s="13"/>
      <c r="AC99" s="13"/>
      <c r="AD99" s="13"/>
      <c r="AE99" s="13"/>
      <c r="AT99" s="249" t="s">
        <v>206</v>
      </c>
      <c r="AU99" s="249" t="s">
        <v>84</v>
      </c>
      <c r="AV99" s="13" t="s">
        <v>82</v>
      </c>
      <c r="AW99" s="13" t="s">
        <v>5</v>
      </c>
      <c r="AX99" s="13" t="s">
        <v>74</v>
      </c>
      <c r="AY99" s="249" t="s">
        <v>194</v>
      </c>
    </row>
    <row r="100" s="14" customFormat="1">
      <c r="A100" s="14"/>
      <c r="B100" s="250"/>
      <c r="C100" s="251"/>
      <c r="D100" s="241" t="s">
        <v>206</v>
      </c>
      <c r="E100" s="252" t="s">
        <v>20</v>
      </c>
      <c r="F100" s="253" t="s">
        <v>1248</v>
      </c>
      <c r="G100" s="251"/>
      <c r="H100" s="254">
        <v>213.30000000000001</v>
      </c>
      <c r="I100" s="255"/>
      <c r="J100" s="255"/>
      <c r="K100" s="251"/>
      <c r="L100" s="251"/>
      <c r="M100" s="256"/>
      <c r="N100" s="257"/>
      <c r="O100" s="258"/>
      <c r="P100" s="258"/>
      <c r="Q100" s="258"/>
      <c r="R100" s="258"/>
      <c r="S100" s="258"/>
      <c r="T100" s="258"/>
      <c r="U100" s="258"/>
      <c r="V100" s="258"/>
      <c r="W100" s="258"/>
      <c r="X100" s="259"/>
      <c r="Y100" s="14"/>
      <c r="Z100" s="14"/>
      <c r="AA100" s="14"/>
      <c r="AB100" s="14"/>
      <c r="AC100" s="14"/>
      <c r="AD100" s="14"/>
      <c r="AE100" s="14"/>
      <c r="AT100" s="260" t="s">
        <v>206</v>
      </c>
      <c r="AU100" s="260" t="s">
        <v>84</v>
      </c>
      <c r="AV100" s="14" t="s">
        <v>84</v>
      </c>
      <c r="AW100" s="14" t="s">
        <v>5</v>
      </c>
      <c r="AX100" s="14" t="s">
        <v>74</v>
      </c>
      <c r="AY100" s="260" t="s">
        <v>194</v>
      </c>
    </row>
    <row r="101" s="15" customFormat="1">
      <c r="A101" s="15"/>
      <c r="B101" s="261"/>
      <c r="C101" s="262"/>
      <c r="D101" s="241" t="s">
        <v>206</v>
      </c>
      <c r="E101" s="263" t="s">
        <v>20</v>
      </c>
      <c r="F101" s="264" t="s">
        <v>210</v>
      </c>
      <c r="G101" s="262"/>
      <c r="H101" s="265">
        <v>213.30000000000001</v>
      </c>
      <c r="I101" s="266"/>
      <c r="J101" s="266"/>
      <c r="K101" s="262"/>
      <c r="L101" s="262"/>
      <c r="M101" s="267"/>
      <c r="N101" s="268"/>
      <c r="O101" s="269"/>
      <c r="P101" s="269"/>
      <c r="Q101" s="269"/>
      <c r="R101" s="269"/>
      <c r="S101" s="269"/>
      <c r="T101" s="269"/>
      <c r="U101" s="269"/>
      <c r="V101" s="269"/>
      <c r="W101" s="269"/>
      <c r="X101" s="270"/>
      <c r="Y101" s="15"/>
      <c r="Z101" s="15"/>
      <c r="AA101" s="15"/>
      <c r="AB101" s="15"/>
      <c r="AC101" s="15"/>
      <c r="AD101" s="15"/>
      <c r="AE101" s="15"/>
      <c r="AT101" s="271" t="s">
        <v>206</v>
      </c>
      <c r="AU101" s="271" t="s">
        <v>84</v>
      </c>
      <c r="AV101" s="15" t="s">
        <v>202</v>
      </c>
      <c r="AW101" s="15" t="s">
        <v>5</v>
      </c>
      <c r="AX101" s="15" t="s">
        <v>82</v>
      </c>
      <c r="AY101" s="271" t="s">
        <v>194</v>
      </c>
    </row>
    <row r="102" s="2" customFormat="1" ht="24.15" customHeight="1">
      <c r="A102" s="41"/>
      <c r="B102" s="42"/>
      <c r="C102" s="220" t="s">
        <v>84</v>
      </c>
      <c r="D102" s="220" t="s">
        <v>197</v>
      </c>
      <c r="E102" s="221" t="s">
        <v>211</v>
      </c>
      <c r="F102" s="222" t="s">
        <v>212</v>
      </c>
      <c r="G102" s="223" t="s">
        <v>200</v>
      </c>
      <c r="H102" s="224">
        <v>213.30000000000001</v>
      </c>
      <c r="I102" s="225"/>
      <c r="J102" s="225"/>
      <c r="K102" s="226">
        <f>ROUND(P102*H102,2)</f>
        <v>0</v>
      </c>
      <c r="L102" s="222" t="s">
        <v>201</v>
      </c>
      <c r="M102" s="47"/>
      <c r="N102" s="227" t="s">
        <v>20</v>
      </c>
      <c r="O102" s="228" t="s">
        <v>43</v>
      </c>
      <c r="P102" s="229">
        <f>I102+J102</f>
        <v>0</v>
      </c>
      <c r="Q102" s="229">
        <f>ROUND(I102*H102,2)</f>
        <v>0</v>
      </c>
      <c r="R102" s="229">
        <f>ROUND(J102*H102,2)</f>
        <v>0</v>
      </c>
      <c r="S102" s="87"/>
      <c r="T102" s="230">
        <f>S102*H102</f>
        <v>0</v>
      </c>
      <c r="U102" s="230">
        <v>0</v>
      </c>
      <c r="V102" s="230">
        <f>U102*H102</f>
        <v>0</v>
      </c>
      <c r="W102" s="230">
        <v>0</v>
      </c>
      <c r="X102" s="231">
        <f>W102*H102</f>
        <v>0</v>
      </c>
      <c r="Y102" s="41"/>
      <c r="Z102" s="41"/>
      <c r="AA102" s="41"/>
      <c r="AB102" s="41"/>
      <c r="AC102" s="41"/>
      <c r="AD102" s="41"/>
      <c r="AE102" s="41"/>
      <c r="AR102" s="232" t="s">
        <v>202</v>
      </c>
      <c r="AT102" s="232" t="s">
        <v>197</v>
      </c>
      <c r="AU102" s="232" t="s">
        <v>84</v>
      </c>
      <c r="AY102" s="20" t="s">
        <v>194</v>
      </c>
      <c r="BE102" s="233">
        <f>IF(O102="základní",K102,0)</f>
        <v>0</v>
      </c>
      <c r="BF102" s="233">
        <f>IF(O102="snížená",K102,0)</f>
        <v>0</v>
      </c>
      <c r="BG102" s="233">
        <f>IF(O102="zákl. přenesená",K102,0)</f>
        <v>0</v>
      </c>
      <c r="BH102" s="233">
        <f>IF(O102="sníž. přenesená",K102,0)</f>
        <v>0</v>
      </c>
      <c r="BI102" s="233">
        <f>IF(O102="nulová",K102,0)</f>
        <v>0</v>
      </c>
      <c r="BJ102" s="20" t="s">
        <v>82</v>
      </c>
      <c r="BK102" s="233">
        <f>ROUND(P102*H102,2)</f>
        <v>0</v>
      </c>
      <c r="BL102" s="20" t="s">
        <v>202</v>
      </c>
      <c r="BM102" s="232" t="s">
        <v>1249</v>
      </c>
    </row>
    <row r="103" s="2" customFormat="1">
      <c r="A103" s="41"/>
      <c r="B103" s="42"/>
      <c r="C103" s="43"/>
      <c r="D103" s="234" t="s">
        <v>204</v>
      </c>
      <c r="E103" s="43"/>
      <c r="F103" s="235" t="s">
        <v>214</v>
      </c>
      <c r="G103" s="43"/>
      <c r="H103" s="43"/>
      <c r="I103" s="236"/>
      <c r="J103" s="236"/>
      <c r="K103" s="43"/>
      <c r="L103" s="43"/>
      <c r="M103" s="47"/>
      <c r="N103" s="237"/>
      <c r="O103" s="238"/>
      <c r="P103" s="87"/>
      <c r="Q103" s="87"/>
      <c r="R103" s="87"/>
      <c r="S103" s="87"/>
      <c r="T103" s="87"/>
      <c r="U103" s="87"/>
      <c r="V103" s="87"/>
      <c r="W103" s="87"/>
      <c r="X103" s="88"/>
      <c r="Y103" s="41"/>
      <c r="Z103" s="41"/>
      <c r="AA103" s="41"/>
      <c r="AB103" s="41"/>
      <c r="AC103" s="41"/>
      <c r="AD103" s="41"/>
      <c r="AE103" s="41"/>
      <c r="AT103" s="20" t="s">
        <v>204</v>
      </c>
      <c r="AU103" s="20" t="s">
        <v>84</v>
      </c>
    </row>
    <row r="104" s="13" customFormat="1">
      <c r="A104" s="13"/>
      <c r="B104" s="239"/>
      <c r="C104" s="240"/>
      <c r="D104" s="241" t="s">
        <v>206</v>
      </c>
      <c r="E104" s="242" t="s">
        <v>20</v>
      </c>
      <c r="F104" s="243" t="s">
        <v>1247</v>
      </c>
      <c r="G104" s="240"/>
      <c r="H104" s="242" t="s">
        <v>20</v>
      </c>
      <c r="I104" s="244"/>
      <c r="J104" s="244"/>
      <c r="K104" s="240"/>
      <c r="L104" s="240"/>
      <c r="M104" s="245"/>
      <c r="N104" s="246"/>
      <c r="O104" s="247"/>
      <c r="P104" s="247"/>
      <c r="Q104" s="247"/>
      <c r="R104" s="247"/>
      <c r="S104" s="247"/>
      <c r="T104" s="247"/>
      <c r="U104" s="247"/>
      <c r="V104" s="247"/>
      <c r="W104" s="247"/>
      <c r="X104" s="248"/>
      <c r="Y104" s="13"/>
      <c r="Z104" s="13"/>
      <c r="AA104" s="13"/>
      <c r="AB104" s="13"/>
      <c r="AC104" s="13"/>
      <c r="AD104" s="13"/>
      <c r="AE104" s="13"/>
      <c r="AT104" s="249" t="s">
        <v>206</v>
      </c>
      <c r="AU104" s="249" t="s">
        <v>84</v>
      </c>
      <c r="AV104" s="13" t="s">
        <v>82</v>
      </c>
      <c r="AW104" s="13" t="s">
        <v>5</v>
      </c>
      <c r="AX104" s="13" t="s">
        <v>74</v>
      </c>
      <c r="AY104" s="249" t="s">
        <v>194</v>
      </c>
    </row>
    <row r="105" s="13" customFormat="1">
      <c r="A105" s="13"/>
      <c r="B105" s="239"/>
      <c r="C105" s="240"/>
      <c r="D105" s="241" t="s">
        <v>206</v>
      </c>
      <c r="E105" s="242" t="s">
        <v>20</v>
      </c>
      <c r="F105" s="243" t="s">
        <v>208</v>
      </c>
      <c r="G105" s="240"/>
      <c r="H105" s="242" t="s">
        <v>20</v>
      </c>
      <c r="I105" s="244"/>
      <c r="J105" s="244"/>
      <c r="K105" s="240"/>
      <c r="L105" s="240"/>
      <c r="M105" s="245"/>
      <c r="N105" s="246"/>
      <c r="O105" s="247"/>
      <c r="P105" s="247"/>
      <c r="Q105" s="247"/>
      <c r="R105" s="247"/>
      <c r="S105" s="247"/>
      <c r="T105" s="247"/>
      <c r="U105" s="247"/>
      <c r="V105" s="247"/>
      <c r="W105" s="247"/>
      <c r="X105" s="248"/>
      <c r="Y105" s="13"/>
      <c r="Z105" s="13"/>
      <c r="AA105" s="13"/>
      <c r="AB105" s="13"/>
      <c r="AC105" s="13"/>
      <c r="AD105" s="13"/>
      <c r="AE105" s="13"/>
      <c r="AT105" s="249" t="s">
        <v>206</v>
      </c>
      <c r="AU105" s="249" t="s">
        <v>84</v>
      </c>
      <c r="AV105" s="13" t="s">
        <v>82</v>
      </c>
      <c r="AW105" s="13" t="s">
        <v>5</v>
      </c>
      <c r="AX105" s="13" t="s">
        <v>74</v>
      </c>
      <c r="AY105" s="249" t="s">
        <v>194</v>
      </c>
    </row>
    <row r="106" s="14" customFormat="1">
      <c r="A106" s="14"/>
      <c r="B106" s="250"/>
      <c r="C106" s="251"/>
      <c r="D106" s="241" t="s">
        <v>206</v>
      </c>
      <c r="E106" s="252" t="s">
        <v>20</v>
      </c>
      <c r="F106" s="253" t="s">
        <v>1248</v>
      </c>
      <c r="G106" s="251"/>
      <c r="H106" s="254">
        <v>213.30000000000001</v>
      </c>
      <c r="I106" s="255"/>
      <c r="J106" s="255"/>
      <c r="K106" s="251"/>
      <c r="L106" s="251"/>
      <c r="M106" s="256"/>
      <c r="N106" s="257"/>
      <c r="O106" s="258"/>
      <c r="P106" s="258"/>
      <c r="Q106" s="258"/>
      <c r="R106" s="258"/>
      <c r="S106" s="258"/>
      <c r="T106" s="258"/>
      <c r="U106" s="258"/>
      <c r="V106" s="258"/>
      <c r="W106" s="258"/>
      <c r="X106" s="259"/>
      <c r="Y106" s="14"/>
      <c r="Z106" s="14"/>
      <c r="AA106" s="14"/>
      <c r="AB106" s="14"/>
      <c r="AC106" s="14"/>
      <c r="AD106" s="14"/>
      <c r="AE106" s="14"/>
      <c r="AT106" s="260" t="s">
        <v>206</v>
      </c>
      <c r="AU106" s="260" t="s">
        <v>84</v>
      </c>
      <c r="AV106" s="14" t="s">
        <v>84</v>
      </c>
      <c r="AW106" s="14" t="s">
        <v>5</v>
      </c>
      <c r="AX106" s="14" t="s">
        <v>74</v>
      </c>
      <c r="AY106" s="260" t="s">
        <v>194</v>
      </c>
    </row>
    <row r="107" s="15" customFormat="1">
      <c r="A107" s="15"/>
      <c r="B107" s="261"/>
      <c r="C107" s="262"/>
      <c r="D107" s="241" t="s">
        <v>206</v>
      </c>
      <c r="E107" s="263" t="s">
        <v>20</v>
      </c>
      <c r="F107" s="264" t="s">
        <v>210</v>
      </c>
      <c r="G107" s="262"/>
      <c r="H107" s="265">
        <v>213.30000000000001</v>
      </c>
      <c r="I107" s="266"/>
      <c r="J107" s="266"/>
      <c r="K107" s="262"/>
      <c r="L107" s="262"/>
      <c r="M107" s="267"/>
      <c r="N107" s="268"/>
      <c r="O107" s="269"/>
      <c r="P107" s="269"/>
      <c r="Q107" s="269"/>
      <c r="R107" s="269"/>
      <c r="S107" s="269"/>
      <c r="T107" s="269"/>
      <c r="U107" s="269"/>
      <c r="V107" s="269"/>
      <c r="W107" s="269"/>
      <c r="X107" s="270"/>
      <c r="Y107" s="15"/>
      <c r="Z107" s="15"/>
      <c r="AA107" s="15"/>
      <c r="AB107" s="15"/>
      <c r="AC107" s="15"/>
      <c r="AD107" s="15"/>
      <c r="AE107" s="15"/>
      <c r="AT107" s="271" t="s">
        <v>206</v>
      </c>
      <c r="AU107" s="271" t="s">
        <v>84</v>
      </c>
      <c r="AV107" s="15" t="s">
        <v>202</v>
      </c>
      <c r="AW107" s="15" t="s">
        <v>5</v>
      </c>
      <c r="AX107" s="15" t="s">
        <v>82</v>
      </c>
      <c r="AY107" s="271" t="s">
        <v>194</v>
      </c>
    </row>
    <row r="108" s="2" customFormat="1" ht="24.15" customHeight="1">
      <c r="A108" s="41"/>
      <c r="B108" s="42"/>
      <c r="C108" s="220" t="s">
        <v>215</v>
      </c>
      <c r="D108" s="220" t="s">
        <v>197</v>
      </c>
      <c r="E108" s="221" t="s">
        <v>1013</v>
      </c>
      <c r="F108" s="222" t="s">
        <v>1014</v>
      </c>
      <c r="G108" s="223" t="s">
        <v>218</v>
      </c>
      <c r="H108" s="224">
        <v>63.990000000000002</v>
      </c>
      <c r="I108" s="225"/>
      <c r="J108" s="225"/>
      <c r="K108" s="226">
        <f>ROUND(P108*H108,2)</f>
        <v>0</v>
      </c>
      <c r="L108" s="222" t="s">
        <v>201</v>
      </c>
      <c r="M108" s="47"/>
      <c r="N108" s="227" t="s">
        <v>20</v>
      </c>
      <c r="O108" s="228" t="s">
        <v>43</v>
      </c>
      <c r="P108" s="229">
        <f>I108+J108</f>
        <v>0</v>
      </c>
      <c r="Q108" s="229">
        <f>ROUND(I108*H108,2)</f>
        <v>0</v>
      </c>
      <c r="R108" s="229">
        <f>ROUND(J108*H108,2)</f>
        <v>0</v>
      </c>
      <c r="S108" s="87"/>
      <c r="T108" s="230">
        <f>S108*H108</f>
        <v>0</v>
      </c>
      <c r="U108" s="230">
        <v>0</v>
      </c>
      <c r="V108" s="230">
        <f>U108*H108</f>
        <v>0</v>
      </c>
      <c r="W108" s="230">
        <v>0</v>
      </c>
      <c r="X108" s="231">
        <f>W108*H108</f>
        <v>0</v>
      </c>
      <c r="Y108" s="41"/>
      <c r="Z108" s="41"/>
      <c r="AA108" s="41"/>
      <c r="AB108" s="41"/>
      <c r="AC108" s="41"/>
      <c r="AD108" s="41"/>
      <c r="AE108" s="41"/>
      <c r="AR108" s="232" t="s">
        <v>202</v>
      </c>
      <c r="AT108" s="232" t="s">
        <v>197</v>
      </c>
      <c r="AU108" s="232" t="s">
        <v>84</v>
      </c>
      <c r="AY108" s="20" t="s">
        <v>194</v>
      </c>
      <c r="BE108" s="233">
        <f>IF(O108="základní",K108,0)</f>
        <v>0</v>
      </c>
      <c r="BF108" s="233">
        <f>IF(O108="snížená",K108,0)</f>
        <v>0</v>
      </c>
      <c r="BG108" s="233">
        <f>IF(O108="zákl. přenesená",K108,0)</f>
        <v>0</v>
      </c>
      <c r="BH108" s="233">
        <f>IF(O108="sníž. přenesená",K108,0)</f>
        <v>0</v>
      </c>
      <c r="BI108" s="233">
        <f>IF(O108="nulová",K108,0)</f>
        <v>0</v>
      </c>
      <c r="BJ108" s="20" t="s">
        <v>82</v>
      </c>
      <c r="BK108" s="233">
        <f>ROUND(P108*H108,2)</f>
        <v>0</v>
      </c>
      <c r="BL108" s="20" t="s">
        <v>202</v>
      </c>
      <c r="BM108" s="232" t="s">
        <v>1250</v>
      </c>
    </row>
    <row r="109" s="2" customFormat="1">
      <c r="A109" s="41"/>
      <c r="B109" s="42"/>
      <c r="C109" s="43"/>
      <c r="D109" s="234" t="s">
        <v>204</v>
      </c>
      <c r="E109" s="43"/>
      <c r="F109" s="235" t="s">
        <v>1016</v>
      </c>
      <c r="G109" s="43"/>
      <c r="H109" s="43"/>
      <c r="I109" s="236"/>
      <c r="J109" s="236"/>
      <c r="K109" s="43"/>
      <c r="L109" s="43"/>
      <c r="M109" s="47"/>
      <c r="N109" s="237"/>
      <c r="O109" s="238"/>
      <c r="P109" s="87"/>
      <c r="Q109" s="87"/>
      <c r="R109" s="87"/>
      <c r="S109" s="87"/>
      <c r="T109" s="87"/>
      <c r="U109" s="87"/>
      <c r="V109" s="87"/>
      <c r="W109" s="87"/>
      <c r="X109" s="88"/>
      <c r="Y109" s="41"/>
      <c r="Z109" s="41"/>
      <c r="AA109" s="41"/>
      <c r="AB109" s="41"/>
      <c r="AC109" s="41"/>
      <c r="AD109" s="41"/>
      <c r="AE109" s="41"/>
      <c r="AT109" s="20" t="s">
        <v>204</v>
      </c>
      <c r="AU109" s="20" t="s">
        <v>84</v>
      </c>
    </row>
    <row r="110" s="13" customFormat="1">
      <c r="A110" s="13"/>
      <c r="B110" s="239"/>
      <c r="C110" s="240"/>
      <c r="D110" s="241" t="s">
        <v>206</v>
      </c>
      <c r="E110" s="242" t="s">
        <v>20</v>
      </c>
      <c r="F110" s="243" t="s">
        <v>1251</v>
      </c>
      <c r="G110" s="240"/>
      <c r="H110" s="242" t="s">
        <v>20</v>
      </c>
      <c r="I110" s="244"/>
      <c r="J110" s="244"/>
      <c r="K110" s="240"/>
      <c r="L110" s="240"/>
      <c r="M110" s="245"/>
      <c r="N110" s="246"/>
      <c r="O110" s="247"/>
      <c r="P110" s="247"/>
      <c r="Q110" s="247"/>
      <c r="R110" s="247"/>
      <c r="S110" s="247"/>
      <c r="T110" s="247"/>
      <c r="U110" s="247"/>
      <c r="V110" s="247"/>
      <c r="W110" s="247"/>
      <c r="X110" s="248"/>
      <c r="Y110" s="13"/>
      <c r="Z110" s="13"/>
      <c r="AA110" s="13"/>
      <c r="AB110" s="13"/>
      <c r="AC110" s="13"/>
      <c r="AD110" s="13"/>
      <c r="AE110" s="13"/>
      <c r="AT110" s="249" t="s">
        <v>206</v>
      </c>
      <c r="AU110" s="249" t="s">
        <v>84</v>
      </c>
      <c r="AV110" s="13" t="s">
        <v>82</v>
      </c>
      <c r="AW110" s="13" t="s">
        <v>5</v>
      </c>
      <c r="AX110" s="13" t="s">
        <v>74</v>
      </c>
      <c r="AY110" s="249" t="s">
        <v>194</v>
      </c>
    </row>
    <row r="111" s="13" customFormat="1">
      <c r="A111" s="13"/>
      <c r="B111" s="239"/>
      <c r="C111" s="240"/>
      <c r="D111" s="241" t="s">
        <v>206</v>
      </c>
      <c r="E111" s="242" t="s">
        <v>20</v>
      </c>
      <c r="F111" s="243" t="s">
        <v>1252</v>
      </c>
      <c r="G111" s="240"/>
      <c r="H111" s="242" t="s">
        <v>20</v>
      </c>
      <c r="I111" s="244"/>
      <c r="J111" s="244"/>
      <c r="K111" s="240"/>
      <c r="L111" s="240"/>
      <c r="M111" s="245"/>
      <c r="N111" s="246"/>
      <c r="O111" s="247"/>
      <c r="P111" s="247"/>
      <c r="Q111" s="247"/>
      <c r="R111" s="247"/>
      <c r="S111" s="247"/>
      <c r="T111" s="247"/>
      <c r="U111" s="247"/>
      <c r="V111" s="247"/>
      <c r="W111" s="247"/>
      <c r="X111" s="248"/>
      <c r="Y111" s="13"/>
      <c r="Z111" s="13"/>
      <c r="AA111" s="13"/>
      <c r="AB111" s="13"/>
      <c r="AC111" s="13"/>
      <c r="AD111" s="13"/>
      <c r="AE111" s="13"/>
      <c r="AT111" s="249" t="s">
        <v>206</v>
      </c>
      <c r="AU111" s="249" t="s">
        <v>84</v>
      </c>
      <c r="AV111" s="13" t="s">
        <v>82</v>
      </c>
      <c r="AW111" s="13" t="s">
        <v>5</v>
      </c>
      <c r="AX111" s="13" t="s">
        <v>74</v>
      </c>
      <c r="AY111" s="249" t="s">
        <v>194</v>
      </c>
    </row>
    <row r="112" s="13" customFormat="1">
      <c r="A112" s="13"/>
      <c r="B112" s="239"/>
      <c r="C112" s="240"/>
      <c r="D112" s="241" t="s">
        <v>206</v>
      </c>
      <c r="E112" s="242" t="s">
        <v>20</v>
      </c>
      <c r="F112" s="243" t="s">
        <v>355</v>
      </c>
      <c r="G112" s="240"/>
      <c r="H112" s="242" t="s">
        <v>20</v>
      </c>
      <c r="I112" s="244"/>
      <c r="J112" s="244"/>
      <c r="K112" s="240"/>
      <c r="L112" s="240"/>
      <c r="M112" s="245"/>
      <c r="N112" s="246"/>
      <c r="O112" s="247"/>
      <c r="P112" s="247"/>
      <c r="Q112" s="247"/>
      <c r="R112" s="247"/>
      <c r="S112" s="247"/>
      <c r="T112" s="247"/>
      <c r="U112" s="247"/>
      <c r="V112" s="247"/>
      <c r="W112" s="247"/>
      <c r="X112" s="248"/>
      <c r="Y112" s="13"/>
      <c r="Z112" s="13"/>
      <c r="AA112" s="13"/>
      <c r="AB112" s="13"/>
      <c r="AC112" s="13"/>
      <c r="AD112" s="13"/>
      <c r="AE112" s="13"/>
      <c r="AT112" s="249" t="s">
        <v>206</v>
      </c>
      <c r="AU112" s="249" t="s">
        <v>84</v>
      </c>
      <c r="AV112" s="13" t="s">
        <v>82</v>
      </c>
      <c r="AW112" s="13" t="s">
        <v>5</v>
      </c>
      <c r="AX112" s="13" t="s">
        <v>74</v>
      </c>
      <c r="AY112" s="249" t="s">
        <v>194</v>
      </c>
    </row>
    <row r="113" s="14" customFormat="1">
      <c r="A113" s="14"/>
      <c r="B113" s="250"/>
      <c r="C113" s="251"/>
      <c r="D113" s="241" t="s">
        <v>206</v>
      </c>
      <c r="E113" s="252" t="s">
        <v>20</v>
      </c>
      <c r="F113" s="253" t="s">
        <v>1253</v>
      </c>
      <c r="G113" s="251"/>
      <c r="H113" s="254">
        <v>63.990000000000002</v>
      </c>
      <c r="I113" s="255"/>
      <c r="J113" s="255"/>
      <c r="K113" s="251"/>
      <c r="L113" s="251"/>
      <c r="M113" s="256"/>
      <c r="N113" s="257"/>
      <c r="O113" s="258"/>
      <c r="P113" s="258"/>
      <c r="Q113" s="258"/>
      <c r="R113" s="258"/>
      <c r="S113" s="258"/>
      <c r="T113" s="258"/>
      <c r="U113" s="258"/>
      <c r="V113" s="258"/>
      <c r="W113" s="258"/>
      <c r="X113" s="259"/>
      <c r="Y113" s="14"/>
      <c r="Z113" s="14"/>
      <c r="AA113" s="14"/>
      <c r="AB113" s="14"/>
      <c r="AC113" s="14"/>
      <c r="AD113" s="14"/>
      <c r="AE113" s="14"/>
      <c r="AT113" s="260" t="s">
        <v>206</v>
      </c>
      <c r="AU113" s="260" t="s">
        <v>84</v>
      </c>
      <c r="AV113" s="14" t="s">
        <v>84</v>
      </c>
      <c r="AW113" s="14" t="s">
        <v>5</v>
      </c>
      <c r="AX113" s="14" t="s">
        <v>74</v>
      </c>
      <c r="AY113" s="260" t="s">
        <v>194</v>
      </c>
    </row>
    <row r="114" s="15" customFormat="1">
      <c r="A114" s="15"/>
      <c r="B114" s="261"/>
      <c r="C114" s="262"/>
      <c r="D114" s="241" t="s">
        <v>206</v>
      </c>
      <c r="E114" s="263" t="s">
        <v>20</v>
      </c>
      <c r="F114" s="264" t="s">
        <v>210</v>
      </c>
      <c r="G114" s="262"/>
      <c r="H114" s="265">
        <v>63.990000000000002</v>
      </c>
      <c r="I114" s="266"/>
      <c r="J114" s="266"/>
      <c r="K114" s="262"/>
      <c r="L114" s="262"/>
      <c r="M114" s="267"/>
      <c r="N114" s="268"/>
      <c r="O114" s="269"/>
      <c r="P114" s="269"/>
      <c r="Q114" s="269"/>
      <c r="R114" s="269"/>
      <c r="S114" s="269"/>
      <c r="T114" s="269"/>
      <c r="U114" s="269"/>
      <c r="V114" s="269"/>
      <c r="W114" s="269"/>
      <c r="X114" s="270"/>
      <c r="Y114" s="15"/>
      <c r="Z114" s="15"/>
      <c r="AA114" s="15"/>
      <c r="AB114" s="15"/>
      <c r="AC114" s="15"/>
      <c r="AD114" s="15"/>
      <c r="AE114" s="15"/>
      <c r="AT114" s="271" t="s">
        <v>206</v>
      </c>
      <c r="AU114" s="271" t="s">
        <v>84</v>
      </c>
      <c r="AV114" s="15" t="s">
        <v>202</v>
      </c>
      <c r="AW114" s="15" t="s">
        <v>5</v>
      </c>
      <c r="AX114" s="15" t="s">
        <v>82</v>
      </c>
      <c r="AY114" s="271" t="s">
        <v>194</v>
      </c>
    </row>
    <row r="115" s="2" customFormat="1" ht="33" customHeight="1">
      <c r="A115" s="41"/>
      <c r="B115" s="42"/>
      <c r="C115" s="220" t="s">
        <v>202</v>
      </c>
      <c r="D115" s="220" t="s">
        <v>197</v>
      </c>
      <c r="E115" s="221" t="s">
        <v>781</v>
      </c>
      <c r="F115" s="222" t="s">
        <v>782</v>
      </c>
      <c r="G115" s="223" t="s">
        <v>218</v>
      </c>
      <c r="H115" s="224">
        <v>63.990000000000002</v>
      </c>
      <c r="I115" s="225"/>
      <c r="J115" s="225"/>
      <c r="K115" s="226">
        <f>ROUND(P115*H115,2)</f>
        <v>0</v>
      </c>
      <c r="L115" s="222" t="s">
        <v>201</v>
      </c>
      <c r="M115" s="47"/>
      <c r="N115" s="227" t="s">
        <v>20</v>
      </c>
      <c r="O115" s="228" t="s">
        <v>43</v>
      </c>
      <c r="P115" s="229">
        <f>I115+J115</f>
        <v>0</v>
      </c>
      <c r="Q115" s="229">
        <f>ROUND(I115*H115,2)</f>
        <v>0</v>
      </c>
      <c r="R115" s="229">
        <f>ROUND(J115*H115,2)</f>
        <v>0</v>
      </c>
      <c r="S115" s="87"/>
      <c r="T115" s="230">
        <f>S115*H115</f>
        <v>0</v>
      </c>
      <c r="U115" s="230">
        <v>0</v>
      </c>
      <c r="V115" s="230">
        <f>U115*H115</f>
        <v>0</v>
      </c>
      <c r="W115" s="230">
        <v>0</v>
      </c>
      <c r="X115" s="231">
        <f>W115*H115</f>
        <v>0</v>
      </c>
      <c r="Y115" s="41"/>
      <c r="Z115" s="41"/>
      <c r="AA115" s="41"/>
      <c r="AB115" s="41"/>
      <c r="AC115" s="41"/>
      <c r="AD115" s="41"/>
      <c r="AE115" s="41"/>
      <c r="AR115" s="232" t="s">
        <v>202</v>
      </c>
      <c r="AT115" s="232" t="s">
        <v>197</v>
      </c>
      <c r="AU115" s="232" t="s">
        <v>84</v>
      </c>
      <c r="AY115" s="20" t="s">
        <v>194</v>
      </c>
      <c r="BE115" s="233">
        <f>IF(O115="základní",K115,0)</f>
        <v>0</v>
      </c>
      <c r="BF115" s="233">
        <f>IF(O115="snížená",K115,0)</f>
        <v>0</v>
      </c>
      <c r="BG115" s="233">
        <f>IF(O115="zákl. přenesená",K115,0)</f>
        <v>0</v>
      </c>
      <c r="BH115" s="233">
        <f>IF(O115="sníž. přenesená",K115,0)</f>
        <v>0</v>
      </c>
      <c r="BI115" s="233">
        <f>IF(O115="nulová",K115,0)</f>
        <v>0</v>
      </c>
      <c r="BJ115" s="20" t="s">
        <v>82</v>
      </c>
      <c r="BK115" s="233">
        <f>ROUND(P115*H115,2)</f>
        <v>0</v>
      </c>
      <c r="BL115" s="20" t="s">
        <v>202</v>
      </c>
      <c r="BM115" s="232" t="s">
        <v>1254</v>
      </c>
    </row>
    <row r="116" s="2" customFormat="1">
      <c r="A116" s="41"/>
      <c r="B116" s="42"/>
      <c r="C116" s="43"/>
      <c r="D116" s="234" t="s">
        <v>204</v>
      </c>
      <c r="E116" s="43"/>
      <c r="F116" s="235" t="s">
        <v>784</v>
      </c>
      <c r="G116" s="43"/>
      <c r="H116" s="43"/>
      <c r="I116" s="236"/>
      <c r="J116" s="236"/>
      <c r="K116" s="43"/>
      <c r="L116" s="43"/>
      <c r="M116" s="47"/>
      <c r="N116" s="237"/>
      <c r="O116" s="238"/>
      <c r="P116" s="87"/>
      <c r="Q116" s="87"/>
      <c r="R116" s="87"/>
      <c r="S116" s="87"/>
      <c r="T116" s="87"/>
      <c r="U116" s="87"/>
      <c r="V116" s="87"/>
      <c r="W116" s="87"/>
      <c r="X116" s="88"/>
      <c r="Y116" s="41"/>
      <c r="Z116" s="41"/>
      <c r="AA116" s="41"/>
      <c r="AB116" s="41"/>
      <c r="AC116" s="41"/>
      <c r="AD116" s="41"/>
      <c r="AE116" s="41"/>
      <c r="AT116" s="20" t="s">
        <v>204</v>
      </c>
      <c r="AU116" s="20" t="s">
        <v>84</v>
      </c>
    </row>
    <row r="117" s="13" customFormat="1">
      <c r="A117" s="13"/>
      <c r="B117" s="239"/>
      <c r="C117" s="240"/>
      <c r="D117" s="241" t="s">
        <v>206</v>
      </c>
      <c r="E117" s="242" t="s">
        <v>20</v>
      </c>
      <c r="F117" s="243" t="s">
        <v>1247</v>
      </c>
      <c r="G117" s="240"/>
      <c r="H117" s="242" t="s">
        <v>20</v>
      </c>
      <c r="I117" s="244"/>
      <c r="J117" s="244"/>
      <c r="K117" s="240"/>
      <c r="L117" s="240"/>
      <c r="M117" s="245"/>
      <c r="N117" s="246"/>
      <c r="O117" s="247"/>
      <c r="P117" s="247"/>
      <c r="Q117" s="247"/>
      <c r="R117" s="247"/>
      <c r="S117" s="247"/>
      <c r="T117" s="247"/>
      <c r="U117" s="247"/>
      <c r="V117" s="247"/>
      <c r="W117" s="247"/>
      <c r="X117" s="248"/>
      <c r="Y117" s="13"/>
      <c r="Z117" s="13"/>
      <c r="AA117" s="13"/>
      <c r="AB117" s="13"/>
      <c r="AC117" s="13"/>
      <c r="AD117" s="13"/>
      <c r="AE117" s="13"/>
      <c r="AT117" s="249" t="s">
        <v>206</v>
      </c>
      <c r="AU117" s="249" t="s">
        <v>84</v>
      </c>
      <c r="AV117" s="13" t="s">
        <v>82</v>
      </c>
      <c r="AW117" s="13" t="s">
        <v>5</v>
      </c>
      <c r="AX117" s="13" t="s">
        <v>74</v>
      </c>
      <c r="AY117" s="249" t="s">
        <v>194</v>
      </c>
    </row>
    <row r="118" s="13" customFormat="1">
      <c r="A118" s="13"/>
      <c r="B118" s="239"/>
      <c r="C118" s="240"/>
      <c r="D118" s="241" t="s">
        <v>206</v>
      </c>
      <c r="E118" s="242" t="s">
        <v>20</v>
      </c>
      <c r="F118" s="243" t="s">
        <v>1252</v>
      </c>
      <c r="G118" s="240"/>
      <c r="H118" s="242" t="s">
        <v>20</v>
      </c>
      <c r="I118" s="244"/>
      <c r="J118" s="244"/>
      <c r="K118" s="240"/>
      <c r="L118" s="240"/>
      <c r="M118" s="245"/>
      <c r="N118" s="246"/>
      <c r="O118" s="247"/>
      <c r="P118" s="247"/>
      <c r="Q118" s="247"/>
      <c r="R118" s="247"/>
      <c r="S118" s="247"/>
      <c r="T118" s="247"/>
      <c r="U118" s="247"/>
      <c r="V118" s="247"/>
      <c r="W118" s="247"/>
      <c r="X118" s="248"/>
      <c r="Y118" s="13"/>
      <c r="Z118" s="13"/>
      <c r="AA118" s="13"/>
      <c r="AB118" s="13"/>
      <c r="AC118" s="13"/>
      <c r="AD118" s="13"/>
      <c r="AE118" s="13"/>
      <c r="AT118" s="249" t="s">
        <v>206</v>
      </c>
      <c r="AU118" s="249" t="s">
        <v>84</v>
      </c>
      <c r="AV118" s="13" t="s">
        <v>82</v>
      </c>
      <c r="AW118" s="13" t="s">
        <v>5</v>
      </c>
      <c r="AX118" s="13" t="s">
        <v>74</v>
      </c>
      <c r="AY118" s="249" t="s">
        <v>194</v>
      </c>
    </row>
    <row r="119" s="13" customFormat="1">
      <c r="A119" s="13"/>
      <c r="B119" s="239"/>
      <c r="C119" s="240"/>
      <c r="D119" s="241" t="s">
        <v>206</v>
      </c>
      <c r="E119" s="242" t="s">
        <v>20</v>
      </c>
      <c r="F119" s="243" t="s">
        <v>200</v>
      </c>
      <c r="G119" s="240"/>
      <c r="H119" s="242" t="s">
        <v>20</v>
      </c>
      <c r="I119" s="244"/>
      <c r="J119" s="244"/>
      <c r="K119" s="240"/>
      <c r="L119" s="240"/>
      <c r="M119" s="245"/>
      <c r="N119" s="246"/>
      <c r="O119" s="247"/>
      <c r="P119" s="247"/>
      <c r="Q119" s="247"/>
      <c r="R119" s="247"/>
      <c r="S119" s="247"/>
      <c r="T119" s="247"/>
      <c r="U119" s="247"/>
      <c r="V119" s="247"/>
      <c r="W119" s="247"/>
      <c r="X119" s="248"/>
      <c r="Y119" s="13"/>
      <c r="Z119" s="13"/>
      <c r="AA119" s="13"/>
      <c r="AB119" s="13"/>
      <c r="AC119" s="13"/>
      <c r="AD119" s="13"/>
      <c r="AE119" s="13"/>
      <c r="AT119" s="249" t="s">
        <v>206</v>
      </c>
      <c r="AU119" s="249" t="s">
        <v>84</v>
      </c>
      <c r="AV119" s="13" t="s">
        <v>82</v>
      </c>
      <c r="AW119" s="13" t="s">
        <v>5</v>
      </c>
      <c r="AX119" s="13" t="s">
        <v>74</v>
      </c>
      <c r="AY119" s="249" t="s">
        <v>194</v>
      </c>
    </row>
    <row r="120" s="14" customFormat="1">
      <c r="A120" s="14"/>
      <c r="B120" s="250"/>
      <c r="C120" s="251"/>
      <c r="D120" s="241" t="s">
        <v>206</v>
      </c>
      <c r="E120" s="252" t="s">
        <v>20</v>
      </c>
      <c r="F120" s="253" t="s">
        <v>1255</v>
      </c>
      <c r="G120" s="251"/>
      <c r="H120" s="254">
        <v>63.990000000000002</v>
      </c>
      <c r="I120" s="255"/>
      <c r="J120" s="255"/>
      <c r="K120" s="251"/>
      <c r="L120" s="251"/>
      <c r="M120" s="256"/>
      <c r="N120" s="257"/>
      <c r="O120" s="258"/>
      <c r="P120" s="258"/>
      <c r="Q120" s="258"/>
      <c r="R120" s="258"/>
      <c r="S120" s="258"/>
      <c r="T120" s="258"/>
      <c r="U120" s="258"/>
      <c r="V120" s="258"/>
      <c r="W120" s="258"/>
      <c r="X120" s="259"/>
      <c r="Y120" s="14"/>
      <c r="Z120" s="14"/>
      <c r="AA120" s="14"/>
      <c r="AB120" s="14"/>
      <c r="AC120" s="14"/>
      <c r="AD120" s="14"/>
      <c r="AE120" s="14"/>
      <c r="AT120" s="260" t="s">
        <v>206</v>
      </c>
      <c r="AU120" s="260" t="s">
        <v>84</v>
      </c>
      <c r="AV120" s="14" t="s">
        <v>84</v>
      </c>
      <c r="AW120" s="14" t="s">
        <v>5</v>
      </c>
      <c r="AX120" s="14" t="s">
        <v>74</v>
      </c>
      <c r="AY120" s="260" t="s">
        <v>194</v>
      </c>
    </row>
    <row r="121" s="15" customFormat="1">
      <c r="A121" s="15"/>
      <c r="B121" s="261"/>
      <c r="C121" s="262"/>
      <c r="D121" s="241" t="s">
        <v>206</v>
      </c>
      <c r="E121" s="263" t="s">
        <v>20</v>
      </c>
      <c r="F121" s="264" t="s">
        <v>210</v>
      </c>
      <c r="G121" s="262"/>
      <c r="H121" s="265">
        <v>63.990000000000002</v>
      </c>
      <c r="I121" s="266"/>
      <c r="J121" s="266"/>
      <c r="K121" s="262"/>
      <c r="L121" s="262"/>
      <c r="M121" s="267"/>
      <c r="N121" s="268"/>
      <c r="O121" s="269"/>
      <c r="P121" s="269"/>
      <c r="Q121" s="269"/>
      <c r="R121" s="269"/>
      <c r="S121" s="269"/>
      <c r="T121" s="269"/>
      <c r="U121" s="269"/>
      <c r="V121" s="269"/>
      <c r="W121" s="269"/>
      <c r="X121" s="270"/>
      <c r="Y121" s="15"/>
      <c r="Z121" s="15"/>
      <c r="AA121" s="15"/>
      <c r="AB121" s="15"/>
      <c r="AC121" s="15"/>
      <c r="AD121" s="15"/>
      <c r="AE121" s="15"/>
      <c r="AT121" s="271" t="s">
        <v>206</v>
      </c>
      <c r="AU121" s="271" t="s">
        <v>84</v>
      </c>
      <c r="AV121" s="15" t="s">
        <v>202</v>
      </c>
      <c r="AW121" s="15" t="s">
        <v>5</v>
      </c>
      <c r="AX121" s="15" t="s">
        <v>82</v>
      </c>
      <c r="AY121" s="271" t="s">
        <v>194</v>
      </c>
    </row>
    <row r="122" s="2" customFormat="1" ht="33" customHeight="1">
      <c r="A122" s="41"/>
      <c r="B122" s="42"/>
      <c r="C122" s="220" t="s">
        <v>232</v>
      </c>
      <c r="D122" s="220" t="s">
        <v>197</v>
      </c>
      <c r="E122" s="221" t="s">
        <v>787</v>
      </c>
      <c r="F122" s="222" t="s">
        <v>788</v>
      </c>
      <c r="G122" s="223" t="s">
        <v>218</v>
      </c>
      <c r="H122" s="224">
        <v>255.96000000000001</v>
      </c>
      <c r="I122" s="225"/>
      <c r="J122" s="225"/>
      <c r="K122" s="226">
        <f>ROUND(P122*H122,2)</f>
        <v>0</v>
      </c>
      <c r="L122" s="222" t="s">
        <v>201</v>
      </c>
      <c r="M122" s="47"/>
      <c r="N122" s="227" t="s">
        <v>20</v>
      </c>
      <c r="O122" s="228" t="s">
        <v>43</v>
      </c>
      <c r="P122" s="229">
        <f>I122+J122</f>
        <v>0</v>
      </c>
      <c r="Q122" s="229">
        <f>ROUND(I122*H122,2)</f>
        <v>0</v>
      </c>
      <c r="R122" s="229">
        <f>ROUND(J122*H122,2)</f>
        <v>0</v>
      </c>
      <c r="S122" s="87"/>
      <c r="T122" s="230">
        <f>S122*H122</f>
        <v>0</v>
      </c>
      <c r="U122" s="230">
        <v>0</v>
      </c>
      <c r="V122" s="230">
        <f>U122*H122</f>
        <v>0</v>
      </c>
      <c r="W122" s="230">
        <v>0</v>
      </c>
      <c r="X122" s="231">
        <f>W122*H122</f>
        <v>0</v>
      </c>
      <c r="Y122" s="41"/>
      <c r="Z122" s="41"/>
      <c r="AA122" s="41"/>
      <c r="AB122" s="41"/>
      <c r="AC122" s="41"/>
      <c r="AD122" s="41"/>
      <c r="AE122" s="41"/>
      <c r="AR122" s="232" t="s">
        <v>202</v>
      </c>
      <c r="AT122" s="232" t="s">
        <v>197</v>
      </c>
      <c r="AU122" s="232" t="s">
        <v>84</v>
      </c>
      <c r="AY122" s="20" t="s">
        <v>194</v>
      </c>
      <c r="BE122" s="233">
        <f>IF(O122="základní",K122,0)</f>
        <v>0</v>
      </c>
      <c r="BF122" s="233">
        <f>IF(O122="snížená",K122,0)</f>
        <v>0</v>
      </c>
      <c r="BG122" s="233">
        <f>IF(O122="zákl. přenesená",K122,0)</f>
        <v>0</v>
      </c>
      <c r="BH122" s="233">
        <f>IF(O122="sníž. přenesená",K122,0)</f>
        <v>0</v>
      </c>
      <c r="BI122" s="233">
        <f>IF(O122="nulová",K122,0)</f>
        <v>0</v>
      </c>
      <c r="BJ122" s="20" t="s">
        <v>82</v>
      </c>
      <c r="BK122" s="233">
        <f>ROUND(P122*H122,2)</f>
        <v>0</v>
      </c>
      <c r="BL122" s="20" t="s">
        <v>202</v>
      </c>
      <c r="BM122" s="232" t="s">
        <v>1256</v>
      </c>
    </row>
    <row r="123" s="2" customFormat="1">
      <c r="A123" s="41"/>
      <c r="B123" s="42"/>
      <c r="C123" s="43"/>
      <c r="D123" s="234" t="s">
        <v>204</v>
      </c>
      <c r="E123" s="43"/>
      <c r="F123" s="235" t="s">
        <v>790</v>
      </c>
      <c r="G123" s="43"/>
      <c r="H123" s="43"/>
      <c r="I123" s="236"/>
      <c r="J123" s="236"/>
      <c r="K123" s="43"/>
      <c r="L123" s="43"/>
      <c r="M123" s="47"/>
      <c r="N123" s="237"/>
      <c r="O123" s="238"/>
      <c r="P123" s="87"/>
      <c r="Q123" s="87"/>
      <c r="R123" s="87"/>
      <c r="S123" s="87"/>
      <c r="T123" s="87"/>
      <c r="U123" s="87"/>
      <c r="V123" s="87"/>
      <c r="W123" s="87"/>
      <c r="X123" s="88"/>
      <c r="Y123" s="41"/>
      <c r="Z123" s="41"/>
      <c r="AA123" s="41"/>
      <c r="AB123" s="41"/>
      <c r="AC123" s="41"/>
      <c r="AD123" s="41"/>
      <c r="AE123" s="41"/>
      <c r="AT123" s="20" t="s">
        <v>204</v>
      </c>
      <c r="AU123" s="20" t="s">
        <v>84</v>
      </c>
    </row>
    <row r="124" s="13" customFormat="1">
      <c r="A124" s="13"/>
      <c r="B124" s="239"/>
      <c r="C124" s="240"/>
      <c r="D124" s="241" t="s">
        <v>206</v>
      </c>
      <c r="E124" s="242" t="s">
        <v>20</v>
      </c>
      <c r="F124" s="243" t="s">
        <v>1247</v>
      </c>
      <c r="G124" s="240"/>
      <c r="H124" s="242" t="s">
        <v>20</v>
      </c>
      <c r="I124" s="244"/>
      <c r="J124" s="244"/>
      <c r="K124" s="240"/>
      <c r="L124" s="240"/>
      <c r="M124" s="245"/>
      <c r="N124" s="246"/>
      <c r="O124" s="247"/>
      <c r="P124" s="247"/>
      <c r="Q124" s="247"/>
      <c r="R124" s="247"/>
      <c r="S124" s="247"/>
      <c r="T124" s="247"/>
      <c r="U124" s="247"/>
      <c r="V124" s="247"/>
      <c r="W124" s="247"/>
      <c r="X124" s="248"/>
      <c r="Y124" s="13"/>
      <c r="Z124" s="13"/>
      <c r="AA124" s="13"/>
      <c r="AB124" s="13"/>
      <c r="AC124" s="13"/>
      <c r="AD124" s="13"/>
      <c r="AE124" s="13"/>
      <c r="AT124" s="249" t="s">
        <v>206</v>
      </c>
      <c r="AU124" s="249" t="s">
        <v>84</v>
      </c>
      <c r="AV124" s="13" t="s">
        <v>82</v>
      </c>
      <c r="AW124" s="13" t="s">
        <v>5</v>
      </c>
      <c r="AX124" s="13" t="s">
        <v>74</v>
      </c>
      <c r="AY124" s="249" t="s">
        <v>194</v>
      </c>
    </row>
    <row r="125" s="13" customFormat="1">
      <c r="A125" s="13"/>
      <c r="B125" s="239"/>
      <c r="C125" s="240"/>
      <c r="D125" s="241" t="s">
        <v>206</v>
      </c>
      <c r="E125" s="242" t="s">
        <v>20</v>
      </c>
      <c r="F125" s="243" t="s">
        <v>1252</v>
      </c>
      <c r="G125" s="240"/>
      <c r="H125" s="242" t="s">
        <v>20</v>
      </c>
      <c r="I125" s="244"/>
      <c r="J125" s="244"/>
      <c r="K125" s="240"/>
      <c r="L125" s="240"/>
      <c r="M125" s="245"/>
      <c r="N125" s="246"/>
      <c r="O125" s="247"/>
      <c r="P125" s="247"/>
      <c r="Q125" s="247"/>
      <c r="R125" s="247"/>
      <c r="S125" s="247"/>
      <c r="T125" s="247"/>
      <c r="U125" s="247"/>
      <c r="V125" s="247"/>
      <c r="W125" s="247"/>
      <c r="X125" s="248"/>
      <c r="Y125" s="13"/>
      <c r="Z125" s="13"/>
      <c r="AA125" s="13"/>
      <c r="AB125" s="13"/>
      <c r="AC125" s="13"/>
      <c r="AD125" s="13"/>
      <c r="AE125" s="13"/>
      <c r="AT125" s="249" t="s">
        <v>206</v>
      </c>
      <c r="AU125" s="249" t="s">
        <v>84</v>
      </c>
      <c r="AV125" s="13" t="s">
        <v>82</v>
      </c>
      <c r="AW125" s="13" t="s">
        <v>5</v>
      </c>
      <c r="AX125" s="13" t="s">
        <v>74</v>
      </c>
      <c r="AY125" s="249" t="s">
        <v>194</v>
      </c>
    </row>
    <row r="126" s="13" customFormat="1">
      <c r="A126" s="13"/>
      <c r="B126" s="239"/>
      <c r="C126" s="240"/>
      <c r="D126" s="241" t="s">
        <v>206</v>
      </c>
      <c r="E126" s="242" t="s">
        <v>20</v>
      </c>
      <c r="F126" s="243" t="s">
        <v>200</v>
      </c>
      <c r="G126" s="240"/>
      <c r="H126" s="242" t="s">
        <v>20</v>
      </c>
      <c r="I126" s="244"/>
      <c r="J126" s="244"/>
      <c r="K126" s="240"/>
      <c r="L126" s="240"/>
      <c r="M126" s="245"/>
      <c r="N126" s="246"/>
      <c r="O126" s="247"/>
      <c r="P126" s="247"/>
      <c r="Q126" s="247"/>
      <c r="R126" s="247"/>
      <c r="S126" s="247"/>
      <c r="T126" s="247"/>
      <c r="U126" s="247"/>
      <c r="V126" s="247"/>
      <c r="W126" s="247"/>
      <c r="X126" s="248"/>
      <c r="Y126" s="13"/>
      <c r="Z126" s="13"/>
      <c r="AA126" s="13"/>
      <c r="AB126" s="13"/>
      <c r="AC126" s="13"/>
      <c r="AD126" s="13"/>
      <c r="AE126" s="13"/>
      <c r="AT126" s="249" t="s">
        <v>206</v>
      </c>
      <c r="AU126" s="249" t="s">
        <v>84</v>
      </c>
      <c r="AV126" s="13" t="s">
        <v>82</v>
      </c>
      <c r="AW126" s="13" t="s">
        <v>5</v>
      </c>
      <c r="AX126" s="13" t="s">
        <v>74</v>
      </c>
      <c r="AY126" s="249" t="s">
        <v>194</v>
      </c>
    </row>
    <row r="127" s="14" customFormat="1">
      <c r="A127" s="14"/>
      <c r="B127" s="250"/>
      <c r="C127" s="251"/>
      <c r="D127" s="241" t="s">
        <v>206</v>
      </c>
      <c r="E127" s="252" t="s">
        <v>20</v>
      </c>
      <c r="F127" s="253" t="s">
        <v>1255</v>
      </c>
      <c r="G127" s="251"/>
      <c r="H127" s="254">
        <v>63.990000000000002</v>
      </c>
      <c r="I127" s="255"/>
      <c r="J127" s="255"/>
      <c r="K127" s="251"/>
      <c r="L127" s="251"/>
      <c r="M127" s="256"/>
      <c r="N127" s="257"/>
      <c r="O127" s="258"/>
      <c r="P127" s="258"/>
      <c r="Q127" s="258"/>
      <c r="R127" s="258"/>
      <c r="S127" s="258"/>
      <c r="T127" s="258"/>
      <c r="U127" s="258"/>
      <c r="V127" s="258"/>
      <c r="W127" s="258"/>
      <c r="X127" s="259"/>
      <c r="Y127" s="14"/>
      <c r="Z127" s="14"/>
      <c r="AA127" s="14"/>
      <c r="AB127" s="14"/>
      <c r="AC127" s="14"/>
      <c r="AD127" s="14"/>
      <c r="AE127" s="14"/>
      <c r="AT127" s="260" t="s">
        <v>206</v>
      </c>
      <c r="AU127" s="260" t="s">
        <v>84</v>
      </c>
      <c r="AV127" s="14" t="s">
        <v>84</v>
      </c>
      <c r="AW127" s="14" t="s">
        <v>5</v>
      </c>
      <c r="AX127" s="14" t="s">
        <v>74</v>
      </c>
      <c r="AY127" s="260" t="s">
        <v>194</v>
      </c>
    </row>
    <row r="128" s="15" customFormat="1">
      <c r="A128" s="15"/>
      <c r="B128" s="261"/>
      <c r="C128" s="262"/>
      <c r="D128" s="241" t="s">
        <v>206</v>
      </c>
      <c r="E128" s="263" t="s">
        <v>20</v>
      </c>
      <c r="F128" s="264" t="s">
        <v>210</v>
      </c>
      <c r="G128" s="262"/>
      <c r="H128" s="265">
        <v>63.990000000000002</v>
      </c>
      <c r="I128" s="266"/>
      <c r="J128" s="266"/>
      <c r="K128" s="262"/>
      <c r="L128" s="262"/>
      <c r="M128" s="267"/>
      <c r="N128" s="268"/>
      <c r="O128" s="269"/>
      <c r="P128" s="269"/>
      <c r="Q128" s="269"/>
      <c r="R128" s="269"/>
      <c r="S128" s="269"/>
      <c r="T128" s="269"/>
      <c r="U128" s="269"/>
      <c r="V128" s="269"/>
      <c r="W128" s="269"/>
      <c r="X128" s="270"/>
      <c r="Y128" s="15"/>
      <c r="Z128" s="15"/>
      <c r="AA128" s="15"/>
      <c r="AB128" s="15"/>
      <c r="AC128" s="15"/>
      <c r="AD128" s="15"/>
      <c r="AE128" s="15"/>
      <c r="AT128" s="271" t="s">
        <v>206</v>
      </c>
      <c r="AU128" s="271" t="s">
        <v>84</v>
      </c>
      <c r="AV128" s="15" t="s">
        <v>202</v>
      </c>
      <c r="AW128" s="15" t="s">
        <v>5</v>
      </c>
      <c r="AX128" s="15" t="s">
        <v>82</v>
      </c>
      <c r="AY128" s="271" t="s">
        <v>194</v>
      </c>
    </row>
    <row r="129" s="14" customFormat="1">
      <c r="A129" s="14"/>
      <c r="B129" s="250"/>
      <c r="C129" s="251"/>
      <c r="D129" s="241" t="s">
        <v>206</v>
      </c>
      <c r="E129" s="251"/>
      <c r="F129" s="253" t="s">
        <v>1257</v>
      </c>
      <c r="G129" s="251"/>
      <c r="H129" s="254">
        <v>255.96000000000001</v>
      </c>
      <c r="I129" s="255"/>
      <c r="J129" s="255"/>
      <c r="K129" s="251"/>
      <c r="L129" s="251"/>
      <c r="M129" s="256"/>
      <c r="N129" s="257"/>
      <c r="O129" s="258"/>
      <c r="P129" s="258"/>
      <c r="Q129" s="258"/>
      <c r="R129" s="258"/>
      <c r="S129" s="258"/>
      <c r="T129" s="258"/>
      <c r="U129" s="258"/>
      <c r="V129" s="258"/>
      <c r="W129" s="258"/>
      <c r="X129" s="259"/>
      <c r="Y129" s="14"/>
      <c r="Z129" s="14"/>
      <c r="AA129" s="14"/>
      <c r="AB129" s="14"/>
      <c r="AC129" s="14"/>
      <c r="AD129" s="14"/>
      <c r="AE129" s="14"/>
      <c r="AT129" s="260" t="s">
        <v>206</v>
      </c>
      <c r="AU129" s="260" t="s">
        <v>84</v>
      </c>
      <c r="AV129" s="14" t="s">
        <v>84</v>
      </c>
      <c r="AW129" s="14" t="s">
        <v>4</v>
      </c>
      <c r="AX129" s="14" t="s">
        <v>82</v>
      </c>
      <c r="AY129" s="260" t="s">
        <v>194</v>
      </c>
    </row>
    <row r="130" s="2" customFormat="1" ht="24.15" customHeight="1">
      <c r="A130" s="41"/>
      <c r="B130" s="42"/>
      <c r="C130" s="220" t="s">
        <v>223</v>
      </c>
      <c r="D130" s="220" t="s">
        <v>197</v>
      </c>
      <c r="E130" s="221" t="s">
        <v>228</v>
      </c>
      <c r="F130" s="222" t="s">
        <v>229</v>
      </c>
      <c r="G130" s="223" t="s">
        <v>200</v>
      </c>
      <c r="H130" s="224">
        <v>213.30000000000001</v>
      </c>
      <c r="I130" s="225"/>
      <c r="J130" s="225"/>
      <c r="K130" s="226">
        <f>ROUND(P130*H130,2)</f>
        <v>0</v>
      </c>
      <c r="L130" s="222" t="s">
        <v>201</v>
      </c>
      <c r="M130" s="47"/>
      <c r="N130" s="227" t="s">
        <v>20</v>
      </c>
      <c r="O130" s="228" t="s">
        <v>43</v>
      </c>
      <c r="P130" s="229">
        <f>I130+J130</f>
        <v>0</v>
      </c>
      <c r="Q130" s="229">
        <f>ROUND(I130*H130,2)</f>
        <v>0</v>
      </c>
      <c r="R130" s="229">
        <f>ROUND(J130*H130,2)</f>
        <v>0</v>
      </c>
      <c r="S130" s="87"/>
      <c r="T130" s="230">
        <f>S130*H130</f>
        <v>0</v>
      </c>
      <c r="U130" s="230">
        <v>0</v>
      </c>
      <c r="V130" s="230">
        <f>U130*H130</f>
        <v>0</v>
      </c>
      <c r="W130" s="230">
        <v>0</v>
      </c>
      <c r="X130" s="231">
        <f>W130*H130</f>
        <v>0</v>
      </c>
      <c r="Y130" s="41"/>
      <c r="Z130" s="41"/>
      <c r="AA130" s="41"/>
      <c r="AB130" s="41"/>
      <c r="AC130" s="41"/>
      <c r="AD130" s="41"/>
      <c r="AE130" s="41"/>
      <c r="AR130" s="232" t="s">
        <v>202</v>
      </c>
      <c r="AT130" s="232" t="s">
        <v>197</v>
      </c>
      <c r="AU130" s="232" t="s">
        <v>84</v>
      </c>
      <c r="AY130" s="20" t="s">
        <v>194</v>
      </c>
      <c r="BE130" s="233">
        <f>IF(O130="základní",K130,0)</f>
        <v>0</v>
      </c>
      <c r="BF130" s="233">
        <f>IF(O130="snížená",K130,0)</f>
        <v>0</v>
      </c>
      <c r="BG130" s="233">
        <f>IF(O130="zákl. přenesená",K130,0)</f>
        <v>0</v>
      </c>
      <c r="BH130" s="233">
        <f>IF(O130="sníž. přenesená",K130,0)</f>
        <v>0</v>
      </c>
      <c r="BI130" s="233">
        <f>IF(O130="nulová",K130,0)</f>
        <v>0</v>
      </c>
      <c r="BJ130" s="20" t="s">
        <v>82</v>
      </c>
      <c r="BK130" s="233">
        <f>ROUND(P130*H130,2)</f>
        <v>0</v>
      </c>
      <c r="BL130" s="20" t="s">
        <v>202</v>
      </c>
      <c r="BM130" s="232" t="s">
        <v>1258</v>
      </c>
    </row>
    <row r="131" s="2" customFormat="1">
      <c r="A131" s="41"/>
      <c r="B131" s="42"/>
      <c r="C131" s="43"/>
      <c r="D131" s="234" t="s">
        <v>204</v>
      </c>
      <c r="E131" s="43"/>
      <c r="F131" s="235" t="s">
        <v>231</v>
      </c>
      <c r="G131" s="43"/>
      <c r="H131" s="43"/>
      <c r="I131" s="236"/>
      <c r="J131" s="236"/>
      <c r="K131" s="43"/>
      <c r="L131" s="43"/>
      <c r="M131" s="47"/>
      <c r="N131" s="237"/>
      <c r="O131" s="238"/>
      <c r="P131" s="87"/>
      <c r="Q131" s="87"/>
      <c r="R131" s="87"/>
      <c r="S131" s="87"/>
      <c r="T131" s="87"/>
      <c r="U131" s="87"/>
      <c r="V131" s="87"/>
      <c r="W131" s="87"/>
      <c r="X131" s="88"/>
      <c r="Y131" s="41"/>
      <c r="Z131" s="41"/>
      <c r="AA131" s="41"/>
      <c r="AB131" s="41"/>
      <c r="AC131" s="41"/>
      <c r="AD131" s="41"/>
      <c r="AE131" s="41"/>
      <c r="AT131" s="20" t="s">
        <v>204</v>
      </c>
      <c r="AU131" s="20" t="s">
        <v>84</v>
      </c>
    </row>
    <row r="132" s="13" customFormat="1">
      <c r="A132" s="13"/>
      <c r="B132" s="239"/>
      <c r="C132" s="240"/>
      <c r="D132" s="241" t="s">
        <v>206</v>
      </c>
      <c r="E132" s="242" t="s">
        <v>20</v>
      </c>
      <c r="F132" s="243" t="s">
        <v>1247</v>
      </c>
      <c r="G132" s="240"/>
      <c r="H132" s="242" t="s">
        <v>20</v>
      </c>
      <c r="I132" s="244"/>
      <c r="J132" s="244"/>
      <c r="K132" s="240"/>
      <c r="L132" s="240"/>
      <c r="M132" s="245"/>
      <c r="N132" s="246"/>
      <c r="O132" s="247"/>
      <c r="P132" s="247"/>
      <c r="Q132" s="247"/>
      <c r="R132" s="247"/>
      <c r="S132" s="247"/>
      <c r="T132" s="247"/>
      <c r="U132" s="247"/>
      <c r="V132" s="247"/>
      <c r="W132" s="247"/>
      <c r="X132" s="248"/>
      <c r="Y132" s="13"/>
      <c r="Z132" s="13"/>
      <c r="AA132" s="13"/>
      <c r="AB132" s="13"/>
      <c r="AC132" s="13"/>
      <c r="AD132" s="13"/>
      <c r="AE132" s="13"/>
      <c r="AT132" s="249" t="s">
        <v>206</v>
      </c>
      <c r="AU132" s="249" t="s">
        <v>84</v>
      </c>
      <c r="AV132" s="13" t="s">
        <v>82</v>
      </c>
      <c r="AW132" s="13" t="s">
        <v>5</v>
      </c>
      <c r="AX132" s="13" t="s">
        <v>74</v>
      </c>
      <c r="AY132" s="249" t="s">
        <v>194</v>
      </c>
    </row>
    <row r="133" s="14" customFormat="1">
      <c r="A133" s="14"/>
      <c r="B133" s="250"/>
      <c r="C133" s="251"/>
      <c r="D133" s="241" t="s">
        <v>206</v>
      </c>
      <c r="E133" s="252" t="s">
        <v>20</v>
      </c>
      <c r="F133" s="253" t="s">
        <v>1248</v>
      </c>
      <c r="G133" s="251"/>
      <c r="H133" s="254">
        <v>213.30000000000001</v>
      </c>
      <c r="I133" s="255"/>
      <c r="J133" s="255"/>
      <c r="K133" s="251"/>
      <c r="L133" s="251"/>
      <c r="M133" s="256"/>
      <c r="N133" s="257"/>
      <c r="O133" s="258"/>
      <c r="P133" s="258"/>
      <c r="Q133" s="258"/>
      <c r="R133" s="258"/>
      <c r="S133" s="258"/>
      <c r="T133" s="258"/>
      <c r="U133" s="258"/>
      <c r="V133" s="258"/>
      <c r="W133" s="258"/>
      <c r="X133" s="259"/>
      <c r="Y133" s="14"/>
      <c r="Z133" s="14"/>
      <c r="AA133" s="14"/>
      <c r="AB133" s="14"/>
      <c r="AC133" s="14"/>
      <c r="AD133" s="14"/>
      <c r="AE133" s="14"/>
      <c r="AT133" s="260" t="s">
        <v>206</v>
      </c>
      <c r="AU133" s="260" t="s">
        <v>84</v>
      </c>
      <c r="AV133" s="14" t="s">
        <v>84</v>
      </c>
      <c r="AW133" s="14" t="s">
        <v>5</v>
      </c>
      <c r="AX133" s="14" t="s">
        <v>74</v>
      </c>
      <c r="AY133" s="260" t="s">
        <v>194</v>
      </c>
    </row>
    <row r="134" s="15" customFormat="1">
      <c r="A134" s="15"/>
      <c r="B134" s="261"/>
      <c r="C134" s="262"/>
      <c r="D134" s="241" t="s">
        <v>206</v>
      </c>
      <c r="E134" s="263" t="s">
        <v>20</v>
      </c>
      <c r="F134" s="264" t="s">
        <v>210</v>
      </c>
      <c r="G134" s="262"/>
      <c r="H134" s="265">
        <v>213.30000000000001</v>
      </c>
      <c r="I134" s="266"/>
      <c r="J134" s="266"/>
      <c r="K134" s="262"/>
      <c r="L134" s="262"/>
      <c r="M134" s="267"/>
      <c r="N134" s="268"/>
      <c r="O134" s="269"/>
      <c r="P134" s="269"/>
      <c r="Q134" s="269"/>
      <c r="R134" s="269"/>
      <c r="S134" s="269"/>
      <c r="T134" s="269"/>
      <c r="U134" s="269"/>
      <c r="V134" s="269"/>
      <c r="W134" s="269"/>
      <c r="X134" s="270"/>
      <c r="Y134" s="15"/>
      <c r="Z134" s="15"/>
      <c r="AA134" s="15"/>
      <c r="AB134" s="15"/>
      <c r="AC134" s="15"/>
      <c r="AD134" s="15"/>
      <c r="AE134" s="15"/>
      <c r="AT134" s="271" t="s">
        <v>206</v>
      </c>
      <c r="AU134" s="271" t="s">
        <v>84</v>
      </c>
      <c r="AV134" s="15" t="s">
        <v>202</v>
      </c>
      <c r="AW134" s="15" t="s">
        <v>5</v>
      </c>
      <c r="AX134" s="15" t="s">
        <v>82</v>
      </c>
      <c r="AY134" s="271" t="s">
        <v>194</v>
      </c>
    </row>
    <row r="135" s="2" customFormat="1" ht="24.15" customHeight="1">
      <c r="A135" s="41"/>
      <c r="B135" s="42"/>
      <c r="C135" s="220" t="s">
        <v>238</v>
      </c>
      <c r="D135" s="220" t="s">
        <v>197</v>
      </c>
      <c r="E135" s="221" t="s">
        <v>233</v>
      </c>
      <c r="F135" s="222" t="s">
        <v>234</v>
      </c>
      <c r="G135" s="223" t="s">
        <v>200</v>
      </c>
      <c r="H135" s="224">
        <v>1066.5</v>
      </c>
      <c r="I135" s="225"/>
      <c r="J135" s="225"/>
      <c r="K135" s="226">
        <f>ROUND(P135*H135,2)</f>
        <v>0</v>
      </c>
      <c r="L135" s="222" t="s">
        <v>201</v>
      </c>
      <c r="M135" s="47"/>
      <c r="N135" s="227" t="s">
        <v>20</v>
      </c>
      <c r="O135" s="228" t="s">
        <v>43</v>
      </c>
      <c r="P135" s="229">
        <f>I135+J135</f>
        <v>0</v>
      </c>
      <c r="Q135" s="229">
        <f>ROUND(I135*H135,2)</f>
        <v>0</v>
      </c>
      <c r="R135" s="229">
        <f>ROUND(J135*H135,2)</f>
        <v>0</v>
      </c>
      <c r="S135" s="87"/>
      <c r="T135" s="230">
        <f>S135*H135</f>
        <v>0</v>
      </c>
      <c r="U135" s="230">
        <v>0</v>
      </c>
      <c r="V135" s="230">
        <f>U135*H135</f>
        <v>0</v>
      </c>
      <c r="W135" s="230">
        <v>0</v>
      </c>
      <c r="X135" s="231">
        <f>W135*H135</f>
        <v>0</v>
      </c>
      <c r="Y135" s="41"/>
      <c r="Z135" s="41"/>
      <c r="AA135" s="41"/>
      <c r="AB135" s="41"/>
      <c r="AC135" s="41"/>
      <c r="AD135" s="41"/>
      <c r="AE135" s="41"/>
      <c r="AR135" s="232" t="s">
        <v>202</v>
      </c>
      <c r="AT135" s="232" t="s">
        <v>197</v>
      </c>
      <c r="AU135" s="232" t="s">
        <v>84</v>
      </c>
      <c r="AY135" s="20" t="s">
        <v>194</v>
      </c>
      <c r="BE135" s="233">
        <f>IF(O135="základní",K135,0)</f>
        <v>0</v>
      </c>
      <c r="BF135" s="233">
        <f>IF(O135="snížená",K135,0)</f>
        <v>0</v>
      </c>
      <c r="BG135" s="233">
        <f>IF(O135="zákl. přenesená",K135,0)</f>
        <v>0</v>
      </c>
      <c r="BH135" s="233">
        <f>IF(O135="sníž. přenesená",K135,0)</f>
        <v>0</v>
      </c>
      <c r="BI135" s="233">
        <f>IF(O135="nulová",K135,0)</f>
        <v>0</v>
      </c>
      <c r="BJ135" s="20" t="s">
        <v>82</v>
      </c>
      <c r="BK135" s="233">
        <f>ROUND(P135*H135,2)</f>
        <v>0</v>
      </c>
      <c r="BL135" s="20" t="s">
        <v>202</v>
      </c>
      <c r="BM135" s="232" t="s">
        <v>1259</v>
      </c>
    </row>
    <row r="136" s="2" customFormat="1">
      <c r="A136" s="41"/>
      <c r="B136" s="42"/>
      <c r="C136" s="43"/>
      <c r="D136" s="234" t="s">
        <v>204</v>
      </c>
      <c r="E136" s="43"/>
      <c r="F136" s="235" t="s">
        <v>236</v>
      </c>
      <c r="G136" s="43"/>
      <c r="H136" s="43"/>
      <c r="I136" s="236"/>
      <c r="J136" s="236"/>
      <c r="K136" s="43"/>
      <c r="L136" s="43"/>
      <c r="M136" s="47"/>
      <c r="N136" s="237"/>
      <c r="O136" s="238"/>
      <c r="P136" s="87"/>
      <c r="Q136" s="87"/>
      <c r="R136" s="87"/>
      <c r="S136" s="87"/>
      <c r="T136" s="87"/>
      <c r="U136" s="87"/>
      <c r="V136" s="87"/>
      <c r="W136" s="87"/>
      <c r="X136" s="88"/>
      <c r="Y136" s="41"/>
      <c r="Z136" s="41"/>
      <c r="AA136" s="41"/>
      <c r="AB136" s="41"/>
      <c r="AC136" s="41"/>
      <c r="AD136" s="41"/>
      <c r="AE136" s="41"/>
      <c r="AT136" s="20" t="s">
        <v>204</v>
      </c>
      <c r="AU136" s="20" t="s">
        <v>84</v>
      </c>
    </row>
    <row r="137" s="13" customFormat="1">
      <c r="A137" s="13"/>
      <c r="B137" s="239"/>
      <c r="C137" s="240"/>
      <c r="D137" s="241" t="s">
        <v>206</v>
      </c>
      <c r="E137" s="242" t="s">
        <v>20</v>
      </c>
      <c r="F137" s="243" t="s">
        <v>1247</v>
      </c>
      <c r="G137" s="240"/>
      <c r="H137" s="242" t="s">
        <v>20</v>
      </c>
      <c r="I137" s="244"/>
      <c r="J137" s="244"/>
      <c r="K137" s="240"/>
      <c r="L137" s="240"/>
      <c r="M137" s="245"/>
      <c r="N137" s="246"/>
      <c r="O137" s="247"/>
      <c r="P137" s="247"/>
      <c r="Q137" s="247"/>
      <c r="R137" s="247"/>
      <c r="S137" s="247"/>
      <c r="T137" s="247"/>
      <c r="U137" s="247"/>
      <c r="V137" s="247"/>
      <c r="W137" s="247"/>
      <c r="X137" s="248"/>
      <c r="Y137" s="13"/>
      <c r="Z137" s="13"/>
      <c r="AA137" s="13"/>
      <c r="AB137" s="13"/>
      <c r="AC137" s="13"/>
      <c r="AD137" s="13"/>
      <c r="AE137" s="13"/>
      <c r="AT137" s="249" t="s">
        <v>206</v>
      </c>
      <c r="AU137" s="249" t="s">
        <v>84</v>
      </c>
      <c r="AV137" s="13" t="s">
        <v>82</v>
      </c>
      <c r="AW137" s="13" t="s">
        <v>5</v>
      </c>
      <c r="AX137" s="13" t="s">
        <v>74</v>
      </c>
      <c r="AY137" s="249" t="s">
        <v>194</v>
      </c>
    </row>
    <row r="138" s="14" customFormat="1">
      <c r="A138" s="14"/>
      <c r="B138" s="250"/>
      <c r="C138" s="251"/>
      <c r="D138" s="241" t="s">
        <v>206</v>
      </c>
      <c r="E138" s="252" t="s">
        <v>20</v>
      </c>
      <c r="F138" s="253" t="s">
        <v>1248</v>
      </c>
      <c r="G138" s="251"/>
      <c r="H138" s="254">
        <v>213.30000000000001</v>
      </c>
      <c r="I138" s="255"/>
      <c r="J138" s="255"/>
      <c r="K138" s="251"/>
      <c r="L138" s="251"/>
      <c r="M138" s="256"/>
      <c r="N138" s="257"/>
      <c r="O138" s="258"/>
      <c r="P138" s="258"/>
      <c r="Q138" s="258"/>
      <c r="R138" s="258"/>
      <c r="S138" s="258"/>
      <c r="T138" s="258"/>
      <c r="U138" s="258"/>
      <c r="V138" s="258"/>
      <c r="W138" s="258"/>
      <c r="X138" s="259"/>
      <c r="Y138" s="14"/>
      <c r="Z138" s="14"/>
      <c r="AA138" s="14"/>
      <c r="AB138" s="14"/>
      <c r="AC138" s="14"/>
      <c r="AD138" s="14"/>
      <c r="AE138" s="14"/>
      <c r="AT138" s="260" t="s">
        <v>206</v>
      </c>
      <c r="AU138" s="260" t="s">
        <v>84</v>
      </c>
      <c r="AV138" s="14" t="s">
        <v>84</v>
      </c>
      <c r="AW138" s="14" t="s">
        <v>5</v>
      </c>
      <c r="AX138" s="14" t="s">
        <v>74</v>
      </c>
      <c r="AY138" s="260" t="s">
        <v>194</v>
      </c>
    </row>
    <row r="139" s="15" customFormat="1">
      <c r="A139" s="15"/>
      <c r="B139" s="261"/>
      <c r="C139" s="262"/>
      <c r="D139" s="241" t="s">
        <v>206</v>
      </c>
      <c r="E139" s="263" t="s">
        <v>20</v>
      </c>
      <c r="F139" s="264" t="s">
        <v>210</v>
      </c>
      <c r="G139" s="262"/>
      <c r="H139" s="265">
        <v>213.30000000000001</v>
      </c>
      <c r="I139" s="266"/>
      <c r="J139" s="266"/>
      <c r="K139" s="262"/>
      <c r="L139" s="262"/>
      <c r="M139" s="267"/>
      <c r="N139" s="268"/>
      <c r="O139" s="269"/>
      <c r="P139" s="269"/>
      <c r="Q139" s="269"/>
      <c r="R139" s="269"/>
      <c r="S139" s="269"/>
      <c r="T139" s="269"/>
      <c r="U139" s="269"/>
      <c r="V139" s="269"/>
      <c r="W139" s="269"/>
      <c r="X139" s="270"/>
      <c r="Y139" s="15"/>
      <c r="Z139" s="15"/>
      <c r="AA139" s="15"/>
      <c r="AB139" s="15"/>
      <c r="AC139" s="15"/>
      <c r="AD139" s="15"/>
      <c r="AE139" s="15"/>
      <c r="AT139" s="271" t="s">
        <v>206</v>
      </c>
      <c r="AU139" s="271" t="s">
        <v>84</v>
      </c>
      <c r="AV139" s="15" t="s">
        <v>202</v>
      </c>
      <c r="AW139" s="15" t="s">
        <v>5</v>
      </c>
      <c r="AX139" s="15" t="s">
        <v>82</v>
      </c>
      <c r="AY139" s="271" t="s">
        <v>194</v>
      </c>
    </row>
    <row r="140" s="14" customFormat="1">
      <c r="A140" s="14"/>
      <c r="B140" s="250"/>
      <c r="C140" s="251"/>
      <c r="D140" s="241" t="s">
        <v>206</v>
      </c>
      <c r="E140" s="251"/>
      <c r="F140" s="253" t="s">
        <v>1260</v>
      </c>
      <c r="G140" s="251"/>
      <c r="H140" s="254">
        <v>1066.5</v>
      </c>
      <c r="I140" s="255"/>
      <c r="J140" s="255"/>
      <c r="K140" s="251"/>
      <c r="L140" s="251"/>
      <c r="M140" s="256"/>
      <c r="N140" s="257"/>
      <c r="O140" s="258"/>
      <c r="P140" s="258"/>
      <c r="Q140" s="258"/>
      <c r="R140" s="258"/>
      <c r="S140" s="258"/>
      <c r="T140" s="258"/>
      <c r="U140" s="258"/>
      <c r="V140" s="258"/>
      <c r="W140" s="258"/>
      <c r="X140" s="259"/>
      <c r="Y140" s="14"/>
      <c r="Z140" s="14"/>
      <c r="AA140" s="14"/>
      <c r="AB140" s="14"/>
      <c r="AC140" s="14"/>
      <c r="AD140" s="14"/>
      <c r="AE140" s="14"/>
      <c r="AT140" s="260" t="s">
        <v>206</v>
      </c>
      <c r="AU140" s="260" t="s">
        <v>84</v>
      </c>
      <c r="AV140" s="14" t="s">
        <v>84</v>
      </c>
      <c r="AW140" s="14" t="s">
        <v>4</v>
      </c>
      <c r="AX140" s="14" t="s">
        <v>82</v>
      </c>
      <c r="AY140" s="260" t="s">
        <v>194</v>
      </c>
    </row>
    <row r="141" s="2" customFormat="1" ht="37.8" customHeight="1">
      <c r="A141" s="41"/>
      <c r="B141" s="42"/>
      <c r="C141" s="220" t="s">
        <v>243</v>
      </c>
      <c r="D141" s="220" t="s">
        <v>197</v>
      </c>
      <c r="E141" s="221" t="s">
        <v>239</v>
      </c>
      <c r="F141" s="222" t="s">
        <v>240</v>
      </c>
      <c r="G141" s="223" t="s">
        <v>218</v>
      </c>
      <c r="H141" s="224">
        <v>63.990000000000002</v>
      </c>
      <c r="I141" s="225"/>
      <c r="J141" s="225"/>
      <c r="K141" s="226">
        <f>ROUND(P141*H141,2)</f>
        <v>0</v>
      </c>
      <c r="L141" s="222" t="s">
        <v>201</v>
      </c>
      <c r="M141" s="47"/>
      <c r="N141" s="227" t="s">
        <v>20</v>
      </c>
      <c r="O141" s="228" t="s">
        <v>43</v>
      </c>
      <c r="P141" s="229">
        <f>I141+J141</f>
        <v>0</v>
      </c>
      <c r="Q141" s="229">
        <f>ROUND(I141*H141,2)</f>
        <v>0</v>
      </c>
      <c r="R141" s="229">
        <f>ROUND(J141*H141,2)</f>
        <v>0</v>
      </c>
      <c r="S141" s="87"/>
      <c r="T141" s="230">
        <f>S141*H141</f>
        <v>0</v>
      </c>
      <c r="U141" s="230">
        <v>0</v>
      </c>
      <c r="V141" s="230">
        <f>U141*H141</f>
        <v>0</v>
      </c>
      <c r="W141" s="230">
        <v>0</v>
      </c>
      <c r="X141" s="231">
        <f>W141*H141</f>
        <v>0</v>
      </c>
      <c r="Y141" s="41"/>
      <c r="Z141" s="41"/>
      <c r="AA141" s="41"/>
      <c r="AB141" s="41"/>
      <c r="AC141" s="41"/>
      <c r="AD141" s="41"/>
      <c r="AE141" s="41"/>
      <c r="AR141" s="232" t="s">
        <v>202</v>
      </c>
      <c r="AT141" s="232" t="s">
        <v>197</v>
      </c>
      <c r="AU141" s="232" t="s">
        <v>84</v>
      </c>
      <c r="AY141" s="20" t="s">
        <v>194</v>
      </c>
      <c r="BE141" s="233">
        <f>IF(O141="základní",K141,0)</f>
        <v>0</v>
      </c>
      <c r="BF141" s="233">
        <f>IF(O141="snížená",K141,0)</f>
        <v>0</v>
      </c>
      <c r="BG141" s="233">
        <f>IF(O141="zákl. přenesená",K141,0)</f>
        <v>0</v>
      </c>
      <c r="BH141" s="233">
        <f>IF(O141="sníž. přenesená",K141,0)</f>
        <v>0</v>
      </c>
      <c r="BI141" s="233">
        <f>IF(O141="nulová",K141,0)</f>
        <v>0</v>
      </c>
      <c r="BJ141" s="20" t="s">
        <v>82</v>
      </c>
      <c r="BK141" s="233">
        <f>ROUND(P141*H141,2)</f>
        <v>0</v>
      </c>
      <c r="BL141" s="20" t="s">
        <v>202</v>
      </c>
      <c r="BM141" s="232" t="s">
        <v>1261</v>
      </c>
    </row>
    <row r="142" s="2" customFormat="1">
      <c r="A142" s="41"/>
      <c r="B142" s="42"/>
      <c r="C142" s="43"/>
      <c r="D142" s="234" t="s">
        <v>204</v>
      </c>
      <c r="E142" s="43"/>
      <c r="F142" s="235" t="s">
        <v>242</v>
      </c>
      <c r="G142" s="43"/>
      <c r="H142" s="43"/>
      <c r="I142" s="236"/>
      <c r="J142" s="236"/>
      <c r="K142" s="43"/>
      <c r="L142" s="43"/>
      <c r="M142" s="47"/>
      <c r="N142" s="237"/>
      <c r="O142" s="238"/>
      <c r="P142" s="87"/>
      <c r="Q142" s="87"/>
      <c r="R142" s="87"/>
      <c r="S142" s="87"/>
      <c r="T142" s="87"/>
      <c r="U142" s="87"/>
      <c r="V142" s="87"/>
      <c r="W142" s="87"/>
      <c r="X142" s="88"/>
      <c r="Y142" s="41"/>
      <c r="Z142" s="41"/>
      <c r="AA142" s="41"/>
      <c r="AB142" s="41"/>
      <c r="AC142" s="41"/>
      <c r="AD142" s="41"/>
      <c r="AE142" s="41"/>
      <c r="AT142" s="20" t="s">
        <v>204</v>
      </c>
      <c r="AU142" s="20" t="s">
        <v>84</v>
      </c>
    </row>
    <row r="143" s="13" customFormat="1">
      <c r="A143" s="13"/>
      <c r="B143" s="239"/>
      <c r="C143" s="240"/>
      <c r="D143" s="241" t="s">
        <v>206</v>
      </c>
      <c r="E143" s="242" t="s">
        <v>20</v>
      </c>
      <c r="F143" s="243" t="s">
        <v>1247</v>
      </c>
      <c r="G143" s="240"/>
      <c r="H143" s="242" t="s">
        <v>20</v>
      </c>
      <c r="I143" s="244"/>
      <c r="J143" s="244"/>
      <c r="K143" s="240"/>
      <c r="L143" s="240"/>
      <c r="M143" s="245"/>
      <c r="N143" s="246"/>
      <c r="O143" s="247"/>
      <c r="P143" s="247"/>
      <c r="Q143" s="247"/>
      <c r="R143" s="247"/>
      <c r="S143" s="247"/>
      <c r="T143" s="247"/>
      <c r="U143" s="247"/>
      <c r="V143" s="247"/>
      <c r="W143" s="247"/>
      <c r="X143" s="248"/>
      <c r="Y143" s="13"/>
      <c r="Z143" s="13"/>
      <c r="AA143" s="13"/>
      <c r="AB143" s="13"/>
      <c r="AC143" s="13"/>
      <c r="AD143" s="13"/>
      <c r="AE143" s="13"/>
      <c r="AT143" s="249" t="s">
        <v>206</v>
      </c>
      <c r="AU143" s="249" t="s">
        <v>84</v>
      </c>
      <c r="AV143" s="13" t="s">
        <v>82</v>
      </c>
      <c r="AW143" s="13" t="s">
        <v>5</v>
      </c>
      <c r="AX143" s="13" t="s">
        <v>74</v>
      </c>
      <c r="AY143" s="249" t="s">
        <v>194</v>
      </c>
    </row>
    <row r="144" s="13" customFormat="1">
      <c r="A144" s="13"/>
      <c r="B144" s="239"/>
      <c r="C144" s="240"/>
      <c r="D144" s="241" t="s">
        <v>206</v>
      </c>
      <c r="E144" s="242" t="s">
        <v>20</v>
      </c>
      <c r="F144" s="243" t="s">
        <v>1252</v>
      </c>
      <c r="G144" s="240"/>
      <c r="H144" s="242" t="s">
        <v>20</v>
      </c>
      <c r="I144" s="244"/>
      <c r="J144" s="244"/>
      <c r="K144" s="240"/>
      <c r="L144" s="240"/>
      <c r="M144" s="245"/>
      <c r="N144" s="246"/>
      <c r="O144" s="247"/>
      <c r="P144" s="247"/>
      <c r="Q144" s="247"/>
      <c r="R144" s="247"/>
      <c r="S144" s="247"/>
      <c r="T144" s="247"/>
      <c r="U144" s="247"/>
      <c r="V144" s="247"/>
      <c r="W144" s="247"/>
      <c r="X144" s="248"/>
      <c r="Y144" s="13"/>
      <c r="Z144" s="13"/>
      <c r="AA144" s="13"/>
      <c r="AB144" s="13"/>
      <c r="AC144" s="13"/>
      <c r="AD144" s="13"/>
      <c r="AE144" s="13"/>
      <c r="AT144" s="249" t="s">
        <v>206</v>
      </c>
      <c r="AU144" s="249" t="s">
        <v>84</v>
      </c>
      <c r="AV144" s="13" t="s">
        <v>82</v>
      </c>
      <c r="AW144" s="13" t="s">
        <v>5</v>
      </c>
      <c r="AX144" s="13" t="s">
        <v>74</v>
      </c>
      <c r="AY144" s="249" t="s">
        <v>194</v>
      </c>
    </row>
    <row r="145" s="13" customFormat="1">
      <c r="A145" s="13"/>
      <c r="B145" s="239"/>
      <c r="C145" s="240"/>
      <c r="D145" s="241" t="s">
        <v>206</v>
      </c>
      <c r="E145" s="242" t="s">
        <v>20</v>
      </c>
      <c r="F145" s="243" t="s">
        <v>200</v>
      </c>
      <c r="G145" s="240"/>
      <c r="H145" s="242" t="s">
        <v>20</v>
      </c>
      <c r="I145" s="244"/>
      <c r="J145" s="244"/>
      <c r="K145" s="240"/>
      <c r="L145" s="240"/>
      <c r="M145" s="245"/>
      <c r="N145" s="246"/>
      <c r="O145" s="247"/>
      <c r="P145" s="247"/>
      <c r="Q145" s="247"/>
      <c r="R145" s="247"/>
      <c r="S145" s="247"/>
      <c r="T145" s="247"/>
      <c r="U145" s="247"/>
      <c r="V145" s="247"/>
      <c r="W145" s="247"/>
      <c r="X145" s="248"/>
      <c r="Y145" s="13"/>
      <c r="Z145" s="13"/>
      <c r="AA145" s="13"/>
      <c r="AB145" s="13"/>
      <c r="AC145" s="13"/>
      <c r="AD145" s="13"/>
      <c r="AE145" s="13"/>
      <c r="AT145" s="249" t="s">
        <v>206</v>
      </c>
      <c r="AU145" s="249" t="s">
        <v>84</v>
      </c>
      <c r="AV145" s="13" t="s">
        <v>82</v>
      </c>
      <c r="AW145" s="13" t="s">
        <v>5</v>
      </c>
      <c r="AX145" s="13" t="s">
        <v>74</v>
      </c>
      <c r="AY145" s="249" t="s">
        <v>194</v>
      </c>
    </row>
    <row r="146" s="14" customFormat="1">
      <c r="A146" s="14"/>
      <c r="B146" s="250"/>
      <c r="C146" s="251"/>
      <c r="D146" s="241" t="s">
        <v>206</v>
      </c>
      <c r="E146" s="252" t="s">
        <v>20</v>
      </c>
      <c r="F146" s="253" t="s">
        <v>1255</v>
      </c>
      <c r="G146" s="251"/>
      <c r="H146" s="254">
        <v>63.990000000000002</v>
      </c>
      <c r="I146" s="255"/>
      <c r="J146" s="255"/>
      <c r="K146" s="251"/>
      <c r="L146" s="251"/>
      <c r="M146" s="256"/>
      <c r="N146" s="257"/>
      <c r="O146" s="258"/>
      <c r="P146" s="258"/>
      <c r="Q146" s="258"/>
      <c r="R146" s="258"/>
      <c r="S146" s="258"/>
      <c r="T146" s="258"/>
      <c r="U146" s="258"/>
      <c r="V146" s="258"/>
      <c r="W146" s="258"/>
      <c r="X146" s="259"/>
      <c r="Y146" s="14"/>
      <c r="Z146" s="14"/>
      <c r="AA146" s="14"/>
      <c r="AB146" s="14"/>
      <c r="AC146" s="14"/>
      <c r="AD146" s="14"/>
      <c r="AE146" s="14"/>
      <c r="AT146" s="260" t="s">
        <v>206</v>
      </c>
      <c r="AU146" s="260" t="s">
        <v>84</v>
      </c>
      <c r="AV146" s="14" t="s">
        <v>84</v>
      </c>
      <c r="AW146" s="14" t="s">
        <v>5</v>
      </c>
      <c r="AX146" s="14" t="s">
        <v>74</v>
      </c>
      <c r="AY146" s="260" t="s">
        <v>194</v>
      </c>
    </row>
    <row r="147" s="15" customFormat="1">
      <c r="A147" s="15"/>
      <c r="B147" s="261"/>
      <c r="C147" s="262"/>
      <c r="D147" s="241" t="s">
        <v>206</v>
      </c>
      <c r="E147" s="263" t="s">
        <v>20</v>
      </c>
      <c r="F147" s="264" t="s">
        <v>210</v>
      </c>
      <c r="G147" s="262"/>
      <c r="H147" s="265">
        <v>63.990000000000002</v>
      </c>
      <c r="I147" s="266"/>
      <c r="J147" s="266"/>
      <c r="K147" s="262"/>
      <c r="L147" s="262"/>
      <c r="M147" s="267"/>
      <c r="N147" s="268"/>
      <c r="O147" s="269"/>
      <c r="P147" s="269"/>
      <c r="Q147" s="269"/>
      <c r="R147" s="269"/>
      <c r="S147" s="269"/>
      <c r="T147" s="269"/>
      <c r="U147" s="269"/>
      <c r="V147" s="269"/>
      <c r="W147" s="269"/>
      <c r="X147" s="270"/>
      <c r="Y147" s="15"/>
      <c r="Z147" s="15"/>
      <c r="AA147" s="15"/>
      <c r="AB147" s="15"/>
      <c r="AC147" s="15"/>
      <c r="AD147" s="15"/>
      <c r="AE147" s="15"/>
      <c r="AT147" s="271" t="s">
        <v>206</v>
      </c>
      <c r="AU147" s="271" t="s">
        <v>84</v>
      </c>
      <c r="AV147" s="15" t="s">
        <v>202</v>
      </c>
      <c r="AW147" s="15" t="s">
        <v>5</v>
      </c>
      <c r="AX147" s="15" t="s">
        <v>82</v>
      </c>
      <c r="AY147" s="271" t="s">
        <v>194</v>
      </c>
    </row>
    <row r="148" s="2" customFormat="1" ht="37.8" customHeight="1">
      <c r="A148" s="41"/>
      <c r="B148" s="42"/>
      <c r="C148" s="220" t="s">
        <v>248</v>
      </c>
      <c r="D148" s="220" t="s">
        <v>197</v>
      </c>
      <c r="E148" s="221" t="s">
        <v>244</v>
      </c>
      <c r="F148" s="222" t="s">
        <v>245</v>
      </c>
      <c r="G148" s="223" t="s">
        <v>218</v>
      </c>
      <c r="H148" s="224">
        <v>63.990000000000002</v>
      </c>
      <c r="I148" s="225"/>
      <c r="J148" s="225"/>
      <c r="K148" s="226">
        <f>ROUND(P148*H148,2)</f>
        <v>0</v>
      </c>
      <c r="L148" s="222" t="s">
        <v>201</v>
      </c>
      <c r="M148" s="47"/>
      <c r="N148" s="227" t="s">
        <v>20</v>
      </c>
      <c r="O148" s="228" t="s">
        <v>43</v>
      </c>
      <c r="P148" s="229">
        <f>I148+J148</f>
        <v>0</v>
      </c>
      <c r="Q148" s="229">
        <f>ROUND(I148*H148,2)</f>
        <v>0</v>
      </c>
      <c r="R148" s="229">
        <f>ROUND(J148*H148,2)</f>
        <v>0</v>
      </c>
      <c r="S148" s="87"/>
      <c r="T148" s="230">
        <f>S148*H148</f>
        <v>0</v>
      </c>
      <c r="U148" s="230">
        <v>0</v>
      </c>
      <c r="V148" s="230">
        <f>U148*H148</f>
        <v>0</v>
      </c>
      <c r="W148" s="230">
        <v>0</v>
      </c>
      <c r="X148" s="231">
        <f>W148*H148</f>
        <v>0</v>
      </c>
      <c r="Y148" s="41"/>
      <c r="Z148" s="41"/>
      <c r="AA148" s="41"/>
      <c r="AB148" s="41"/>
      <c r="AC148" s="41"/>
      <c r="AD148" s="41"/>
      <c r="AE148" s="41"/>
      <c r="AR148" s="232" t="s">
        <v>202</v>
      </c>
      <c r="AT148" s="232" t="s">
        <v>197</v>
      </c>
      <c r="AU148" s="232" t="s">
        <v>84</v>
      </c>
      <c r="AY148" s="20" t="s">
        <v>194</v>
      </c>
      <c r="BE148" s="233">
        <f>IF(O148="základní",K148,0)</f>
        <v>0</v>
      </c>
      <c r="BF148" s="233">
        <f>IF(O148="snížená",K148,0)</f>
        <v>0</v>
      </c>
      <c r="BG148" s="233">
        <f>IF(O148="zákl. přenesená",K148,0)</f>
        <v>0</v>
      </c>
      <c r="BH148" s="233">
        <f>IF(O148="sníž. přenesená",K148,0)</f>
        <v>0</v>
      </c>
      <c r="BI148" s="233">
        <f>IF(O148="nulová",K148,0)</f>
        <v>0</v>
      </c>
      <c r="BJ148" s="20" t="s">
        <v>82</v>
      </c>
      <c r="BK148" s="233">
        <f>ROUND(P148*H148,2)</f>
        <v>0</v>
      </c>
      <c r="BL148" s="20" t="s">
        <v>202</v>
      </c>
      <c r="BM148" s="232" t="s">
        <v>1262</v>
      </c>
    </row>
    <row r="149" s="2" customFormat="1">
      <c r="A149" s="41"/>
      <c r="B149" s="42"/>
      <c r="C149" s="43"/>
      <c r="D149" s="234" t="s">
        <v>204</v>
      </c>
      <c r="E149" s="43"/>
      <c r="F149" s="235" t="s">
        <v>247</v>
      </c>
      <c r="G149" s="43"/>
      <c r="H149" s="43"/>
      <c r="I149" s="236"/>
      <c r="J149" s="236"/>
      <c r="K149" s="43"/>
      <c r="L149" s="43"/>
      <c r="M149" s="47"/>
      <c r="N149" s="237"/>
      <c r="O149" s="238"/>
      <c r="P149" s="87"/>
      <c r="Q149" s="87"/>
      <c r="R149" s="87"/>
      <c r="S149" s="87"/>
      <c r="T149" s="87"/>
      <c r="U149" s="87"/>
      <c r="V149" s="87"/>
      <c r="W149" s="87"/>
      <c r="X149" s="88"/>
      <c r="Y149" s="41"/>
      <c r="Z149" s="41"/>
      <c r="AA149" s="41"/>
      <c r="AB149" s="41"/>
      <c r="AC149" s="41"/>
      <c r="AD149" s="41"/>
      <c r="AE149" s="41"/>
      <c r="AT149" s="20" t="s">
        <v>204</v>
      </c>
      <c r="AU149" s="20" t="s">
        <v>84</v>
      </c>
    </row>
    <row r="150" s="13" customFormat="1">
      <c r="A150" s="13"/>
      <c r="B150" s="239"/>
      <c r="C150" s="240"/>
      <c r="D150" s="241" t="s">
        <v>206</v>
      </c>
      <c r="E150" s="242" t="s">
        <v>20</v>
      </c>
      <c r="F150" s="243" t="s">
        <v>1247</v>
      </c>
      <c r="G150" s="240"/>
      <c r="H150" s="242" t="s">
        <v>20</v>
      </c>
      <c r="I150" s="244"/>
      <c r="J150" s="244"/>
      <c r="K150" s="240"/>
      <c r="L150" s="240"/>
      <c r="M150" s="245"/>
      <c r="N150" s="246"/>
      <c r="O150" s="247"/>
      <c r="P150" s="247"/>
      <c r="Q150" s="247"/>
      <c r="R150" s="247"/>
      <c r="S150" s="247"/>
      <c r="T150" s="247"/>
      <c r="U150" s="247"/>
      <c r="V150" s="247"/>
      <c r="W150" s="247"/>
      <c r="X150" s="248"/>
      <c r="Y150" s="13"/>
      <c r="Z150" s="13"/>
      <c r="AA150" s="13"/>
      <c r="AB150" s="13"/>
      <c r="AC150" s="13"/>
      <c r="AD150" s="13"/>
      <c r="AE150" s="13"/>
      <c r="AT150" s="249" t="s">
        <v>206</v>
      </c>
      <c r="AU150" s="249" t="s">
        <v>84</v>
      </c>
      <c r="AV150" s="13" t="s">
        <v>82</v>
      </c>
      <c r="AW150" s="13" t="s">
        <v>5</v>
      </c>
      <c r="AX150" s="13" t="s">
        <v>74</v>
      </c>
      <c r="AY150" s="249" t="s">
        <v>194</v>
      </c>
    </row>
    <row r="151" s="13" customFormat="1">
      <c r="A151" s="13"/>
      <c r="B151" s="239"/>
      <c r="C151" s="240"/>
      <c r="D151" s="241" t="s">
        <v>206</v>
      </c>
      <c r="E151" s="242" t="s">
        <v>20</v>
      </c>
      <c r="F151" s="243" t="s">
        <v>1252</v>
      </c>
      <c r="G151" s="240"/>
      <c r="H151" s="242" t="s">
        <v>20</v>
      </c>
      <c r="I151" s="244"/>
      <c r="J151" s="244"/>
      <c r="K151" s="240"/>
      <c r="L151" s="240"/>
      <c r="M151" s="245"/>
      <c r="N151" s="246"/>
      <c r="O151" s="247"/>
      <c r="P151" s="247"/>
      <c r="Q151" s="247"/>
      <c r="R151" s="247"/>
      <c r="S151" s="247"/>
      <c r="T151" s="247"/>
      <c r="U151" s="247"/>
      <c r="V151" s="247"/>
      <c r="W151" s="247"/>
      <c r="X151" s="248"/>
      <c r="Y151" s="13"/>
      <c r="Z151" s="13"/>
      <c r="AA151" s="13"/>
      <c r="AB151" s="13"/>
      <c r="AC151" s="13"/>
      <c r="AD151" s="13"/>
      <c r="AE151" s="13"/>
      <c r="AT151" s="249" t="s">
        <v>206</v>
      </c>
      <c r="AU151" s="249" t="s">
        <v>84</v>
      </c>
      <c r="AV151" s="13" t="s">
        <v>82</v>
      </c>
      <c r="AW151" s="13" t="s">
        <v>5</v>
      </c>
      <c r="AX151" s="13" t="s">
        <v>74</v>
      </c>
      <c r="AY151" s="249" t="s">
        <v>194</v>
      </c>
    </row>
    <row r="152" s="13" customFormat="1">
      <c r="A152" s="13"/>
      <c r="B152" s="239"/>
      <c r="C152" s="240"/>
      <c r="D152" s="241" t="s">
        <v>206</v>
      </c>
      <c r="E152" s="242" t="s">
        <v>20</v>
      </c>
      <c r="F152" s="243" t="s">
        <v>200</v>
      </c>
      <c r="G152" s="240"/>
      <c r="H152" s="242" t="s">
        <v>20</v>
      </c>
      <c r="I152" s="244"/>
      <c r="J152" s="244"/>
      <c r="K152" s="240"/>
      <c r="L152" s="240"/>
      <c r="M152" s="245"/>
      <c r="N152" s="246"/>
      <c r="O152" s="247"/>
      <c r="P152" s="247"/>
      <c r="Q152" s="247"/>
      <c r="R152" s="247"/>
      <c r="S152" s="247"/>
      <c r="T152" s="247"/>
      <c r="U152" s="247"/>
      <c r="V152" s="247"/>
      <c r="W152" s="247"/>
      <c r="X152" s="248"/>
      <c r="Y152" s="13"/>
      <c r="Z152" s="13"/>
      <c r="AA152" s="13"/>
      <c r="AB152" s="13"/>
      <c r="AC152" s="13"/>
      <c r="AD152" s="13"/>
      <c r="AE152" s="13"/>
      <c r="AT152" s="249" t="s">
        <v>206</v>
      </c>
      <c r="AU152" s="249" t="s">
        <v>84</v>
      </c>
      <c r="AV152" s="13" t="s">
        <v>82</v>
      </c>
      <c r="AW152" s="13" t="s">
        <v>5</v>
      </c>
      <c r="AX152" s="13" t="s">
        <v>74</v>
      </c>
      <c r="AY152" s="249" t="s">
        <v>194</v>
      </c>
    </row>
    <row r="153" s="14" customFormat="1">
      <c r="A153" s="14"/>
      <c r="B153" s="250"/>
      <c r="C153" s="251"/>
      <c r="D153" s="241" t="s">
        <v>206</v>
      </c>
      <c r="E153" s="252" t="s">
        <v>20</v>
      </c>
      <c r="F153" s="253" t="s">
        <v>1255</v>
      </c>
      <c r="G153" s="251"/>
      <c r="H153" s="254">
        <v>63.990000000000002</v>
      </c>
      <c r="I153" s="255"/>
      <c r="J153" s="255"/>
      <c r="K153" s="251"/>
      <c r="L153" s="251"/>
      <c r="M153" s="256"/>
      <c r="N153" s="257"/>
      <c r="O153" s="258"/>
      <c r="P153" s="258"/>
      <c r="Q153" s="258"/>
      <c r="R153" s="258"/>
      <c r="S153" s="258"/>
      <c r="T153" s="258"/>
      <c r="U153" s="258"/>
      <c r="V153" s="258"/>
      <c r="W153" s="258"/>
      <c r="X153" s="259"/>
      <c r="Y153" s="14"/>
      <c r="Z153" s="14"/>
      <c r="AA153" s="14"/>
      <c r="AB153" s="14"/>
      <c r="AC153" s="14"/>
      <c r="AD153" s="14"/>
      <c r="AE153" s="14"/>
      <c r="AT153" s="260" t="s">
        <v>206</v>
      </c>
      <c r="AU153" s="260" t="s">
        <v>84</v>
      </c>
      <c r="AV153" s="14" t="s">
        <v>84</v>
      </c>
      <c r="AW153" s="14" t="s">
        <v>5</v>
      </c>
      <c r="AX153" s="14" t="s">
        <v>74</v>
      </c>
      <c r="AY153" s="260" t="s">
        <v>194</v>
      </c>
    </row>
    <row r="154" s="15" customFormat="1">
      <c r="A154" s="15"/>
      <c r="B154" s="261"/>
      <c r="C154" s="262"/>
      <c r="D154" s="241" t="s">
        <v>206</v>
      </c>
      <c r="E154" s="263" t="s">
        <v>20</v>
      </c>
      <c r="F154" s="264" t="s">
        <v>210</v>
      </c>
      <c r="G154" s="262"/>
      <c r="H154" s="265">
        <v>63.990000000000002</v>
      </c>
      <c r="I154" s="266"/>
      <c r="J154" s="266"/>
      <c r="K154" s="262"/>
      <c r="L154" s="262"/>
      <c r="M154" s="267"/>
      <c r="N154" s="268"/>
      <c r="O154" s="269"/>
      <c r="P154" s="269"/>
      <c r="Q154" s="269"/>
      <c r="R154" s="269"/>
      <c r="S154" s="269"/>
      <c r="T154" s="269"/>
      <c r="U154" s="269"/>
      <c r="V154" s="269"/>
      <c r="W154" s="269"/>
      <c r="X154" s="270"/>
      <c r="Y154" s="15"/>
      <c r="Z154" s="15"/>
      <c r="AA154" s="15"/>
      <c r="AB154" s="15"/>
      <c r="AC154" s="15"/>
      <c r="AD154" s="15"/>
      <c r="AE154" s="15"/>
      <c r="AT154" s="271" t="s">
        <v>206</v>
      </c>
      <c r="AU154" s="271" t="s">
        <v>84</v>
      </c>
      <c r="AV154" s="15" t="s">
        <v>202</v>
      </c>
      <c r="AW154" s="15" t="s">
        <v>5</v>
      </c>
      <c r="AX154" s="15" t="s">
        <v>82</v>
      </c>
      <c r="AY154" s="271" t="s">
        <v>194</v>
      </c>
    </row>
    <row r="155" s="2" customFormat="1" ht="24.15" customHeight="1">
      <c r="A155" s="41"/>
      <c r="B155" s="42"/>
      <c r="C155" s="220" t="s">
        <v>266</v>
      </c>
      <c r="D155" s="220" t="s">
        <v>197</v>
      </c>
      <c r="E155" s="221" t="s">
        <v>249</v>
      </c>
      <c r="F155" s="222" t="s">
        <v>250</v>
      </c>
      <c r="G155" s="223" t="s">
        <v>218</v>
      </c>
      <c r="H155" s="224">
        <v>63.990000000000002</v>
      </c>
      <c r="I155" s="225"/>
      <c r="J155" s="225"/>
      <c r="K155" s="226">
        <f>ROUND(P155*H155,2)</f>
        <v>0</v>
      </c>
      <c r="L155" s="222" t="s">
        <v>201</v>
      </c>
      <c r="M155" s="47"/>
      <c r="N155" s="227" t="s">
        <v>20</v>
      </c>
      <c r="O155" s="228" t="s">
        <v>43</v>
      </c>
      <c r="P155" s="229">
        <f>I155+J155</f>
        <v>0</v>
      </c>
      <c r="Q155" s="229">
        <f>ROUND(I155*H155,2)</f>
        <v>0</v>
      </c>
      <c r="R155" s="229">
        <f>ROUND(J155*H155,2)</f>
        <v>0</v>
      </c>
      <c r="S155" s="87"/>
      <c r="T155" s="230">
        <f>S155*H155</f>
        <v>0</v>
      </c>
      <c r="U155" s="230">
        <v>0</v>
      </c>
      <c r="V155" s="230">
        <f>U155*H155</f>
        <v>0</v>
      </c>
      <c r="W155" s="230">
        <v>0</v>
      </c>
      <c r="X155" s="231">
        <f>W155*H155</f>
        <v>0</v>
      </c>
      <c r="Y155" s="41"/>
      <c r="Z155" s="41"/>
      <c r="AA155" s="41"/>
      <c r="AB155" s="41"/>
      <c r="AC155" s="41"/>
      <c r="AD155" s="41"/>
      <c r="AE155" s="41"/>
      <c r="AR155" s="232" t="s">
        <v>202</v>
      </c>
      <c r="AT155" s="232" t="s">
        <v>197</v>
      </c>
      <c r="AU155" s="232" t="s">
        <v>84</v>
      </c>
      <c r="AY155" s="20" t="s">
        <v>194</v>
      </c>
      <c r="BE155" s="233">
        <f>IF(O155="základní",K155,0)</f>
        <v>0</v>
      </c>
      <c r="BF155" s="233">
        <f>IF(O155="snížená",K155,0)</f>
        <v>0</v>
      </c>
      <c r="BG155" s="233">
        <f>IF(O155="zákl. přenesená",K155,0)</f>
        <v>0</v>
      </c>
      <c r="BH155" s="233">
        <f>IF(O155="sníž. přenesená",K155,0)</f>
        <v>0</v>
      </c>
      <c r="BI155" s="233">
        <f>IF(O155="nulová",K155,0)</f>
        <v>0</v>
      </c>
      <c r="BJ155" s="20" t="s">
        <v>82</v>
      </c>
      <c r="BK155" s="233">
        <f>ROUND(P155*H155,2)</f>
        <v>0</v>
      </c>
      <c r="BL155" s="20" t="s">
        <v>202</v>
      </c>
      <c r="BM155" s="232" t="s">
        <v>1263</v>
      </c>
    </row>
    <row r="156" s="2" customFormat="1">
      <c r="A156" s="41"/>
      <c r="B156" s="42"/>
      <c r="C156" s="43"/>
      <c r="D156" s="234" t="s">
        <v>204</v>
      </c>
      <c r="E156" s="43"/>
      <c r="F156" s="235" t="s">
        <v>252</v>
      </c>
      <c r="G156" s="43"/>
      <c r="H156" s="43"/>
      <c r="I156" s="236"/>
      <c r="J156" s="236"/>
      <c r="K156" s="43"/>
      <c r="L156" s="43"/>
      <c r="M156" s="47"/>
      <c r="N156" s="237"/>
      <c r="O156" s="238"/>
      <c r="P156" s="87"/>
      <c r="Q156" s="87"/>
      <c r="R156" s="87"/>
      <c r="S156" s="87"/>
      <c r="T156" s="87"/>
      <c r="U156" s="87"/>
      <c r="V156" s="87"/>
      <c r="W156" s="87"/>
      <c r="X156" s="88"/>
      <c r="Y156" s="41"/>
      <c r="Z156" s="41"/>
      <c r="AA156" s="41"/>
      <c r="AB156" s="41"/>
      <c r="AC156" s="41"/>
      <c r="AD156" s="41"/>
      <c r="AE156" s="41"/>
      <c r="AT156" s="20" t="s">
        <v>204</v>
      </c>
      <c r="AU156" s="20" t="s">
        <v>84</v>
      </c>
    </row>
    <row r="157" s="13" customFormat="1">
      <c r="A157" s="13"/>
      <c r="B157" s="239"/>
      <c r="C157" s="240"/>
      <c r="D157" s="241" t="s">
        <v>206</v>
      </c>
      <c r="E157" s="242" t="s">
        <v>20</v>
      </c>
      <c r="F157" s="243" t="s">
        <v>1247</v>
      </c>
      <c r="G157" s="240"/>
      <c r="H157" s="242" t="s">
        <v>20</v>
      </c>
      <c r="I157" s="244"/>
      <c r="J157" s="244"/>
      <c r="K157" s="240"/>
      <c r="L157" s="240"/>
      <c r="M157" s="245"/>
      <c r="N157" s="246"/>
      <c r="O157" s="247"/>
      <c r="P157" s="247"/>
      <c r="Q157" s="247"/>
      <c r="R157" s="247"/>
      <c r="S157" s="247"/>
      <c r="T157" s="247"/>
      <c r="U157" s="247"/>
      <c r="V157" s="247"/>
      <c r="W157" s="247"/>
      <c r="X157" s="248"/>
      <c r="Y157" s="13"/>
      <c r="Z157" s="13"/>
      <c r="AA157" s="13"/>
      <c r="AB157" s="13"/>
      <c r="AC157" s="13"/>
      <c r="AD157" s="13"/>
      <c r="AE157" s="13"/>
      <c r="AT157" s="249" t="s">
        <v>206</v>
      </c>
      <c r="AU157" s="249" t="s">
        <v>84</v>
      </c>
      <c r="AV157" s="13" t="s">
        <v>82</v>
      </c>
      <c r="AW157" s="13" t="s">
        <v>5</v>
      </c>
      <c r="AX157" s="13" t="s">
        <v>74</v>
      </c>
      <c r="AY157" s="249" t="s">
        <v>194</v>
      </c>
    </row>
    <row r="158" s="13" customFormat="1">
      <c r="A158" s="13"/>
      <c r="B158" s="239"/>
      <c r="C158" s="240"/>
      <c r="D158" s="241" t="s">
        <v>206</v>
      </c>
      <c r="E158" s="242" t="s">
        <v>20</v>
      </c>
      <c r="F158" s="243" t="s">
        <v>1252</v>
      </c>
      <c r="G158" s="240"/>
      <c r="H158" s="242" t="s">
        <v>20</v>
      </c>
      <c r="I158" s="244"/>
      <c r="J158" s="244"/>
      <c r="K158" s="240"/>
      <c r="L158" s="240"/>
      <c r="M158" s="245"/>
      <c r="N158" s="246"/>
      <c r="O158" s="247"/>
      <c r="P158" s="247"/>
      <c r="Q158" s="247"/>
      <c r="R158" s="247"/>
      <c r="S158" s="247"/>
      <c r="T158" s="247"/>
      <c r="U158" s="247"/>
      <c r="V158" s="247"/>
      <c r="W158" s="247"/>
      <c r="X158" s="248"/>
      <c r="Y158" s="13"/>
      <c r="Z158" s="13"/>
      <c r="AA158" s="13"/>
      <c r="AB158" s="13"/>
      <c r="AC158" s="13"/>
      <c r="AD158" s="13"/>
      <c r="AE158" s="13"/>
      <c r="AT158" s="249" t="s">
        <v>206</v>
      </c>
      <c r="AU158" s="249" t="s">
        <v>84</v>
      </c>
      <c r="AV158" s="13" t="s">
        <v>82</v>
      </c>
      <c r="AW158" s="13" t="s">
        <v>5</v>
      </c>
      <c r="AX158" s="13" t="s">
        <v>74</v>
      </c>
      <c r="AY158" s="249" t="s">
        <v>194</v>
      </c>
    </row>
    <row r="159" s="13" customFormat="1">
      <c r="A159" s="13"/>
      <c r="B159" s="239"/>
      <c r="C159" s="240"/>
      <c r="D159" s="241" t="s">
        <v>206</v>
      </c>
      <c r="E159" s="242" t="s">
        <v>20</v>
      </c>
      <c r="F159" s="243" t="s">
        <v>200</v>
      </c>
      <c r="G159" s="240"/>
      <c r="H159" s="242" t="s">
        <v>20</v>
      </c>
      <c r="I159" s="244"/>
      <c r="J159" s="244"/>
      <c r="K159" s="240"/>
      <c r="L159" s="240"/>
      <c r="M159" s="245"/>
      <c r="N159" s="246"/>
      <c r="O159" s="247"/>
      <c r="P159" s="247"/>
      <c r="Q159" s="247"/>
      <c r="R159" s="247"/>
      <c r="S159" s="247"/>
      <c r="T159" s="247"/>
      <c r="U159" s="247"/>
      <c r="V159" s="247"/>
      <c r="W159" s="247"/>
      <c r="X159" s="248"/>
      <c r="Y159" s="13"/>
      <c r="Z159" s="13"/>
      <c r="AA159" s="13"/>
      <c r="AB159" s="13"/>
      <c r="AC159" s="13"/>
      <c r="AD159" s="13"/>
      <c r="AE159" s="13"/>
      <c r="AT159" s="249" t="s">
        <v>206</v>
      </c>
      <c r="AU159" s="249" t="s">
        <v>84</v>
      </c>
      <c r="AV159" s="13" t="s">
        <v>82</v>
      </c>
      <c r="AW159" s="13" t="s">
        <v>5</v>
      </c>
      <c r="AX159" s="13" t="s">
        <v>74</v>
      </c>
      <c r="AY159" s="249" t="s">
        <v>194</v>
      </c>
    </row>
    <row r="160" s="14" customFormat="1">
      <c r="A160" s="14"/>
      <c r="B160" s="250"/>
      <c r="C160" s="251"/>
      <c r="D160" s="241" t="s">
        <v>206</v>
      </c>
      <c r="E160" s="252" t="s">
        <v>20</v>
      </c>
      <c r="F160" s="253" t="s">
        <v>1255</v>
      </c>
      <c r="G160" s="251"/>
      <c r="H160" s="254">
        <v>63.990000000000002</v>
      </c>
      <c r="I160" s="255"/>
      <c r="J160" s="255"/>
      <c r="K160" s="251"/>
      <c r="L160" s="251"/>
      <c r="M160" s="256"/>
      <c r="N160" s="257"/>
      <c r="O160" s="258"/>
      <c r="P160" s="258"/>
      <c r="Q160" s="258"/>
      <c r="R160" s="258"/>
      <c r="S160" s="258"/>
      <c r="T160" s="258"/>
      <c r="U160" s="258"/>
      <c r="V160" s="258"/>
      <c r="W160" s="258"/>
      <c r="X160" s="259"/>
      <c r="Y160" s="14"/>
      <c r="Z160" s="14"/>
      <c r="AA160" s="14"/>
      <c r="AB160" s="14"/>
      <c r="AC160" s="14"/>
      <c r="AD160" s="14"/>
      <c r="AE160" s="14"/>
      <c r="AT160" s="260" t="s">
        <v>206</v>
      </c>
      <c r="AU160" s="260" t="s">
        <v>84</v>
      </c>
      <c r="AV160" s="14" t="s">
        <v>84</v>
      </c>
      <c r="AW160" s="14" t="s">
        <v>5</v>
      </c>
      <c r="AX160" s="14" t="s">
        <v>74</v>
      </c>
      <c r="AY160" s="260" t="s">
        <v>194</v>
      </c>
    </row>
    <row r="161" s="15" customFormat="1">
      <c r="A161" s="15"/>
      <c r="B161" s="261"/>
      <c r="C161" s="262"/>
      <c r="D161" s="241" t="s">
        <v>206</v>
      </c>
      <c r="E161" s="263" t="s">
        <v>20</v>
      </c>
      <c r="F161" s="264" t="s">
        <v>210</v>
      </c>
      <c r="G161" s="262"/>
      <c r="H161" s="265">
        <v>63.990000000000002</v>
      </c>
      <c r="I161" s="266"/>
      <c r="J161" s="266"/>
      <c r="K161" s="262"/>
      <c r="L161" s="262"/>
      <c r="M161" s="267"/>
      <c r="N161" s="268"/>
      <c r="O161" s="269"/>
      <c r="P161" s="269"/>
      <c r="Q161" s="269"/>
      <c r="R161" s="269"/>
      <c r="S161" s="269"/>
      <c r="T161" s="269"/>
      <c r="U161" s="269"/>
      <c r="V161" s="269"/>
      <c r="W161" s="269"/>
      <c r="X161" s="270"/>
      <c r="Y161" s="15"/>
      <c r="Z161" s="15"/>
      <c r="AA161" s="15"/>
      <c r="AB161" s="15"/>
      <c r="AC161" s="15"/>
      <c r="AD161" s="15"/>
      <c r="AE161" s="15"/>
      <c r="AT161" s="271" t="s">
        <v>206</v>
      </c>
      <c r="AU161" s="271" t="s">
        <v>84</v>
      </c>
      <c r="AV161" s="15" t="s">
        <v>202</v>
      </c>
      <c r="AW161" s="15" t="s">
        <v>5</v>
      </c>
      <c r="AX161" s="15" t="s">
        <v>82</v>
      </c>
      <c r="AY161" s="271" t="s">
        <v>194</v>
      </c>
    </row>
    <row r="162" s="2" customFormat="1" ht="24.15" customHeight="1">
      <c r="A162" s="41"/>
      <c r="B162" s="42"/>
      <c r="C162" s="220" t="s">
        <v>259</v>
      </c>
      <c r="D162" s="220" t="s">
        <v>197</v>
      </c>
      <c r="E162" s="221" t="s">
        <v>253</v>
      </c>
      <c r="F162" s="222" t="s">
        <v>254</v>
      </c>
      <c r="G162" s="223" t="s">
        <v>200</v>
      </c>
      <c r="H162" s="224">
        <v>213.30000000000001</v>
      </c>
      <c r="I162" s="225"/>
      <c r="J162" s="225"/>
      <c r="K162" s="226">
        <f>ROUND(P162*H162,2)</f>
        <v>0</v>
      </c>
      <c r="L162" s="222" t="s">
        <v>201</v>
      </c>
      <c r="M162" s="47"/>
      <c r="N162" s="227" t="s">
        <v>20</v>
      </c>
      <c r="O162" s="228" t="s">
        <v>43</v>
      </c>
      <c r="P162" s="229">
        <f>I162+J162</f>
        <v>0</v>
      </c>
      <c r="Q162" s="229">
        <f>ROUND(I162*H162,2)</f>
        <v>0</v>
      </c>
      <c r="R162" s="229">
        <f>ROUND(J162*H162,2)</f>
        <v>0</v>
      </c>
      <c r="S162" s="87"/>
      <c r="T162" s="230">
        <f>S162*H162</f>
        <v>0</v>
      </c>
      <c r="U162" s="230">
        <v>0</v>
      </c>
      <c r="V162" s="230">
        <f>U162*H162</f>
        <v>0</v>
      </c>
      <c r="W162" s="230">
        <v>0</v>
      </c>
      <c r="X162" s="231">
        <f>W162*H162</f>
        <v>0</v>
      </c>
      <c r="Y162" s="41"/>
      <c r="Z162" s="41"/>
      <c r="AA162" s="41"/>
      <c r="AB162" s="41"/>
      <c r="AC162" s="41"/>
      <c r="AD162" s="41"/>
      <c r="AE162" s="41"/>
      <c r="AR162" s="232" t="s">
        <v>202</v>
      </c>
      <c r="AT162" s="232" t="s">
        <v>197</v>
      </c>
      <c r="AU162" s="232" t="s">
        <v>84</v>
      </c>
      <c r="AY162" s="20" t="s">
        <v>194</v>
      </c>
      <c r="BE162" s="233">
        <f>IF(O162="základní",K162,0)</f>
        <v>0</v>
      </c>
      <c r="BF162" s="233">
        <f>IF(O162="snížená",K162,0)</f>
        <v>0</v>
      </c>
      <c r="BG162" s="233">
        <f>IF(O162="zákl. přenesená",K162,0)</f>
        <v>0</v>
      </c>
      <c r="BH162" s="233">
        <f>IF(O162="sníž. přenesená",K162,0)</f>
        <v>0</v>
      </c>
      <c r="BI162" s="233">
        <f>IF(O162="nulová",K162,0)</f>
        <v>0</v>
      </c>
      <c r="BJ162" s="20" t="s">
        <v>82</v>
      </c>
      <c r="BK162" s="233">
        <f>ROUND(P162*H162,2)</f>
        <v>0</v>
      </c>
      <c r="BL162" s="20" t="s">
        <v>202</v>
      </c>
      <c r="BM162" s="232" t="s">
        <v>1264</v>
      </c>
    </row>
    <row r="163" s="2" customFormat="1">
      <c r="A163" s="41"/>
      <c r="B163" s="42"/>
      <c r="C163" s="43"/>
      <c r="D163" s="234" t="s">
        <v>204</v>
      </c>
      <c r="E163" s="43"/>
      <c r="F163" s="235" t="s">
        <v>256</v>
      </c>
      <c r="G163" s="43"/>
      <c r="H163" s="43"/>
      <c r="I163" s="236"/>
      <c r="J163" s="236"/>
      <c r="K163" s="43"/>
      <c r="L163" s="43"/>
      <c r="M163" s="47"/>
      <c r="N163" s="237"/>
      <c r="O163" s="238"/>
      <c r="P163" s="87"/>
      <c r="Q163" s="87"/>
      <c r="R163" s="87"/>
      <c r="S163" s="87"/>
      <c r="T163" s="87"/>
      <c r="U163" s="87"/>
      <c r="V163" s="87"/>
      <c r="W163" s="87"/>
      <c r="X163" s="88"/>
      <c r="Y163" s="41"/>
      <c r="Z163" s="41"/>
      <c r="AA163" s="41"/>
      <c r="AB163" s="41"/>
      <c r="AC163" s="41"/>
      <c r="AD163" s="41"/>
      <c r="AE163" s="41"/>
      <c r="AT163" s="20" t="s">
        <v>204</v>
      </c>
      <c r="AU163" s="20" t="s">
        <v>84</v>
      </c>
    </row>
    <row r="164" s="13" customFormat="1">
      <c r="A164" s="13"/>
      <c r="B164" s="239"/>
      <c r="C164" s="240"/>
      <c r="D164" s="241" t="s">
        <v>206</v>
      </c>
      <c r="E164" s="242" t="s">
        <v>20</v>
      </c>
      <c r="F164" s="243" t="s">
        <v>795</v>
      </c>
      <c r="G164" s="240"/>
      <c r="H164" s="242" t="s">
        <v>20</v>
      </c>
      <c r="I164" s="244"/>
      <c r="J164" s="244"/>
      <c r="K164" s="240"/>
      <c r="L164" s="240"/>
      <c r="M164" s="245"/>
      <c r="N164" s="246"/>
      <c r="O164" s="247"/>
      <c r="P164" s="247"/>
      <c r="Q164" s="247"/>
      <c r="R164" s="247"/>
      <c r="S164" s="247"/>
      <c r="T164" s="247"/>
      <c r="U164" s="247"/>
      <c r="V164" s="247"/>
      <c r="W164" s="247"/>
      <c r="X164" s="248"/>
      <c r="Y164" s="13"/>
      <c r="Z164" s="13"/>
      <c r="AA164" s="13"/>
      <c r="AB164" s="13"/>
      <c r="AC164" s="13"/>
      <c r="AD164" s="13"/>
      <c r="AE164" s="13"/>
      <c r="AT164" s="249" t="s">
        <v>206</v>
      </c>
      <c r="AU164" s="249" t="s">
        <v>84</v>
      </c>
      <c r="AV164" s="13" t="s">
        <v>82</v>
      </c>
      <c r="AW164" s="13" t="s">
        <v>5</v>
      </c>
      <c r="AX164" s="13" t="s">
        <v>74</v>
      </c>
      <c r="AY164" s="249" t="s">
        <v>194</v>
      </c>
    </row>
    <row r="165" s="13" customFormat="1">
      <c r="A165" s="13"/>
      <c r="B165" s="239"/>
      <c r="C165" s="240"/>
      <c r="D165" s="241" t="s">
        <v>206</v>
      </c>
      <c r="E165" s="242" t="s">
        <v>20</v>
      </c>
      <c r="F165" s="243" t="s">
        <v>349</v>
      </c>
      <c r="G165" s="240"/>
      <c r="H165" s="242" t="s">
        <v>20</v>
      </c>
      <c r="I165" s="244"/>
      <c r="J165" s="244"/>
      <c r="K165" s="240"/>
      <c r="L165" s="240"/>
      <c r="M165" s="245"/>
      <c r="N165" s="246"/>
      <c r="O165" s="247"/>
      <c r="P165" s="247"/>
      <c r="Q165" s="247"/>
      <c r="R165" s="247"/>
      <c r="S165" s="247"/>
      <c r="T165" s="247"/>
      <c r="U165" s="247"/>
      <c r="V165" s="247"/>
      <c r="W165" s="247"/>
      <c r="X165" s="248"/>
      <c r="Y165" s="13"/>
      <c r="Z165" s="13"/>
      <c r="AA165" s="13"/>
      <c r="AB165" s="13"/>
      <c r="AC165" s="13"/>
      <c r="AD165" s="13"/>
      <c r="AE165" s="13"/>
      <c r="AT165" s="249" t="s">
        <v>206</v>
      </c>
      <c r="AU165" s="249" t="s">
        <v>84</v>
      </c>
      <c r="AV165" s="13" t="s">
        <v>82</v>
      </c>
      <c r="AW165" s="13" t="s">
        <v>5</v>
      </c>
      <c r="AX165" s="13" t="s">
        <v>74</v>
      </c>
      <c r="AY165" s="249" t="s">
        <v>194</v>
      </c>
    </row>
    <row r="166" s="14" customFormat="1">
      <c r="A166" s="14"/>
      <c r="B166" s="250"/>
      <c r="C166" s="251"/>
      <c r="D166" s="241" t="s">
        <v>206</v>
      </c>
      <c r="E166" s="252" t="s">
        <v>20</v>
      </c>
      <c r="F166" s="253" t="s">
        <v>1248</v>
      </c>
      <c r="G166" s="251"/>
      <c r="H166" s="254">
        <v>213.30000000000001</v>
      </c>
      <c r="I166" s="255"/>
      <c r="J166" s="255"/>
      <c r="K166" s="251"/>
      <c r="L166" s="251"/>
      <c r="M166" s="256"/>
      <c r="N166" s="257"/>
      <c r="O166" s="258"/>
      <c r="P166" s="258"/>
      <c r="Q166" s="258"/>
      <c r="R166" s="258"/>
      <c r="S166" s="258"/>
      <c r="T166" s="258"/>
      <c r="U166" s="258"/>
      <c r="V166" s="258"/>
      <c r="W166" s="258"/>
      <c r="X166" s="259"/>
      <c r="Y166" s="14"/>
      <c r="Z166" s="14"/>
      <c r="AA166" s="14"/>
      <c r="AB166" s="14"/>
      <c r="AC166" s="14"/>
      <c r="AD166" s="14"/>
      <c r="AE166" s="14"/>
      <c r="AT166" s="260" t="s">
        <v>206</v>
      </c>
      <c r="AU166" s="260" t="s">
        <v>84</v>
      </c>
      <c r="AV166" s="14" t="s">
        <v>84</v>
      </c>
      <c r="AW166" s="14" t="s">
        <v>5</v>
      </c>
      <c r="AX166" s="14" t="s">
        <v>74</v>
      </c>
      <c r="AY166" s="260" t="s">
        <v>194</v>
      </c>
    </row>
    <row r="167" s="15" customFormat="1">
      <c r="A167" s="15"/>
      <c r="B167" s="261"/>
      <c r="C167" s="262"/>
      <c r="D167" s="241" t="s">
        <v>206</v>
      </c>
      <c r="E167" s="263" t="s">
        <v>20</v>
      </c>
      <c r="F167" s="264" t="s">
        <v>210</v>
      </c>
      <c r="G167" s="262"/>
      <c r="H167" s="265">
        <v>213.30000000000001</v>
      </c>
      <c r="I167" s="266"/>
      <c r="J167" s="266"/>
      <c r="K167" s="262"/>
      <c r="L167" s="262"/>
      <c r="M167" s="267"/>
      <c r="N167" s="268"/>
      <c r="O167" s="269"/>
      <c r="P167" s="269"/>
      <c r="Q167" s="269"/>
      <c r="R167" s="269"/>
      <c r="S167" s="269"/>
      <c r="T167" s="269"/>
      <c r="U167" s="269"/>
      <c r="V167" s="269"/>
      <c r="W167" s="269"/>
      <c r="X167" s="270"/>
      <c r="Y167" s="15"/>
      <c r="Z167" s="15"/>
      <c r="AA167" s="15"/>
      <c r="AB167" s="15"/>
      <c r="AC167" s="15"/>
      <c r="AD167" s="15"/>
      <c r="AE167" s="15"/>
      <c r="AT167" s="271" t="s">
        <v>206</v>
      </c>
      <c r="AU167" s="271" t="s">
        <v>84</v>
      </c>
      <c r="AV167" s="15" t="s">
        <v>202</v>
      </c>
      <c r="AW167" s="15" t="s">
        <v>5</v>
      </c>
      <c r="AX167" s="15" t="s">
        <v>82</v>
      </c>
      <c r="AY167" s="271" t="s">
        <v>194</v>
      </c>
    </row>
    <row r="168" s="2" customFormat="1" ht="24.15" customHeight="1">
      <c r="A168" s="41"/>
      <c r="B168" s="42"/>
      <c r="C168" s="220" t="s">
        <v>9</v>
      </c>
      <c r="D168" s="220" t="s">
        <v>197</v>
      </c>
      <c r="E168" s="221" t="s">
        <v>260</v>
      </c>
      <c r="F168" s="222" t="s">
        <v>261</v>
      </c>
      <c r="G168" s="223" t="s">
        <v>262</v>
      </c>
      <c r="H168" s="224">
        <v>102.384</v>
      </c>
      <c r="I168" s="225"/>
      <c r="J168" s="225"/>
      <c r="K168" s="226">
        <f>ROUND(P168*H168,2)</f>
        <v>0</v>
      </c>
      <c r="L168" s="222" t="s">
        <v>201</v>
      </c>
      <c r="M168" s="47"/>
      <c r="N168" s="227" t="s">
        <v>20</v>
      </c>
      <c r="O168" s="228" t="s">
        <v>43</v>
      </c>
      <c r="P168" s="229">
        <f>I168+J168</f>
        <v>0</v>
      </c>
      <c r="Q168" s="229">
        <f>ROUND(I168*H168,2)</f>
        <v>0</v>
      </c>
      <c r="R168" s="229">
        <f>ROUND(J168*H168,2)</f>
        <v>0</v>
      </c>
      <c r="S168" s="87"/>
      <c r="T168" s="230">
        <f>S168*H168</f>
        <v>0</v>
      </c>
      <c r="U168" s="230">
        <v>0</v>
      </c>
      <c r="V168" s="230">
        <f>U168*H168</f>
        <v>0</v>
      </c>
      <c r="W168" s="230">
        <v>0</v>
      </c>
      <c r="X168" s="231">
        <f>W168*H168</f>
        <v>0</v>
      </c>
      <c r="Y168" s="41"/>
      <c r="Z168" s="41"/>
      <c r="AA168" s="41"/>
      <c r="AB168" s="41"/>
      <c r="AC168" s="41"/>
      <c r="AD168" s="41"/>
      <c r="AE168" s="41"/>
      <c r="AR168" s="232" t="s">
        <v>202</v>
      </c>
      <c r="AT168" s="232" t="s">
        <v>197</v>
      </c>
      <c r="AU168" s="232" t="s">
        <v>84</v>
      </c>
      <c r="AY168" s="20" t="s">
        <v>194</v>
      </c>
      <c r="BE168" s="233">
        <f>IF(O168="základní",K168,0)</f>
        <v>0</v>
      </c>
      <c r="BF168" s="233">
        <f>IF(O168="snížená",K168,0)</f>
        <v>0</v>
      </c>
      <c r="BG168" s="233">
        <f>IF(O168="zákl. přenesená",K168,0)</f>
        <v>0</v>
      </c>
      <c r="BH168" s="233">
        <f>IF(O168="sníž. přenesená",K168,0)</f>
        <v>0</v>
      </c>
      <c r="BI168" s="233">
        <f>IF(O168="nulová",K168,0)</f>
        <v>0</v>
      </c>
      <c r="BJ168" s="20" t="s">
        <v>82</v>
      </c>
      <c r="BK168" s="233">
        <f>ROUND(P168*H168,2)</f>
        <v>0</v>
      </c>
      <c r="BL168" s="20" t="s">
        <v>202</v>
      </c>
      <c r="BM168" s="232" t="s">
        <v>1265</v>
      </c>
    </row>
    <row r="169" s="2" customFormat="1">
      <c r="A169" s="41"/>
      <c r="B169" s="42"/>
      <c r="C169" s="43"/>
      <c r="D169" s="234" t="s">
        <v>204</v>
      </c>
      <c r="E169" s="43"/>
      <c r="F169" s="235" t="s">
        <v>264</v>
      </c>
      <c r="G169" s="43"/>
      <c r="H169" s="43"/>
      <c r="I169" s="236"/>
      <c r="J169" s="236"/>
      <c r="K169" s="43"/>
      <c r="L169" s="43"/>
      <c r="M169" s="47"/>
      <c r="N169" s="237"/>
      <c r="O169" s="238"/>
      <c r="P169" s="87"/>
      <c r="Q169" s="87"/>
      <c r="R169" s="87"/>
      <c r="S169" s="87"/>
      <c r="T169" s="87"/>
      <c r="U169" s="87"/>
      <c r="V169" s="87"/>
      <c r="W169" s="87"/>
      <c r="X169" s="88"/>
      <c r="Y169" s="41"/>
      <c r="Z169" s="41"/>
      <c r="AA169" s="41"/>
      <c r="AB169" s="41"/>
      <c r="AC169" s="41"/>
      <c r="AD169" s="41"/>
      <c r="AE169" s="41"/>
      <c r="AT169" s="20" t="s">
        <v>204</v>
      </c>
      <c r="AU169" s="20" t="s">
        <v>84</v>
      </c>
    </row>
    <row r="170" s="13" customFormat="1">
      <c r="A170" s="13"/>
      <c r="B170" s="239"/>
      <c r="C170" s="240"/>
      <c r="D170" s="241" t="s">
        <v>206</v>
      </c>
      <c r="E170" s="242" t="s">
        <v>20</v>
      </c>
      <c r="F170" s="243" t="s">
        <v>1247</v>
      </c>
      <c r="G170" s="240"/>
      <c r="H170" s="242" t="s">
        <v>20</v>
      </c>
      <c r="I170" s="244"/>
      <c r="J170" s="244"/>
      <c r="K170" s="240"/>
      <c r="L170" s="240"/>
      <c r="M170" s="245"/>
      <c r="N170" s="246"/>
      <c r="O170" s="247"/>
      <c r="P170" s="247"/>
      <c r="Q170" s="247"/>
      <c r="R170" s="247"/>
      <c r="S170" s="247"/>
      <c r="T170" s="247"/>
      <c r="U170" s="247"/>
      <c r="V170" s="247"/>
      <c r="W170" s="247"/>
      <c r="X170" s="248"/>
      <c r="Y170" s="13"/>
      <c r="Z170" s="13"/>
      <c r="AA170" s="13"/>
      <c r="AB170" s="13"/>
      <c r="AC170" s="13"/>
      <c r="AD170" s="13"/>
      <c r="AE170" s="13"/>
      <c r="AT170" s="249" t="s">
        <v>206</v>
      </c>
      <c r="AU170" s="249" t="s">
        <v>84</v>
      </c>
      <c r="AV170" s="13" t="s">
        <v>82</v>
      </c>
      <c r="AW170" s="13" t="s">
        <v>5</v>
      </c>
      <c r="AX170" s="13" t="s">
        <v>74</v>
      </c>
      <c r="AY170" s="249" t="s">
        <v>194</v>
      </c>
    </row>
    <row r="171" s="13" customFormat="1">
      <c r="A171" s="13"/>
      <c r="B171" s="239"/>
      <c r="C171" s="240"/>
      <c r="D171" s="241" t="s">
        <v>206</v>
      </c>
      <c r="E171" s="242" t="s">
        <v>20</v>
      </c>
      <c r="F171" s="243" t="s">
        <v>1252</v>
      </c>
      <c r="G171" s="240"/>
      <c r="H171" s="242" t="s">
        <v>20</v>
      </c>
      <c r="I171" s="244"/>
      <c r="J171" s="244"/>
      <c r="K171" s="240"/>
      <c r="L171" s="240"/>
      <c r="M171" s="245"/>
      <c r="N171" s="246"/>
      <c r="O171" s="247"/>
      <c r="P171" s="247"/>
      <c r="Q171" s="247"/>
      <c r="R171" s="247"/>
      <c r="S171" s="247"/>
      <c r="T171" s="247"/>
      <c r="U171" s="247"/>
      <c r="V171" s="247"/>
      <c r="W171" s="247"/>
      <c r="X171" s="248"/>
      <c r="Y171" s="13"/>
      <c r="Z171" s="13"/>
      <c r="AA171" s="13"/>
      <c r="AB171" s="13"/>
      <c r="AC171" s="13"/>
      <c r="AD171" s="13"/>
      <c r="AE171" s="13"/>
      <c r="AT171" s="249" t="s">
        <v>206</v>
      </c>
      <c r="AU171" s="249" t="s">
        <v>84</v>
      </c>
      <c r="AV171" s="13" t="s">
        <v>82</v>
      </c>
      <c r="AW171" s="13" t="s">
        <v>5</v>
      </c>
      <c r="AX171" s="13" t="s">
        <v>74</v>
      </c>
      <c r="AY171" s="249" t="s">
        <v>194</v>
      </c>
    </row>
    <row r="172" s="13" customFormat="1">
      <c r="A172" s="13"/>
      <c r="B172" s="239"/>
      <c r="C172" s="240"/>
      <c r="D172" s="241" t="s">
        <v>206</v>
      </c>
      <c r="E172" s="242" t="s">
        <v>20</v>
      </c>
      <c r="F172" s="243" t="s">
        <v>200</v>
      </c>
      <c r="G172" s="240"/>
      <c r="H172" s="242" t="s">
        <v>20</v>
      </c>
      <c r="I172" s="244"/>
      <c r="J172" s="244"/>
      <c r="K172" s="240"/>
      <c r="L172" s="240"/>
      <c r="M172" s="245"/>
      <c r="N172" s="246"/>
      <c r="O172" s="247"/>
      <c r="P172" s="247"/>
      <c r="Q172" s="247"/>
      <c r="R172" s="247"/>
      <c r="S172" s="247"/>
      <c r="T172" s="247"/>
      <c r="U172" s="247"/>
      <c r="V172" s="247"/>
      <c r="W172" s="247"/>
      <c r="X172" s="248"/>
      <c r="Y172" s="13"/>
      <c r="Z172" s="13"/>
      <c r="AA172" s="13"/>
      <c r="AB172" s="13"/>
      <c r="AC172" s="13"/>
      <c r="AD172" s="13"/>
      <c r="AE172" s="13"/>
      <c r="AT172" s="249" t="s">
        <v>206</v>
      </c>
      <c r="AU172" s="249" t="s">
        <v>84</v>
      </c>
      <c r="AV172" s="13" t="s">
        <v>82</v>
      </c>
      <c r="AW172" s="13" t="s">
        <v>5</v>
      </c>
      <c r="AX172" s="13" t="s">
        <v>74</v>
      </c>
      <c r="AY172" s="249" t="s">
        <v>194</v>
      </c>
    </row>
    <row r="173" s="14" customFormat="1">
      <c r="A173" s="14"/>
      <c r="B173" s="250"/>
      <c r="C173" s="251"/>
      <c r="D173" s="241" t="s">
        <v>206</v>
      </c>
      <c r="E173" s="252" t="s">
        <v>20</v>
      </c>
      <c r="F173" s="253" t="s">
        <v>1266</v>
      </c>
      <c r="G173" s="251"/>
      <c r="H173" s="254">
        <v>102.384</v>
      </c>
      <c r="I173" s="255"/>
      <c r="J173" s="255"/>
      <c r="K173" s="251"/>
      <c r="L173" s="251"/>
      <c r="M173" s="256"/>
      <c r="N173" s="257"/>
      <c r="O173" s="258"/>
      <c r="P173" s="258"/>
      <c r="Q173" s="258"/>
      <c r="R173" s="258"/>
      <c r="S173" s="258"/>
      <c r="T173" s="258"/>
      <c r="U173" s="258"/>
      <c r="V173" s="258"/>
      <c r="W173" s="258"/>
      <c r="X173" s="259"/>
      <c r="Y173" s="14"/>
      <c r="Z173" s="14"/>
      <c r="AA173" s="14"/>
      <c r="AB173" s="14"/>
      <c r="AC173" s="14"/>
      <c r="AD173" s="14"/>
      <c r="AE173" s="14"/>
      <c r="AT173" s="260" t="s">
        <v>206</v>
      </c>
      <c r="AU173" s="260" t="s">
        <v>84</v>
      </c>
      <c r="AV173" s="14" t="s">
        <v>84</v>
      </c>
      <c r="AW173" s="14" t="s">
        <v>5</v>
      </c>
      <c r="AX173" s="14" t="s">
        <v>74</v>
      </c>
      <c r="AY173" s="260" t="s">
        <v>194</v>
      </c>
    </row>
    <row r="174" s="15" customFormat="1">
      <c r="A174" s="15"/>
      <c r="B174" s="261"/>
      <c r="C174" s="262"/>
      <c r="D174" s="241" t="s">
        <v>206</v>
      </c>
      <c r="E174" s="263" t="s">
        <v>20</v>
      </c>
      <c r="F174" s="264" t="s">
        <v>210</v>
      </c>
      <c r="G174" s="262"/>
      <c r="H174" s="265">
        <v>102.384</v>
      </c>
      <c r="I174" s="266"/>
      <c r="J174" s="266"/>
      <c r="K174" s="262"/>
      <c r="L174" s="262"/>
      <c r="M174" s="267"/>
      <c r="N174" s="268"/>
      <c r="O174" s="269"/>
      <c r="P174" s="269"/>
      <c r="Q174" s="269"/>
      <c r="R174" s="269"/>
      <c r="S174" s="269"/>
      <c r="T174" s="269"/>
      <c r="U174" s="269"/>
      <c r="V174" s="269"/>
      <c r="W174" s="269"/>
      <c r="X174" s="270"/>
      <c r="Y174" s="15"/>
      <c r="Z174" s="15"/>
      <c r="AA174" s="15"/>
      <c r="AB174" s="15"/>
      <c r="AC174" s="15"/>
      <c r="AD174" s="15"/>
      <c r="AE174" s="15"/>
      <c r="AT174" s="271" t="s">
        <v>206</v>
      </c>
      <c r="AU174" s="271" t="s">
        <v>84</v>
      </c>
      <c r="AV174" s="15" t="s">
        <v>202</v>
      </c>
      <c r="AW174" s="15" t="s">
        <v>5</v>
      </c>
      <c r="AX174" s="15" t="s">
        <v>82</v>
      </c>
      <c r="AY174" s="271" t="s">
        <v>194</v>
      </c>
    </row>
    <row r="175" s="2" customFormat="1" ht="24.15" customHeight="1">
      <c r="A175" s="41"/>
      <c r="B175" s="42"/>
      <c r="C175" s="220" t="s">
        <v>273</v>
      </c>
      <c r="D175" s="220" t="s">
        <v>197</v>
      </c>
      <c r="E175" s="221" t="s">
        <v>267</v>
      </c>
      <c r="F175" s="222" t="s">
        <v>268</v>
      </c>
      <c r="G175" s="223" t="s">
        <v>218</v>
      </c>
      <c r="H175" s="224">
        <v>63.990000000000002</v>
      </c>
      <c r="I175" s="225"/>
      <c r="J175" s="225"/>
      <c r="K175" s="226">
        <f>ROUND(P175*H175,2)</f>
        <v>0</v>
      </c>
      <c r="L175" s="222" t="s">
        <v>201</v>
      </c>
      <c r="M175" s="47"/>
      <c r="N175" s="227" t="s">
        <v>20</v>
      </c>
      <c r="O175" s="228" t="s">
        <v>43</v>
      </c>
      <c r="P175" s="229">
        <f>I175+J175</f>
        <v>0</v>
      </c>
      <c r="Q175" s="229">
        <f>ROUND(I175*H175,2)</f>
        <v>0</v>
      </c>
      <c r="R175" s="229">
        <f>ROUND(J175*H175,2)</f>
        <v>0</v>
      </c>
      <c r="S175" s="87"/>
      <c r="T175" s="230">
        <f>S175*H175</f>
        <v>0</v>
      </c>
      <c r="U175" s="230">
        <v>0</v>
      </c>
      <c r="V175" s="230">
        <f>U175*H175</f>
        <v>0</v>
      </c>
      <c r="W175" s="230">
        <v>0</v>
      </c>
      <c r="X175" s="231">
        <f>W175*H175</f>
        <v>0</v>
      </c>
      <c r="Y175" s="41"/>
      <c r="Z175" s="41"/>
      <c r="AA175" s="41"/>
      <c r="AB175" s="41"/>
      <c r="AC175" s="41"/>
      <c r="AD175" s="41"/>
      <c r="AE175" s="41"/>
      <c r="AR175" s="232" t="s">
        <v>202</v>
      </c>
      <c r="AT175" s="232" t="s">
        <v>197</v>
      </c>
      <c r="AU175" s="232" t="s">
        <v>84</v>
      </c>
      <c r="AY175" s="20" t="s">
        <v>194</v>
      </c>
      <c r="BE175" s="233">
        <f>IF(O175="základní",K175,0)</f>
        <v>0</v>
      </c>
      <c r="BF175" s="233">
        <f>IF(O175="snížená",K175,0)</f>
        <v>0</v>
      </c>
      <c r="BG175" s="233">
        <f>IF(O175="zákl. přenesená",K175,0)</f>
        <v>0</v>
      </c>
      <c r="BH175" s="233">
        <f>IF(O175="sníž. přenesená",K175,0)</f>
        <v>0</v>
      </c>
      <c r="BI175" s="233">
        <f>IF(O175="nulová",K175,0)</f>
        <v>0</v>
      </c>
      <c r="BJ175" s="20" t="s">
        <v>82</v>
      </c>
      <c r="BK175" s="233">
        <f>ROUND(P175*H175,2)</f>
        <v>0</v>
      </c>
      <c r="BL175" s="20" t="s">
        <v>202</v>
      </c>
      <c r="BM175" s="232" t="s">
        <v>1267</v>
      </c>
    </row>
    <row r="176" s="2" customFormat="1">
      <c r="A176" s="41"/>
      <c r="B176" s="42"/>
      <c r="C176" s="43"/>
      <c r="D176" s="234" t="s">
        <v>204</v>
      </c>
      <c r="E176" s="43"/>
      <c r="F176" s="235" t="s">
        <v>270</v>
      </c>
      <c r="G176" s="43"/>
      <c r="H176" s="43"/>
      <c r="I176" s="236"/>
      <c r="J176" s="236"/>
      <c r="K176" s="43"/>
      <c r="L176" s="43"/>
      <c r="M176" s="47"/>
      <c r="N176" s="237"/>
      <c r="O176" s="238"/>
      <c r="P176" s="87"/>
      <c r="Q176" s="87"/>
      <c r="R176" s="87"/>
      <c r="S176" s="87"/>
      <c r="T176" s="87"/>
      <c r="U176" s="87"/>
      <c r="V176" s="87"/>
      <c r="W176" s="87"/>
      <c r="X176" s="88"/>
      <c r="Y176" s="41"/>
      <c r="Z176" s="41"/>
      <c r="AA176" s="41"/>
      <c r="AB176" s="41"/>
      <c r="AC176" s="41"/>
      <c r="AD176" s="41"/>
      <c r="AE176" s="41"/>
      <c r="AT176" s="20" t="s">
        <v>204</v>
      </c>
      <c r="AU176" s="20" t="s">
        <v>84</v>
      </c>
    </row>
    <row r="177" s="13" customFormat="1">
      <c r="A177" s="13"/>
      <c r="B177" s="239"/>
      <c r="C177" s="240"/>
      <c r="D177" s="241" t="s">
        <v>206</v>
      </c>
      <c r="E177" s="242" t="s">
        <v>20</v>
      </c>
      <c r="F177" s="243" t="s">
        <v>1247</v>
      </c>
      <c r="G177" s="240"/>
      <c r="H177" s="242" t="s">
        <v>20</v>
      </c>
      <c r="I177" s="244"/>
      <c r="J177" s="244"/>
      <c r="K177" s="240"/>
      <c r="L177" s="240"/>
      <c r="M177" s="245"/>
      <c r="N177" s="246"/>
      <c r="O177" s="247"/>
      <c r="P177" s="247"/>
      <c r="Q177" s="247"/>
      <c r="R177" s="247"/>
      <c r="S177" s="247"/>
      <c r="T177" s="247"/>
      <c r="U177" s="247"/>
      <c r="V177" s="247"/>
      <c r="W177" s="247"/>
      <c r="X177" s="248"/>
      <c r="Y177" s="13"/>
      <c r="Z177" s="13"/>
      <c r="AA177" s="13"/>
      <c r="AB177" s="13"/>
      <c r="AC177" s="13"/>
      <c r="AD177" s="13"/>
      <c r="AE177" s="13"/>
      <c r="AT177" s="249" t="s">
        <v>206</v>
      </c>
      <c r="AU177" s="249" t="s">
        <v>84</v>
      </c>
      <c r="AV177" s="13" t="s">
        <v>82</v>
      </c>
      <c r="AW177" s="13" t="s">
        <v>5</v>
      </c>
      <c r="AX177" s="13" t="s">
        <v>74</v>
      </c>
      <c r="AY177" s="249" t="s">
        <v>194</v>
      </c>
    </row>
    <row r="178" s="13" customFormat="1">
      <c r="A178" s="13"/>
      <c r="B178" s="239"/>
      <c r="C178" s="240"/>
      <c r="D178" s="241" t="s">
        <v>206</v>
      </c>
      <c r="E178" s="242" t="s">
        <v>20</v>
      </c>
      <c r="F178" s="243" t="s">
        <v>1252</v>
      </c>
      <c r="G178" s="240"/>
      <c r="H178" s="242" t="s">
        <v>20</v>
      </c>
      <c r="I178" s="244"/>
      <c r="J178" s="244"/>
      <c r="K178" s="240"/>
      <c r="L178" s="240"/>
      <c r="M178" s="245"/>
      <c r="N178" s="246"/>
      <c r="O178" s="247"/>
      <c r="P178" s="247"/>
      <c r="Q178" s="247"/>
      <c r="R178" s="247"/>
      <c r="S178" s="247"/>
      <c r="T178" s="247"/>
      <c r="U178" s="247"/>
      <c r="V178" s="247"/>
      <c r="W178" s="247"/>
      <c r="X178" s="248"/>
      <c r="Y178" s="13"/>
      <c r="Z178" s="13"/>
      <c r="AA178" s="13"/>
      <c r="AB178" s="13"/>
      <c r="AC178" s="13"/>
      <c r="AD178" s="13"/>
      <c r="AE178" s="13"/>
      <c r="AT178" s="249" t="s">
        <v>206</v>
      </c>
      <c r="AU178" s="249" t="s">
        <v>84</v>
      </c>
      <c r="AV178" s="13" t="s">
        <v>82</v>
      </c>
      <c r="AW178" s="13" t="s">
        <v>5</v>
      </c>
      <c r="AX178" s="13" t="s">
        <v>74</v>
      </c>
      <c r="AY178" s="249" t="s">
        <v>194</v>
      </c>
    </row>
    <row r="179" s="13" customFormat="1">
      <c r="A179" s="13"/>
      <c r="B179" s="239"/>
      <c r="C179" s="240"/>
      <c r="D179" s="241" t="s">
        <v>206</v>
      </c>
      <c r="E179" s="242" t="s">
        <v>20</v>
      </c>
      <c r="F179" s="243" t="s">
        <v>200</v>
      </c>
      <c r="G179" s="240"/>
      <c r="H179" s="242" t="s">
        <v>20</v>
      </c>
      <c r="I179" s="244"/>
      <c r="J179" s="244"/>
      <c r="K179" s="240"/>
      <c r="L179" s="240"/>
      <c r="M179" s="245"/>
      <c r="N179" s="246"/>
      <c r="O179" s="247"/>
      <c r="P179" s="247"/>
      <c r="Q179" s="247"/>
      <c r="R179" s="247"/>
      <c r="S179" s="247"/>
      <c r="T179" s="247"/>
      <c r="U179" s="247"/>
      <c r="V179" s="247"/>
      <c r="W179" s="247"/>
      <c r="X179" s="248"/>
      <c r="Y179" s="13"/>
      <c r="Z179" s="13"/>
      <c r="AA179" s="13"/>
      <c r="AB179" s="13"/>
      <c r="AC179" s="13"/>
      <c r="AD179" s="13"/>
      <c r="AE179" s="13"/>
      <c r="AT179" s="249" t="s">
        <v>206</v>
      </c>
      <c r="AU179" s="249" t="s">
        <v>84</v>
      </c>
      <c r="AV179" s="13" t="s">
        <v>82</v>
      </c>
      <c r="AW179" s="13" t="s">
        <v>5</v>
      </c>
      <c r="AX179" s="13" t="s">
        <v>74</v>
      </c>
      <c r="AY179" s="249" t="s">
        <v>194</v>
      </c>
    </row>
    <row r="180" s="14" customFormat="1">
      <c r="A180" s="14"/>
      <c r="B180" s="250"/>
      <c r="C180" s="251"/>
      <c r="D180" s="241" t="s">
        <v>206</v>
      </c>
      <c r="E180" s="252" t="s">
        <v>20</v>
      </c>
      <c r="F180" s="253" t="s">
        <v>1255</v>
      </c>
      <c r="G180" s="251"/>
      <c r="H180" s="254">
        <v>63.990000000000002</v>
      </c>
      <c r="I180" s="255"/>
      <c r="J180" s="255"/>
      <c r="K180" s="251"/>
      <c r="L180" s="251"/>
      <c r="M180" s="256"/>
      <c r="N180" s="257"/>
      <c r="O180" s="258"/>
      <c r="P180" s="258"/>
      <c r="Q180" s="258"/>
      <c r="R180" s="258"/>
      <c r="S180" s="258"/>
      <c r="T180" s="258"/>
      <c r="U180" s="258"/>
      <c r="V180" s="258"/>
      <c r="W180" s="258"/>
      <c r="X180" s="259"/>
      <c r="Y180" s="14"/>
      <c r="Z180" s="14"/>
      <c r="AA180" s="14"/>
      <c r="AB180" s="14"/>
      <c r="AC180" s="14"/>
      <c r="AD180" s="14"/>
      <c r="AE180" s="14"/>
      <c r="AT180" s="260" t="s">
        <v>206</v>
      </c>
      <c r="AU180" s="260" t="s">
        <v>84</v>
      </c>
      <c r="AV180" s="14" t="s">
        <v>84</v>
      </c>
      <c r="AW180" s="14" t="s">
        <v>5</v>
      </c>
      <c r="AX180" s="14" t="s">
        <v>74</v>
      </c>
      <c r="AY180" s="260" t="s">
        <v>194</v>
      </c>
    </row>
    <row r="181" s="15" customFormat="1">
      <c r="A181" s="15"/>
      <c r="B181" s="261"/>
      <c r="C181" s="262"/>
      <c r="D181" s="241" t="s">
        <v>206</v>
      </c>
      <c r="E181" s="263" t="s">
        <v>20</v>
      </c>
      <c r="F181" s="264" t="s">
        <v>210</v>
      </c>
      <c r="G181" s="262"/>
      <c r="H181" s="265">
        <v>63.990000000000002</v>
      </c>
      <c r="I181" s="266"/>
      <c r="J181" s="266"/>
      <c r="K181" s="262"/>
      <c r="L181" s="262"/>
      <c r="M181" s="267"/>
      <c r="N181" s="268"/>
      <c r="O181" s="269"/>
      <c r="P181" s="269"/>
      <c r="Q181" s="269"/>
      <c r="R181" s="269"/>
      <c r="S181" s="269"/>
      <c r="T181" s="269"/>
      <c r="U181" s="269"/>
      <c r="V181" s="269"/>
      <c r="W181" s="269"/>
      <c r="X181" s="270"/>
      <c r="Y181" s="15"/>
      <c r="Z181" s="15"/>
      <c r="AA181" s="15"/>
      <c r="AB181" s="15"/>
      <c r="AC181" s="15"/>
      <c r="AD181" s="15"/>
      <c r="AE181" s="15"/>
      <c r="AT181" s="271" t="s">
        <v>206</v>
      </c>
      <c r="AU181" s="271" t="s">
        <v>84</v>
      </c>
      <c r="AV181" s="15" t="s">
        <v>202</v>
      </c>
      <c r="AW181" s="15" t="s">
        <v>5</v>
      </c>
      <c r="AX181" s="15" t="s">
        <v>82</v>
      </c>
      <c r="AY181" s="271" t="s">
        <v>194</v>
      </c>
    </row>
    <row r="182" s="12" customFormat="1" ht="22.8" customHeight="1">
      <c r="A182" s="12"/>
      <c r="B182" s="203"/>
      <c r="C182" s="204"/>
      <c r="D182" s="205" t="s">
        <v>73</v>
      </c>
      <c r="E182" s="218" t="s">
        <v>232</v>
      </c>
      <c r="F182" s="218" t="s">
        <v>1268</v>
      </c>
      <c r="G182" s="204"/>
      <c r="H182" s="204"/>
      <c r="I182" s="207"/>
      <c r="J182" s="207"/>
      <c r="K182" s="219">
        <f>BK182</f>
        <v>0</v>
      </c>
      <c r="L182" s="204"/>
      <c r="M182" s="209"/>
      <c r="N182" s="210"/>
      <c r="O182" s="211"/>
      <c r="P182" s="211"/>
      <c r="Q182" s="212">
        <f>SUM(Q183:Q189)</f>
        <v>0</v>
      </c>
      <c r="R182" s="212">
        <f>SUM(R183:R189)</f>
        <v>0</v>
      </c>
      <c r="S182" s="211"/>
      <c r="T182" s="213">
        <f>SUM(T183:T189)</f>
        <v>0</v>
      </c>
      <c r="U182" s="211"/>
      <c r="V182" s="213">
        <f>SUM(V183:V189)</f>
        <v>0</v>
      </c>
      <c r="W182" s="211"/>
      <c r="X182" s="214">
        <f>SUM(X183:X189)</f>
        <v>0</v>
      </c>
      <c r="Y182" s="12"/>
      <c r="Z182" s="12"/>
      <c r="AA182" s="12"/>
      <c r="AB182" s="12"/>
      <c r="AC182" s="12"/>
      <c r="AD182" s="12"/>
      <c r="AE182" s="12"/>
      <c r="AR182" s="215" t="s">
        <v>82</v>
      </c>
      <c r="AT182" s="216" t="s">
        <v>73</v>
      </c>
      <c r="AU182" s="216" t="s">
        <v>82</v>
      </c>
      <c r="AY182" s="215" t="s">
        <v>194</v>
      </c>
      <c r="BK182" s="217">
        <f>SUM(BK183:BK189)</f>
        <v>0</v>
      </c>
    </row>
    <row r="183" s="2" customFormat="1">
      <c r="A183" s="41"/>
      <c r="B183" s="42"/>
      <c r="C183" s="220" t="s">
        <v>280</v>
      </c>
      <c r="D183" s="220" t="s">
        <v>197</v>
      </c>
      <c r="E183" s="221" t="s">
        <v>1269</v>
      </c>
      <c r="F183" s="222" t="s">
        <v>1270</v>
      </c>
      <c r="G183" s="223" t="s">
        <v>200</v>
      </c>
      <c r="H183" s="224">
        <v>213.30000000000001</v>
      </c>
      <c r="I183" s="225"/>
      <c r="J183" s="225"/>
      <c r="K183" s="226">
        <f>ROUND(P183*H183,2)</f>
        <v>0</v>
      </c>
      <c r="L183" s="222" t="s">
        <v>201</v>
      </c>
      <c r="M183" s="47"/>
      <c r="N183" s="227" t="s">
        <v>20</v>
      </c>
      <c r="O183" s="228" t="s">
        <v>43</v>
      </c>
      <c r="P183" s="229">
        <f>I183+J183</f>
        <v>0</v>
      </c>
      <c r="Q183" s="229">
        <f>ROUND(I183*H183,2)</f>
        <v>0</v>
      </c>
      <c r="R183" s="229">
        <f>ROUND(J183*H183,2)</f>
        <v>0</v>
      </c>
      <c r="S183" s="87"/>
      <c r="T183" s="230">
        <f>S183*H183</f>
        <v>0</v>
      </c>
      <c r="U183" s="230">
        <v>0</v>
      </c>
      <c r="V183" s="230">
        <f>U183*H183</f>
        <v>0</v>
      </c>
      <c r="W183" s="230">
        <v>0</v>
      </c>
      <c r="X183" s="231">
        <f>W183*H183</f>
        <v>0</v>
      </c>
      <c r="Y183" s="41"/>
      <c r="Z183" s="41"/>
      <c r="AA183" s="41"/>
      <c r="AB183" s="41"/>
      <c r="AC183" s="41"/>
      <c r="AD183" s="41"/>
      <c r="AE183" s="41"/>
      <c r="AR183" s="232" t="s">
        <v>202</v>
      </c>
      <c r="AT183" s="232" t="s">
        <v>197</v>
      </c>
      <c r="AU183" s="232" t="s">
        <v>84</v>
      </c>
      <c r="AY183" s="20" t="s">
        <v>194</v>
      </c>
      <c r="BE183" s="233">
        <f>IF(O183="základní",K183,0)</f>
        <v>0</v>
      </c>
      <c r="BF183" s="233">
        <f>IF(O183="snížená",K183,0)</f>
        <v>0</v>
      </c>
      <c r="BG183" s="233">
        <f>IF(O183="zákl. přenesená",K183,0)</f>
        <v>0</v>
      </c>
      <c r="BH183" s="233">
        <f>IF(O183="sníž. přenesená",K183,0)</f>
        <v>0</v>
      </c>
      <c r="BI183" s="233">
        <f>IF(O183="nulová",K183,0)</f>
        <v>0</v>
      </c>
      <c r="BJ183" s="20" t="s">
        <v>82</v>
      </c>
      <c r="BK183" s="233">
        <f>ROUND(P183*H183,2)</f>
        <v>0</v>
      </c>
      <c r="BL183" s="20" t="s">
        <v>202</v>
      </c>
      <c r="BM183" s="232" t="s">
        <v>1271</v>
      </c>
    </row>
    <row r="184" s="2" customFormat="1">
      <c r="A184" s="41"/>
      <c r="B184" s="42"/>
      <c r="C184" s="43"/>
      <c r="D184" s="234" t="s">
        <v>204</v>
      </c>
      <c r="E184" s="43"/>
      <c r="F184" s="235" t="s">
        <v>1272</v>
      </c>
      <c r="G184" s="43"/>
      <c r="H184" s="43"/>
      <c r="I184" s="236"/>
      <c r="J184" s="236"/>
      <c r="K184" s="43"/>
      <c r="L184" s="43"/>
      <c r="M184" s="47"/>
      <c r="N184" s="237"/>
      <c r="O184" s="238"/>
      <c r="P184" s="87"/>
      <c r="Q184" s="87"/>
      <c r="R184" s="87"/>
      <c r="S184" s="87"/>
      <c r="T184" s="87"/>
      <c r="U184" s="87"/>
      <c r="V184" s="87"/>
      <c r="W184" s="87"/>
      <c r="X184" s="88"/>
      <c r="Y184" s="41"/>
      <c r="Z184" s="41"/>
      <c r="AA184" s="41"/>
      <c r="AB184" s="41"/>
      <c r="AC184" s="41"/>
      <c r="AD184" s="41"/>
      <c r="AE184" s="41"/>
      <c r="AT184" s="20" t="s">
        <v>204</v>
      </c>
      <c r="AU184" s="20" t="s">
        <v>84</v>
      </c>
    </row>
    <row r="185" s="13" customFormat="1">
      <c r="A185" s="13"/>
      <c r="B185" s="239"/>
      <c r="C185" s="240"/>
      <c r="D185" s="241" t="s">
        <v>206</v>
      </c>
      <c r="E185" s="242" t="s">
        <v>20</v>
      </c>
      <c r="F185" s="243" t="s">
        <v>1247</v>
      </c>
      <c r="G185" s="240"/>
      <c r="H185" s="242" t="s">
        <v>20</v>
      </c>
      <c r="I185" s="244"/>
      <c r="J185" s="244"/>
      <c r="K185" s="240"/>
      <c r="L185" s="240"/>
      <c r="M185" s="245"/>
      <c r="N185" s="246"/>
      <c r="O185" s="247"/>
      <c r="P185" s="247"/>
      <c r="Q185" s="247"/>
      <c r="R185" s="247"/>
      <c r="S185" s="247"/>
      <c r="T185" s="247"/>
      <c r="U185" s="247"/>
      <c r="V185" s="247"/>
      <c r="W185" s="247"/>
      <c r="X185" s="248"/>
      <c r="Y185" s="13"/>
      <c r="Z185" s="13"/>
      <c r="AA185" s="13"/>
      <c r="AB185" s="13"/>
      <c r="AC185" s="13"/>
      <c r="AD185" s="13"/>
      <c r="AE185" s="13"/>
      <c r="AT185" s="249" t="s">
        <v>206</v>
      </c>
      <c r="AU185" s="249" t="s">
        <v>84</v>
      </c>
      <c r="AV185" s="13" t="s">
        <v>82</v>
      </c>
      <c r="AW185" s="13" t="s">
        <v>5</v>
      </c>
      <c r="AX185" s="13" t="s">
        <v>74</v>
      </c>
      <c r="AY185" s="249" t="s">
        <v>194</v>
      </c>
    </row>
    <row r="186" s="13" customFormat="1">
      <c r="A186" s="13"/>
      <c r="B186" s="239"/>
      <c r="C186" s="240"/>
      <c r="D186" s="241" t="s">
        <v>206</v>
      </c>
      <c r="E186" s="242" t="s">
        <v>20</v>
      </c>
      <c r="F186" s="243" t="s">
        <v>1273</v>
      </c>
      <c r="G186" s="240"/>
      <c r="H186" s="242" t="s">
        <v>20</v>
      </c>
      <c r="I186" s="244"/>
      <c r="J186" s="244"/>
      <c r="K186" s="240"/>
      <c r="L186" s="240"/>
      <c r="M186" s="245"/>
      <c r="N186" s="246"/>
      <c r="O186" s="247"/>
      <c r="P186" s="247"/>
      <c r="Q186" s="247"/>
      <c r="R186" s="247"/>
      <c r="S186" s="247"/>
      <c r="T186" s="247"/>
      <c r="U186" s="247"/>
      <c r="V186" s="247"/>
      <c r="W186" s="247"/>
      <c r="X186" s="248"/>
      <c r="Y186" s="13"/>
      <c r="Z186" s="13"/>
      <c r="AA186" s="13"/>
      <c r="AB186" s="13"/>
      <c r="AC186" s="13"/>
      <c r="AD186" s="13"/>
      <c r="AE186" s="13"/>
      <c r="AT186" s="249" t="s">
        <v>206</v>
      </c>
      <c r="AU186" s="249" t="s">
        <v>84</v>
      </c>
      <c r="AV186" s="13" t="s">
        <v>82</v>
      </c>
      <c r="AW186" s="13" t="s">
        <v>5</v>
      </c>
      <c r="AX186" s="13" t="s">
        <v>74</v>
      </c>
      <c r="AY186" s="249" t="s">
        <v>194</v>
      </c>
    </row>
    <row r="187" s="13" customFormat="1">
      <c r="A187" s="13"/>
      <c r="B187" s="239"/>
      <c r="C187" s="240"/>
      <c r="D187" s="241" t="s">
        <v>206</v>
      </c>
      <c r="E187" s="242" t="s">
        <v>20</v>
      </c>
      <c r="F187" s="243" t="s">
        <v>200</v>
      </c>
      <c r="G187" s="240"/>
      <c r="H187" s="242" t="s">
        <v>20</v>
      </c>
      <c r="I187" s="244"/>
      <c r="J187" s="244"/>
      <c r="K187" s="240"/>
      <c r="L187" s="240"/>
      <c r="M187" s="245"/>
      <c r="N187" s="246"/>
      <c r="O187" s="247"/>
      <c r="P187" s="247"/>
      <c r="Q187" s="247"/>
      <c r="R187" s="247"/>
      <c r="S187" s="247"/>
      <c r="T187" s="247"/>
      <c r="U187" s="247"/>
      <c r="V187" s="247"/>
      <c r="W187" s="247"/>
      <c r="X187" s="248"/>
      <c r="Y187" s="13"/>
      <c r="Z187" s="13"/>
      <c r="AA187" s="13"/>
      <c r="AB187" s="13"/>
      <c r="AC187" s="13"/>
      <c r="AD187" s="13"/>
      <c r="AE187" s="13"/>
      <c r="AT187" s="249" t="s">
        <v>206</v>
      </c>
      <c r="AU187" s="249" t="s">
        <v>84</v>
      </c>
      <c r="AV187" s="13" t="s">
        <v>82</v>
      </c>
      <c r="AW187" s="13" t="s">
        <v>5</v>
      </c>
      <c r="AX187" s="13" t="s">
        <v>74</v>
      </c>
      <c r="AY187" s="249" t="s">
        <v>194</v>
      </c>
    </row>
    <row r="188" s="14" customFormat="1">
      <c r="A188" s="14"/>
      <c r="B188" s="250"/>
      <c r="C188" s="251"/>
      <c r="D188" s="241" t="s">
        <v>206</v>
      </c>
      <c r="E188" s="252" t="s">
        <v>20</v>
      </c>
      <c r="F188" s="253" t="s">
        <v>1248</v>
      </c>
      <c r="G188" s="251"/>
      <c r="H188" s="254">
        <v>213.30000000000001</v>
      </c>
      <c r="I188" s="255"/>
      <c r="J188" s="255"/>
      <c r="K188" s="251"/>
      <c r="L188" s="251"/>
      <c r="M188" s="256"/>
      <c r="N188" s="257"/>
      <c r="O188" s="258"/>
      <c r="P188" s="258"/>
      <c r="Q188" s="258"/>
      <c r="R188" s="258"/>
      <c r="S188" s="258"/>
      <c r="T188" s="258"/>
      <c r="U188" s="258"/>
      <c r="V188" s="258"/>
      <c r="W188" s="258"/>
      <c r="X188" s="259"/>
      <c r="Y188" s="14"/>
      <c r="Z188" s="14"/>
      <c r="AA188" s="14"/>
      <c r="AB188" s="14"/>
      <c r="AC188" s="14"/>
      <c r="AD188" s="14"/>
      <c r="AE188" s="14"/>
      <c r="AT188" s="260" t="s">
        <v>206</v>
      </c>
      <c r="AU188" s="260" t="s">
        <v>84</v>
      </c>
      <c r="AV188" s="14" t="s">
        <v>84</v>
      </c>
      <c r="AW188" s="14" t="s">
        <v>5</v>
      </c>
      <c r="AX188" s="14" t="s">
        <v>74</v>
      </c>
      <c r="AY188" s="260" t="s">
        <v>194</v>
      </c>
    </row>
    <row r="189" s="15" customFormat="1">
      <c r="A189" s="15"/>
      <c r="B189" s="261"/>
      <c r="C189" s="262"/>
      <c r="D189" s="241" t="s">
        <v>206</v>
      </c>
      <c r="E189" s="263" t="s">
        <v>20</v>
      </c>
      <c r="F189" s="264" t="s">
        <v>210</v>
      </c>
      <c r="G189" s="262"/>
      <c r="H189" s="265">
        <v>213.30000000000001</v>
      </c>
      <c r="I189" s="266"/>
      <c r="J189" s="266"/>
      <c r="K189" s="262"/>
      <c r="L189" s="262"/>
      <c r="M189" s="267"/>
      <c r="N189" s="268"/>
      <c r="O189" s="269"/>
      <c r="P189" s="269"/>
      <c r="Q189" s="269"/>
      <c r="R189" s="269"/>
      <c r="S189" s="269"/>
      <c r="T189" s="269"/>
      <c r="U189" s="269"/>
      <c r="V189" s="269"/>
      <c r="W189" s="269"/>
      <c r="X189" s="270"/>
      <c r="Y189" s="15"/>
      <c r="Z189" s="15"/>
      <c r="AA189" s="15"/>
      <c r="AB189" s="15"/>
      <c r="AC189" s="15"/>
      <c r="AD189" s="15"/>
      <c r="AE189" s="15"/>
      <c r="AT189" s="271" t="s">
        <v>206</v>
      </c>
      <c r="AU189" s="271" t="s">
        <v>84</v>
      </c>
      <c r="AV189" s="15" t="s">
        <v>202</v>
      </c>
      <c r="AW189" s="15" t="s">
        <v>5</v>
      </c>
      <c r="AX189" s="15" t="s">
        <v>82</v>
      </c>
      <c r="AY189" s="271" t="s">
        <v>194</v>
      </c>
    </row>
    <row r="190" s="12" customFormat="1" ht="22.8" customHeight="1">
      <c r="A190" s="12"/>
      <c r="B190" s="203"/>
      <c r="C190" s="204"/>
      <c r="D190" s="205" t="s">
        <v>73</v>
      </c>
      <c r="E190" s="218" t="s">
        <v>1274</v>
      </c>
      <c r="F190" s="218" t="s">
        <v>1275</v>
      </c>
      <c r="G190" s="204"/>
      <c r="H190" s="204"/>
      <c r="I190" s="207"/>
      <c r="J190" s="207"/>
      <c r="K190" s="219">
        <f>BK190</f>
        <v>0</v>
      </c>
      <c r="L190" s="204"/>
      <c r="M190" s="209"/>
      <c r="N190" s="210"/>
      <c r="O190" s="211"/>
      <c r="P190" s="211"/>
      <c r="Q190" s="212">
        <f>SUM(Q191:Q209)</f>
        <v>0</v>
      </c>
      <c r="R190" s="212">
        <f>SUM(R191:R209)</f>
        <v>0</v>
      </c>
      <c r="S190" s="211"/>
      <c r="T190" s="213">
        <f>SUM(T191:T209)</f>
        <v>0</v>
      </c>
      <c r="U190" s="211"/>
      <c r="V190" s="213">
        <f>SUM(V191:V209)</f>
        <v>225.334949728</v>
      </c>
      <c r="W190" s="211"/>
      <c r="X190" s="214">
        <f>SUM(X191:X209)</f>
        <v>0</v>
      </c>
      <c r="Y190" s="12"/>
      <c r="Z190" s="12"/>
      <c r="AA190" s="12"/>
      <c r="AB190" s="12"/>
      <c r="AC190" s="12"/>
      <c r="AD190" s="12"/>
      <c r="AE190" s="12"/>
      <c r="AR190" s="215" t="s">
        <v>82</v>
      </c>
      <c r="AT190" s="216" t="s">
        <v>73</v>
      </c>
      <c r="AU190" s="216" t="s">
        <v>82</v>
      </c>
      <c r="AY190" s="215" t="s">
        <v>194</v>
      </c>
      <c r="BK190" s="217">
        <f>SUM(BK191:BK209)</f>
        <v>0</v>
      </c>
    </row>
    <row r="191" s="2" customFormat="1" ht="24.15" customHeight="1">
      <c r="A191" s="41"/>
      <c r="B191" s="42"/>
      <c r="C191" s="220" t="s">
        <v>282</v>
      </c>
      <c r="D191" s="220" t="s">
        <v>197</v>
      </c>
      <c r="E191" s="221" t="s">
        <v>1276</v>
      </c>
      <c r="F191" s="222" t="s">
        <v>1277</v>
      </c>
      <c r="G191" s="223" t="s">
        <v>461</v>
      </c>
      <c r="H191" s="224">
        <v>97.599999999999994</v>
      </c>
      <c r="I191" s="225"/>
      <c r="J191" s="225"/>
      <c r="K191" s="226">
        <f>ROUND(P191*H191,2)</f>
        <v>0</v>
      </c>
      <c r="L191" s="222" t="s">
        <v>201</v>
      </c>
      <c r="M191" s="47"/>
      <c r="N191" s="227" t="s">
        <v>20</v>
      </c>
      <c r="O191" s="228" t="s">
        <v>43</v>
      </c>
      <c r="P191" s="229">
        <f>I191+J191</f>
        <v>0</v>
      </c>
      <c r="Q191" s="229">
        <f>ROUND(I191*H191,2)</f>
        <v>0</v>
      </c>
      <c r="R191" s="229">
        <f>ROUND(J191*H191,2)</f>
        <v>0</v>
      </c>
      <c r="S191" s="87"/>
      <c r="T191" s="230">
        <f>S191*H191</f>
        <v>0</v>
      </c>
      <c r="U191" s="230">
        <v>0.034199279999999999</v>
      </c>
      <c r="V191" s="230">
        <f>U191*H191</f>
        <v>3.3378497279999997</v>
      </c>
      <c r="W191" s="230">
        <v>0</v>
      </c>
      <c r="X191" s="231">
        <f>W191*H191</f>
        <v>0</v>
      </c>
      <c r="Y191" s="41"/>
      <c r="Z191" s="41"/>
      <c r="AA191" s="41"/>
      <c r="AB191" s="41"/>
      <c r="AC191" s="41"/>
      <c r="AD191" s="41"/>
      <c r="AE191" s="41"/>
      <c r="AR191" s="232" t="s">
        <v>202</v>
      </c>
      <c r="AT191" s="232" t="s">
        <v>197</v>
      </c>
      <c r="AU191" s="232" t="s">
        <v>84</v>
      </c>
      <c r="AY191" s="20" t="s">
        <v>194</v>
      </c>
      <c r="BE191" s="233">
        <f>IF(O191="základní",K191,0)</f>
        <v>0</v>
      </c>
      <c r="BF191" s="233">
        <f>IF(O191="snížená",K191,0)</f>
        <v>0</v>
      </c>
      <c r="BG191" s="233">
        <f>IF(O191="zákl. přenesená",K191,0)</f>
        <v>0</v>
      </c>
      <c r="BH191" s="233">
        <f>IF(O191="sníž. přenesená",K191,0)</f>
        <v>0</v>
      </c>
      <c r="BI191" s="233">
        <f>IF(O191="nulová",K191,0)</f>
        <v>0</v>
      </c>
      <c r="BJ191" s="20" t="s">
        <v>82</v>
      </c>
      <c r="BK191" s="233">
        <f>ROUND(P191*H191,2)</f>
        <v>0</v>
      </c>
      <c r="BL191" s="20" t="s">
        <v>202</v>
      </c>
      <c r="BM191" s="232" t="s">
        <v>1278</v>
      </c>
    </row>
    <row r="192" s="2" customFormat="1">
      <c r="A192" s="41"/>
      <c r="B192" s="42"/>
      <c r="C192" s="43"/>
      <c r="D192" s="234" t="s">
        <v>204</v>
      </c>
      <c r="E192" s="43"/>
      <c r="F192" s="235" t="s">
        <v>1279</v>
      </c>
      <c r="G192" s="43"/>
      <c r="H192" s="43"/>
      <c r="I192" s="236"/>
      <c r="J192" s="236"/>
      <c r="K192" s="43"/>
      <c r="L192" s="43"/>
      <c r="M192" s="47"/>
      <c r="N192" s="237"/>
      <c r="O192" s="238"/>
      <c r="P192" s="87"/>
      <c r="Q192" s="87"/>
      <c r="R192" s="87"/>
      <c r="S192" s="87"/>
      <c r="T192" s="87"/>
      <c r="U192" s="87"/>
      <c r="V192" s="87"/>
      <c r="W192" s="87"/>
      <c r="X192" s="88"/>
      <c r="Y192" s="41"/>
      <c r="Z192" s="41"/>
      <c r="AA192" s="41"/>
      <c r="AB192" s="41"/>
      <c r="AC192" s="41"/>
      <c r="AD192" s="41"/>
      <c r="AE192" s="41"/>
      <c r="AT192" s="20" t="s">
        <v>204</v>
      </c>
      <c r="AU192" s="20" t="s">
        <v>84</v>
      </c>
    </row>
    <row r="193" s="13" customFormat="1">
      <c r="A193" s="13"/>
      <c r="B193" s="239"/>
      <c r="C193" s="240"/>
      <c r="D193" s="241" t="s">
        <v>206</v>
      </c>
      <c r="E193" s="242" t="s">
        <v>20</v>
      </c>
      <c r="F193" s="243" t="s">
        <v>1280</v>
      </c>
      <c r="G193" s="240"/>
      <c r="H193" s="242" t="s">
        <v>20</v>
      </c>
      <c r="I193" s="244"/>
      <c r="J193" s="244"/>
      <c r="K193" s="240"/>
      <c r="L193" s="240"/>
      <c r="M193" s="245"/>
      <c r="N193" s="246"/>
      <c r="O193" s="247"/>
      <c r="P193" s="247"/>
      <c r="Q193" s="247"/>
      <c r="R193" s="247"/>
      <c r="S193" s="247"/>
      <c r="T193" s="247"/>
      <c r="U193" s="247"/>
      <c r="V193" s="247"/>
      <c r="W193" s="247"/>
      <c r="X193" s="248"/>
      <c r="Y193" s="13"/>
      <c r="Z193" s="13"/>
      <c r="AA193" s="13"/>
      <c r="AB193" s="13"/>
      <c r="AC193" s="13"/>
      <c r="AD193" s="13"/>
      <c r="AE193" s="13"/>
      <c r="AT193" s="249" t="s">
        <v>206</v>
      </c>
      <c r="AU193" s="249" t="s">
        <v>84</v>
      </c>
      <c r="AV193" s="13" t="s">
        <v>82</v>
      </c>
      <c r="AW193" s="13" t="s">
        <v>5</v>
      </c>
      <c r="AX193" s="13" t="s">
        <v>74</v>
      </c>
      <c r="AY193" s="249" t="s">
        <v>194</v>
      </c>
    </row>
    <row r="194" s="13" customFormat="1">
      <c r="A194" s="13"/>
      <c r="B194" s="239"/>
      <c r="C194" s="240"/>
      <c r="D194" s="241" t="s">
        <v>206</v>
      </c>
      <c r="E194" s="242" t="s">
        <v>20</v>
      </c>
      <c r="F194" s="243" t="s">
        <v>461</v>
      </c>
      <c r="G194" s="240"/>
      <c r="H194" s="242" t="s">
        <v>20</v>
      </c>
      <c r="I194" s="244"/>
      <c r="J194" s="244"/>
      <c r="K194" s="240"/>
      <c r="L194" s="240"/>
      <c r="M194" s="245"/>
      <c r="N194" s="246"/>
      <c r="O194" s="247"/>
      <c r="P194" s="247"/>
      <c r="Q194" s="247"/>
      <c r="R194" s="247"/>
      <c r="S194" s="247"/>
      <c r="T194" s="247"/>
      <c r="U194" s="247"/>
      <c r="V194" s="247"/>
      <c r="W194" s="247"/>
      <c r="X194" s="248"/>
      <c r="Y194" s="13"/>
      <c r="Z194" s="13"/>
      <c r="AA194" s="13"/>
      <c r="AB194" s="13"/>
      <c r="AC194" s="13"/>
      <c r="AD194" s="13"/>
      <c r="AE194" s="13"/>
      <c r="AT194" s="249" t="s">
        <v>206</v>
      </c>
      <c r="AU194" s="249" t="s">
        <v>84</v>
      </c>
      <c r="AV194" s="13" t="s">
        <v>82</v>
      </c>
      <c r="AW194" s="13" t="s">
        <v>5</v>
      </c>
      <c r="AX194" s="13" t="s">
        <v>74</v>
      </c>
      <c r="AY194" s="249" t="s">
        <v>194</v>
      </c>
    </row>
    <row r="195" s="14" customFormat="1">
      <c r="A195" s="14"/>
      <c r="B195" s="250"/>
      <c r="C195" s="251"/>
      <c r="D195" s="241" t="s">
        <v>206</v>
      </c>
      <c r="E195" s="252" t="s">
        <v>20</v>
      </c>
      <c r="F195" s="253" t="s">
        <v>1281</v>
      </c>
      <c r="G195" s="251"/>
      <c r="H195" s="254">
        <v>97.599999999999994</v>
      </c>
      <c r="I195" s="255"/>
      <c r="J195" s="255"/>
      <c r="K195" s="251"/>
      <c r="L195" s="251"/>
      <c r="M195" s="256"/>
      <c r="N195" s="257"/>
      <c r="O195" s="258"/>
      <c r="P195" s="258"/>
      <c r="Q195" s="258"/>
      <c r="R195" s="258"/>
      <c r="S195" s="258"/>
      <c r="T195" s="258"/>
      <c r="U195" s="258"/>
      <c r="V195" s="258"/>
      <c r="W195" s="258"/>
      <c r="X195" s="259"/>
      <c r="Y195" s="14"/>
      <c r="Z195" s="14"/>
      <c r="AA195" s="14"/>
      <c r="AB195" s="14"/>
      <c r="AC195" s="14"/>
      <c r="AD195" s="14"/>
      <c r="AE195" s="14"/>
      <c r="AT195" s="260" t="s">
        <v>206</v>
      </c>
      <c r="AU195" s="260" t="s">
        <v>84</v>
      </c>
      <c r="AV195" s="14" t="s">
        <v>84</v>
      </c>
      <c r="AW195" s="14" t="s">
        <v>5</v>
      </c>
      <c r="AX195" s="14" t="s">
        <v>74</v>
      </c>
      <c r="AY195" s="260" t="s">
        <v>194</v>
      </c>
    </row>
    <row r="196" s="15" customFormat="1">
      <c r="A196" s="15"/>
      <c r="B196" s="261"/>
      <c r="C196" s="262"/>
      <c r="D196" s="241" t="s">
        <v>206</v>
      </c>
      <c r="E196" s="263" t="s">
        <v>20</v>
      </c>
      <c r="F196" s="264" t="s">
        <v>210</v>
      </c>
      <c r="G196" s="262"/>
      <c r="H196" s="265">
        <v>97.599999999999994</v>
      </c>
      <c r="I196" s="266"/>
      <c r="J196" s="266"/>
      <c r="K196" s="262"/>
      <c r="L196" s="262"/>
      <c r="M196" s="267"/>
      <c r="N196" s="268"/>
      <c r="O196" s="269"/>
      <c r="P196" s="269"/>
      <c r="Q196" s="269"/>
      <c r="R196" s="269"/>
      <c r="S196" s="269"/>
      <c r="T196" s="269"/>
      <c r="U196" s="269"/>
      <c r="V196" s="269"/>
      <c r="W196" s="269"/>
      <c r="X196" s="270"/>
      <c r="Y196" s="15"/>
      <c r="Z196" s="15"/>
      <c r="AA196" s="15"/>
      <c r="AB196" s="15"/>
      <c r="AC196" s="15"/>
      <c r="AD196" s="15"/>
      <c r="AE196" s="15"/>
      <c r="AT196" s="271" t="s">
        <v>206</v>
      </c>
      <c r="AU196" s="271" t="s">
        <v>84</v>
      </c>
      <c r="AV196" s="15" t="s">
        <v>202</v>
      </c>
      <c r="AW196" s="15" t="s">
        <v>5</v>
      </c>
      <c r="AX196" s="15" t="s">
        <v>82</v>
      </c>
      <c r="AY196" s="271" t="s">
        <v>194</v>
      </c>
    </row>
    <row r="197" s="2" customFormat="1" ht="24.15" customHeight="1">
      <c r="A197" s="41"/>
      <c r="B197" s="42"/>
      <c r="C197" s="220" t="s">
        <v>289</v>
      </c>
      <c r="D197" s="220" t="s">
        <v>197</v>
      </c>
      <c r="E197" s="221" t="s">
        <v>1282</v>
      </c>
      <c r="F197" s="222" t="s">
        <v>1283</v>
      </c>
      <c r="G197" s="223" t="s">
        <v>200</v>
      </c>
      <c r="H197" s="224">
        <v>131.19999999999999</v>
      </c>
      <c r="I197" s="225"/>
      <c r="J197" s="225"/>
      <c r="K197" s="226">
        <f>ROUND(P197*H197,2)</f>
        <v>0</v>
      </c>
      <c r="L197" s="222" t="s">
        <v>201</v>
      </c>
      <c r="M197" s="47"/>
      <c r="N197" s="227" t="s">
        <v>20</v>
      </c>
      <c r="O197" s="228" t="s">
        <v>43</v>
      </c>
      <c r="P197" s="229">
        <f>I197+J197</f>
        <v>0</v>
      </c>
      <c r="Q197" s="229">
        <f>ROUND(I197*H197,2)</f>
        <v>0</v>
      </c>
      <c r="R197" s="229">
        <f>ROUND(J197*H197,2)</f>
        <v>0</v>
      </c>
      <c r="S197" s="87"/>
      <c r="T197" s="230">
        <f>S197*H197</f>
        <v>0</v>
      </c>
      <c r="U197" s="230">
        <v>0.91122999999999998</v>
      </c>
      <c r="V197" s="230">
        <f>U197*H197</f>
        <v>119.55337599999999</v>
      </c>
      <c r="W197" s="230">
        <v>0</v>
      </c>
      <c r="X197" s="231">
        <f>W197*H197</f>
        <v>0</v>
      </c>
      <c r="Y197" s="41"/>
      <c r="Z197" s="41"/>
      <c r="AA197" s="41"/>
      <c r="AB197" s="41"/>
      <c r="AC197" s="41"/>
      <c r="AD197" s="41"/>
      <c r="AE197" s="41"/>
      <c r="AR197" s="232" t="s">
        <v>202</v>
      </c>
      <c r="AT197" s="232" t="s">
        <v>197</v>
      </c>
      <c r="AU197" s="232" t="s">
        <v>84</v>
      </c>
      <c r="AY197" s="20" t="s">
        <v>194</v>
      </c>
      <c r="BE197" s="233">
        <f>IF(O197="základní",K197,0)</f>
        <v>0</v>
      </c>
      <c r="BF197" s="233">
        <f>IF(O197="snížená",K197,0)</f>
        <v>0</v>
      </c>
      <c r="BG197" s="233">
        <f>IF(O197="zákl. přenesená",K197,0)</f>
        <v>0</v>
      </c>
      <c r="BH197" s="233">
        <f>IF(O197="sníž. přenesená",K197,0)</f>
        <v>0</v>
      </c>
      <c r="BI197" s="233">
        <f>IF(O197="nulová",K197,0)</f>
        <v>0</v>
      </c>
      <c r="BJ197" s="20" t="s">
        <v>82</v>
      </c>
      <c r="BK197" s="233">
        <f>ROUND(P197*H197,2)</f>
        <v>0</v>
      </c>
      <c r="BL197" s="20" t="s">
        <v>202</v>
      </c>
      <c r="BM197" s="232" t="s">
        <v>1284</v>
      </c>
    </row>
    <row r="198" s="2" customFormat="1">
      <c r="A198" s="41"/>
      <c r="B198" s="42"/>
      <c r="C198" s="43"/>
      <c r="D198" s="234" t="s">
        <v>204</v>
      </c>
      <c r="E198" s="43"/>
      <c r="F198" s="235" t="s">
        <v>1285</v>
      </c>
      <c r="G198" s="43"/>
      <c r="H198" s="43"/>
      <c r="I198" s="236"/>
      <c r="J198" s="236"/>
      <c r="K198" s="43"/>
      <c r="L198" s="43"/>
      <c r="M198" s="47"/>
      <c r="N198" s="237"/>
      <c r="O198" s="238"/>
      <c r="P198" s="87"/>
      <c r="Q198" s="87"/>
      <c r="R198" s="87"/>
      <c r="S198" s="87"/>
      <c r="T198" s="87"/>
      <c r="U198" s="87"/>
      <c r="V198" s="87"/>
      <c r="W198" s="87"/>
      <c r="X198" s="88"/>
      <c r="Y198" s="41"/>
      <c r="Z198" s="41"/>
      <c r="AA198" s="41"/>
      <c r="AB198" s="41"/>
      <c r="AC198" s="41"/>
      <c r="AD198" s="41"/>
      <c r="AE198" s="41"/>
      <c r="AT198" s="20" t="s">
        <v>204</v>
      </c>
      <c r="AU198" s="20" t="s">
        <v>84</v>
      </c>
    </row>
    <row r="199" s="13" customFormat="1">
      <c r="A199" s="13"/>
      <c r="B199" s="239"/>
      <c r="C199" s="240"/>
      <c r="D199" s="241" t="s">
        <v>206</v>
      </c>
      <c r="E199" s="242" t="s">
        <v>20</v>
      </c>
      <c r="F199" s="243" t="s">
        <v>1286</v>
      </c>
      <c r="G199" s="240"/>
      <c r="H199" s="242" t="s">
        <v>20</v>
      </c>
      <c r="I199" s="244"/>
      <c r="J199" s="244"/>
      <c r="K199" s="240"/>
      <c r="L199" s="240"/>
      <c r="M199" s="245"/>
      <c r="N199" s="246"/>
      <c r="O199" s="247"/>
      <c r="P199" s="247"/>
      <c r="Q199" s="247"/>
      <c r="R199" s="247"/>
      <c r="S199" s="247"/>
      <c r="T199" s="247"/>
      <c r="U199" s="247"/>
      <c r="V199" s="247"/>
      <c r="W199" s="247"/>
      <c r="X199" s="248"/>
      <c r="Y199" s="13"/>
      <c r="Z199" s="13"/>
      <c r="AA199" s="13"/>
      <c r="AB199" s="13"/>
      <c r="AC199" s="13"/>
      <c r="AD199" s="13"/>
      <c r="AE199" s="13"/>
      <c r="AT199" s="249" t="s">
        <v>206</v>
      </c>
      <c r="AU199" s="249" t="s">
        <v>84</v>
      </c>
      <c r="AV199" s="13" t="s">
        <v>82</v>
      </c>
      <c r="AW199" s="13" t="s">
        <v>5</v>
      </c>
      <c r="AX199" s="13" t="s">
        <v>74</v>
      </c>
      <c r="AY199" s="249" t="s">
        <v>194</v>
      </c>
    </row>
    <row r="200" s="13" customFormat="1">
      <c r="A200" s="13"/>
      <c r="B200" s="239"/>
      <c r="C200" s="240"/>
      <c r="D200" s="241" t="s">
        <v>206</v>
      </c>
      <c r="E200" s="242" t="s">
        <v>20</v>
      </c>
      <c r="F200" s="243" t="s">
        <v>200</v>
      </c>
      <c r="G200" s="240"/>
      <c r="H200" s="242" t="s">
        <v>20</v>
      </c>
      <c r="I200" s="244"/>
      <c r="J200" s="244"/>
      <c r="K200" s="240"/>
      <c r="L200" s="240"/>
      <c r="M200" s="245"/>
      <c r="N200" s="246"/>
      <c r="O200" s="247"/>
      <c r="P200" s="247"/>
      <c r="Q200" s="247"/>
      <c r="R200" s="247"/>
      <c r="S200" s="247"/>
      <c r="T200" s="247"/>
      <c r="U200" s="247"/>
      <c r="V200" s="247"/>
      <c r="W200" s="247"/>
      <c r="X200" s="248"/>
      <c r="Y200" s="13"/>
      <c r="Z200" s="13"/>
      <c r="AA200" s="13"/>
      <c r="AB200" s="13"/>
      <c r="AC200" s="13"/>
      <c r="AD200" s="13"/>
      <c r="AE200" s="13"/>
      <c r="AT200" s="249" t="s">
        <v>206</v>
      </c>
      <c r="AU200" s="249" t="s">
        <v>84</v>
      </c>
      <c r="AV200" s="13" t="s">
        <v>82</v>
      </c>
      <c r="AW200" s="13" t="s">
        <v>5</v>
      </c>
      <c r="AX200" s="13" t="s">
        <v>74</v>
      </c>
      <c r="AY200" s="249" t="s">
        <v>194</v>
      </c>
    </row>
    <row r="201" s="14" customFormat="1">
      <c r="A201" s="14"/>
      <c r="B201" s="250"/>
      <c r="C201" s="251"/>
      <c r="D201" s="241" t="s">
        <v>206</v>
      </c>
      <c r="E201" s="252" t="s">
        <v>20</v>
      </c>
      <c r="F201" s="253" t="s">
        <v>1287</v>
      </c>
      <c r="G201" s="251"/>
      <c r="H201" s="254">
        <v>131.19999999999999</v>
      </c>
      <c r="I201" s="255"/>
      <c r="J201" s="255"/>
      <c r="K201" s="251"/>
      <c r="L201" s="251"/>
      <c r="M201" s="256"/>
      <c r="N201" s="257"/>
      <c r="O201" s="258"/>
      <c r="P201" s="258"/>
      <c r="Q201" s="258"/>
      <c r="R201" s="258"/>
      <c r="S201" s="258"/>
      <c r="T201" s="258"/>
      <c r="U201" s="258"/>
      <c r="V201" s="258"/>
      <c r="W201" s="258"/>
      <c r="X201" s="259"/>
      <c r="Y201" s="14"/>
      <c r="Z201" s="14"/>
      <c r="AA201" s="14"/>
      <c r="AB201" s="14"/>
      <c r="AC201" s="14"/>
      <c r="AD201" s="14"/>
      <c r="AE201" s="14"/>
      <c r="AT201" s="260" t="s">
        <v>206</v>
      </c>
      <c r="AU201" s="260" t="s">
        <v>84</v>
      </c>
      <c r="AV201" s="14" t="s">
        <v>84</v>
      </c>
      <c r="AW201" s="14" t="s">
        <v>5</v>
      </c>
      <c r="AX201" s="14" t="s">
        <v>74</v>
      </c>
      <c r="AY201" s="260" t="s">
        <v>194</v>
      </c>
    </row>
    <row r="202" s="15" customFormat="1">
      <c r="A202" s="15"/>
      <c r="B202" s="261"/>
      <c r="C202" s="262"/>
      <c r="D202" s="241" t="s">
        <v>206</v>
      </c>
      <c r="E202" s="263" t="s">
        <v>20</v>
      </c>
      <c r="F202" s="264" t="s">
        <v>210</v>
      </c>
      <c r="G202" s="262"/>
      <c r="H202" s="265">
        <v>131.19999999999999</v>
      </c>
      <c r="I202" s="266"/>
      <c r="J202" s="266"/>
      <c r="K202" s="262"/>
      <c r="L202" s="262"/>
      <c r="M202" s="267"/>
      <c r="N202" s="268"/>
      <c r="O202" s="269"/>
      <c r="P202" s="269"/>
      <c r="Q202" s="269"/>
      <c r="R202" s="269"/>
      <c r="S202" s="269"/>
      <c r="T202" s="269"/>
      <c r="U202" s="269"/>
      <c r="V202" s="269"/>
      <c r="W202" s="269"/>
      <c r="X202" s="270"/>
      <c r="Y202" s="15"/>
      <c r="Z202" s="15"/>
      <c r="AA202" s="15"/>
      <c r="AB202" s="15"/>
      <c r="AC202" s="15"/>
      <c r="AD202" s="15"/>
      <c r="AE202" s="15"/>
      <c r="AT202" s="271" t="s">
        <v>206</v>
      </c>
      <c r="AU202" s="271" t="s">
        <v>84</v>
      </c>
      <c r="AV202" s="15" t="s">
        <v>202</v>
      </c>
      <c r="AW202" s="15" t="s">
        <v>5</v>
      </c>
      <c r="AX202" s="15" t="s">
        <v>82</v>
      </c>
      <c r="AY202" s="271" t="s">
        <v>194</v>
      </c>
    </row>
    <row r="203" s="2" customFormat="1" ht="24.15" customHeight="1">
      <c r="A203" s="41"/>
      <c r="B203" s="42"/>
      <c r="C203" s="220" t="s">
        <v>291</v>
      </c>
      <c r="D203" s="220" t="s">
        <v>197</v>
      </c>
      <c r="E203" s="221" t="s">
        <v>1288</v>
      </c>
      <c r="F203" s="222" t="s">
        <v>1289</v>
      </c>
      <c r="G203" s="223" t="s">
        <v>200</v>
      </c>
      <c r="H203" s="224">
        <v>213.30000000000001</v>
      </c>
      <c r="I203" s="225"/>
      <c r="J203" s="225"/>
      <c r="K203" s="226">
        <f>ROUND(P203*H203,2)</f>
        <v>0</v>
      </c>
      <c r="L203" s="222" t="s">
        <v>201</v>
      </c>
      <c r="M203" s="47"/>
      <c r="N203" s="227" t="s">
        <v>20</v>
      </c>
      <c r="O203" s="228" t="s">
        <v>43</v>
      </c>
      <c r="P203" s="229">
        <f>I203+J203</f>
        <v>0</v>
      </c>
      <c r="Q203" s="229">
        <f>ROUND(I203*H203,2)</f>
        <v>0</v>
      </c>
      <c r="R203" s="229">
        <f>ROUND(J203*H203,2)</f>
        <v>0</v>
      </c>
      <c r="S203" s="87"/>
      <c r="T203" s="230">
        <f>S203*H203</f>
        <v>0</v>
      </c>
      <c r="U203" s="230">
        <v>0.48027999999999998</v>
      </c>
      <c r="V203" s="230">
        <f>U203*H203</f>
        <v>102.443724</v>
      </c>
      <c r="W203" s="230">
        <v>0</v>
      </c>
      <c r="X203" s="231">
        <f>W203*H203</f>
        <v>0</v>
      </c>
      <c r="Y203" s="41"/>
      <c r="Z203" s="41"/>
      <c r="AA203" s="41"/>
      <c r="AB203" s="41"/>
      <c r="AC203" s="41"/>
      <c r="AD203" s="41"/>
      <c r="AE203" s="41"/>
      <c r="AR203" s="232" t="s">
        <v>202</v>
      </c>
      <c r="AT203" s="232" t="s">
        <v>197</v>
      </c>
      <c r="AU203" s="232" t="s">
        <v>84</v>
      </c>
      <c r="AY203" s="20" t="s">
        <v>194</v>
      </c>
      <c r="BE203" s="233">
        <f>IF(O203="základní",K203,0)</f>
        <v>0</v>
      </c>
      <c r="BF203" s="233">
        <f>IF(O203="snížená",K203,0)</f>
        <v>0</v>
      </c>
      <c r="BG203" s="233">
        <f>IF(O203="zákl. přenesená",K203,0)</f>
        <v>0</v>
      </c>
      <c r="BH203" s="233">
        <f>IF(O203="sníž. přenesená",K203,0)</f>
        <v>0</v>
      </c>
      <c r="BI203" s="233">
        <f>IF(O203="nulová",K203,0)</f>
        <v>0</v>
      </c>
      <c r="BJ203" s="20" t="s">
        <v>82</v>
      </c>
      <c r="BK203" s="233">
        <f>ROUND(P203*H203,2)</f>
        <v>0</v>
      </c>
      <c r="BL203" s="20" t="s">
        <v>202</v>
      </c>
      <c r="BM203" s="232" t="s">
        <v>1290</v>
      </c>
    </row>
    <row r="204" s="2" customFormat="1">
      <c r="A204" s="41"/>
      <c r="B204" s="42"/>
      <c r="C204" s="43"/>
      <c r="D204" s="234" t="s">
        <v>204</v>
      </c>
      <c r="E204" s="43"/>
      <c r="F204" s="235" t="s">
        <v>1291</v>
      </c>
      <c r="G204" s="43"/>
      <c r="H204" s="43"/>
      <c r="I204" s="236"/>
      <c r="J204" s="236"/>
      <c r="K204" s="43"/>
      <c r="L204" s="43"/>
      <c r="M204" s="47"/>
      <c r="N204" s="237"/>
      <c r="O204" s="238"/>
      <c r="P204" s="87"/>
      <c r="Q204" s="87"/>
      <c r="R204" s="87"/>
      <c r="S204" s="87"/>
      <c r="T204" s="87"/>
      <c r="U204" s="87"/>
      <c r="V204" s="87"/>
      <c r="W204" s="87"/>
      <c r="X204" s="88"/>
      <c r="Y204" s="41"/>
      <c r="Z204" s="41"/>
      <c r="AA204" s="41"/>
      <c r="AB204" s="41"/>
      <c r="AC204" s="41"/>
      <c r="AD204" s="41"/>
      <c r="AE204" s="41"/>
      <c r="AT204" s="20" t="s">
        <v>204</v>
      </c>
      <c r="AU204" s="20" t="s">
        <v>84</v>
      </c>
    </row>
    <row r="205" s="13" customFormat="1">
      <c r="A205" s="13"/>
      <c r="B205" s="239"/>
      <c r="C205" s="240"/>
      <c r="D205" s="241" t="s">
        <v>206</v>
      </c>
      <c r="E205" s="242" t="s">
        <v>20</v>
      </c>
      <c r="F205" s="243" t="s">
        <v>1247</v>
      </c>
      <c r="G205" s="240"/>
      <c r="H205" s="242" t="s">
        <v>20</v>
      </c>
      <c r="I205" s="244"/>
      <c r="J205" s="244"/>
      <c r="K205" s="240"/>
      <c r="L205" s="240"/>
      <c r="M205" s="245"/>
      <c r="N205" s="246"/>
      <c r="O205" s="247"/>
      <c r="P205" s="247"/>
      <c r="Q205" s="247"/>
      <c r="R205" s="247"/>
      <c r="S205" s="247"/>
      <c r="T205" s="247"/>
      <c r="U205" s="247"/>
      <c r="V205" s="247"/>
      <c r="W205" s="247"/>
      <c r="X205" s="248"/>
      <c r="Y205" s="13"/>
      <c r="Z205" s="13"/>
      <c r="AA205" s="13"/>
      <c r="AB205" s="13"/>
      <c r="AC205" s="13"/>
      <c r="AD205" s="13"/>
      <c r="AE205" s="13"/>
      <c r="AT205" s="249" t="s">
        <v>206</v>
      </c>
      <c r="AU205" s="249" t="s">
        <v>84</v>
      </c>
      <c r="AV205" s="13" t="s">
        <v>82</v>
      </c>
      <c r="AW205" s="13" t="s">
        <v>5</v>
      </c>
      <c r="AX205" s="13" t="s">
        <v>74</v>
      </c>
      <c r="AY205" s="249" t="s">
        <v>194</v>
      </c>
    </row>
    <row r="206" s="13" customFormat="1">
      <c r="A206" s="13"/>
      <c r="B206" s="239"/>
      <c r="C206" s="240"/>
      <c r="D206" s="241" t="s">
        <v>206</v>
      </c>
      <c r="E206" s="242" t="s">
        <v>20</v>
      </c>
      <c r="F206" s="243" t="s">
        <v>1292</v>
      </c>
      <c r="G206" s="240"/>
      <c r="H206" s="242" t="s">
        <v>20</v>
      </c>
      <c r="I206" s="244"/>
      <c r="J206" s="244"/>
      <c r="K206" s="240"/>
      <c r="L206" s="240"/>
      <c r="M206" s="245"/>
      <c r="N206" s="246"/>
      <c r="O206" s="247"/>
      <c r="P206" s="247"/>
      <c r="Q206" s="247"/>
      <c r="R206" s="247"/>
      <c r="S206" s="247"/>
      <c r="T206" s="247"/>
      <c r="U206" s="247"/>
      <c r="V206" s="247"/>
      <c r="W206" s="247"/>
      <c r="X206" s="248"/>
      <c r="Y206" s="13"/>
      <c r="Z206" s="13"/>
      <c r="AA206" s="13"/>
      <c r="AB206" s="13"/>
      <c r="AC206" s="13"/>
      <c r="AD206" s="13"/>
      <c r="AE206" s="13"/>
      <c r="AT206" s="249" t="s">
        <v>206</v>
      </c>
      <c r="AU206" s="249" t="s">
        <v>84</v>
      </c>
      <c r="AV206" s="13" t="s">
        <v>82</v>
      </c>
      <c r="AW206" s="13" t="s">
        <v>5</v>
      </c>
      <c r="AX206" s="13" t="s">
        <v>74</v>
      </c>
      <c r="AY206" s="249" t="s">
        <v>194</v>
      </c>
    </row>
    <row r="207" s="13" customFormat="1">
      <c r="A207" s="13"/>
      <c r="B207" s="239"/>
      <c r="C207" s="240"/>
      <c r="D207" s="241" t="s">
        <v>206</v>
      </c>
      <c r="E207" s="242" t="s">
        <v>20</v>
      </c>
      <c r="F207" s="243" t="s">
        <v>200</v>
      </c>
      <c r="G207" s="240"/>
      <c r="H207" s="242" t="s">
        <v>20</v>
      </c>
      <c r="I207" s="244"/>
      <c r="J207" s="244"/>
      <c r="K207" s="240"/>
      <c r="L207" s="240"/>
      <c r="M207" s="245"/>
      <c r="N207" s="246"/>
      <c r="O207" s="247"/>
      <c r="P207" s="247"/>
      <c r="Q207" s="247"/>
      <c r="R207" s="247"/>
      <c r="S207" s="247"/>
      <c r="T207" s="247"/>
      <c r="U207" s="247"/>
      <c r="V207" s="247"/>
      <c r="W207" s="247"/>
      <c r="X207" s="248"/>
      <c r="Y207" s="13"/>
      <c r="Z207" s="13"/>
      <c r="AA207" s="13"/>
      <c r="AB207" s="13"/>
      <c r="AC207" s="13"/>
      <c r="AD207" s="13"/>
      <c r="AE207" s="13"/>
      <c r="AT207" s="249" t="s">
        <v>206</v>
      </c>
      <c r="AU207" s="249" t="s">
        <v>84</v>
      </c>
      <c r="AV207" s="13" t="s">
        <v>82</v>
      </c>
      <c r="AW207" s="13" t="s">
        <v>5</v>
      </c>
      <c r="AX207" s="13" t="s">
        <v>74</v>
      </c>
      <c r="AY207" s="249" t="s">
        <v>194</v>
      </c>
    </row>
    <row r="208" s="14" customFormat="1">
      <c r="A208" s="14"/>
      <c r="B208" s="250"/>
      <c r="C208" s="251"/>
      <c r="D208" s="241" t="s">
        <v>206</v>
      </c>
      <c r="E208" s="252" t="s">
        <v>20</v>
      </c>
      <c r="F208" s="253" t="s">
        <v>1248</v>
      </c>
      <c r="G208" s="251"/>
      <c r="H208" s="254">
        <v>213.30000000000001</v>
      </c>
      <c r="I208" s="255"/>
      <c r="J208" s="255"/>
      <c r="K208" s="251"/>
      <c r="L208" s="251"/>
      <c r="M208" s="256"/>
      <c r="N208" s="257"/>
      <c r="O208" s="258"/>
      <c r="P208" s="258"/>
      <c r="Q208" s="258"/>
      <c r="R208" s="258"/>
      <c r="S208" s="258"/>
      <c r="T208" s="258"/>
      <c r="U208" s="258"/>
      <c r="V208" s="258"/>
      <c r="W208" s="258"/>
      <c r="X208" s="259"/>
      <c r="Y208" s="14"/>
      <c r="Z208" s="14"/>
      <c r="AA208" s="14"/>
      <c r="AB208" s="14"/>
      <c r="AC208" s="14"/>
      <c r="AD208" s="14"/>
      <c r="AE208" s="14"/>
      <c r="AT208" s="260" t="s">
        <v>206</v>
      </c>
      <c r="AU208" s="260" t="s">
        <v>84</v>
      </c>
      <c r="AV208" s="14" t="s">
        <v>84</v>
      </c>
      <c r="AW208" s="14" t="s">
        <v>5</v>
      </c>
      <c r="AX208" s="14" t="s">
        <v>74</v>
      </c>
      <c r="AY208" s="260" t="s">
        <v>194</v>
      </c>
    </row>
    <row r="209" s="15" customFormat="1">
      <c r="A209" s="15"/>
      <c r="B209" s="261"/>
      <c r="C209" s="262"/>
      <c r="D209" s="241" t="s">
        <v>206</v>
      </c>
      <c r="E209" s="263" t="s">
        <v>20</v>
      </c>
      <c r="F209" s="264" t="s">
        <v>210</v>
      </c>
      <c r="G209" s="262"/>
      <c r="H209" s="265">
        <v>213.30000000000001</v>
      </c>
      <c r="I209" s="266"/>
      <c r="J209" s="266"/>
      <c r="K209" s="262"/>
      <c r="L209" s="262"/>
      <c r="M209" s="267"/>
      <c r="N209" s="268"/>
      <c r="O209" s="269"/>
      <c r="P209" s="269"/>
      <c r="Q209" s="269"/>
      <c r="R209" s="269"/>
      <c r="S209" s="269"/>
      <c r="T209" s="269"/>
      <c r="U209" s="269"/>
      <c r="V209" s="269"/>
      <c r="W209" s="269"/>
      <c r="X209" s="270"/>
      <c r="Y209" s="15"/>
      <c r="Z209" s="15"/>
      <c r="AA209" s="15"/>
      <c r="AB209" s="15"/>
      <c r="AC209" s="15"/>
      <c r="AD209" s="15"/>
      <c r="AE209" s="15"/>
      <c r="AT209" s="271" t="s">
        <v>206</v>
      </c>
      <c r="AU209" s="271" t="s">
        <v>84</v>
      </c>
      <c r="AV209" s="15" t="s">
        <v>202</v>
      </c>
      <c r="AW209" s="15" t="s">
        <v>5</v>
      </c>
      <c r="AX209" s="15" t="s">
        <v>82</v>
      </c>
      <c r="AY209" s="271" t="s">
        <v>194</v>
      </c>
    </row>
    <row r="210" s="12" customFormat="1" ht="22.8" customHeight="1">
      <c r="A210" s="12"/>
      <c r="B210" s="203"/>
      <c r="C210" s="204"/>
      <c r="D210" s="205" t="s">
        <v>73</v>
      </c>
      <c r="E210" s="218" t="s">
        <v>510</v>
      </c>
      <c r="F210" s="218" t="s">
        <v>511</v>
      </c>
      <c r="G210" s="204"/>
      <c r="H210" s="204"/>
      <c r="I210" s="207"/>
      <c r="J210" s="207"/>
      <c r="K210" s="219">
        <f>BK210</f>
        <v>0</v>
      </c>
      <c r="L210" s="204"/>
      <c r="M210" s="209"/>
      <c r="N210" s="210"/>
      <c r="O210" s="211"/>
      <c r="P210" s="211"/>
      <c r="Q210" s="212">
        <f>SUM(Q211:Q212)</f>
        <v>0</v>
      </c>
      <c r="R210" s="212">
        <f>SUM(R211:R212)</f>
        <v>0</v>
      </c>
      <c r="S210" s="211"/>
      <c r="T210" s="213">
        <f>SUM(T211:T212)</f>
        <v>0</v>
      </c>
      <c r="U210" s="211"/>
      <c r="V210" s="213">
        <f>SUM(V211:V212)</f>
        <v>0</v>
      </c>
      <c r="W210" s="211"/>
      <c r="X210" s="214">
        <f>SUM(X211:X212)</f>
        <v>0</v>
      </c>
      <c r="Y210" s="12"/>
      <c r="Z210" s="12"/>
      <c r="AA210" s="12"/>
      <c r="AB210" s="12"/>
      <c r="AC210" s="12"/>
      <c r="AD210" s="12"/>
      <c r="AE210" s="12"/>
      <c r="AR210" s="215" t="s">
        <v>82</v>
      </c>
      <c r="AT210" s="216" t="s">
        <v>73</v>
      </c>
      <c r="AU210" s="216" t="s">
        <v>82</v>
      </c>
      <c r="AY210" s="215" t="s">
        <v>194</v>
      </c>
      <c r="BK210" s="217">
        <f>SUM(BK211:BK212)</f>
        <v>0</v>
      </c>
    </row>
    <row r="211" s="2" customFormat="1">
      <c r="A211" s="41"/>
      <c r="B211" s="42"/>
      <c r="C211" s="220" t="s">
        <v>287</v>
      </c>
      <c r="D211" s="220" t="s">
        <v>197</v>
      </c>
      <c r="E211" s="221" t="s">
        <v>1293</v>
      </c>
      <c r="F211" s="222" t="s">
        <v>1294</v>
      </c>
      <c r="G211" s="223" t="s">
        <v>262</v>
      </c>
      <c r="H211" s="224">
        <v>225.33500000000001</v>
      </c>
      <c r="I211" s="225"/>
      <c r="J211" s="225"/>
      <c r="K211" s="226">
        <f>ROUND(P211*H211,2)</f>
        <v>0</v>
      </c>
      <c r="L211" s="222" t="s">
        <v>201</v>
      </c>
      <c r="M211" s="47"/>
      <c r="N211" s="227" t="s">
        <v>20</v>
      </c>
      <c r="O211" s="228" t="s">
        <v>43</v>
      </c>
      <c r="P211" s="229">
        <f>I211+J211</f>
        <v>0</v>
      </c>
      <c r="Q211" s="229">
        <f>ROUND(I211*H211,2)</f>
        <v>0</v>
      </c>
      <c r="R211" s="229">
        <f>ROUND(J211*H211,2)</f>
        <v>0</v>
      </c>
      <c r="S211" s="87"/>
      <c r="T211" s="230">
        <f>S211*H211</f>
        <v>0</v>
      </c>
      <c r="U211" s="230">
        <v>0</v>
      </c>
      <c r="V211" s="230">
        <f>U211*H211</f>
        <v>0</v>
      </c>
      <c r="W211" s="230">
        <v>0</v>
      </c>
      <c r="X211" s="231">
        <f>W211*H211</f>
        <v>0</v>
      </c>
      <c r="Y211" s="41"/>
      <c r="Z211" s="41"/>
      <c r="AA211" s="41"/>
      <c r="AB211" s="41"/>
      <c r="AC211" s="41"/>
      <c r="AD211" s="41"/>
      <c r="AE211" s="41"/>
      <c r="AR211" s="232" t="s">
        <v>202</v>
      </c>
      <c r="AT211" s="232" t="s">
        <v>197</v>
      </c>
      <c r="AU211" s="232" t="s">
        <v>84</v>
      </c>
      <c r="AY211" s="20" t="s">
        <v>194</v>
      </c>
      <c r="BE211" s="233">
        <f>IF(O211="základní",K211,0)</f>
        <v>0</v>
      </c>
      <c r="BF211" s="233">
        <f>IF(O211="snížená",K211,0)</f>
        <v>0</v>
      </c>
      <c r="BG211" s="233">
        <f>IF(O211="zákl. přenesená",K211,0)</f>
        <v>0</v>
      </c>
      <c r="BH211" s="233">
        <f>IF(O211="sníž. přenesená",K211,0)</f>
        <v>0</v>
      </c>
      <c r="BI211" s="233">
        <f>IF(O211="nulová",K211,0)</f>
        <v>0</v>
      </c>
      <c r="BJ211" s="20" t="s">
        <v>82</v>
      </c>
      <c r="BK211" s="233">
        <f>ROUND(P211*H211,2)</f>
        <v>0</v>
      </c>
      <c r="BL211" s="20" t="s">
        <v>202</v>
      </c>
      <c r="BM211" s="232" t="s">
        <v>1295</v>
      </c>
    </row>
    <row r="212" s="2" customFormat="1">
      <c r="A212" s="41"/>
      <c r="B212" s="42"/>
      <c r="C212" s="43"/>
      <c r="D212" s="234" t="s">
        <v>204</v>
      </c>
      <c r="E212" s="43"/>
      <c r="F212" s="235" t="s">
        <v>1296</v>
      </c>
      <c r="G212" s="43"/>
      <c r="H212" s="43"/>
      <c r="I212" s="236"/>
      <c r="J212" s="236"/>
      <c r="K212" s="43"/>
      <c r="L212" s="43"/>
      <c r="M212" s="47"/>
      <c r="N212" s="237"/>
      <c r="O212" s="238"/>
      <c r="P212" s="87"/>
      <c r="Q212" s="87"/>
      <c r="R212" s="87"/>
      <c r="S212" s="87"/>
      <c r="T212" s="87"/>
      <c r="U212" s="87"/>
      <c r="V212" s="87"/>
      <c r="W212" s="87"/>
      <c r="X212" s="88"/>
      <c r="Y212" s="41"/>
      <c r="Z212" s="41"/>
      <c r="AA212" s="41"/>
      <c r="AB212" s="41"/>
      <c r="AC212" s="41"/>
      <c r="AD212" s="41"/>
      <c r="AE212" s="41"/>
      <c r="AT212" s="20" t="s">
        <v>204</v>
      </c>
      <c r="AU212" s="20" t="s">
        <v>84</v>
      </c>
    </row>
    <row r="213" s="12" customFormat="1" ht="25.92" customHeight="1">
      <c r="A213" s="12"/>
      <c r="B213" s="203"/>
      <c r="C213" s="204"/>
      <c r="D213" s="205" t="s">
        <v>73</v>
      </c>
      <c r="E213" s="206" t="s">
        <v>1297</v>
      </c>
      <c r="F213" s="206" t="s">
        <v>1298</v>
      </c>
      <c r="G213" s="204"/>
      <c r="H213" s="204"/>
      <c r="I213" s="207"/>
      <c r="J213" s="207"/>
      <c r="K213" s="208">
        <f>BK213</f>
        <v>0</v>
      </c>
      <c r="L213" s="204"/>
      <c r="M213" s="209"/>
      <c r="N213" s="210"/>
      <c r="O213" s="211"/>
      <c r="P213" s="211"/>
      <c r="Q213" s="212">
        <f>SUM(Q214:Q218)</f>
        <v>0</v>
      </c>
      <c r="R213" s="212">
        <f>SUM(R214:R218)</f>
        <v>0</v>
      </c>
      <c r="S213" s="211"/>
      <c r="T213" s="213">
        <f>SUM(T214:T218)</f>
        <v>0</v>
      </c>
      <c r="U213" s="211"/>
      <c r="V213" s="213">
        <f>SUM(V214:V218)</f>
        <v>0</v>
      </c>
      <c r="W213" s="211"/>
      <c r="X213" s="214">
        <f>SUM(X214:X218)</f>
        <v>0</v>
      </c>
      <c r="Y213" s="12"/>
      <c r="Z213" s="12"/>
      <c r="AA213" s="12"/>
      <c r="AB213" s="12"/>
      <c r="AC213" s="12"/>
      <c r="AD213" s="12"/>
      <c r="AE213" s="12"/>
      <c r="AR213" s="215" t="s">
        <v>202</v>
      </c>
      <c r="AT213" s="216" t="s">
        <v>73</v>
      </c>
      <c r="AU213" s="216" t="s">
        <v>74</v>
      </c>
      <c r="AY213" s="215" t="s">
        <v>194</v>
      </c>
      <c r="BK213" s="217">
        <f>SUM(BK214:BK218)</f>
        <v>0</v>
      </c>
    </row>
    <row r="214" s="2" customFormat="1" ht="24.15" customHeight="1">
      <c r="A214" s="41"/>
      <c r="B214" s="42"/>
      <c r="C214" s="220" t="s">
        <v>294</v>
      </c>
      <c r="D214" s="220" t="s">
        <v>197</v>
      </c>
      <c r="E214" s="221" t="s">
        <v>1299</v>
      </c>
      <c r="F214" s="222" t="s">
        <v>1300</v>
      </c>
      <c r="G214" s="223" t="s">
        <v>1301</v>
      </c>
      <c r="H214" s="224">
        <v>35</v>
      </c>
      <c r="I214" s="225"/>
      <c r="J214" s="225"/>
      <c r="K214" s="226">
        <f>ROUND(P214*H214,2)</f>
        <v>0</v>
      </c>
      <c r="L214" s="222" t="s">
        <v>201</v>
      </c>
      <c r="M214" s="47"/>
      <c r="N214" s="227" t="s">
        <v>20</v>
      </c>
      <c r="O214" s="228" t="s">
        <v>43</v>
      </c>
      <c r="P214" s="229">
        <f>I214+J214</f>
        <v>0</v>
      </c>
      <c r="Q214" s="229">
        <f>ROUND(I214*H214,2)</f>
        <v>0</v>
      </c>
      <c r="R214" s="229">
        <f>ROUND(J214*H214,2)</f>
        <v>0</v>
      </c>
      <c r="S214" s="87"/>
      <c r="T214" s="230">
        <f>S214*H214</f>
        <v>0</v>
      </c>
      <c r="U214" s="230">
        <v>0</v>
      </c>
      <c r="V214" s="230">
        <f>U214*H214</f>
        <v>0</v>
      </c>
      <c r="W214" s="230">
        <v>0</v>
      </c>
      <c r="X214" s="231">
        <f>W214*H214</f>
        <v>0</v>
      </c>
      <c r="Y214" s="41"/>
      <c r="Z214" s="41"/>
      <c r="AA214" s="41"/>
      <c r="AB214" s="41"/>
      <c r="AC214" s="41"/>
      <c r="AD214" s="41"/>
      <c r="AE214" s="41"/>
      <c r="AR214" s="232" t="s">
        <v>1302</v>
      </c>
      <c r="AT214" s="232" t="s">
        <v>197</v>
      </c>
      <c r="AU214" s="232" t="s">
        <v>82</v>
      </c>
      <c r="AY214" s="20" t="s">
        <v>194</v>
      </c>
      <c r="BE214" s="233">
        <f>IF(O214="základní",K214,0)</f>
        <v>0</v>
      </c>
      <c r="BF214" s="233">
        <f>IF(O214="snížená",K214,0)</f>
        <v>0</v>
      </c>
      <c r="BG214" s="233">
        <f>IF(O214="zákl. přenesená",K214,0)</f>
        <v>0</v>
      </c>
      <c r="BH214" s="233">
        <f>IF(O214="sníž. přenesená",K214,0)</f>
        <v>0</v>
      </c>
      <c r="BI214" s="233">
        <f>IF(O214="nulová",K214,0)</f>
        <v>0</v>
      </c>
      <c r="BJ214" s="20" t="s">
        <v>82</v>
      </c>
      <c r="BK214" s="233">
        <f>ROUND(P214*H214,2)</f>
        <v>0</v>
      </c>
      <c r="BL214" s="20" t="s">
        <v>1302</v>
      </c>
      <c r="BM214" s="232" t="s">
        <v>1303</v>
      </c>
    </row>
    <row r="215" s="2" customFormat="1">
      <c r="A215" s="41"/>
      <c r="B215" s="42"/>
      <c r="C215" s="43"/>
      <c r="D215" s="234" t="s">
        <v>204</v>
      </c>
      <c r="E215" s="43"/>
      <c r="F215" s="235" t="s">
        <v>1304</v>
      </c>
      <c r="G215" s="43"/>
      <c r="H215" s="43"/>
      <c r="I215" s="236"/>
      <c r="J215" s="236"/>
      <c r="K215" s="43"/>
      <c r="L215" s="43"/>
      <c r="M215" s="47"/>
      <c r="N215" s="237"/>
      <c r="O215" s="238"/>
      <c r="P215" s="87"/>
      <c r="Q215" s="87"/>
      <c r="R215" s="87"/>
      <c r="S215" s="87"/>
      <c r="T215" s="87"/>
      <c r="U215" s="87"/>
      <c r="V215" s="87"/>
      <c r="W215" s="87"/>
      <c r="X215" s="88"/>
      <c r="Y215" s="41"/>
      <c r="Z215" s="41"/>
      <c r="AA215" s="41"/>
      <c r="AB215" s="41"/>
      <c r="AC215" s="41"/>
      <c r="AD215" s="41"/>
      <c r="AE215" s="41"/>
      <c r="AT215" s="20" t="s">
        <v>204</v>
      </c>
      <c r="AU215" s="20" t="s">
        <v>82</v>
      </c>
    </row>
    <row r="216" s="13" customFormat="1">
      <c r="A216" s="13"/>
      <c r="B216" s="239"/>
      <c r="C216" s="240"/>
      <c r="D216" s="241" t="s">
        <v>206</v>
      </c>
      <c r="E216" s="242" t="s">
        <v>20</v>
      </c>
      <c r="F216" s="243" t="s">
        <v>1305</v>
      </c>
      <c r="G216" s="240"/>
      <c r="H216" s="242" t="s">
        <v>20</v>
      </c>
      <c r="I216" s="244"/>
      <c r="J216" s="244"/>
      <c r="K216" s="240"/>
      <c r="L216" s="240"/>
      <c r="M216" s="245"/>
      <c r="N216" s="246"/>
      <c r="O216" s="247"/>
      <c r="P216" s="247"/>
      <c r="Q216" s="247"/>
      <c r="R216" s="247"/>
      <c r="S216" s="247"/>
      <c r="T216" s="247"/>
      <c r="U216" s="247"/>
      <c r="V216" s="247"/>
      <c r="W216" s="247"/>
      <c r="X216" s="248"/>
      <c r="Y216" s="13"/>
      <c r="Z216" s="13"/>
      <c r="AA216" s="13"/>
      <c r="AB216" s="13"/>
      <c r="AC216" s="13"/>
      <c r="AD216" s="13"/>
      <c r="AE216" s="13"/>
      <c r="AT216" s="249" t="s">
        <v>206</v>
      </c>
      <c r="AU216" s="249" t="s">
        <v>82</v>
      </c>
      <c r="AV216" s="13" t="s">
        <v>82</v>
      </c>
      <c r="AW216" s="13" t="s">
        <v>5</v>
      </c>
      <c r="AX216" s="13" t="s">
        <v>74</v>
      </c>
      <c r="AY216" s="249" t="s">
        <v>194</v>
      </c>
    </row>
    <row r="217" s="14" customFormat="1">
      <c r="A217" s="14"/>
      <c r="B217" s="250"/>
      <c r="C217" s="251"/>
      <c r="D217" s="241" t="s">
        <v>206</v>
      </c>
      <c r="E217" s="252" t="s">
        <v>20</v>
      </c>
      <c r="F217" s="253" t="s">
        <v>1306</v>
      </c>
      <c r="G217" s="251"/>
      <c r="H217" s="254">
        <v>35</v>
      </c>
      <c r="I217" s="255"/>
      <c r="J217" s="255"/>
      <c r="K217" s="251"/>
      <c r="L217" s="251"/>
      <c r="M217" s="256"/>
      <c r="N217" s="257"/>
      <c r="O217" s="258"/>
      <c r="P217" s="258"/>
      <c r="Q217" s="258"/>
      <c r="R217" s="258"/>
      <c r="S217" s="258"/>
      <c r="T217" s="258"/>
      <c r="U217" s="258"/>
      <c r="V217" s="258"/>
      <c r="W217" s="258"/>
      <c r="X217" s="259"/>
      <c r="Y217" s="14"/>
      <c r="Z217" s="14"/>
      <c r="AA217" s="14"/>
      <c r="AB217" s="14"/>
      <c r="AC217" s="14"/>
      <c r="AD217" s="14"/>
      <c r="AE217" s="14"/>
      <c r="AT217" s="260" t="s">
        <v>206</v>
      </c>
      <c r="AU217" s="260" t="s">
        <v>82</v>
      </c>
      <c r="AV217" s="14" t="s">
        <v>84</v>
      </c>
      <c r="AW217" s="14" t="s">
        <v>5</v>
      </c>
      <c r="AX217" s="14" t="s">
        <v>74</v>
      </c>
      <c r="AY217" s="260" t="s">
        <v>194</v>
      </c>
    </row>
    <row r="218" s="15" customFormat="1">
      <c r="A218" s="15"/>
      <c r="B218" s="261"/>
      <c r="C218" s="262"/>
      <c r="D218" s="241" t="s">
        <v>206</v>
      </c>
      <c r="E218" s="263" t="s">
        <v>20</v>
      </c>
      <c r="F218" s="264" t="s">
        <v>210</v>
      </c>
      <c r="G218" s="262"/>
      <c r="H218" s="265">
        <v>35</v>
      </c>
      <c r="I218" s="266"/>
      <c r="J218" s="266"/>
      <c r="K218" s="262"/>
      <c r="L218" s="262"/>
      <c r="M218" s="267"/>
      <c r="N218" s="298"/>
      <c r="O218" s="299"/>
      <c r="P218" s="299"/>
      <c r="Q218" s="299"/>
      <c r="R218" s="299"/>
      <c r="S218" s="299"/>
      <c r="T218" s="299"/>
      <c r="U218" s="299"/>
      <c r="V218" s="299"/>
      <c r="W218" s="299"/>
      <c r="X218" s="300"/>
      <c r="Y218" s="15"/>
      <c r="Z218" s="15"/>
      <c r="AA218" s="15"/>
      <c r="AB218" s="15"/>
      <c r="AC218" s="15"/>
      <c r="AD218" s="15"/>
      <c r="AE218" s="15"/>
      <c r="AT218" s="271" t="s">
        <v>206</v>
      </c>
      <c r="AU218" s="271" t="s">
        <v>82</v>
      </c>
      <c r="AV218" s="15" t="s">
        <v>202</v>
      </c>
      <c r="AW218" s="15" t="s">
        <v>5</v>
      </c>
      <c r="AX218" s="15" t="s">
        <v>82</v>
      </c>
      <c r="AY218" s="271" t="s">
        <v>194</v>
      </c>
    </row>
    <row r="219" s="2" customFormat="1" ht="6.96" customHeight="1">
      <c r="A219" s="41"/>
      <c r="B219" s="62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47"/>
      <c r="N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</row>
  </sheetData>
  <sheetProtection sheet="1" autoFilter="0" formatColumns="0" formatRows="0" objects="1" scenarios="1" spinCount="100000" saltValue="MDV70IwRjFXM1h2MCiSJxTz0fq59SU52tq4V81lM4U3cdBRML+AmIKeWbVLIp9xlTKvBE5VyAortVsh6EmJPzg==" hashValue="tWyPQq4VrCmDz+rcF6+RLhSWT2tr/GWOds5qvO6b6iKHfCz5lDEd/Pzw7CReZI1QZyHUskziXOfTy0WrMzUWTg==" algorithmName="SHA-512" password="CC35"/>
  <autoFilter ref="C92:L218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81:H81"/>
    <mergeCell ref="E83:H83"/>
    <mergeCell ref="E85:H85"/>
    <mergeCell ref="M2:Z2"/>
  </mergeCells>
  <hyperlinks>
    <hyperlink ref="F97" r:id="rId1" display="https://podminky.urs.cz/item/CS_URS_2025_01/111111321"/>
    <hyperlink ref="F103" r:id="rId2" display="https://podminky.urs.cz/item/CS_URS_2025_01/111301111"/>
    <hyperlink ref="F109" r:id="rId3" display="https://podminky.urs.cz/item/CS_URS_2025_01/122211101"/>
    <hyperlink ref="F116" r:id="rId4" display="https://podminky.urs.cz/item/CS_URS_2025_01/162211311"/>
    <hyperlink ref="F123" r:id="rId5" display="https://podminky.urs.cz/item/CS_URS_2025_01/162211319"/>
    <hyperlink ref="F131" r:id="rId6" display="https://podminky.urs.cz/item/CS_URS_2025_01/162702111"/>
    <hyperlink ref="F136" r:id="rId7" display="https://podminky.urs.cz/item/CS_URS_2025_01/162702119"/>
    <hyperlink ref="F142" r:id="rId8" display="https://podminky.urs.cz/item/CS_URS_2025_01/162751117"/>
    <hyperlink ref="F149" r:id="rId9" display="https://podminky.urs.cz/item/CS_URS_2025_01/162751119"/>
    <hyperlink ref="F156" r:id="rId10" display="https://podminky.urs.cz/item/CS_URS_2025_01/167111101"/>
    <hyperlink ref="F163" r:id="rId11" display="https://podminky.urs.cz/item/CS_URS_2025_01/171152501"/>
    <hyperlink ref="F169" r:id="rId12" display="https://podminky.urs.cz/item/CS_URS_2025_01/171201221"/>
    <hyperlink ref="F176" r:id="rId13" display="https://podminky.urs.cz/item/CS_URS_2025_01/171251201"/>
    <hyperlink ref="F184" r:id="rId14" display="https://podminky.urs.cz/item/CS_URS_2025_01/564752111"/>
    <hyperlink ref="F192" r:id="rId15" display="https://podminky.urs.cz/item/CS_URS_2025_01/936004113"/>
    <hyperlink ref="F198" r:id="rId16" display="https://podminky.urs.cz/item/CS_URS_2025_01/936004121"/>
    <hyperlink ref="F204" r:id="rId17" display="https://podminky.urs.cz/item/CS_URS_2025_01/936009112"/>
    <hyperlink ref="F212" r:id="rId18" display="https://podminky.urs.cz/item/CS_URS_2025_01/998231411"/>
    <hyperlink ref="F215" r:id="rId19" display="https://podminky.urs.cz/item/CS_URS_2025_01/HZS12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115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1" customFormat="1" ht="12" customHeight="1">
      <c r="B8" s="23"/>
      <c r="D8" s="148" t="s">
        <v>153</v>
      </c>
      <c r="M8" s="23"/>
    </row>
    <row r="9" s="2" customFormat="1" ht="16.5" customHeight="1">
      <c r="A9" s="41"/>
      <c r="B9" s="47"/>
      <c r="C9" s="41"/>
      <c r="D9" s="41"/>
      <c r="E9" s="149" t="s">
        <v>772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8" t="s">
        <v>518</v>
      </c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1307</v>
      </c>
      <c r="F11" s="41"/>
      <c r="G11" s="41"/>
      <c r="H11" s="41"/>
      <c r="I11" s="41"/>
      <c r="J11" s="41"/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8" t="s">
        <v>19</v>
      </c>
      <c r="E13" s="41"/>
      <c r="F13" s="139" t="s">
        <v>20</v>
      </c>
      <c r="G13" s="41"/>
      <c r="H13" s="41"/>
      <c r="I13" s="148" t="s">
        <v>21</v>
      </c>
      <c r="J13" s="139" t="s">
        <v>20</v>
      </c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22</v>
      </c>
      <c r="E14" s="41"/>
      <c r="F14" s="139" t="s">
        <v>23</v>
      </c>
      <c r="G14" s="41"/>
      <c r="H14" s="41"/>
      <c r="I14" s="148" t="s">
        <v>24</v>
      </c>
      <c r="J14" s="152" t="str">
        <f>'Rekapitulace stavby'!AN8</f>
        <v>5. 6. 2025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8" t="s">
        <v>26</v>
      </c>
      <c r="E16" s="41"/>
      <c r="F16" s="41"/>
      <c r="G16" s="41"/>
      <c r="H16" s="41"/>
      <c r="I16" s="148" t="s">
        <v>27</v>
      </c>
      <c r="J16" s="139" t="s">
        <v>20</v>
      </c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9" t="s">
        <v>28</v>
      </c>
      <c r="F17" s="41"/>
      <c r="G17" s="41"/>
      <c r="H17" s="41"/>
      <c r="I17" s="148" t="s">
        <v>29</v>
      </c>
      <c r="J17" s="139" t="s">
        <v>20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8" t="s">
        <v>30</v>
      </c>
      <c r="E19" s="41"/>
      <c r="F19" s="41"/>
      <c r="G19" s="41"/>
      <c r="H19" s="41"/>
      <c r="I19" s="148" t="s">
        <v>27</v>
      </c>
      <c r="J19" s="36" t="str">
        <f>'Rekapitulace stavby'!AN13</f>
        <v>Vyplň údaj</v>
      </c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9"/>
      <c r="G20" s="139"/>
      <c r="H20" s="139"/>
      <c r="I20" s="148" t="s">
        <v>29</v>
      </c>
      <c r="J20" s="36" t="str">
        <f>'Rekapitulace stavby'!AN14</f>
        <v>Vyplň údaj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8" t="s">
        <v>32</v>
      </c>
      <c r="E22" s="41"/>
      <c r="F22" s="41"/>
      <c r="G22" s="41"/>
      <c r="H22" s="41"/>
      <c r="I22" s="148" t="s">
        <v>27</v>
      </c>
      <c r="J22" s="139" t="s">
        <v>20</v>
      </c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9" t="s">
        <v>33</v>
      </c>
      <c r="F23" s="41"/>
      <c r="G23" s="41"/>
      <c r="H23" s="41"/>
      <c r="I23" s="148" t="s">
        <v>29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8" t="s">
        <v>34</v>
      </c>
      <c r="E25" s="41"/>
      <c r="F25" s="41"/>
      <c r="G25" s="41"/>
      <c r="H25" s="41"/>
      <c r="I25" s="148" t="s">
        <v>27</v>
      </c>
      <c r="J25" s="139" t="s">
        <v>20</v>
      </c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9" t="s">
        <v>35</v>
      </c>
      <c r="F26" s="41"/>
      <c r="G26" s="41"/>
      <c r="H26" s="41"/>
      <c r="I26" s="148" t="s">
        <v>29</v>
      </c>
      <c r="J26" s="139" t="s">
        <v>20</v>
      </c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8" t="s">
        <v>36</v>
      </c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3"/>
      <c r="B29" s="154"/>
      <c r="C29" s="153"/>
      <c r="D29" s="153"/>
      <c r="E29" s="155" t="s">
        <v>520</v>
      </c>
      <c r="F29" s="155"/>
      <c r="G29" s="155"/>
      <c r="H29" s="155"/>
      <c r="I29" s="153"/>
      <c r="J29" s="153"/>
      <c r="K29" s="153"/>
      <c r="L29" s="153"/>
      <c r="M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7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7"/>
      <c r="C32" s="41"/>
      <c r="D32" s="41"/>
      <c r="E32" s="148" t="s">
        <v>156</v>
      </c>
      <c r="F32" s="41"/>
      <c r="G32" s="41"/>
      <c r="H32" s="41"/>
      <c r="I32" s="41"/>
      <c r="J32" s="41"/>
      <c r="K32" s="158">
        <f>I65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>
      <c r="A33" s="41"/>
      <c r="B33" s="47"/>
      <c r="C33" s="41"/>
      <c r="D33" s="41"/>
      <c r="E33" s="148" t="s">
        <v>157</v>
      </c>
      <c r="F33" s="41"/>
      <c r="G33" s="41"/>
      <c r="H33" s="41"/>
      <c r="I33" s="41"/>
      <c r="J33" s="41"/>
      <c r="K33" s="158">
        <f>J65</f>
        <v>0</v>
      </c>
      <c r="L33" s="41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38</v>
      </c>
      <c r="E34" s="41"/>
      <c r="F34" s="41"/>
      <c r="G34" s="41"/>
      <c r="H34" s="41"/>
      <c r="I34" s="41"/>
      <c r="J34" s="41"/>
      <c r="K34" s="160">
        <f>ROUND(K90, 2)</f>
        <v>0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7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40</v>
      </c>
      <c r="G36" s="41"/>
      <c r="H36" s="41"/>
      <c r="I36" s="161" t="s">
        <v>39</v>
      </c>
      <c r="J36" s="41"/>
      <c r="K36" s="161" t="s">
        <v>41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2" t="s">
        <v>42</v>
      </c>
      <c r="E37" s="148" t="s">
        <v>43</v>
      </c>
      <c r="F37" s="158">
        <f>ROUND((SUM(BE90:BE107)),  2)</f>
        <v>0</v>
      </c>
      <c r="G37" s="41"/>
      <c r="H37" s="41"/>
      <c r="I37" s="163">
        <v>0.20999999999999999</v>
      </c>
      <c r="J37" s="41"/>
      <c r="K37" s="158">
        <f>ROUND(((SUM(BE90:BE107))*I37),  2)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8" t="s">
        <v>44</v>
      </c>
      <c r="F38" s="158">
        <f>ROUND((SUM(BF90:BF107)),  2)</f>
        <v>0</v>
      </c>
      <c r="G38" s="41"/>
      <c r="H38" s="41"/>
      <c r="I38" s="163">
        <v>0.12</v>
      </c>
      <c r="J38" s="41"/>
      <c r="K38" s="158">
        <f>ROUND(((SUM(BF90:BF107))*I38),  2)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45</v>
      </c>
      <c r="F39" s="158">
        <f>ROUND((SUM(BG90:BG107)),  2)</f>
        <v>0</v>
      </c>
      <c r="G39" s="41"/>
      <c r="H39" s="41"/>
      <c r="I39" s="163">
        <v>0.20999999999999999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8" t="s">
        <v>46</v>
      </c>
      <c r="F40" s="158">
        <f>ROUND((SUM(BH90:BH107)),  2)</f>
        <v>0</v>
      </c>
      <c r="G40" s="41"/>
      <c r="H40" s="41"/>
      <c r="I40" s="163">
        <v>0.12</v>
      </c>
      <c r="J40" s="41"/>
      <c r="K40" s="158">
        <f>0</f>
        <v>0</v>
      </c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8" t="s">
        <v>47</v>
      </c>
      <c r="F41" s="158">
        <f>ROUND((SUM(BI90:BI107)),  2)</f>
        <v>0</v>
      </c>
      <c r="G41" s="41"/>
      <c r="H41" s="41"/>
      <c r="I41" s="163">
        <v>0</v>
      </c>
      <c r="J41" s="41"/>
      <c r="K41" s="158">
        <f>0</f>
        <v>0</v>
      </c>
      <c r="L41" s="41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48</v>
      </c>
      <c r="E43" s="166"/>
      <c r="F43" s="166"/>
      <c r="G43" s="167" t="s">
        <v>49</v>
      </c>
      <c r="H43" s="168" t="s">
        <v>50</v>
      </c>
      <c r="I43" s="166"/>
      <c r="J43" s="166"/>
      <c r="K43" s="169">
        <f>SUM(K34:K41)</f>
        <v>0</v>
      </c>
      <c r="L43" s="170"/>
      <c r="M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158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17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Revitalizace zahrady Benediktinského opatství</v>
      </c>
      <c r="F52" s="35"/>
      <c r="G52" s="35"/>
      <c r="H52" s="35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153</v>
      </c>
      <c r="D53" s="25"/>
      <c r="E53" s="25"/>
      <c r="F53" s="25"/>
      <c r="G53" s="25"/>
      <c r="H53" s="25"/>
      <c r="I53" s="25"/>
      <c r="J53" s="25"/>
      <c r="K53" s="25"/>
      <c r="L53" s="25"/>
      <c r="M53" s="23"/>
    </row>
    <row r="54" s="2" customFormat="1" ht="16.5" customHeight="1">
      <c r="A54" s="41"/>
      <c r="B54" s="42"/>
      <c r="C54" s="43"/>
      <c r="D54" s="43"/>
      <c r="E54" s="175" t="s">
        <v>772</v>
      </c>
      <c r="F54" s="43"/>
      <c r="G54" s="43"/>
      <c r="H54" s="43"/>
      <c r="I54" s="43"/>
      <c r="J54" s="43"/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2" customHeight="1">
      <c r="A55" s="41"/>
      <c r="B55" s="42"/>
      <c r="C55" s="35" t="s">
        <v>518</v>
      </c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6.5" customHeight="1">
      <c r="A56" s="41"/>
      <c r="B56" s="42"/>
      <c r="C56" s="43"/>
      <c r="D56" s="43"/>
      <c r="E56" s="72" t="str">
        <f>E11</f>
        <v>2025-014-03-07 - Mobiliář</v>
      </c>
      <c r="F56" s="43"/>
      <c r="G56" s="43"/>
      <c r="H56" s="43"/>
      <c r="I56" s="43"/>
      <c r="J56" s="43"/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2" customHeight="1">
      <c r="A58" s="41"/>
      <c r="B58" s="42"/>
      <c r="C58" s="35" t="s">
        <v>22</v>
      </c>
      <c r="D58" s="43"/>
      <c r="E58" s="43"/>
      <c r="F58" s="30" t="str">
        <f>F14</f>
        <v>parc.č.:1236, 1237/1, 1237/2, 1238, k.ú</v>
      </c>
      <c r="G58" s="43"/>
      <c r="H58" s="43"/>
      <c r="I58" s="35" t="s">
        <v>24</v>
      </c>
      <c r="J58" s="75" t="str">
        <f>IF(J14="","",J14)</f>
        <v>5. 6. 2025</v>
      </c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40.05" customHeight="1">
      <c r="A60" s="41"/>
      <c r="B60" s="42"/>
      <c r="C60" s="35" t="s">
        <v>26</v>
      </c>
      <c r="D60" s="43"/>
      <c r="E60" s="43"/>
      <c r="F60" s="30" t="str">
        <f>E17</f>
        <v xml:space="preserve">Benediktinské opatství, Vyšehradská 49, Praha 2   </v>
      </c>
      <c r="G60" s="43"/>
      <c r="H60" s="43"/>
      <c r="I60" s="35" t="s">
        <v>32</v>
      </c>
      <c r="J60" s="39" t="str">
        <f>E23</f>
        <v xml:space="preserve">Ing. arch. Tomáš Hradečný, Sestupná 21, Praha 6   </v>
      </c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15.15" customHeight="1">
      <c r="A61" s="41"/>
      <c r="B61" s="42"/>
      <c r="C61" s="35" t="s">
        <v>30</v>
      </c>
      <c r="D61" s="43"/>
      <c r="E61" s="43"/>
      <c r="F61" s="30" t="str">
        <f>IF(E20="","",E20)</f>
        <v>Vyplň údaj</v>
      </c>
      <c r="G61" s="43"/>
      <c r="H61" s="43"/>
      <c r="I61" s="35" t="s">
        <v>34</v>
      </c>
      <c r="J61" s="39" t="str">
        <f>E26</f>
        <v>Ing. Dana Mlejnková</v>
      </c>
      <c r="K61" s="43"/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9.28" customHeight="1">
      <c r="A63" s="41"/>
      <c r="B63" s="42"/>
      <c r="C63" s="176" t="s">
        <v>159</v>
      </c>
      <c r="D63" s="177"/>
      <c r="E63" s="177"/>
      <c r="F63" s="177"/>
      <c r="G63" s="177"/>
      <c r="H63" s="177"/>
      <c r="I63" s="178" t="s">
        <v>160</v>
      </c>
      <c r="J63" s="178" t="s">
        <v>161</v>
      </c>
      <c r="K63" s="178" t="s">
        <v>162</v>
      </c>
      <c r="L63" s="177"/>
      <c r="M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2.8" customHeight="1">
      <c r="A65" s="41"/>
      <c r="B65" s="42"/>
      <c r="C65" s="179" t="s">
        <v>72</v>
      </c>
      <c r="D65" s="43"/>
      <c r="E65" s="43"/>
      <c r="F65" s="43"/>
      <c r="G65" s="43"/>
      <c r="H65" s="43"/>
      <c r="I65" s="105">
        <f>Q90</f>
        <v>0</v>
      </c>
      <c r="J65" s="105">
        <f>R90</f>
        <v>0</v>
      </c>
      <c r="K65" s="105">
        <f>K90</f>
        <v>0</v>
      </c>
      <c r="L65" s="43"/>
      <c r="M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U65" s="20" t="s">
        <v>163</v>
      </c>
    </row>
    <row r="66" s="9" customFormat="1" ht="24.96" customHeight="1">
      <c r="A66" s="9"/>
      <c r="B66" s="180"/>
      <c r="C66" s="181"/>
      <c r="D66" s="182" t="s">
        <v>164</v>
      </c>
      <c r="E66" s="183"/>
      <c r="F66" s="183"/>
      <c r="G66" s="183"/>
      <c r="H66" s="183"/>
      <c r="I66" s="184">
        <f>Q91</f>
        <v>0</v>
      </c>
      <c r="J66" s="184">
        <f>R91</f>
        <v>0</v>
      </c>
      <c r="K66" s="184">
        <f>K91</f>
        <v>0</v>
      </c>
      <c r="L66" s="181"/>
      <c r="M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31"/>
      <c r="D67" s="187" t="s">
        <v>173</v>
      </c>
      <c r="E67" s="188"/>
      <c r="F67" s="188"/>
      <c r="G67" s="188"/>
      <c r="H67" s="188"/>
      <c r="I67" s="189">
        <f>Q92</f>
        <v>0</v>
      </c>
      <c r="J67" s="189">
        <f>R92</f>
        <v>0</v>
      </c>
      <c r="K67" s="189">
        <f>K92</f>
        <v>0</v>
      </c>
      <c r="L67" s="131"/>
      <c r="M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31"/>
      <c r="D68" s="187" t="s">
        <v>174</v>
      </c>
      <c r="E68" s="188"/>
      <c r="F68" s="188"/>
      <c r="G68" s="188"/>
      <c r="H68" s="188"/>
      <c r="I68" s="189">
        <f>Q105</f>
        <v>0</v>
      </c>
      <c r="J68" s="189">
        <f>R105</f>
        <v>0</v>
      </c>
      <c r="K68" s="189">
        <f>K105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15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15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175</v>
      </c>
      <c r="D75" s="43"/>
      <c r="E75" s="43"/>
      <c r="F75" s="43"/>
      <c r="G75" s="43"/>
      <c r="H75" s="43"/>
      <c r="I75" s="43"/>
      <c r="J75" s="43"/>
      <c r="K75" s="43"/>
      <c r="L75" s="43"/>
      <c r="M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17</v>
      </c>
      <c r="D77" s="43"/>
      <c r="E77" s="43"/>
      <c r="F77" s="43"/>
      <c r="G77" s="43"/>
      <c r="H77" s="43"/>
      <c r="I77" s="43"/>
      <c r="J77" s="43"/>
      <c r="K77" s="43"/>
      <c r="L77" s="43"/>
      <c r="M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5" t="str">
        <f>E7</f>
        <v>Revitalizace zahrady Benediktinského opatství</v>
      </c>
      <c r="F78" s="35"/>
      <c r="G78" s="35"/>
      <c r="H78" s="35"/>
      <c r="I78" s="43"/>
      <c r="J78" s="43"/>
      <c r="K78" s="43"/>
      <c r="L78" s="43"/>
      <c r="M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153</v>
      </c>
      <c r="D79" s="25"/>
      <c r="E79" s="25"/>
      <c r="F79" s="25"/>
      <c r="G79" s="25"/>
      <c r="H79" s="25"/>
      <c r="I79" s="25"/>
      <c r="J79" s="25"/>
      <c r="K79" s="25"/>
      <c r="L79" s="25"/>
      <c r="M79" s="23"/>
    </row>
    <row r="80" s="2" customFormat="1" ht="16.5" customHeight="1">
      <c r="A80" s="41"/>
      <c r="B80" s="42"/>
      <c r="C80" s="43"/>
      <c r="D80" s="43"/>
      <c r="E80" s="175" t="s">
        <v>772</v>
      </c>
      <c r="F80" s="43"/>
      <c r="G80" s="43"/>
      <c r="H80" s="43"/>
      <c r="I80" s="43"/>
      <c r="J80" s="43"/>
      <c r="K80" s="43"/>
      <c r="L80" s="43"/>
      <c r="M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518</v>
      </c>
      <c r="D81" s="43"/>
      <c r="E81" s="43"/>
      <c r="F81" s="43"/>
      <c r="G81" s="43"/>
      <c r="H81" s="43"/>
      <c r="I81" s="43"/>
      <c r="J81" s="43"/>
      <c r="K81" s="43"/>
      <c r="L81" s="43"/>
      <c r="M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2025-014-03-07 - Mobiliář</v>
      </c>
      <c r="F82" s="43"/>
      <c r="G82" s="43"/>
      <c r="H82" s="43"/>
      <c r="I82" s="43"/>
      <c r="J82" s="43"/>
      <c r="K82" s="43"/>
      <c r="L82" s="43"/>
      <c r="M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</v>
      </c>
      <c r="D84" s="43"/>
      <c r="E84" s="43"/>
      <c r="F84" s="30" t="str">
        <f>F14</f>
        <v>parc.č.:1236, 1237/1, 1237/2, 1238, k.ú</v>
      </c>
      <c r="G84" s="43"/>
      <c r="H84" s="43"/>
      <c r="I84" s="35" t="s">
        <v>24</v>
      </c>
      <c r="J84" s="75" t="str">
        <f>IF(J14="","",J14)</f>
        <v>5. 6. 2025</v>
      </c>
      <c r="K84" s="43"/>
      <c r="L84" s="43"/>
      <c r="M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5" t="s">
        <v>26</v>
      </c>
      <c r="D86" s="43"/>
      <c r="E86" s="43"/>
      <c r="F86" s="30" t="str">
        <f>E17</f>
        <v xml:space="preserve">Benediktinské opatství, Vyšehradská 49, Praha 2   </v>
      </c>
      <c r="G86" s="43"/>
      <c r="H86" s="43"/>
      <c r="I86" s="35" t="s">
        <v>32</v>
      </c>
      <c r="J86" s="39" t="str">
        <f>E23</f>
        <v xml:space="preserve">Ing. arch. Tomáš Hradečný, Sestupná 21, Praha 6   </v>
      </c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30</v>
      </c>
      <c r="D87" s="43"/>
      <c r="E87" s="43"/>
      <c r="F87" s="30" t="str">
        <f>IF(E20="","",E20)</f>
        <v>Vyplň údaj</v>
      </c>
      <c r="G87" s="43"/>
      <c r="H87" s="43"/>
      <c r="I87" s="35" t="s">
        <v>34</v>
      </c>
      <c r="J87" s="39" t="str">
        <f>E26</f>
        <v>Ing. Dana Mlejnková</v>
      </c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91"/>
      <c r="B89" s="192"/>
      <c r="C89" s="193" t="s">
        <v>176</v>
      </c>
      <c r="D89" s="194" t="s">
        <v>57</v>
      </c>
      <c r="E89" s="194" t="s">
        <v>53</v>
      </c>
      <c r="F89" s="194" t="s">
        <v>54</v>
      </c>
      <c r="G89" s="194" t="s">
        <v>177</v>
      </c>
      <c r="H89" s="194" t="s">
        <v>178</v>
      </c>
      <c r="I89" s="194" t="s">
        <v>179</v>
      </c>
      <c r="J89" s="194" t="s">
        <v>180</v>
      </c>
      <c r="K89" s="194" t="s">
        <v>162</v>
      </c>
      <c r="L89" s="195" t="s">
        <v>181</v>
      </c>
      <c r="M89" s="196"/>
      <c r="N89" s="95" t="s">
        <v>20</v>
      </c>
      <c r="O89" s="96" t="s">
        <v>42</v>
      </c>
      <c r="P89" s="96" t="s">
        <v>182</v>
      </c>
      <c r="Q89" s="96" t="s">
        <v>183</v>
      </c>
      <c r="R89" s="96" t="s">
        <v>184</v>
      </c>
      <c r="S89" s="96" t="s">
        <v>185</v>
      </c>
      <c r="T89" s="96" t="s">
        <v>186</v>
      </c>
      <c r="U89" s="96" t="s">
        <v>187</v>
      </c>
      <c r="V89" s="96" t="s">
        <v>188</v>
      </c>
      <c r="W89" s="96" t="s">
        <v>189</v>
      </c>
      <c r="X89" s="97" t="s">
        <v>190</v>
      </c>
      <c r="Y89" s="191"/>
      <c r="Z89" s="191"/>
      <c r="AA89" s="191"/>
      <c r="AB89" s="191"/>
      <c r="AC89" s="191"/>
      <c r="AD89" s="191"/>
      <c r="AE89" s="191"/>
    </row>
    <row r="90" s="2" customFormat="1" ht="22.8" customHeight="1">
      <c r="A90" s="41"/>
      <c r="B90" s="42"/>
      <c r="C90" s="102" t="s">
        <v>191</v>
      </c>
      <c r="D90" s="43"/>
      <c r="E90" s="43"/>
      <c r="F90" s="43"/>
      <c r="G90" s="43"/>
      <c r="H90" s="43"/>
      <c r="I90" s="43"/>
      <c r="J90" s="43"/>
      <c r="K90" s="197">
        <f>BK90</f>
        <v>0</v>
      </c>
      <c r="L90" s="43"/>
      <c r="M90" s="47"/>
      <c r="N90" s="98"/>
      <c r="O90" s="198"/>
      <c r="P90" s="99"/>
      <c r="Q90" s="199">
        <f>Q91</f>
        <v>0</v>
      </c>
      <c r="R90" s="199">
        <f>R91</f>
        <v>0</v>
      </c>
      <c r="S90" s="99"/>
      <c r="T90" s="200">
        <f>T91</f>
        <v>0</v>
      </c>
      <c r="U90" s="99"/>
      <c r="V90" s="200">
        <f>V91</f>
        <v>0.73580000000000001</v>
      </c>
      <c r="W90" s="99"/>
      <c r="X90" s="201">
        <f>X91</f>
        <v>0</v>
      </c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163</v>
      </c>
      <c r="BK90" s="202">
        <f>BK91</f>
        <v>0</v>
      </c>
    </row>
    <row r="91" s="12" customFormat="1" ht="25.92" customHeight="1">
      <c r="A91" s="12"/>
      <c r="B91" s="203"/>
      <c r="C91" s="204"/>
      <c r="D91" s="205" t="s">
        <v>73</v>
      </c>
      <c r="E91" s="206" t="s">
        <v>192</v>
      </c>
      <c r="F91" s="206" t="s">
        <v>193</v>
      </c>
      <c r="G91" s="204"/>
      <c r="H91" s="204"/>
      <c r="I91" s="207"/>
      <c r="J91" s="207"/>
      <c r="K91" s="208">
        <f>BK91</f>
        <v>0</v>
      </c>
      <c r="L91" s="204"/>
      <c r="M91" s="209"/>
      <c r="N91" s="210"/>
      <c r="O91" s="211"/>
      <c r="P91" s="211"/>
      <c r="Q91" s="212">
        <f>Q92+Q105</f>
        <v>0</v>
      </c>
      <c r="R91" s="212">
        <f>R92+R105</f>
        <v>0</v>
      </c>
      <c r="S91" s="211"/>
      <c r="T91" s="213">
        <f>T92+T105</f>
        <v>0</v>
      </c>
      <c r="U91" s="211"/>
      <c r="V91" s="213">
        <f>V92+V105</f>
        <v>0.73580000000000001</v>
      </c>
      <c r="W91" s="211"/>
      <c r="X91" s="214">
        <f>X92+X105</f>
        <v>0</v>
      </c>
      <c r="Y91" s="12"/>
      <c r="Z91" s="12"/>
      <c r="AA91" s="12"/>
      <c r="AB91" s="12"/>
      <c r="AC91" s="12"/>
      <c r="AD91" s="12"/>
      <c r="AE91" s="12"/>
      <c r="AR91" s="215" t="s">
        <v>82</v>
      </c>
      <c r="AT91" s="216" t="s">
        <v>73</v>
      </c>
      <c r="AU91" s="216" t="s">
        <v>74</v>
      </c>
      <c r="AY91" s="215" t="s">
        <v>194</v>
      </c>
      <c r="BK91" s="217">
        <f>BK92+BK105</f>
        <v>0</v>
      </c>
    </row>
    <row r="92" s="12" customFormat="1" ht="22.8" customHeight="1">
      <c r="A92" s="12"/>
      <c r="B92" s="203"/>
      <c r="C92" s="204"/>
      <c r="D92" s="205" t="s">
        <v>73</v>
      </c>
      <c r="E92" s="218" t="s">
        <v>248</v>
      </c>
      <c r="F92" s="218" t="s">
        <v>491</v>
      </c>
      <c r="G92" s="204"/>
      <c r="H92" s="204"/>
      <c r="I92" s="207"/>
      <c r="J92" s="207"/>
      <c r="K92" s="219">
        <f>BK92</f>
        <v>0</v>
      </c>
      <c r="L92" s="204"/>
      <c r="M92" s="209"/>
      <c r="N92" s="210"/>
      <c r="O92" s="211"/>
      <c r="P92" s="211"/>
      <c r="Q92" s="212">
        <f>SUM(Q93:Q104)</f>
        <v>0</v>
      </c>
      <c r="R92" s="212">
        <f>SUM(R93:R104)</f>
        <v>0</v>
      </c>
      <c r="S92" s="211"/>
      <c r="T92" s="213">
        <f>SUM(T93:T104)</f>
        <v>0</v>
      </c>
      <c r="U92" s="211"/>
      <c r="V92" s="213">
        <f>SUM(V93:V104)</f>
        <v>0.73580000000000001</v>
      </c>
      <c r="W92" s="211"/>
      <c r="X92" s="214">
        <f>SUM(X93:X104)</f>
        <v>0</v>
      </c>
      <c r="Y92" s="12"/>
      <c r="Z92" s="12"/>
      <c r="AA92" s="12"/>
      <c r="AB92" s="12"/>
      <c r="AC92" s="12"/>
      <c r="AD92" s="12"/>
      <c r="AE92" s="12"/>
      <c r="AR92" s="215" t="s">
        <v>82</v>
      </c>
      <c r="AT92" s="216" t="s">
        <v>73</v>
      </c>
      <c r="AU92" s="216" t="s">
        <v>82</v>
      </c>
      <c r="AY92" s="215" t="s">
        <v>194</v>
      </c>
      <c r="BK92" s="217">
        <f>SUM(BK93:BK104)</f>
        <v>0</v>
      </c>
    </row>
    <row r="93" s="2" customFormat="1" ht="24.15" customHeight="1">
      <c r="A93" s="41"/>
      <c r="B93" s="42"/>
      <c r="C93" s="220" t="s">
        <v>82</v>
      </c>
      <c r="D93" s="220" t="s">
        <v>197</v>
      </c>
      <c r="E93" s="221" t="s">
        <v>1308</v>
      </c>
      <c r="F93" s="222" t="s">
        <v>1309</v>
      </c>
      <c r="G93" s="223" t="s">
        <v>503</v>
      </c>
      <c r="H93" s="224">
        <v>13</v>
      </c>
      <c r="I93" s="225"/>
      <c r="J93" s="225"/>
      <c r="K93" s="226">
        <f>ROUND(P93*H93,2)</f>
        <v>0</v>
      </c>
      <c r="L93" s="222" t="s">
        <v>201</v>
      </c>
      <c r="M93" s="47"/>
      <c r="N93" s="227" t="s">
        <v>20</v>
      </c>
      <c r="O93" s="228" t="s">
        <v>43</v>
      </c>
      <c r="P93" s="229">
        <f>I93+J93</f>
        <v>0</v>
      </c>
      <c r="Q93" s="229">
        <f>ROUND(I93*H93,2)</f>
        <v>0</v>
      </c>
      <c r="R93" s="229">
        <f>ROUND(J93*H93,2)</f>
        <v>0</v>
      </c>
      <c r="S93" s="87"/>
      <c r="T93" s="230">
        <f>S93*H93</f>
        <v>0</v>
      </c>
      <c r="U93" s="230">
        <v>0</v>
      </c>
      <c r="V93" s="230">
        <f>U93*H93</f>
        <v>0</v>
      </c>
      <c r="W93" s="230">
        <v>0</v>
      </c>
      <c r="X93" s="231">
        <f>W93*H93</f>
        <v>0</v>
      </c>
      <c r="Y93" s="41"/>
      <c r="Z93" s="41"/>
      <c r="AA93" s="41"/>
      <c r="AB93" s="41"/>
      <c r="AC93" s="41"/>
      <c r="AD93" s="41"/>
      <c r="AE93" s="41"/>
      <c r="AR93" s="232" t="s">
        <v>202</v>
      </c>
      <c r="AT93" s="232" t="s">
        <v>197</v>
      </c>
      <c r="AU93" s="232" t="s">
        <v>84</v>
      </c>
      <c r="AY93" s="20" t="s">
        <v>194</v>
      </c>
      <c r="BE93" s="233">
        <f>IF(O93="základní",K93,0)</f>
        <v>0</v>
      </c>
      <c r="BF93" s="233">
        <f>IF(O93="snížená",K93,0)</f>
        <v>0</v>
      </c>
      <c r="BG93" s="233">
        <f>IF(O93="zákl. přenesená",K93,0)</f>
        <v>0</v>
      </c>
      <c r="BH93" s="233">
        <f>IF(O93="sníž. přenesená",K93,0)</f>
        <v>0</v>
      </c>
      <c r="BI93" s="233">
        <f>IF(O93="nulová",K93,0)</f>
        <v>0</v>
      </c>
      <c r="BJ93" s="20" t="s">
        <v>82</v>
      </c>
      <c r="BK93" s="233">
        <f>ROUND(P93*H93,2)</f>
        <v>0</v>
      </c>
      <c r="BL93" s="20" t="s">
        <v>202</v>
      </c>
      <c r="BM93" s="232" t="s">
        <v>1310</v>
      </c>
    </row>
    <row r="94" s="2" customFormat="1">
      <c r="A94" s="41"/>
      <c r="B94" s="42"/>
      <c r="C94" s="43"/>
      <c r="D94" s="234" t="s">
        <v>204</v>
      </c>
      <c r="E94" s="43"/>
      <c r="F94" s="235" t="s">
        <v>1311</v>
      </c>
      <c r="G94" s="43"/>
      <c r="H94" s="43"/>
      <c r="I94" s="236"/>
      <c r="J94" s="236"/>
      <c r="K94" s="43"/>
      <c r="L94" s="43"/>
      <c r="M94" s="47"/>
      <c r="N94" s="237"/>
      <c r="O94" s="238"/>
      <c r="P94" s="87"/>
      <c r="Q94" s="87"/>
      <c r="R94" s="87"/>
      <c r="S94" s="87"/>
      <c r="T94" s="87"/>
      <c r="U94" s="87"/>
      <c r="V94" s="87"/>
      <c r="W94" s="87"/>
      <c r="X94" s="88"/>
      <c r="Y94" s="41"/>
      <c r="Z94" s="41"/>
      <c r="AA94" s="41"/>
      <c r="AB94" s="41"/>
      <c r="AC94" s="41"/>
      <c r="AD94" s="41"/>
      <c r="AE94" s="41"/>
      <c r="AT94" s="20" t="s">
        <v>204</v>
      </c>
      <c r="AU94" s="20" t="s">
        <v>84</v>
      </c>
    </row>
    <row r="95" s="13" customFormat="1">
      <c r="A95" s="13"/>
      <c r="B95" s="239"/>
      <c r="C95" s="240"/>
      <c r="D95" s="241" t="s">
        <v>206</v>
      </c>
      <c r="E95" s="242" t="s">
        <v>20</v>
      </c>
      <c r="F95" s="243" t="s">
        <v>1312</v>
      </c>
      <c r="G95" s="240"/>
      <c r="H95" s="242" t="s">
        <v>20</v>
      </c>
      <c r="I95" s="244"/>
      <c r="J95" s="244"/>
      <c r="K95" s="240"/>
      <c r="L95" s="240"/>
      <c r="M95" s="245"/>
      <c r="N95" s="246"/>
      <c r="O95" s="247"/>
      <c r="P95" s="247"/>
      <c r="Q95" s="247"/>
      <c r="R95" s="247"/>
      <c r="S95" s="247"/>
      <c r="T95" s="247"/>
      <c r="U95" s="247"/>
      <c r="V95" s="247"/>
      <c r="W95" s="247"/>
      <c r="X95" s="248"/>
      <c r="Y95" s="13"/>
      <c r="Z95" s="13"/>
      <c r="AA95" s="13"/>
      <c r="AB95" s="13"/>
      <c r="AC95" s="13"/>
      <c r="AD95" s="13"/>
      <c r="AE95" s="13"/>
      <c r="AT95" s="249" t="s">
        <v>206</v>
      </c>
      <c r="AU95" s="249" t="s">
        <v>84</v>
      </c>
      <c r="AV95" s="13" t="s">
        <v>82</v>
      </c>
      <c r="AW95" s="13" t="s">
        <v>5</v>
      </c>
      <c r="AX95" s="13" t="s">
        <v>74</v>
      </c>
      <c r="AY95" s="249" t="s">
        <v>194</v>
      </c>
    </row>
    <row r="96" s="13" customFormat="1">
      <c r="A96" s="13"/>
      <c r="B96" s="239"/>
      <c r="C96" s="240"/>
      <c r="D96" s="241" t="s">
        <v>206</v>
      </c>
      <c r="E96" s="242" t="s">
        <v>20</v>
      </c>
      <c r="F96" s="243" t="s">
        <v>506</v>
      </c>
      <c r="G96" s="240"/>
      <c r="H96" s="242" t="s">
        <v>20</v>
      </c>
      <c r="I96" s="244"/>
      <c r="J96" s="244"/>
      <c r="K96" s="240"/>
      <c r="L96" s="240"/>
      <c r="M96" s="245"/>
      <c r="N96" s="246"/>
      <c r="O96" s="247"/>
      <c r="P96" s="247"/>
      <c r="Q96" s="247"/>
      <c r="R96" s="247"/>
      <c r="S96" s="247"/>
      <c r="T96" s="247"/>
      <c r="U96" s="247"/>
      <c r="V96" s="247"/>
      <c r="W96" s="247"/>
      <c r="X96" s="248"/>
      <c r="Y96" s="13"/>
      <c r="Z96" s="13"/>
      <c r="AA96" s="13"/>
      <c r="AB96" s="13"/>
      <c r="AC96" s="13"/>
      <c r="AD96" s="13"/>
      <c r="AE96" s="13"/>
      <c r="AT96" s="249" t="s">
        <v>206</v>
      </c>
      <c r="AU96" s="249" t="s">
        <v>84</v>
      </c>
      <c r="AV96" s="13" t="s">
        <v>82</v>
      </c>
      <c r="AW96" s="13" t="s">
        <v>5</v>
      </c>
      <c r="AX96" s="13" t="s">
        <v>74</v>
      </c>
      <c r="AY96" s="249" t="s">
        <v>194</v>
      </c>
    </row>
    <row r="97" s="14" customFormat="1">
      <c r="A97" s="14"/>
      <c r="B97" s="250"/>
      <c r="C97" s="251"/>
      <c r="D97" s="241" t="s">
        <v>206</v>
      </c>
      <c r="E97" s="252" t="s">
        <v>20</v>
      </c>
      <c r="F97" s="253" t="s">
        <v>273</v>
      </c>
      <c r="G97" s="251"/>
      <c r="H97" s="254">
        <v>13</v>
      </c>
      <c r="I97" s="255"/>
      <c r="J97" s="255"/>
      <c r="K97" s="251"/>
      <c r="L97" s="251"/>
      <c r="M97" s="256"/>
      <c r="N97" s="257"/>
      <c r="O97" s="258"/>
      <c r="P97" s="258"/>
      <c r="Q97" s="258"/>
      <c r="R97" s="258"/>
      <c r="S97" s="258"/>
      <c r="T97" s="258"/>
      <c r="U97" s="258"/>
      <c r="V97" s="258"/>
      <c r="W97" s="258"/>
      <c r="X97" s="259"/>
      <c r="Y97" s="14"/>
      <c r="Z97" s="14"/>
      <c r="AA97" s="14"/>
      <c r="AB97" s="14"/>
      <c r="AC97" s="14"/>
      <c r="AD97" s="14"/>
      <c r="AE97" s="14"/>
      <c r="AT97" s="260" t="s">
        <v>206</v>
      </c>
      <c r="AU97" s="260" t="s">
        <v>84</v>
      </c>
      <c r="AV97" s="14" t="s">
        <v>84</v>
      </c>
      <c r="AW97" s="14" t="s">
        <v>5</v>
      </c>
      <c r="AX97" s="14" t="s">
        <v>74</v>
      </c>
      <c r="AY97" s="260" t="s">
        <v>194</v>
      </c>
    </row>
    <row r="98" s="15" customFormat="1">
      <c r="A98" s="15"/>
      <c r="B98" s="261"/>
      <c r="C98" s="262"/>
      <c r="D98" s="241" t="s">
        <v>206</v>
      </c>
      <c r="E98" s="263" t="s">
        <v>20</v>
      </c>
      <c r="F98" s="264" t="s">
        <v>210</v>
      </c>
      <c r="G98" s="262"/>
      <c r="H98" s="265">
        <v>13</v>
      </c>
      <c r="I98" s="266"/>
      <c r="J98" s="266"/>
      <c r="K98" s="262"/>
      <c r="L98" s="262"/>
      <c r="M98" s="267"/>
      <c r="N98" s="268"/>
      <c r="O98" s="269"/>
      <c r="P98" s="269"/>
      <c r="Q98" s="269"/>
      <c r="R98" s="269"/>
      <c r="S98" s="269"/>
      <c r="T98" s="269"/>
      <c r="U98" s="269"/>
      <c r="V98" s="269"/>
      <c r="W98" s="269"/>
      <c r="X98" s="270"/>
      <c r="Y98" s="15"/>
      <c r="Z98" s="15"/>
      <c r="AA98" s="15"/>
      <c r="AB98" s="15"/>
      <c r="AC98" s="15"/>
      <c r="AD98" s="15"/>
      <c r="AE98" s="15"/>
      <c r="AT98" s="271" t="s">
        <v>206</v>
      </c>
      <c r="AU98" s="271" t="s">
        <v>84</v>
      </c>
      <c r="AV98" s="15" t="s">
        <v>202</v>
      </c>
      <c r="AW98" s="15" t="s">
        <v>5</v>
      </c>
      <c r="AX98" s="15" t="s">
        <v>82</v>
      </c>
      <c r="AY98" s="271" t="s">
        <v>194</v>
      </c>
    </row>
    <row r="99" s="2" customFormat="1" ht="24.15" customHeight="1">
      <c r="A99" s="41"/>
      <c r="B99" s="42"/>
      <c r="C99" s="283" t="s">
        <v>84</v>
      </c>
      <c r="D99" s="283" t="s">
        <v>418</v>
      </c>
      <c r="E99" s="284" t="s">
        <v>1313</v>
      </c>
      <c r="F99" s="285" t="s">
        <v>1314</v>
      </c>
      <c r="G99" s="286" t="s">
        <v>503</v>
      </c>
      <c r="H99" s="287">
        <v>13</v>
      </c>
      <c r="I99" s="288"/>
      <c r="J99" s="289"/>
      <c r="K99" s="290">
        <f>ROUND(P99*H99,2)</f>
        <v>0</v>
      </c>
      <c r="L99" s="285" t="s">
        <v>20</v>
      </c>
      <c r="M99" s="291"/>
      <c r="N99" s="292" t="s">
        <v>20</v>
      </c>
      <c r="O99" s="228" t="s">
        <v>43</v>
      </c>
      <c r="P99" s="229">
        <f>I99+J99</f>
        <v>0</v>
      </c>
      <c r="Q99" s="229">
        <f>ROUND(I99*H99,2)</f>
        <v>0</v>
      </c>
      <c r="R99" s="229">
        <f>ROUND(J99*H99,2)</f>
        <v>0</v>
      </c>
      <c r="S99" s="87"/>
      <c r="T99" s="230">
        <f>S99*H99</f>
        <v>0</v>
      </c>
      <c r="U99" s="230">
        <v>0.056599999999999998</v>
      </c>
      <c r="V99" s="230">
        <f>U99*H99</f>
        <v>0.73580000000000001</v>
      </c>
      <c r="W99" s="230">
        <v>0</v>
      </c>
      <c r="X99" s="231">
        <f>W99*H99</f>
        <v>0</v>
      </c>
      <c r="Y99" s="41"/>
      <c r="Z99" s="41"/>
      <c r="AA99" s="41"/>
      <c r="AB99" s="41"/>
      <c r="AC99" s="41"/>
      <c r="AD99" s="41"/>
      <c r="AE99" s="41"/>
      <c r="AR99" s="232" t="s">
        <v>243</v>
      </c>
      <c r="AT99" s="232" t="s">
        <v>418</v>
      </c>
      <c r="AU99" s="232" t="s">
        <v>84</v>
      </c>
      <c r="AY99" s="20" t="s">
        <v>194</v>
      </c>
      <c r="BE99" s="233">
        <f>IF(O99="základní",K99,0)</f>
        <v>0</v>
      </c>
      <c r="BF99" s="233">
        <f>IF(O99="snížená",K99,0)</f>
        <v>0</v>
      </c>
      <c r="BG99" s="233">
        <f>IF(O99="zákl. přenesená",K99,0)</f>
        <v>0</v>
      </c>
      <c r="BH99" s="233">
        <f>IF(O99="sníž. přenesená",K99,0)</f>
        <v>0</v>
      </c>
      <c r="BI99" s="233">
        <f>IF(O99="nulová",K99,0)</f>
        <v>0</v>
      </c>
      <c r="BJ99" s="20" t="s">
        <v>82</v>
      </c>
      <c r="BK99" s="233">
        <f>ROUND(P99*H99,2)</f>
        <v>0</v>
      </c>
      <c r="BL99" s="20" t="s">
        <v>202</v>
      </c>
      <c r="BM99" s="232" t="s">
        <v>1315</v>
      </c>
    </row>
    <row r="100" s="13" customFormat="1">
      <c r="A100" s="13"/>
      <c r="B100" s="239"/>
      <c r="C100" s="240"/>
      <c r="D100" s="241" t="s">
        <v>206</v>
      </c>
      <c r="E100" s="242" t="s">
        <v>20</v>
      </c>
      <c r="F100" s="243" t="s">
        <v>1312</v>
      </c>
      <c r="G100" s="240"/>
      <c r="H100" s="242" t="s">
        <v>20</v>
      </c>
      <c r="I100" s="244"/>
      <c r="J100" s="244"/>
      <c r="K100" s="240"/>
      <c r="L100" s="240"/>
      <c r="M100" s="245"/>
      <c r="N100" s="246"/>
      <c r="O100" s="247"/>
      <c r="P100" s="247"/>
      <c r="Q100" s="247"/>
      <c r="R100" s="247"/>
      <c r="S100" s="247"/>
      <c r="T100" s="247"/>
      <c r="U100" s="247"/>
      <c r="V100" s="247"/>
      <c r="W100" s="247"/>
      <c r="X100" s="248"/>
      <c r="Y100" s="13"/>
      <c r="Z100" s="13"/>
      <c r="AA100" s="13"/>
      <c r="AB100" s="13"/>
      <c r="AC100" s="13"/>
      <c r="AD100" s="13"/>
      <c r="AE100" s="13"/>
      <c r="AT100" s="249" t="s">
        <v>206</v>
      </c>
      <c r="AU100" s="249" t="s">
        <v>84</v>
      </c>
      <c r="AV100" s="13" t="s">
        <v>82</v>
      </c>
      <c r="AW100" s="13" t="s">
        <v>5</v>
      </c>
      <c r="AX100" s="13" t="s">
        <v>74</v>
      </c>
      <c r="AY100" s="249" t="s">
        <v>194</v>
      </c>
    </row>
    <row r="101" s="13" customFormat="1">
      <c r="A101" s="13"/>
      <c r="B101" s="239"/>
      <c r="C101" s="240"/>
      <c r="D101" s="241" t="s">
        <v>206</v>
      </c>
      <c r="E101" s="242" t="s">
        <v>20</v>
      </c>
      <c r="F101" s="243" t="s">
        <v>1316</v>
      </c>
      <c r="G101" s="240"/>
      <c r="H101" s="242" t="s">
        <v>20</v>
      </c>
      <c r="I101" s="244"/>
      <c r="J101" s="244"/>
      <c r="K101" s="240"/>
      <c r="L101" s="240"/>
      <c r="M101" s="245"/>
      <c r="N101" s="246"/>
      <c r="O101" s="247"/>
      <c r="P101" s="247"/>
      <c r="Q101" s="247"/>
      <c r="R101" s="247"/>
      <c r="S101" s="247"/>
      <c r="T101" s="247"/>
      <c r="U101" s="247"/>
      <c r="V101" s="247"/>
      <c r="W101" s="247"/>
      <c r="X101" s="248"/>
      <c r="Y101" s="13"/>
      <c r="Z101" s="13"/>
      <c r="AA101" s="13"/>
      <c r="AB101" s="13"/>
      <c r="AC101" s="13"/>
      <c r="AD101" s="13"/>
      <c r="AE101" s="13"/>
      <c r="AT101" s="249" t="s">
        <v>206</v>
      </c>
      <c r="AU101" s="249" t="s">
        <v>84</v>
      </c>
      <c r="AV101" s="13" t="s">
        <v>82</v>
      </c>
      <c r="AW101" s="13" t="s">
        <v>5</v>
      </c>
      <c r="AX101" s="13" t="s">
        <v>74</v>
      </c>
      <c r="AY101" s="249" t="s">
        <v>194</v>
      </c>
    </row>
    <row r="102" s="13" customFormat="1">
      <c r="A102" s="13"/>
      <c r="B102" s="239"/>
      <c r="C102" s="240"/>
      <c r="D102" s="241" t="s">
        <v>206</v>
      </c>
      <c r="E102" s="242" t="s">
        <v>20</v>
      </c>
      <c r="F102" s="243" t="s">
        <v>506</v>
      </c>
      <c r="G102" s="240"/>
      <c r="H102" s="242" t="s">
        <v>20</v>
      </c>
      <c r="I102" s="244"/>
      <c r="J102" s="244"/>
      <c r="K102" s="240"/>
      <c r="L102" s="240"/>
      <c r="M102" s="245"/>
      <c r="N102" s="246"/>
      <c r="O102" s="247"/>
      <c r="P102" s="247"/>
      <c r="Q102" s="247"/>
      <c r="R102" s="247"/>
      <c r="S102" s="247"/>
      <c r="T102" s="247"/>
      <c r="U102" s="247"/>
      <c r="V102" s="247"/>
      <c r="W102" s="247"/>
      <c r="X102" s="248"/>
      <c r="Y102" s="13"/>
      <c r="Z102" s="13"/>
      <c r="AA102" s="13"/>
      <c r="AB102" s="13"/>
      <c r="AC102" s="13"/>
      <c r="AD102" s="13"/>
      <c r="AE102" s="13"/>
      <c r="AT102" s="249" t="s">
        <v>206</v>
      </c>
      <c r="AU102" s="249" t="s">
        <v>84</v>
      </c>
      <c r="AV102" s="13" t="s">
        <v>82</v>
      </c>
      <c r="AW102" s="13" t="s">
        <v>5</v>
      </c>
      <c r="AX102" s="13" t="s">
        <v>74</v>
      </c>
      <c r="AY102" s="249" t="s">
        <v>194</v>
      </c>
    </row>
    <row r="103" s="14" customFormat="1">
      <c r="A103" s="14"/>
      <c r="B103" s="250"/>
      <c r="C103" s="251"/>
      <c r="D103" s="241" t="s">
        <v>206</v>
      </c>
      <c r="E103" s="252" t="s">
        <v>20</v>
      </c>
      <c r="F103" s="253" t="s">
        <v>273</v>
      </c>
      <c r="G103" s="251"/>
      <c r="H103" s="254">
        <v>13</v>
      </c>
      <c r="I103" s="255"/>
      <c r="J103" s="255"/>
      <c r="K103" s="251"/>
      <c r="L103" s="251"/>
      <c r="M103" s="256"/>
      <c r="N103" s="257"/>
      <c r="O103" s="258"/>
      <c r="P103" s="258"/>
      <c r="Q103" s="258"/>
      <c r="R103" s="258"/>
      <c r="S103" s="258"/>
      <c r="T103" s="258"/>
      <c r="U103" s="258"/>
      <c r="V103" s="258"/>
      <c r="W103" s="258"/>
      <c r="X103" s="259"/>
      <c r="Y103" s="14"/>
      <c r="Z103" s="14"/>
      <c r="AA103" s="14"/>
      <c r="AB103" s="14"/>
      <c r="AC103" s="14"/>
      <c r="AD103" s="14"/>
      <c r="AE103" s="14"/>
      <c r="AT103" s="260" t="s">
        <v>206</v>
      </c>
      <c r="AU103" s="260" t="s">
        <v>84</v>
      </c>
      <c r="AV103" s="14" t="s">
        <v>84</v>
      </c>
      <c r="AW103" s="14" t="s">
        <v>5</v>
      </c>
      <c r="AX103" s="14" t="s">
        <v>74</v>
      </c>
      <c r="AY103" s="260" t="s">
        <v>194</v>
      </c>
    </row>
    <row r="104" s="15" customFormat="1">
      <c r="A104" s="15"/>
      <c r="B104" s="261"/>
      <c r="C104" s="262"/>
      <c r="D104" s="241" t="s">
        <v>206</v>
      </c>
      <c r="E104" s="263" t="s">
        <v>20</v>
      </c>
      <c r="F104" s="264" t="s">
        <v>210</v>
      </c>
      <c r="G104" s="262"/>
      <c r="H104" s="265">
        <v>13</v>
      </c>
      <c r="I104" s="266"/>
      <c r="J104" s="266"/>
      <c r="K104" s="262"/>
      <c r="L104" s="262"/>
      <c r="M104" s="267"/>
      <c r="N104" s="268"/>
      <c r="O104" s="269"/>
      <c r="P104" s="269"/>
      <c r="Q104" s="269"/>
      <c r="R104" s="269"/>
      <c r="S104" s="269"/>
      <c r="T104" s="269"/>
      <c r="U104" s="269"/>
      <c r="V104" s="269"/>
      <c r="W104" s="269"/>
      <c r="X104" s="270"/>
      <c r="Y104" s="15"/>
      <c r="Z104" s="15"/>
      <c r="AA104" s="15"/>
      <c r="AB104" s="15"/>
      <c r="AC104" s="15"/>
      <c r="AD104" s="15"/>
      <c r="AE104" s="15"/>
      <c r="AT104" s="271" t="s">
        <v>206</v>
      </c>
      <c r="AU104" s="271" t="s">
        <v>84</v>
      </c>
      <c r="AV104" s="15" t="s">
        <v>202</v>
      </c>
      <c r="AW104" s="15" t="s">
        <v>5</v>
      </c>
      <c r="AX104" s="15" t="s">
        <v>82</v>
      </c>
      <c r="AY104" s="271" t="s">
        <v>194</v>
      </c>
    </row>
    <row r="105" s="12" customFormat="1" ht="22.8" customHeight="1">
      <c r="A105" s="12"/>
      <c r="B105" s="203"/>
      <c r="C105" s="204"/>
      <c r="D105" s="205" t="s">
        <v>73</v>
      </c>
      <c r="E105" s="218" t="s">
        <v>510</v>
      </c>
      <c r="F105" s="218" t="s">
        <v>511</v>
      </c>
      <c r="G105" s="204"/>
      <c r="H105" s="204"/>
      <c r="I105" s="207"/>
      <c r="J105" s="207"/>
      <c r="K105" s="219">
        <f>BK105</f>
        <v>0</v>
      </c>
      <c r="L105" s="204"/>
      <c r="M105" s="209"/>
      <c r="N105" s="210"/>
      <c r="O105" s="211"/>
      <c r="P105" s="211"/>
      <c r="Q105" s="212">
        <f>SUM(Q106:Q107)</f>
        <v>0</v>
      </c>
      <c r="R105" s="212">
        <f>SUM(R106:R107)</f>
        <v>0</v>
      </c>
      <c r="S105" s="211"/>
      <c r="T105" s="213">
        <f>SUM(T106:T107)</f>
        <v>0</v>
      </c>
      <c r="U105" s="211"/>
      <c r="V105" s="213">
        <f>SUM(V106:V107)</f>
        <v>0</v>
      </c>
      <c r="W105" s="211"/>
      <c r="X105" s="214">
        <f>SUM(X106:X107)</f>
        <v>0</v>
      </c>
      <c r="Y105" s="12"/>
      <c r="Z105" s="12"/>
      <c r="AA105" s="12"/>
      <c r="AB105" s="12"/>
      <c r="AC105" s="12"/>
      <c r="AD105" s="12"/>
      <c r="AE105" s="12"/>
      <c r="AR105" s="215" t="s">
        <v>82</v>
      </c>
      <c r="AT105" s="216" t="s">
        <v>73</v>
      </c>
      <c r="AU105" s="216" t="s">
        <v>82</v>
      </c>
      <c r="AY105" s="215" t="s">
        <v>194</v>
      </c>
      <c r="BK105" s="217">
        <f>SUM(BK106:BK107)</f>
        <v>0</v>
      </c>
    </row>
    <row r="106" s="2" customFormat="1">
      <c r="A106" s="41"/>
      <c r="B106" s="42"/>
      <c r="C106" s="220" t="s">
        <v>215</v>
      </c>
      <c r="D106" s="220" t="s">
        <v>197</v>
      </c>
      <c r="E106" s="221" t="s">
        <v>1293</v>
      </c>
      <c r="F106" s="222" t="s">
        <v>1294</v>
      </c>
      <c r="G106" s="223" t="s">
        <v>262</v>
      </c>
      <c r="H106" s="224">
        <v>0.73599999999999999</v>
      </c>
      <c r="I106" s="225"/>
      <c r="J106" s="225"/>
      <c r="K106" s="226">
        <f>ROUND(P106*H106,2)</f>
        <v>0</v>
      </c>
      <c r="L106" s="222" t="s">
        <v>201</v>
      </c>
      <c r="M106" s="47"/>
      <c r="N106" s="227" t="s">
        <v>20</v>
      </c>
      <c r="O106" s="228" t="s">
        <v>43</v>
      </c>
      <c r="P106" s="229">
        <f>I106+J106</f>
        <v>0</v>
      </c>
      <c r="Q106" s="229">
        <f>ROUND(I106*H106,2)</f>
        <v>0</v>
      </c>
      <c r="R106" s="229">
        <f>ROUND(J106*H106,2)</f>
        <v>0</v>
      </c>
      <c r="S106" s="87"/>
      <c r="T106" s="230">
        <f>S106*H106</f>
        <v>0</v>
      </c>
      <c r="U106" s="230">
        <v>0</v>
      </c>
      <c r="V106" s="230">
        <f>U106*H106</f>
        <v>0</v>
      </c>
      <c r="W106" s="230">
        <v>0</v>
      </c>
      <c r="X106" s="231">
        <f>W106*H106</f>
        <v>0</v>
      </c>
      <c r="Y106" s="41"/>
      <c r="Z106" s="41"/>
      <c r="AA106" s="41"/>
      <c r="AB106" s="41"/>
      <c r="AC106" s="41"/>
      <c r="AD106" s="41"/>
      <c r="AE106" s="41"/>
      <c r="AR106" s="232" t="s">
        <v>202</v>
      </c>
      <c r="AT106" s="232" t="s">
        <v>197</v>
      </c>
      <c r="AU106" s="232" t="s">
        <v>84</v>
      </c>
      <c r="AY106" s="20" t="s">
        <v>194</v>
      </c>
      <c r="BE106" s="233">
        <f>IF(O106="základní",K106,0)</f>
        <v>0</v>
      </c>
      <c r="BF106" s="233">
        <f>IF(O106="snížená",K106,0)</f>
        <v>0</v>
      </c>
      <c r="BG106" s="233">
        <f>IF(O106="zákl. přenesená",K106,0)</f>
        <v>0</v>
      </c>
      <c r="BH106" s="233">
        <f>IF(O106="sníž. přenesená",K106,0)</f>
        <v>0</v>
      </c>
      <c r="BI106" s="233">
        <f>IF(O106="nulová",K106,0)</f>
        <v>0</v>
      </c>
      <c r="BJ106" s="20" t="s">
        <v>82</v>
      </c>
      <c r="BK106" s="233">
        <f>ROUND(P106*H106,2)</f>
        <v>0</v>
      </c>
      <c r="BL106" s="20" t="s">
        <v>202</v>
      </c>
      <c r="BM106" s="232" t="s">
        <v>1317</v>
      </c>
    </row>
    <row r="107" s="2" customFormat="1">
      <c r="A107" s="41"/>
      <c r="B107" s="42"/>
      <c r="C107" s="43"/>
      <c r="D107" s="234" t="s">
        <v>204</v>
      </c>
      <c r="E107" s="43"/>
      <c r="F107" s="235" t="s">
        <v>1296</v>
      </c>
      <c r="G107" s="43"/>
      <c r="H107" s="43"/>
      <c r="I107" s="236"/>
      <c r="J107" s="236"/>
      <c r="K107" s="43"/>
      <c r="L107" s="43"/>
      <c r="M107" s="47"/>
      <c r="N107" s="293"/>
      <c r="O107" s="294"/>
      <c r="P107" s="295"/>
      <c r="Q107" s="295"/>
      <c r="R107" s="295"/>
      <c r="S107" s="295"/>
      <c r="T107" s="295"/>
      <c r="U107" s="295"/>
      <c r="V107" s="295"/>
      <c r="W107" s="295"/>
      <c r="X107" s="296"/>
      <c r="Y107" s="41"/>
      <c r="Z107" s="41"/>
      <c r="AA107" s="41"/>
      <c r="AB107" s="41"/>
      <c r="AC107" s="41"/>
      <c r="AD107" s="41"/>
      <c r="AE107" s="41"/>
      <c r="AT107" s="20" t="s">
        <v>204</v>
      </c>
      <c r="AU107" s="20" t="s">
        <v>84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47"/>
      <c r="N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JfbUrn6J5y7rCFHLVvFQCXMZ8Q2RzZrKaiU8yuk5LjMHqpIFnhegMqpgfEgVhwM/xg/ob9wloVV+DBK3U4kZlw==" hashValue="P4lhl5N8y563NC+F4c3bI0lflgYT8++7bguij19N4mjnpfau5Aafbjydv+LjPqboSiFEXtBY/jM/6IfR1eC3GA==" algorithmName="SHA-512" password="CC35"/>
  <autoFilter ref="C89:L107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8:H78"/>
    <mergeCell ref="E80:H80"/>
    <mergeCell ref="E82:H82"/>
    <mergeCell ref="M2:Z2"/>
  </mergeCells>
  <hyperlinks>
    <hyperlink ref="F94" r:id="rId1" display="https://podminky.urs.cz/item/CS_URS_2025_01/936124111"/>
    <hyperlink ref="F107" r:id="rId2" display="https://podminky.urs.cz/item/CS_URS_2025_01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121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1" customFormat="1" ht="12" customHeight="1">
      <c r="B8" s="23"/>
      <c r="D8" s="148" t="s">
        <v>153</v>
      </c>
      <c r="M8" s="23"/>
    </row>
    <row r="9" s="2" customFormat="1" ht="16.5" customHeight="1">
      <c r="A9" s="41"/>
      <c r="B9" s="47"/>
      <c r="C9" s="41"/>
      <c r="D9" s="41"/>
      <c r="E9" s="149" t="s">
        <v>1318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8" t="s">
        <v>518</v>
      </c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1319</v>
      </c>
      <c r="F11" s="41"/>
      <c r="G11" s="41"/>
      <c r="H11" s="41"/>
      <c r="I11" s="41"/>
      <c r="J11" s="41"/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8" t="s">
        <v>19</v>
      </c>
      <c r="E13" s="41"/>
      <c r="F13" s="139" t="s">
        <v>20</v>
      </c>
      <c r="G13" s="41"/>
      <c r="H13" s="41"/>
      <c r="I13" s="148" t="s">
        <v>21</v>
      </c>
      <c r="J13" s="139" t="s">
        <v>20</v>
      </c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22</v>
      </c>
      <c r="E14" s="41"/>
      <c r="F14" s="139" t="s">
        <v>23</v>
      </c>
      <c r="G14" s="41"/>
      <c r="H14" s="41"/>
      <c r="I14" s="148" t="s">
        <v>24</v>
      </c>
      <c r="J14" s="152" t="str">
        <f>'Rekapitulace stavby'!AN8</f>
        <v>5. 6. 2025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8" t="s">
        <v>26</v>
      </c>
      <c r="E16" s="41"/>
      <c r="F16" s="41"/>
      <c r="G16" s="41"/>
      <c r="H16" s="41"/>
      <c r="I16" s="148" t="s">
        <v>27</v>
      </c>
      <c r="J16" s="139" t="s">
        <v>20</v>
      </c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9" t="s">
        <v>28</v>
      </c>
      <c r="F17" s="41"/>
      <c r="G17" s="41"/>
      <c r="H17" s="41"/>
      <c r="I17" s="148" t="s">
        <v>29</v>
      </c>
      <c r="J17" s="139" t="s">
        <v>20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8" t="s">
        <v>30</v>
      </c>
      <c r="E19" s="41"/>
      <c r="F19" s="41"/>
      <c r="G19" s="41"/>
      <c r="H19" s="41"/>
      <c r="I19" s="148" t="s">
        <v>27</v>
      </c>
      <c r="J19" s="36" t="str">
        <f>'Rekapitulace stavby'!AN13</f>
        <v>Vyplň údaj</v>
      </c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9"/>
      <c r="G20" s="139"/>
      <c r="H20" s="139"/>
      <c r="I20" s="148" t="s">
        <v>29</v>
      </c>
      <c r="J20" s="36" t="str">
        <f>'Rekapitulace stavby'!AN14</f>
        <v>Vyplň údaj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8" t="s">
        <v>32</v>
      </c>
      <c r="E22" s="41"/>
      <c r="F22" s="41"/>
      <c r="G22" s="41"/>
      <c r="H22" s="41"/>
      <c r="I22" s="148" t="s">
        <v>27</v>
      </c>
      <c r="J22" s="139" t="s">
        <v>20</v>
      </c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9" t="s">
        <v>33</v>
      </c>
      <c r="F23" s="41"/>
      <c r="G23" s="41"/>
      <c r="H23" s="41"/>
      <c r="I23" s="148" t="s">
        <v>29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8" t="s">
        <v>34</v>
      </c>
      <c r="E25" s="41"/>
      <c r="F25" s="41"/>
      <c r="G25" s="41"/>
      <c r="H25" s="41"/>
      <c r="I25" s="148" t="s">
        <v>27</v>
      </c>
      <c r="J25" s="139" t="s">
        <v>20</v>
      </c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9" t="s">
        <v>35</v>
      </c>
      <c r="F26" s="41"/>
      <c r="G26" s="41"/>
      <c r="H26" s="41"/>
      <c r="I26" s="148" t="s">
        <v>29</v>
      </c>
      <c r="J26" s="139" t="s">
        <v>20</v>
      </c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8" t="s">
        <v>36</v>
      </c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3"/>
      <c r="B29" s="154"/>
      <c r="C29" s="153"/>
      <c r="D29" s="153"/>
      <c r="E29" s="155" t="s">
        <v>520</v>
      </c>
      <c r="F29" s="155"/>
      <c r="G29" s="155"/>
      <c r="H29" s="155"/>
      <c r="I29" s="153"/>
      <c r="J29" s="153"/>
      <c r="K29" s="153"/>
      <c r="L29" s="153"/>
      <c r="M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7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7"/>
      <c r="C32" s="41"/>
      <c r="D32" s="41"/>
      <c r="E32" s="148" t="s">
        <v>156</v>
      </c>
      <c r="F32" s="41"/>
      <c r="G32" s="41"/>
      <c r="H32" s="41"/>
      <c r="I32" s="41"/>
      <c r="J32" s="41"/>
      <c r="K32" s="158">
        <f>I65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>
      <c r="A33" s="41"/>
      <c r="B33" s="47"/>
      <c r="C33" s="41"/>
      <c r="D33" s="41"/>
      <c r="E33" s="148" t="s">
        <v>157</v>
      </c>
      <c r="F33" s="41"/>
      <c r="G33" s="41"/>
      <c r="H33" s="41"/>
      <c r="I33" s="41"/>
      <c r="J33" s="41"/>
      <c r="K33" s="158">
        <f>J65</f>
        <v>0</v>
      </c>
      <c r="L33" s="41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38</v>
      </c>
      <c r="E34" s="41"/>
      <c r="F34" s="41"/>
      <c r="G34" s="41"/>
      <c r="H34" s="41"/>
      <c r="I34" s="41"/>
      <c r="J34" s="41"/>
      <c r="K34" s="160">
        <f>ROUND(K101, 2)</f>
        <v>0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7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40</v>
      </c>
      <c r="G36" s="41"/>
      <c r="H36" s="41"/>
      <c r="I36" s="161" t="s">
        <v>39</v>
      </c>
      <c r="J36" s="41"/>
      <c r="K36" s="161" t="s">
        <v>41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2" t="s">
        <v>42</v>
      </c>
      <c r="E37" s="148" t="s">
        <v>43</v>
      </c>
      <c r="F37" s="158">
        <f>ROUND((SUM(BE101:BE442)),  2)</f>
        <v>0</v>
      </c>
      <c r="G37" s="41"/>
      <c r="H37" s="41"/>
      <c r="I37" s="163">
        <v>0.20999999999999999</v>
      </c>
      <c r="J37" s="41"/>
      <c r="K37" s="158">
        <f>ROUND(((SUM(BE101:BE442))*I37),  2)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8" t="s">
        <v>44</v>
      </c>
      <c r="F38" s="158">
        <f>ROUND((SUM(BF101:BF442)),  2)</f>
        <v>0</v>
      </c>
      <c r="G38" s="41"/>
      <c r="H38" s="41"/>
      <c r="I38" s="163">
        <v>0.12</v>
      </c>
      <c r="J38" s="41"/>
      <c r="K38" s="158">
        <f>ROUND(((SUM(BF101:BF442))*I38),  2)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45</v>
      </c>
      <c r="F39" s="158">
        <f>ROUND((SUM(BG101:BG442)),  2)</f>
        <v>0</v>
      </c>
      <c r="G39" s="41"/>
      <c r="H39" s="41"/>
      <c r="I39" s="163">
        <v>0.20999999999999999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8" t="s">
        <v>46</v>
      </c>
      <c r="F40" s="158">
        <f>ROUND((SUM(BH101:BH442)),  2)</f>
        <v>0</v>
      </c>
      <c r="G40" s="41"/>
      <c r="H40" s="41"/>
      <c r="I40" s="163">
        <v>0.12</v>
      </c>
      <c r="J40" s="41"/>
      <c r="K40" s="158">
        <f>0</f>
        <v>0</v>
      </c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8" t="s">
        <v>47</v>
      </c>
      <c r="F41" s="158">
        <f>ROUND((SUM(BI101:BI442)),  2)</f>
        <v>0</v>
      </c>
      <c r="G41" s="41"/>
      <c r="H41" s="41"/>
      <c r="I41" s="163">
        <v>0</v>
      </c>
      <c r="J41" s="41"/>
      <c r="K41" s="158">
        <f>0</f>
        <v>0</v>
      </c>
      <c r="L41" s="41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48</v>
      </c>
      <c r="E43" s="166"/>
      <c r="F43" s="166"/>
      <c r="G43" s="167" t="s">
        <v>49</v>
      </c>
      <c r="H43" s="168" t="s">
        <v>50</v>
      </c>
      <c r="I43" s="166"/>
      <c r="J43" s="166"/>
      <c r="K43" s="169">
        <f>SUM(K34:K41)</f>
        <v>0</v>
      </c>
      <c r="L43" s="170"/>
      <c r="M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158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17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Revitalizace zahrady Benediktinského opatství</v>
      </c>
      <c r="F52" s="35"/>
      <c r="G52" s="35"/>
      <c r="H52" s="35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153</v>
      </c>
      <c r="D53" s="25"/>
      <c r="E53" s="25"/>
      <c r="F53" s="25"/>
      <c r="G53" s="25"/>
      <c r="H53" s="25"/>
      <c r="I53" s="25"/>
      <c r="J53" s="25"/>
      <c r="K53" s="25"/>
      <c r="L53" s="25"/>
      <c r="M53" s="23"/>
    </row>
    <row r="54" s="2" customFormat="1" ht="16.5" customHeight="1">
      <c r="A54" s="41"/>
      <c r="B54" s="42"/>
      <c r="C54" s="43"/>
      <c r="D54" s="43"/>
      <c r="E54" s="175" t="s">
        <v>1318</v>
      </c>
      <c r="F54" s="43"/>
      <c r="G54" s="43"/>
      <c r="H54" s="43"/>
      <c r="I54" s="43"/>
      <c r="J54" s="43"/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2" customHeight="1">
      <c r="A55" s="41"/>
      <c r="B55" s="42"/>
      <c r="C55" s="35" t="s">
        <v>518</v>
      </c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6.5" customHeight="1">
      <c r="A56" s="41"/>
      <c r="B56" s="42"/>
      <c r="C56" s="43"/>
      <c r="D56" s="43"/>
      <c r="E56" s="72" t="str">
        <f>E11</f>
        <v xml:space="preserve">2025-014-04-01 - Krajinářské úpravy - příprava půdy </v>
      </c>
      <c r="F56" s="43"/>
      <c r="G56" s="43"/>
      <c r="H56" s="43"/>
      <c r="I56" s="43"/>
      <c r="J56" s="43"/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2" customHeight="1">
      <c r="A58" s="41"/>
      <c r="B58" s="42"/>
      <c r="C58" s="35" t="s">
        <v>22</v>
      </c>
      <c r="D58" s="43"/>
      <c r="E58" s="43"/>
      <c r="F58" s="30" t="str">
        <f>F14</f>
        <v>parc.č.:1236, 1237/1, 1237/2, 1238, k.ú</v>
      </c>
      <c r="G58" s="43"/>
      <c r="H58" s="43"/>
      <c r="I58" s="35" t="s">
        <v>24</v>
      </c>
      <c r="J58" s="75" t="str">
        <f>IF(J14="","",J14)</f>
        <v>5. 6. 2025</v>
      </c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40.05" customHeight="1">
      <c r="A60" s="41"/>
      <c r="B60" s="42"/>
      <c r="C60" s="35" t="s">
        <v>26</v>
      </c>
      <c r="D60" s="43"/>
      <c r="E60" s="43"/>
      <c r="F60" s="30" t="str">
        <f>E17</f>
        <v xml:space="preserve">Benediktinské opatství, Vyšehradská 49, Praha 2   </v>
      </c>
      <c r="G60" s="43"/>
      <c r="H60" s="43"/>
      <c r="I60" s="35" t="s">
        <v>32</v>
      </c>
      <c r="J60" s="39" t="str">
        <f>E23</f>
        <v xml:space="preserve">Ing. arch. Tomáš Hradečný, Sestupná 21, Praha 6   </v>
      </c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15.15" customHeight="1">
      <c r="A61" s="41"/>
      <c r="B61" s="42"/>
      <c r="C61" s="35" t="s">
        <v>30</v>
      </c>
      <c r="D61" s="43"/>
      <c r="E61" s="43"/>
      <c r="F61" s="30" t="str">
        <f>IF(E20="","",E20)</f>
        <v>Vyplň údaj</v>
      </c>
      <c r="G61" s="43"/>
      <c r="H61" s="43"/>
      <c r="I61" s="35" t="s">
        <v>34</v>
      </c>
      <c r="J61" s="39" t="str">
        <f>E26</f>
        <v>Ing. Dana Mlejnková</v>
      </c>
      <c r="K61" s="43"/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9.28" customHeight="1">
      <c r="A63" s="41"/>
      <c r="B63" s="42"/>
      <c r="C63" s="176" t="s">
        <v>159</v>
      </c>
      <c r="D63" s="177"/>
      <c r="E63" s="177"/>
      <c r="F63" s="177"/>
      <c r="G63" s="177"/>
      <c r="H63" s="177"/>
      <c r="I63" s="178" t="s">
        <v>160</v>
      </c>
      <c r="J63" s="178" t="s">
        <v>161</v>
      </c>
      <c r="K63" s="178" t="s">
        <v>162</v>
      </c>
      <c r="L63" s="177"/>
      <c r="M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2.8" customHeight="1">
      <c r="A65" s="41"/>
      <c r="B65" s="42"/>
      <c r="C65" s="179" t="s">
        <v>72</v>
      </c>
      <c r="D65" s="43"/>
      <c r="E65" s="43"/>
      <c r="F65" s="43"/>
      <c r="G65" s="43"/>
      <c r="H65" s="43"/>
      <c r="I65" s="105">
        <f>Q101</f>
        <v>0</v>
      </c>
      <c r="J65" s="105">
        <f>R101</f>
        <v>0</v>
      </c>
      <c r="K65" s="105">
        <f>K101</f>
        <v>0</v>
      </c>
      <c r="L65" s="43"/>
      <c r="M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U65" s="20" t="s">
        <v>163</v>
      </c>
    </row>
    <row r="66" s="9" customFormat="1" ht="24.96" customHeight="1">
      <c r="A66" s="9"/>
      <c r="B66" s="180"/>
      <c r="C66" s="181"/>
      <c r="D66" s="182" t="s">
        <v>164</v>
      </c>
      <c r="E66" s="183"/>
      <c r="F66" s="183"/>
      <c r="G66" s="183"/>
      <c r="H66" s="183"/>
      <c r="I66" s="184">
        <f>Q102</f>
        <v>0</v>
      </c>
      <c r="J66" s="184">
        <f>R102</f>
        <v>0</v>
      </c>
      <c r="K66" s="184">
        <f>K102</f>
        <v>0</v>
      </c>
      <c r="L66" s="181"/>
      <c r="M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31"/>
      <c r="D67" s="187" t="s">
        <v>1320</v>
      </c>
      <c r="E67" s="188"/>
      <c r="F67" s="188"/>
      <c r="G67" s="188"/>
      <c r="H67" s="188"/>
      <c r="I67" s="189">
        <f>Q103</f>
        <v>0</v>
      </c>
      <c r="J67" s="189">
        <f>R103</f>
        <v>0</v>
      </c>
      <c r="K67" s="189">
        <f>K103</f>
        <v>0</v>
      </c>
      <c r="L67" s="131"/>
      <c r="M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31"/>
      <c r="D68" s="187" t="s">
        <v>1321</v>
      </c>
      <c r="E68" s="188"/>
      <c r="F68" s="188"/>
      <c r="G68" s="188"/>
      <c r="H68" s="188"/>
      <c r="I68" s="189">
        <f>Q145</f>
        <v>0</v>
      </c>
      <c r="J68" s="189">
        <f>R145</f>
        <v>0</v>
      </c>
      <c r="K68" s="189">
        <f>K145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31"/>
      <c r="D69" s="187" t="s">
        <v>1322</v>
      </c>
      <c r="E69" s="188"/>
      <c r="F69" s="188"/>
      <c r="G69" s="188"/>
      <c r="H69" s="188"/>
      <c r="I69" s="189">
        <f>Q152</f>
        <v>0</v>
      </c>
      <c r="J69" s="189">
        <f>R152</f>
        <v>0</v>
      </c>
      <c r="K69" s="189">
        <f>K152</f>
        <v>0</v>
      </c>
      <c r="L69" s="131"/>
      <c r="M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31"/>
      <c r="D70" s="187" t="s">
        <v>1323</v>
      </c>
      <c r="E70" s="188"/>
      <c r="F70" s="188"/>
      <c r="G70" s="188"/>
      <c r="H70" s="188"/>
      <c r="I70" s="189">
        <f>Q169</f>
        <v>0</v>
      </c>
      <c r="J70" s="189">
        <f>R169</f>
        <v>0</v>
      </c>
      <c r="K70" s="189">
        <f>K169</f>
        <v>0</v>
      </c>
      <c r="L70" s="131"/>
      <c r="M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31"/>
      <c r="D71" s="187" t="s">
        <v>1324</v>
      </c>
      <c r="E71" s="188"/>
      <c r="F71" s="188"/>
      <c r="G71" s="188"/>
      <c r="H71" s="188"/>
      <c r="I71" s="189">
        <f>Q186</f>
        <v>0</v>
      </c>
      <c r="J71" s="189">
        <f>R186</f>
        <v>0</v>
      </c>
      <c r="K71" s="189">
        <f>K186</f>
        <v>0</v>
      </c>
      <c r="L71" s="131"/>
      <c r="M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31"/>
      <c r="D72" s="187" t="s">
        <v>1325</v>
      </c>
      <c r="E72" s="188"/>
      <c r="F72" s="188"/>
      <c r="G72" s="188"/>
      <c r="H72" s="188"/>
      <c r="I72" s="189">
        <f>Q194</f>
        <v>0</v>
      </c>
      <c r="J72" s="189">
        <f>R194</f>
        <v>0</v>
      </c>
      <c r="K72" s="189">
        <f>K194</f>
        <v>0</v>
      </c>
      <c r="L72" s="131"/>
      <c r="M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31"/>
      <c r="D73" s="187" t="s">
        <v>1326</v>
      </c>
      <c r="E73" s="188"/>
      <c r="F73" s="188"/>
      <c r="G73" s="188"/>
      <c r="H73" s="188"/>
      <c r="I73" s="189">
        <f>Q202</f>
        <v>0</v>
      </c>
      <c r="J73" s="189">
        <f>R202</f>
        <v>0</v>
      </c>
      <c r="K73" s="189">
        <f>K202</f>
        <v>0</v>
      </c>
      <c r="L73" s="131"/>
      <c r="M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31"/>
      <c r="D74" s="187" t="s">
        <v>1327</v>
      </c>
      <c r="E74" s="188"/>
      <c r="F74" s="188"/>
      <c r="G74" s="188"/>
      <c r="H74" s="188"/>
      <c r="I74" s="189">
        <f>Q245</f>
        <v>0</v>
      </c>
      <c r="J74" s="189">
        <f>R245</f>
        <v>0</v>
      </c>
      <c r="K74" s="189">
        <f>K245</f>
        <v>0</v>
      </c>
      <c r="L74" s="131"/>
      <c r="M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31"/>
      <c r="D75" s="187" t="s">
        <v>1328</v>
      </c>
      <c r="E75" s="188"/>
      <c r="F75" s="188"/>
      <c r="G75" s="188"/>
      <c r="H75" s="188"/>
      <c r="I75" s="189">
        <f>Q259</f>
        <v>0</v>
      </c>
      <c r="J75" s="189">
        <f>R259</f>
        <v>0</v>
      </c>
      <c r="K75" s="189">
        <f>K259</f>
        <v>0</v>
      </c>
      <c r="L75" s="131"/>
      <c r="M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31"/>
      <c r="D76" s="187" t="s">
        <v>1329</v>
      </c>
      <c r="E76" s="188"/>
      <c r="F76" s="188"/>
      <c r="G76" s="188"/>
      <c r="H76" s="188"/>
      <c r="I76" s="189">
        <f>Q307</f>
        <v>0</v>
      </c>
      <c r="J76" s="189">
        <f>R307</f>
        <v>0</v>
      </c>
      <c r="K76" s="189">
        <f>K307</f>
        <v>0</v>
      </c>
      <c r="L76" s="131"/>
      <c r="M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31"/>
      <c r="D77" s="187" t="s">
        <v>1330</v>
      </c>
      <c r="E77" s="188"/>
      <c r="F77" s="188"/>
      <c r="G77" s="188"/>
      <c r="H77" s="188"/>
      <c r="I77" s="189">
        <f>Q348</f>
        <v>0</v>
      </c>
      <c r="J77" s="189">
        <f>R348</f>
        <v>0</v>
      </c>
      <c r="K77" s="189">
        <f>K348</f>
        <v>0</v>
      </c>
      <c r="L77" s="131"/>
      <c r="M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31"/>
      <c r="D78" s="187" t="s">
        <v>1331</v>
      </c>
      <c r="E78" s="188"/>
      <c r="F78" s="188"/>
      <c r="G78" s="188"/>
      <c r="H78" s="188"/>
      <c r="I78" s="189">
        <f>Q382</f>
        <v>0</v>
      </c>
      <c r="J78" s="189">
        <f>R382</f>
        <v>0</v>
      </c>
      <c r="K78" s="189">
        <f>K382</f>
        <v>0</v>
      </c>
      <c r="L78" s="131"/>
      <c r="M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6"/>
      <c r="C79" s="131"/>
      <c r="D79" s="187" t="s">
        <v>174</v>
      </c>
      <c r="E79" s="188"/>
      <c r="F79" s="188"/>
      <c r="G79" s="188"/>
      <c r="H79" s="188"/>
      <c r="I79" s="189">
        <f>Q440</f>
        <v>0</v>
      </c>
      <c r="J79" s="189">
        <f>R440</f>
        <v>0</v>
      </c>
      <c r="K79" s="189">
        <f>K440</f>
        <v>0</v>
      </c>
      <c r="L79" s="131"/>
      <c r="M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5" s="2" customFormat="1" ht="6.96" customHeight="1">
      <c r="A85" s="41"/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4.96" customHeight="1">
      <c r="A86" s="41"/>
      <c r="B86" s="42"/>
      <c r="C86" s="26" t="s">
        <v>175</v>
      </c>
      <c r="D86" s="43"/>
      <c r="E86" s="43"/>
      <c r="F86" s="43"/>
      <c r="G86" s="43"/>
      <c r="H86" s="43"/>
      <c r="I86" s="43"/>
      <c r="J86" s="43"/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17</v>
      </c>
      <c r="D88" s="43"/>
      <c r="E88" s="43"/>
      <c r="F88" s="43"/>
      <c r="G88" s="43"/>
      <c r="H88" s="43"/>
      <c r="I88" s="43"/>
      <c r="J88" s="43"/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175" t="str">
        <f>E7</f>
        <v>Revitalizace zahrady Benediktinského opatství</v>
      </c>
      <c r="F89" s="35"/>
      <c r="G89" s="35"/>
      <c r="H89" s="35"/>
      <c r="I89" s="43"/>
      <c r="J89" s="43"/>
      <c r="K89" s="43"/>
      <c r="L89" s="43"/>
      <c r="M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" customFormat="1" ht="12" customHeight="1">
      <c r="B90" s="24"/>
      <c r="C90" s="35" t="s">
        <v>153</v>
      </c>
      <c r="D90" s="25"/>
      <c r="E90" s="25"/>
      <c r="F90" s="25"/>
      <c r="G90" s="25"/>
      <c r="H90" s="25"/>
      <c r="I90" s="25"/>
      <c r="J90" s="25"/>
      <c r="K90" s="25"/>
      <c r="L90" s="25"/>
      <c r="M90" s="23"/>
    </row>
    <row r="91" s="2" customFormat="1" ht="16.5" customHeight="1">
      <c r="A91" s="41"/>
      <c r="B91" s="42"/>
      <c r="C91" s="43"/>
      <c r="D91" s="43"/>
      <c r="E91" s="175" t="s">
        <v>1318</v>
      </c>
      <c r="F91" s="43"/>
      <c r="G91" s="43"/>
      <c r="H91" s="43"/>
      <c r="I91" s="43"/>
      <c r="J91" s="43"/>
      <c r="K91" s="43"/>
      <c r="L91" s="43"/>
      <c r="M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518</v>
      </c>
      <c r="D92" s="43"/>
      <c r="E92" s="43"/>
      <c r="F92" s="43"/>
      <c r="G92" s="43"/>
      <c r="H92" s="43"/>
      <c r="I92" s="43"/>
      <c r="J92" s="43"/>
      <c r="K92" s="43"/>
      <c r="L92" s="43"/>
      <c r="M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E11</f>
        <v xml:space="preserve">2025-014-04-01 - Krajinářské úpravy - příprava půdy </v>
      </c>
      <c r="F93" s="43"/>
      <c r="G93" s="43"/>
      <c r="H93" s="43"/>
      <c r="I93" s="43"/>
      <c r="J93" s="43"/>
      <c r="K93" s="43"/>
      <c r="L93" s="43"/>
      <c r="M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22</v>
      </c>
      <c r="D95" s="43"/>
      <c r="E95" s="43"/>
      <c r="F95" s="30" t="str">
        <f>F14</f>
        <v>parc.č.:1236, 1237/1, 1237/2, 1238, k.ú</v>
      </c>
      <c r="G95" s="43"/>
      <c r="H95" s="43"/>
      <c r="I95" s="35" t="s">
        <v>24</v>
      </c>
      <c r="J95" s="75" t="str">
        <f>IF(J14="","",J14)</f>
        <v>5. 6. 2025</v>
      </c>
      <c r="K95" s="43"/>
      <c r="L95" s="43"/>
      <c r="M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40.05" customHeight="1">
      <c r="A97" s="41"/>
      <c r="B97" s="42"/>
      <c r="C97" s="35" t="s">
        <v>26</v>
      </c>
      <c r="D97" s="43"/>
      <c r="E97" s="43"/>
      <c r="F97" s="30" t="str">
        <f>E17</f>
        <v xml:space="preserve">Benediktinské opatství, Vyšehradská 49, Praha 2   </v>
      </c>
      <c r="G97" s="43"/>
      <c r="H97" s="43"/>
      <c r="I97" s="35" t="s">
        <v>32</v>
      </c>
      <c r="J97" s="39" t="str">
        <f>E23</f>
        <v xml:space="preserve">Ing. arch. Tomáš Hradečný, Sestupná 21, Praha 6   </v>
      </c>
      <c r="K97" s="43"/>
      <c r="L97" s="43"/>
      <c r="M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30</v>
      </c>
      <c r="D98" s="43"/>
      <c r="E98" s="43"/>
      <c r="F98" s="30" t="str">
        <f>IF(E20="","",E20)</f>
        <v>Vyplň údaj</v>
      </c>
      <c r="G98" s="43"/>
      <c r="H98" s="43"/>
      <c r="I98" s="35" t="s">
        <v>34</v>
      </c>
      <c r="J98" s="39" t="str">
        <f>E26</f>
        <v>Ing. Dana Mlejnková</v>
      </c>
      <c r="K98" s="43"/>
      <c r="L98" s="43"/>
      <c r="M98" s="150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150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91"/>
      <c r="B100" s="192"/>
      <c r="C100" s="193" t="s">
        <v>176</v>
      </c>
      <c r="D100" s="194" t="s">
        <v>57</v>
      </c>
      <c r="E100" s="194" t="s">
        <v>53</v>
      </c>
      <c r="F100" s="194" t="s">
        <v>54</v>
      </c>
      <c r="G100" s="194" t="s">
        <v>177</v>
      </c>
      <c r="H100" s="194" t="s">
        <v>178</v>
      </c>
      <c r="I100" s="194" t="s">
        <v>179</v>
      </c>
      <c r="J100" s="194" t="s">
        <v>180</v>
      </c>
      <c r="K100" s="194" t="s">
        <v>162</v>
      </c>
      <c r="L100" s="195" t="s">
        <v>181</v>
      </c>
      <c r="M100" s="196"/>
      <c r="N100" s="95" t="s">
        <v>20</v>
      </c>
      <c r="O100" s="96" t="s">
        <v>42</v>
      </c>
      <c r="P100" s="96" t="s">
        <v>182</v>
      </c>
      <c r="Q100" s="96" t="s">
        <v>183</v>
      </c>
      <c r="R100" s="96" t="s">
        <v>184</v>
      </c>
      <c r="S100" s="96" t="s">
        <v>185</v>
      </c>
      <c r="T100" s="96" t="s">
        <v>186</v>
      </c>
      <c r="U100" s="96" t="s">
        <v>187</v>
      </c>
      <c r="V100" s="96" t="s">
        <v>188</v>
      </c>
      <c r="W100" s="96" t="s">
        <v>189</v>
      </c>
      <c r="X100" s="97" t="s">
        <v>190</v>
      </c>
      <c r="Y100" s="191"/>
      <c r="Z100" s="191"/>
      <c r="AA100" s="191"/>
      <c r="AB100" s="191"/>
      <c r="AC100" s="191"/>
      <c r="AD100" s="191"/>
      <c r="AE100" s="191"/>
    </row>
    <row r="101" s="2" customFormat="1" ht="22.8" customHeight="1">
      <c r="A101" s="41"/>
      <c r="B101" s="42"/>
      <c r="C101" s="102" t="s">
        <v>191</v>
      </c>
      <c r="D101" s="43"/>
      <c r="E101" s="43"/>
      <c r="F101" s="43"/>
      <c r="G101" s="43"/>
      <c r="H101" s="43"/>
      <c r="I101" s="43"/>
      <c r="J101" s="43"/>
      <c r="K101" s="197">
        <f>BK101</f>
        <v>0</v>
      </c>
      <c r="L101" s="43"/>
      <c r="M101" s="47"/>
      <c r="N101" s="98"/>
      <c r="O101" s="198"/>
      <c r="P101" s="99"/>
      <c r="Q101" s="199">
        <f>Q102</f>
        <v>0</v>
      </c>
      <c r="R101" s="199">
        <f>R102</f>
        <v>0</v>
      </c>
      <c r="S101" s="99"/>
      <c r="T101" s="200">
        <f>T102</f>
        <v>0</v>
      </c>
      <c r="U101" s="99"/>
      <c r="V101" s="200">
        <f>V102</f>
        <v>1.5680756</v>
      </c>
      <c r="W101" s="99"/>
      <c r="X101" s="201">
        <f>X102</f>
        <v>0</v>
      </c>
      <c r="Y101" s="41"/>
      <c r="Z101" s="41"/>
      <c r="AA101" s="41"/>
      <c r="AB101" s="41"/>
      <c r="AC101" s="41"/>
      <c r="AD101" s="41"/>
      <c r="AE101" s="41"/>
      <c r="AT101" s="20" t="s">
        <v>73</v>
      </c>
      <c r="AU101" s="20" t="s">
        <v>163</v>
      </c>
      <c r="BK101" s="202">
        <f>BK102</f>
        <v>0</v>
      </c>
    </row>
    <row r="102" s="12" customFormat="1" ht="25.92" customHeight="1">
      <c r="A102" s="12"/>
      <c r="B102" s="203"/>
      <c r="C102" s="204"/>
      <c r="D102" s="205" t="s">
        <v>73</v>
      </c>
      <c r="E102" s="206" t="s">
        <v>192</v>
      </c>
      <c r="F102" s="206" t="s">
        <v>193</v>
      </c>
      <c r="G102" s="204"/>
      <c r="H102" s="204"/>
      <c r="I102" s="207"/>
      <c r="J102" s="207"/>
      <c r="K102" s="208">
        <f>BK102</f>
        <v>0</v>
      </c>
      <c r="L102" s="204"/>
      <c r="M102" s="209"/>
      <c r="N102" s="210"/>
      <c r="O102" s="211"/>
      <c r="P102" s="211"/>
      <c r="Q102" s="212">
        <f>Q103+Q145+Q152+Q169+Q186+Q194+Q202+Q245+Q259+Q307+Q348+Q382+Q440</f>
        <v>0</v>
      </c>
      <c r="R102" s="212">
        <f>R103+R145+R152+R169+R186+R194+R202+R245+R259+R307+R348+R382+R440</f>
        <v>0</v>
      </c>
      <c r="S102" s="211"/>
      <c r="T102" s="213">
        <f>T103+T145+T152+T169+T186+T194+T202+T245+T259+T307+T348+T382+T440</f>
        <v>0</v>
      </c>
      <c r="U102" s="211"/>
      <c r="V102" s="213">
        <f>V103+V145+V152+V169+V186+V194+V202+V245+V259+V307+V348+V382+V440</f>
        <v>1.5680756</v>
      </c>
      <c r="W102" s="211"/>
      <c r="X102" s="214">
        <f>X103+X145+X152+X169+X186+X194+X202+X245+X259+X307+X348+X382+X440</f>
        <v>0</v>
      </c>
      <c r="Y102" s="12"/>
      <c r="Z102" s="12"/>
      <c r="AA102" s="12"/>
      <c r="AB102" s="12"/>
      <c r="AC102" s="12"/>
      <c r="AD102" s="12"/>
      <c r="AE102" s="12"/>
      <c r="AR102" s="215" t="s">
        <v>82</v>
      </c>
      <c r="AT102" s="216" t="s">
        <v>73</v>
      </c>
      <c r="AU102" s="216" t="s">
        <v>74</v>
      </c>
      <c r="AY102" s="215" t="s">
        <v>194</v>
      </c>
      <c r="BK102" s="217">
        <f>BK103+BK145+BK152+BK169+BK186+BK194+BK202+BK245+BK259+BK307+BK348+BK382+BK440</f>
        <v>0</v>
      </c>
    </row>
    <row r="103" s="12" customFormat="1" ht="22.8" customHeight="1">
      <c r="A103" s="12"/>
      <c r="B103" s="203"/>
      <c r="C103" s="204"/>
      <c r="D103" s="205" t="s">
        <v>73</v>
      </c>
      <c r="E103" s="218" t="s">
        <v>259</v>
      </c>
      <c r="F103" s="218" t="s">
        <v>1332</v>
      </c>
      <c r="G103" s="204"/>
      <c r="H103" s="204"/>
      <c r="I103" s="207"/>
      <c r="J103" s="207"/>
      <c r="K103" s="219">
        <f>BK103</f>
        <v>0</v>
      </c>
      <c r="L103" s="204"/>
      <c r="M103" s="209"/>
      <c r="N103" s="210"/>
      <c r="O103" s="211"/>
      <c r="P103" s="211"/>
      <c r="Q103" s="212">
        <f>SUM(Q104:Q144)</f>
        <v>0</v>
      </c>
      <c r="R103" s="212">
        <f>SUM(R104:R144)</f>
        <v>0</v>
      </c>
      <c r="S103" s="211"/>
      <c r="T103" s="213">
        <f>SUM(T104:T144)</f>
        <v>0</v>
      </c>
      <c r="U103" s="211"/>
      <c r="V103" s="213">
        <f>SUM(V104:V144)</f>
        <v>0</v>
      </c>
      <c r="W103" s="211"/>
      <c r="X103" s="214">
        <f>SUM(X104:X144)</f>
        <v>0</v>
      </c>
      <c r="Y103" s="12"/>
      <c r="Z103" s="12"/>
      <c r="AA103" s="12"/>
      <c r="AB103" s="12"/>
      <c r="AC103" s="12"/>
      <c r="AD103" s="12"/>
      <c r="AE103" s="12"/>
      <c r="AR103" s="215" t="s">
        <v>82</v>
      </c>
      <c r="AT103" s="216" t="s">
        <v>73</v>
      </c>
      <c r="AU103" s="216" t="s">
        <v>82</v>
      </c>
      <c r="AY103" s="215" t="s">
        <v>194</v>
      </c>
      <c r="BK103" s="217">
        <f>SUM(BK104:BK144)</f>
        <v>0</v>
      </c>
    </row>
    <row r="104" s="2" customFormat="1" ht="24.15" customHeight="1">
      <c r="A104" s="41"/>
      <c r="B104" s="42"/>
      <c r="C104" s="220" t="s">
        <v>82</v>
      </c>
      <c r="D104" s="220" t="s">
        <v>197</v>
      </c>
      <c r="E104" s="221" t="s">
        <v>198</v>
      </c>
      <c r="F104" s="222" t="s">
        <v>199</v>
      </c>
      <c r="G104" s="223" t="s">
        <v>200</v>
      </c>
      <c r="H104" s="224">
        <v>2110</v>
      </c>
      <c r="I104" s="225"/>
      <c r="J104" s="225"/>
      <c r="K104" s="226">
        <f>ROUND(P104*H104,2)</f>
        <v>0</v>
      </c>
      <c r="L104" s="222" t="s">
        <v>201</v>
      </c>
      <c r="M104" s="47"/>
      <c r="N104" s="227" t="s">
        <v>20</v>
      </c>
      <c r="O104" s="228" t="s">
        <v>43</v>
      </c>
      <c r="P104" s="229">
        <f>I104+J104</f>
        <v>0</v>
      </c>
      <c r="Q104" s="229">
        <f>ROUND(I104*H104,2)</f>
        <v>0</v>
      </c>
      <c r="R104" s="229">
        <f>ROUND(J104*H104,2)</f>
        <v>0</v>
      </c>
      <c r="S104" s="87"/>
      <c r="T104" s="230">
        <f>S104*H104</f>
        <v>0</v>
      </c>
      <c r="U104" s="230">
        <v>0</v>
      </c>
      <c r="V104" s="230">
        <f>U104*H104</f>
        <v>0</v>
      </c>
      <c r="W104" s="230">
        <v>0</v>
      </c>
      <c r="X104" s="231">
        <f>W104*H104</f>
        <v>0</v>
      </c>
      <c r="Y104" s="41"/>
      <c r="Z104" s="41"/>
      <c r="AA104" s="41"/>
      <c r="AB104" s="41"/>
      <c r="AC104" s="41"/>
      <c r="AD104" s="41"/>
      <c r="AE104" s="41"/>
      <c r="AR104" s="232" t="s">
        <v>202</v>
      </c>
      <c r="AT104" s="232" t="s">
        <v>197</v>
      </c>
      <c r="AU104" s="232" t="s">
        <v>84</v>
      </c>
      <c r="AY104" s="20" t="s">
        <v>194</v>
      </c>
      <c r="BE104" s="233">
        <f>IF(O104="základní",K104,0)</f>
        <v>0</v>
      </c>
      <c r="BF104" s="233">
        <f>IF(O104="snížená",K104,0)</f>
        <v>0</v>
      </c>
      <c r="BG104" s="233">
        <f>IF(O104="zákl. přenesená",K104,0)</f>
        <v>0</v>
      </c>
      <c r="BH104" s="233">
        <f>IF(O104="sníž. přenesená",K104,0)</f>
        <v>0</v>
      </c>
      <c r="BI104" s="233">
        <f>IF(O104="nulová",K104,0)</f>
        <v>0</v>
      </c>
      <c r="BJ104" s="20" t="s">
        <v>82</v>
      </c>
      <c r="BK104" s="233">
        <f>ROUND(P104*H104,2)</f>
        <v>0</v>
      </c>
      <c r="BL104" s="20" t="s">
        <v>202</v>
      </c>
      <c r="BM104" s="232" t="s">
        <v>1333</v>
      </c>
    </row>
    <row r="105" s="2" customFormat="1">
      <c r="A105" s="41"/>
      <c r="B105" s="42"/>
      <c r="C105" s="43"/>
      <c r="D105" s="234" t="s">
        <v>204</v>
      </c>
      <c r="E105" s="43"/>
      <c r="F105" s="235" t="s">
        <v>205</v>
      </c>
      <c r="G105" s="43"/>
      <c r="H105" s="43"/>
      <c r="I105" s="236"/>
      <c r="J105" s="236"/>
      <c r="K105" s="43"/>
      <c r="L105" s="43"/>
      <c r="M105" s="47"/>
      <c r="N105" s="237"/>
      <c r="O105" s="238"/>
      <c r="P105" s="87"/>
      <c r="Q105" s="87"/>
      <c r="R105" s="87"/>
      <c r="S105" s="87"/>
      <c r="T105" s="87"/>
      <c r="U105" s="87"/>
      <c r="V105" s="87"/>
      <c r="W105" s="87"/>
      <c r="X105" s="88"/>
      <c r="Y105" s="41"/>
      <c r="Z105" s="41"/>
      <c r="AA105" s="41"/>
      <c r="AB105" s="41"/>
      <c r="AC105" s="41"/>
      <c r="AD105" s="41"/>
      <c r="AE105" s="41"/>
      <c r="AT105" s="20" t="s">
        <v>204</v>
      </c>
      <c r="AU105" s="20" t="s">
        <v>84</v>
      </c>
    </row>
    <row r="106" s="13" customFormat="1">
      <c r="A106" s="13"/>
      <c r="B106" s="239"/>
      <c r="C106" s="240"/>
      <c r="D106" s="241" t="s">
        <v>206</v>
      </c>
      <c r="E106" s="242" t="s">
        <v>20</v>
      </c>
      <c r="F106" s="243" t="s">
        <v>199</v>
      </c>
      <c r="G106" s="240"/>
      <c r="H106" s="242" t="s">
        <v>20</v>
      </c>
      <c r="I106" s="244"/>
      <c r="J106" s="244"/>
      <c r="K106" s="240"/>
      <c r="L106" s="240"/>
      <c r="M106" s="245"/>
      <c r="N106" s="246"/>
      <c r="O106" s="247"/>
      <c r="P106" s="247"/>
      <c r="Q106" s="247"/>
      <c r="R106" s="247"/>
      <c r="S106" s="247"/>
      <c r="T106" s="247"/>
      <c r="U106" s="247"/>
      <c r="V106" s="247"/>
      <c r="W106" s="247"/>
      <c r="X106" s="248"/>
      <c r="Y106" s="13"/>
      <c r="Z106" s="13"/>
      <c r="AA106" s="13"/>
      <c r="AB106" s="13"/>
      <c r="AC106" s="13"/>
      <c r="AD106" s="13"/>
      <c r="AE106" s="13"/>
      <c r="AT106" s="249" t="s">
        <v>206</v>
      </c>
      <c r="AU106" s="249" t="s">
        <v>84</v>
      </c>
      <c r="AV106" s="13" t="s">
        <v>82</v>
      </c>
      <c r="AW106" s="13" t="s">
        <v>5</v>
      </c>
      <c r="AX106" s="13" t="s">
        <v>74</v>
      </c>
      <c r="AY106" s="249" t="s">
        <v>194</v>
      </c>
    </row>
    <row r="107" s="13" customFormat="1">
      <c r="A107" s="13"/>
      <c r="B107" s="239"/>
      <c r="C107" s="240"/>
      <c r="D107" s="241" t="s">
        <v>206</v>
      </c>
      <c r="E107" s="242" t="s">
        <v>20</v>
      </c>
      <c r="F107" s="243" t="s">
        <v>1334</v>
      </c>
      <c r="G107" s="240"/>
      <c r="H107" s="242" t="s">
        <v>20</v>
      </c>
      <c r="I107" s="244"/>
      <c r="J107" s="244"/>
      <c r="K107" s="240"/>
      <c r="L107" s="240"/>
      <c r="M107" s="245"/>
      <c r="N107" s="246"/>
      <c r="O107" s="247"/>
      <c r="P107" s="247"/>
      <c r="Q107" s="247"/>
      <c r="R107" s="247"/>
      <c r="S107" s="247"/>
      <c r="T107" s="247"/>
      <c r="U107" s="247"/>
      <c r="V107" s="247"/>
      <c r="W107" s="247"/>
      <c r="X107" s="248"/>
      <c r="Y107" s="13"/>
      <c r="Z107" s="13"/>
      <c r="AA107" s="13"/>
      <c r="AB107" s="13"/>
      <c r="AC107" s="13"/>
      <c r="AD107" s="13"/>
      <c r="AE107" s="13"/>
      <c r="AT107" s="249" t="s">
        <v>206</v>
      </c>
      <c r="AU107" s="249" t="s">
        <v>84</v>
      </c>
      <c r="AV107" s="13" t="s">
        <v>82</v>
      </c>
      <c r="AW107" s="13" t="s">
        <v>5</v>
      </c>
      <c r="AX107" s="13" t="s">
        <v>74</v>
      </c>
      <c r="AY107" s="249" t="s">
        <v>194</v>
      </c>
    </row>
    <row r="108" s="13" customFormat="1">
      <c r="A108" s="13"/>
      <c r="B108" s="239"/>
      <c r="C108" s="240"/>
      <c r="D108" s="241" t="s">
        <v>206</v>
      </c>
      <c r="E108" s="242" t="s">
        <v>20</v>
      </c>
      <c r="F108" s="243" t="s">
        <v>349</v>
      </c>
      <c r="G108" s="240"/>
      <c r="H108" s="242" t="s">
        <v>20</v>
      </c>
      <c r="I108" s="244"/>
      <c r="J108" s="244"/>
      <c r="K108" s="240"/>
      <c r="L108" s="240"/>
      <c r="M108" s="245"/>
      <c r="N108" s="246"/>
      <c r="O108" s="247"/>
      <c r="P108" s="247"/>
      <c r="Q108" s="247"/>
      <c r="R108" s="247"/>
      <c r="S108" s="247"/>
      <c r="T108" s="247"/>
      <c r="U108" s="247"/>
      <c r="V108" s="247"/>
      <c r="W108" s="247"/>
      <c r="X108" s="248"/>
      <c r="Y108" s="13"/>
      <c r="Z108" s="13"/>
      <c r="AA108" s="13"/>
      <c r="AB108" s="13"/>
      <c r="AC108" s="13"/>
      <c r="AD108" s="13"/>
      <c r="AE108" s="13"/>
      <c r="AT108" s="249" t="s">
        <v>206</v>
      </c>
      <c r="AU108" s="249" t="s">
        <v>84</v>
      </c>
      <c r="AV108" s="13" t="s">
        <v>82</v>
      </c>
      <c r="AW108" s="13" t="s">
        <v>5</v>
      </c>
      <c r="AX108" s="13" t="s">
        <v>74</v>
      </c>
      <c r="AY108" s="249" t="s">
        <v>194</v>
      </c>
    </row>
    <row r="109" s="14" customFormat="1">
      <c r="A109" s="14"/>
      <c r="B109" s="250"/>
      <c r="C109" s="251"/>
      <c r="D109" s="241" t="s">
        <v>206</v>
      </c>
      <c r="E109" s="252" t="s">
        <v>20</v>
      </c>
      <c r="F109" s="253" t="s">
        <v>1335</v>
      </c>
      <c r="G109" s="251"/>
      <c r="H109" s="254">
        <v>2110</v>
      </c>
      <c r="I109" s="255"/>
      <c r="J109" s="255"/>
      <c r="K109" s="251"/>
      <c r="L109" s="251"/>
      <c r="M109" s="256"/>
      <c r="N109" s="257"/>
      <c r="O109" s="258"/>
      <c r="P109" s="258"/>
      <c r="Q109" s="258"/>
      <c r="R109" s="258"/>
      <c r="S109" s="258"/>
      <c r="T109" s="258"/>
      <c r="U109" s="258"/>
      <c r="V109" s="258"/>
      <c r="W109" s="258"/>
      <c r="X109" s="259"/>
      <c r="Y109" s="14"/>
      <c r="Z109" s="14"/>
      <c r="AA109" s="14"/>
      <c r="AB109" s="14"/>
      <c r="AC109" s="14"/>
      <c r="AD109" s="14"/>
      <c r="AE109" s="14"/>
      <c r="AT109" s="260" t="s">
        <v>206</v>
      </c>
      <c r="AU109" s="260" t="s">
        <v>84</v>
      </c>
      <c r="AV109" s="14" t="s">
        <v>84</v>
      </c>
      <c r="AW109" s="14" t="s">
        <v>5</v>
      </c>
      <c r="AX109" s="14" t="s">
        <v>74</v>
      </c>
      <c r="AY109" s="260" t="s">
        <v>194</v>
      </c>
    </row>
    <row r="110" s="15" customFormat="1">
      <c r="A110" s="15"/>
      <c r="B110" s="261"/>
      <c r="C110" s="262"/>
      <c r="D110" s="241" t="s">
        <v>206</v>
      </c>
      <c r="E110" s="263" t="s">
        <v>20</v>
      </c>
      <c r="F110" s="264" t="s">
        <v>210</v>
      </c>
      <c r="G110" s="262"/>
      <c r="H110" s="265">
        <v>2110</v>
      </c>
      <c r="I110" s="266"/>
      <c r="J110" s="266"/>
      <c r="K110" s="262"/>
      <c r="L110" s="262"/>
      <c r="M110" s="267"/>
      <c r="N110" s="268"/>
      <c r="O110" s="269"/>
      <c r="P110" s="269"/>
      <c r="Q110" s="269"/>
      <c r="R110" s="269"/>
      <c r="S110" s="269"/>
      <c r="T110" s="269"/>
      <c r="U110" s="269"/>
      <c r="V110" s="269"/>
      <c r="W110" s="269"/>
      <c r="X110" s="270"/>
      <c r="Y110" s="15"/>
      <c r="Z110" s="15"/>
      <c r="AA110" s="15"/>
      <c r="AB110" s="15"/>
      <c r="AC110" s="15"/>
      <c r="AD110" s="15"/>
      <c r="AE110" s="15"/>
      <c r="AT110" s="271" t="s">
        <v>206</v>
      </c>
      <c r="AU110" s="271" t="s">
        <v>84</v>
      </c>
      <c r="AV110" s="15" t="s">
        <v>202</v>
      </c>
      <c r="AW110" s="15" t="s">
        <v>5</v>
      </c>
      <c r="AX110" s="15" t="s">
        <v>82</v>
      </c>
      <c r="AY110" s="271" t="s">
        <v>194</v>
      </c>
    </row>
    <row r="111" s="2" customFormat="1" ht="24.15" customHeight="1">
      <c r="A111" s="41"/>
      <c r="B111" s="42"/>
      <c r="C111" s="220" t="s">
        <v>84</v>
      </c>
      <c r="D111" s="220" t="s">
        <v>197</v>
      </c>
      <c r="E111" s="221" t="s">
        <v>1336</v>
      </c>
      <c r="F111" s="222" t="s">
        <v>1337</v>
      </c>
      <c r="G111" s="223" t="s">
        <v>200</v>
      </c>
      <c r="H111" s="224">
        <v>1829</v>
      </c>
      <c r="I111" s="225"/>
      <c r="J111" s="225"/>
      <c r="K111" s="226">
        <f>ROUND(P111*H111,2)</f>
        <v>0</v>
      </c>
      <c r="L111" s="222" t="s">
        <v>201</v>
      </c>
      <c r="M111" s="47"/>
      <c r="N111" s="227" t="s">
        <v>20</v>
      </c>
      <c r="O111" s="228" t="s">
        <v>43</v>
      </c>
      <c r="P111" s="229">
        <f>I111+J111</f>
        <v>0</v>
      </c>
      <c r="Q111" s="229">
        <f>ROUND(I111*H111,2)</f>
        <v>0</v>
      </c>
      <c r="R111" s="229">
        <f>ROUND(J111*H111,2)</f>
        <v>0</v>
      </c>
      <c r="S111" s="87"/>
      <c r="T111" s="230">
        <f>S111*H111</f>
        <v>0</v>
      </c>
      <c r="U111" s="230">
        <v>0</v>
      </c>
      <c r="V111" s="230">
        <f>U111*H111</f>
        <v>0</v>
      </c>
      <c r="W111" s="230">
        <v>0</v>
      </c>
      <c r="X111" s="231">
        <f>W111*H111</f>
        <v>0</v>
      </c>
      <c r="Y111" s="41"/>
      <c r="Z111" s="41"/>
      <c r="AA111" s="41"/>
      <c r="AB111" s="41"/>
      <c r="AC111" s="41"/>
      <c r="AD111" s="41"/>
      <c r="AE111" s="41"/>
      <c r="AR111" s="232" t="s">
        <v>202</v>
      </c>
      <c r="AT111" s="232" t="s">
        <v>197</v>
      </c>
      <c r="AU111" s="232" t="s">
        <v>84</v>
      </c>
      <c r="AY111" s="20" t="s">
        <v>194</v>
      </c>
      <c r="BE111" s="233">
        <f>IF(O111="základní",K111,0)</f>
        <v>0</v>
      </c>
      <c r="BF111" s="233">
        <f>IF(O111="snížená",K111,0)</f>
        <v>0</v>
      </c>
      <c r="BG111" s="233">
        <f>IF(O111="zákl. přenesená",K111,0)</f>
        <v>0</v>
      </c>
      <c r="BH111" s="233">
        <f>IF(O111="sníž. přenesená",K111,0)</f>
        <v>0</v>
      </c>
      <c r="BI111" s="233">
        <f>IF(O111="nulová",K111,0)</f>
        <v>0</v>
      </c>
      <c r="BJ111" s="20" t="s">
        <v>82</v>
      </c>
      <c r="BK111" s="233">
        <f>ROUND(P111*H111,2)</f>
        <v>0</v>
      </c>
      <c r="BL111" s="20" t="s">
        <v>202</v>
      </c>
      <c r="BM111" s="232" t="s">
        <v>1338</v>
      </c>
    </row>
    <row r="112" s="2" customFormat="1">
      <c r="A112" s="41"/>
      <c r="B112" s="42"/>
      <c r="C112" s="43"/>
      <c r="D112" s="234" t="s">
        <v>204</v>
      </c>
      <c r="E112" s="43"/>
      <c r="F112" s="235" t="s">
        <v>1339</v>
      </c>
      <c r="G112" s="43"/>
      <c r="H112" s="43"/>
      <c r="I112" s="236"/>
      <c r="J112" s="236"/>
      <c r="K112" s="43"/>
      <c r="L112" s="43"/>
      <c r="M112" s="47"/>
      <c r="N112" s="237"/>
      <c r="O112" s="238"/>
      <c r="P112" s="87"/>
      <c r="Q112" s="87"/>
      <c r="R112" s="87"/>
      <c r="S112" s="87"/>
      <c r="T112" s="87"/>
      <c r="U112" s="87"/>
      <c r="V112" s="87"/>
      <c r="W112" s="87"/>
      <c r="X112" s="88"/>
      <c r="Y112" s="41"/>
      <c r="Z112" s="41"/>
      <c r="AA112" s="41"/>
      <c r="AB112" s="41"/>
      <c r="AC112" s="41"/>
      <c r="AD112" s="41"/>
      <c r="AE112" s="41"/>
      <c r="AT112" s="20" t="s">
        <v>204</v>
      </c>
      <c r="AU112" s="20" t="s">
        <v>84</v>
      </c>
    </row>
    <row r="113" s="13" customFormat="1">
      <c r="A113" s="13"/>
      <c r="B113" s="239"/>
      <c r="C113" s="240"/>
      <c r="D113" s="241" t="s">
        <v>206</v>
      </c>
      <c r="E113" s="242" t="s">
        <v>20</v>
      </c>
      <c r="F113" s="243" t="s">
        <v>1340</v>
      </c>
      <c r="G113" s="240"/>
      <c r="H113" s="242" t="s">
        <v>20</v>
      </c>
      <c r="I113" s="244"/>
      <c r="J113" s="244"/>
      <c r="K113" s="240"/>
      <c r="L113" s="240"/>
      <c r="M113" s="245"/>
      <c r="N113" s="246"/>
      <c r="O113" s="247"/>
      <c r="P113" s="247"/>
      <c r="Q113" s="247"/>
      <c r="R113" s="247"/>
      <c r="S113" s="247"/>
      <c r="T113" s="247"/>
      <c r="U113" s="247"/>
      <c r="V113" s="247"/>
      <c r="W113" s="247"/>
      <c r="X113" s="248"/>
      <c r="Y113" s="13"/>
      <c r="Z113" s="13"/>
      <c r="AA113" s="13"/>
      <c r="AB113" s="13"/>
      <c r="AC113" s="13"/>
      <c r="AD113" s="13"/>
      <c r="AE113" s="13"/>
      <c r="AT113" s="249" t="s">
        <v>206</v>
      </c>
      <c r="AU113" s="249" t="s">
        <v>84</v>
      </c>
      <c r="AV113" s="13" t="s">
        <v>82</v>
      </c>
      <c r="AW113" s="13" t="s">
        <v>5</v>
      </c>
      <c r="AX113" s="13" t="s">
        <v>74</v>
      </c>
      <c r="AY113" s="249" t="s">
        <v>194</v>
      </c>
    </row>
    <row r="114" s="13" customFormat="1">
      <c r="A114" s="13"/>
      <c r="B114" s="239"/>
      <c r="C114" s="240"/>
      <c r="D114" s="241" t="s">
        <v>206</v>
      </c>
      <c r="E114" s="242" t="s">
        <v>20</v>
      </c>
      <c r="F114" s="243" t="s">
        <v>200</v>
      </c>
      <c r="G114" s="240"/>
      <c r="H114" s="242" t="s">
        <v>20</v>
      </c>
      <c r="I114" s="244"/>
      <c r="J114" s="244"/>
      <c r="K114" s="240"/>
      <c r="L114" s="240"/>
      <c r="M114" s="245"/>
      <c r="N114" s="246"/>
      <c r="O114" s="247"/>
      <c r="P114" s="247"/>
      <c r="Q114" s="247"/>
      <c r="R114" s="247"/>
      <c r="S114" s="247"/>
      <c r="T114" s="247"/>
      <c r="U114" s="247"/>
      <c r="V114" s="247"/>
      <c r="W114" s="247"/>
      <c r="X114" s="248"/>
      <c r="Y114" s="13"/>
      <c r="Z114" s="13"/>
      <c r="AA114" s="13"/>
      <c r="AB114" s="13"/>
      <c r="AC114" s="13"/>
      <c r="AD114" s="13"/>
      <c r="AE114" s="13"/>
      <c r="AT114" s="249" t="s">
        <v>206</v>
      </c>
      <c r="AU114" s="249" t="s">
        <v>84</v>
      </c>
      <c r="AV114" s="13" t="s">
        <v>82</v>
      </c>
      <c r="AW114" s="13" t="s">
        <v>5</v>
      </c>
      <c r="AX114" s="13" t="s">
        <v>74</v>
      </c>
      <c r="AY114" s="249" t="s">
        <v>194</v>
      </c>
    </row>
    <row r="115" s="14" customFormat="1">
      <c r="A115" s="14"/>
      <c r="B115" s="250"/>
      <c r="C115" s="251"/>
      <c r="D115" s="241" t="s">
        <v>206</v>
      </c>
      <c r="E115" s="252" t="s">
        <v>20</v>
      </c>
      <c r="F115" s="253" t="s">
        <v>1341</v>
      </c>
      <c r="G115" s="251"/>
      <c r="H115" s="254">
        <v>1829</v>
      </c>
      <c r="I115" s="255"/>
      <c r="J115" s="255"/>
      <c r="K115" s="251"/>
      <c r="L115" s="251"/>
      <c r="M115" s="256"/>
      <c r="N115" s="257"/>
      <c r="O115" s="258"/>
      <c r="P115" s="258"/>
      <c r="Q115" s="258"/>
      <c r="R115" s="258"/>
      <c r="S115" s="258"/>
      <c r="T115" s="258"/>
      <c r="U115" s="258"/>
      <c r="V115" s="258"/>
      <c r="W115" s="258"/>
      <c r="X115" s="259"/>
      <c r="Y115" s="14"/>
      <c r="Z115" s="14"/>
      <c r="AA115" s="14"/>
      <c r="AB115" s="14"/>
      <c r="AC115" s="14"/>
      <c r="AD115" s="14"/>
      <c r="AE115" s="14"/>
      <c r="AT115" s="260" t="s">
        <v>206</v>
      </c>
      <c r="AU115" s="260" t="s">
        <v>84</v>
      </c>
      <c r="AV115" s="14" t="s">
        <v>84</v>
      </c>
      <c r="AW115" s="14" t="s">
        <v>5</v>
      </c>
      <c r="AX115" s="14" t="s">
        <v>74</v>
      </c>
      <c r="AY115" s="260" t="s">
        <v>194</v>
      </c>
    </row>
    <row r="116" s="15" customFormat="1">
      <c r="A116" s="15"/>
      <c r="B116" s="261"/>
      <c r="C116" s="262"/>
      <c r="D116" s="241" t="s">
        <v>206</v>
      </c>
      <c r="E116" s="263" t="s">
        <v>20</v>
      </c>
      <c r="F116" s="264" t="s">
        <v>210</v>
      </c>
      <c r="G116" s="262"/>
      <c r="H116" s="265">
        <v>1829</v>
      </c>
      <c r="I116" s="266"/>
      <c r="J116" s="266"/>
      <c r="K116" s="262"/>
      <c r="L116" s="262"/>
      <c r="M116" s="267"/>
      <c r="N116" s="268"/>
      <c r="O116" s="269"/>
      <c r="P116" s="269"/>
      <c r="Q116" s="269"/>
      <c r="R116" s="269"/>
      <c r="S116" s="269"/>
      <c r="T116" s="269"/>
      <c r="U116" s="269"/>
      <c r="V116" s="269"/>
      <c r="W116" s="269"/>
      <c r="X116" s="270"/>
      <c r="Y116" s="15"/>
      <c r="Z116" s="15"/>
      <c r="AA116" s="15"/>
      <c r="AB116" s="15"/>
      <c r="AC116" s="15"/>
      <c r="AD116" s="15"/>
      <c r="AE116" s="15"/>
      <c r="AT116" s="271" t="s">
        <v>206</v>
      </c>
      <c r="AU116" s="271" t="s">
        <v>84</v>
      </c>
      <c r="AV116" s="15" t="s">
        <v>202</v>
      </c>
      <c r="AW116" s="15" t="s">
        <v>5</v>
      </c>
      <c r="AX116" s="15" t="s">
        <v>82</v>
      </c>
      <c r="AY116" s="271" t="s">
        <v>194</v>
      </c>
    </row>
    <row r="117" s="2" customFormat="1" ht="24.15" customHeight="1">
      <c r="A117" s="41"/>
      <c r="B117" s="42"/>
      <c r="C117" s="220" t="s">
        <v>215</v>
      </c>
      <c r="D117" s="220" t="s">
        <v>197</v>
      </c>
      <c r="E117" s="221" t="s">
        <v>1342</v>
      </c>
      <c r="F117" s="222" t="s">
        <v>1343</v>
      </c>
      <c r="G117" s="223" t="s">
        <v>200</v>
      </c>
      <c r="H117" s="224">
        <v>210</v>
      </c>
      <c r="I117" s="225"/>
      <c r="J117" s="225"/>
      <c r="K117" s="226">
        <f>ROUND(P117*H117,2)</f>
        <v>0</v>
      </c>
      <c r="L117" s="222" t="s">
        <v>201</v>
      </c>
      <c r="M117" s="47"/>
      <c r="N117" s="227" t="s">
        <v>20</v>
      </c>
      <c r="O117" s="228" t="s">
        <v>43</v>
      </c>
      <c r="P117" s="229">
        <f>I117+J117</f>
        <v>0</v>
      </c>
      <c r="Q117" s="229">
        <f>ROUND(I117*H117,2)</f>
        <v>0</v>
      </c>
      <c r="R117" s="229">
        <f>ROUND(J117*H117,2)</f>
        <v>0</v>
      </c>
      <c r="S117" s="87"/>
      <c r="T117" s="230">
        <f>S117*H117</f>
        <v>0</v>
      </c>
      <c r="U117" s="230">
        <v>0</v>
      </c>
      <c r="V117" s="230">
        <f>U117*H117</f>
        <v>0</v>
      </c>
      <c r="W117" s="230">
        <v>0</v>
      </c>
      <c r="X117" s="231">
        <f>W117*H117</f>
        <v>0</v>
      </c>
      <c r="Y117" s="41"/>
      <c r="Z117" s="41"/>
      <c r="AA117" s="41"/>
      <c r="AB117" s="41"/>
      <c r="AC117" s="41"/>
      <c r="AD117" s="41"/>
      <c r="AE117" s="41"/>
      <c r="AR117" s="232" t="s">
        <v>202</v>
      </c>
      <c r="AT117" s="232" t="s">
        <v>197</v>
      </c>
      <c r="AU117" s="232" t="s">
        <v>84</v>
      </c>
      <c r="AY117" s="20" t="s">
        <v>194</v>
      </c>
      <c r="BE117" s="233">
        <f>IF(O117="základní",K117,0)</f>
        <v>0</v>
      </c>
      <c r="BF117" s="233">
        <f>IF(O117="snížená",K117,0)</f>
        <v>0</v>
      </c>
      <c r="BG117" s="233">
        <f>IF(O117="zákl. přenesená",K117,0)</f>
        <v>0</v>
      </c>
      <c r="BH117" s="233">
        <f>IF(O117="sníž. přenesená",K117,0)</f>
        <v>0</v>
      </c>
      <c r="BI117" s="233">
        <f>IF(O117="nulová",K117,0)</f>
        <v>0</v>
      </c>
      <c r="BJ117" s="20" t="s">
        <v>82</v>
      </c>
      <c r="BK117" s="233">
        <f>ROUND(P117*H117,2)</f>
        <v>0</v>
      </c>
      <c r="BL117" s="20" t="s">
        <v>202</v>
      </c>
      <c r="BM117" s="232" t="s">
        <v>1344</v>
      </c>
    </row>
    <row r="118" s="2" customFormat="1">
      <c r="A118" s="41"/>
      <c r="B118" s="42"/>
      <c r="C118" s="43"/>
      <c r="D118" s="234" t="s">
        <v>204</v>
      </c>
      <c r="E118" s="43"/>
      <c r="F118" s="235" t="s">
        <v>1345</v>
      </c>
      <c r="G118" s="43"/>
      <c r="H118" s="43"/>
      <c r="I118" s="236"/>
      <c r="J118" s="236"/>
      <c r="K118" s="43"/>
      <c r="L118" s="43"/>
      <c r="M118" s="47"/>
      <c r="N118" s="237"/>
      <c r="O118" s="238"/>
      <c r="P118" s="87"/>
      <c r="Q118" s="87"/>
      <c r="R118" s="87"/>
      <c r="S118" s="87"/>
      <c r="T118" s="87"/>
      <c r="U118" s="87"/>
      <c r="V118" s="87"/>
      <c r="W118" s="87"/>
      <c r="X118" s="88"/>
      <c r="Y118" s="41"/>
      <c r="Z118" s="41"/>
      <c r="AA118" s="41"/>
      <c r="AB118" s="41"/>
      <c r="AC118" s="41"/>
      <c r="AD118" s="41"/>
      <c r="AE118" s="41"/>
      <c r="AT118" s="20" t="s">
        <v>204</v>
      </c>
      <c r="AU118" s="20" t="s">
        <v>84</v>
      </c>
    </row>
    <row r="119" s="13" customFormat="1">
      <c r="A119" s="13"/>
      <c r="B119" s="239"/>
      <c r="C119" s="240"/>
      <c r="D119" s="241" t="s">
        <v>206</v>
      </c>
      <c r="E119" s="242" t="s">
        <v>20</v>
      </c>
      <c r="F119" s="243" t="s">
        <v>1346</v>
      </c>
      <c r="G119" s="240"/>
      <c r="H119" s="242" t="s">
        <v>20</v>
      </c>
      <c r="I119" s="244"/>
      <c r="J119" s="244"/>
      <c r="K119" s="240"/>
      <c r="L119" s="240"/>
      <c r="M119" s="245"/>
      <c r="N119" s="246"/>
      <c r="O119" s="247"/>
      <c r="P119" s="247"/>
      <c r="Q119" s="247"/>
      <c r="R119" s="247"/>
      <c r="S119" s="247"/>
      <c r="T119" s="247"/>
      <c r="U119" s="247"/>
      <c r="V119" s="247"/>
      <c r="W119" s="247"/>
      <c r="X119" s="248"/>
      <c r="Y119" s="13"/>
      <c r="Z119" s="13"/>
      <c r="AA119" s="13"/>
      <c r="AB119" s="13"/>
      <c r="AC119" s="13"/>
      <c r="AD119" s="13"/>
      <c r="AE119" s="13"/>
      <c r="AT119" s="249" t="s">
        <v>206</v>
      </c>
      <c r="AU119" s="249" t="s">
        <v>84</v>
      </c>
      <c r="AV119" s="13" t="s">
        <v>82</v>
      </c>
      <c r="AW119" s="13" t="s">
        <v>5</v>
      </c>
      <c r="AX119" s="13" t="s">
        <v>74</v>
      </c>
      <c r="AY119" s="249" t="s">
        <v>194</v>
      </c>
    </row>
    <row r="120" s="13" customFormat="1">
      <c r="A120" s="13"/>
      <c r="B120" s="239"/>
      <c r="C120" s="240"/>
      <c r="D120" s="241" t="s">
        <v>206</v>
      </c>
      <c r="E120" s="242" t="s">
        <v>20</v>
      </c>
      <c r="F120" s="243" t="s">
        <v>200</v>
      </c>
      <c r="G120" s="240"/>
      <c r="H120" s="242" t="s">
        <v>20</v>
      </c>
      <c r="I120" s="244"/>
      <c r="J120" s="244"/>
      <c r="K120" s="240"/>
      <c r="L120" s="240"/>
      <c r="M120" s="245"/>
      <c r="N120" s="246"/>
      <c r="O120" s="247"/>
      <c r="P120" s="247"/>
      <c r="Q120" s="247"/>
      <c r="R120" s="247"/>
      <c r="S120" s="247"/>
      <c r="T120" s="247"/>
      <c r="U120" s="247"/>
      <c r="V120" s="247"/>
      <c r="W120" s="247"/>
      <c r="X120" s="248"/>
      <c r="Y120" s="13"/>
      <c r="Z120" s="13"/>
      <c r="AA120" s="13"/>
      <c r="AB120" s="13"/>
      <c r="AC120" s="13"/>
      <c r="AD120" s="13"/>
      <c r="AE120" s="13"/>
      <c r="AT120" s="249" t="s">
        <v>206</v>
      </c>
      <c r="AU120" s="249" t="s">
        <v>84</v>
      </c>
      <c r="AV120" s="13" t="s">
        <v>82</v>
      </c>
      <c r="AW120" s="13" t="s">
        <v>5</v>
      </c>
      <c r="AX120" s="13" t="s">
        <v>74</v>
      </c>
      <c r="AY120" s="249" t="s">
        <v>194</v>
      </c>
    </row>
    <row r="121" s="14" customFormat="1">
      <c r="A121" s="14"/>
      <c r="B121" s="250"/>
      <c r="C121" s="251"/>
      <c r="D121" s="241" t="s">
        <v>206</v>
      </c>
      <c r="E121" s="252" t="s">
        <v>20</v>
      </c>
      <c r="F121" s="253" t="s">
        <v>1347</v>
      </c>
      <c r="G121" s="251"/>
      <c r="H121" s="254">
        <v>210</v>
      </c>
      <c r="I121" s="255"/>
      <c r="J121" s="255"/>
      <c r="K121" s="251"/>
      <c r="L121" s="251"/>
      <c r="M121" s="256"/>
      <c r="N121" s="257"/>
      <c r="O121" s="258"/>
      <c r="P121" s="258"/>
      <c r="Q121" s="258"/>
      <c r="R121" s="258"/>
      <c r="S121" s="258"/>
      <c r="T121" s="258"/>
      <c r="U121" s="258"/>
      <c r="V121" s="258"/>
      <c r="W121" s="258"/>
      <c r="X121" s="259"/>
      <c r="Y121" s="14"/>
      <c r="Z121" s="14"/>
      <c r="AA121" s="14"/>
      <c r="AB121" s="14"/>
      <c r="AC121" s="14"/>
      <c r="AD121" s="14"/>
      <c r="AE121" s="14"/>
      <c r="AT121" s="260" t="s">
        <v>206</v>
      </c>
      <c r="AU121" s="260" t="s">
        <v>84</v>
      </c>
      <c r="AV121" s="14" t="s">
        <v>84</v>
      </c>
      <c r="AW121" s="14" t="s">
        <v>5</v>
      </c>
      <c r="AX121" s="14" t="s">
        <v>74</v>
      </c>
      <c r="AY121" s="260" t="s">
        <v>194</v>
      </c>
    </row>
    <row r="122" s="15" customFormat="1">
      <c r="A122" s="15"/>
      <c r="B122" s="261"/>
      <c r="C122" s="262"/>
      <c r="D122" s="241" t="s">
        <v>206</v>
      </c>
      <c r="E122" s="263" t="s">
        <v>20</v>
      </c>
      <c r="F122" s="264" t="s">
        <v>210</v>
      </c>
      <c r="G122" s="262"/>
      <c r="H122" s="265">
        <v>210</v>
      </c>
      <c r="I122" s="266"/>
      <c r="J122" s="266"/>
      <c r="K122" s="262"/>
      <c r="L122" s="262"/>
      <c r="M122" s="267"/>
      <c r="N122" s="268"/>
      <c r="O122" s="269"/>
      <c r="P122" s="269"/>
      <c r="Q122" s="269"/>
      <c r="R122" s="269"/>
      <c r="S122" s="269"/>
      <c r="T122" s="269"/>
      <c r="U122" s="269"/>
      <c r="V122" s="269"/>
      <c r="W122" s="269"/>
      <c r="X122" s="270"/>
      <c r="Y122" s="15"/>
      <c r="Z122" s="15"/>
      <c r="AA122" s="15"/>
      <c r="AB122" s="15"/>
      <c r="AC122" s="15"/>
      <c r="AD122" s="15"/>
      <c r="AE122" s="15"/>
      <c r="AT122" s="271" t="s">
        <v>206</v>
      </c>
      <c r="AU122" s="271" t="s">
        <v>84</v>
      </c>
      <c r="AV122" s="15" t="s">
        <v>202</v>
      </c>
      <c r="AW122" s="15" t="s">
        <v>5</v>
      </c>
      <c r="AX122" s="15" t="s">
        <v>82</v>
      </c>
      <c r="AY122" s="271" t="s">
        <v>194</v>
      </c>
    </row>
    <row r="123" s="2" customFormat="1" ht="24.15" customHeight="1">
      <c r="A123" s="41"/>
      <c r="B123" s="42"/>
      <c r="C123" s="220" t="s">
        <v>202</v>
      </c>
      <c r="D123" s="220" t="s">
        <v>197</v>
      </c>
      <c r="E123" s="221" t="s">
        <v>1348</v>
      </c>
      <c r="F123" s="222" t="s">
        <v>1349</v>
      </c>
      <c r="G123" s="223" t="s">
        <v>200</v>
      </c>
      <c r="H123" s="224">
        <v>20</v>
      </c>
      <c r="I123" s="225"/>
      <c r="J123" s="225"/>
      <c r="K123" s="226">
        <f>ROUND(P123*H123,2)</f>
        <v>0</v>
      </c>
      <c r="L123" s="222" t="s">
        <v>201</v>
      </c>
      <c r="M123" s="47"/>
      <c r="N123" s="227" t="s">
        <v>20</v>
      </c>
      <c r="O123" s="228" t="s">
        <v>43</v>
      </c>
      <c r="P123" s="229">
        <f>I123+J123</f>
        <v>0</v>
      </c>
      <c r="Q123" s="229">
        <f>ROUND(I123*H123,2)</f>
        <v>0</v>
      </c>
      <c r="R123" s="229">
        <f>ROUND(J123*H123,2)</f>
        <v>0</v>
      </c>
      <c r="S123" s="87"/>
      <c r="T123" s="230">
        <f>S123*H123</f>
        <v>0</v>
      </c>
      <c r="U123" s="230">
        <v>0</v>
      </c>
      <c r="V123" s="230">
        <f>U123*H123</f>
        <v>0</v>
      </c>
      <c r="W123" s="230">
        <v>0</v>
      </c>
      <c r="X123" s="231">
        <f>W123*H123</f>
        <v>0</v>
      </c>
      <c r="Y123" s="41"/>
      <c r="Z123" s="41"/>
      <c r="AA123" s="41"/>
      <c r="AB123" s="41"/>
      <c r="AC123" s="41"/>
      <c r="AD123" s="41"/>
      <c r="AE123" s="41"/>
      <c r="AR123" s="232" t="s">
        <v>202</v>
      </c>
      <c r="AT123" s="232" t="s">
        <v>197</v>
      </c>
      <c r="AU123" s="232" t="s">
        <v>84</v>
      </c>
      <c r="AY123" s="20" t="s">
        <v>194</v>
      </c>
      <c r="BE123" s="233">
        <f>IF(O123="základní",K123,0)</f>
        <v>0</v>
      </c>
      <c r="BF123" s="233">
        <f>IF(O123="snížená",K123,0)</f>
        <v>0</v>
      </c>
      <c r="BG123" s="233">
        <f>IF(O123="zákl. přenesená",K123,0)</f>
        <v>0</v>
      </c>
      <c r="BH123" s="233">
        <f>IF(O123="sníž. přenesená",K123,0)</f>
        <v>0</v>
      </c>
      <c r="BI123" s="233">
        <f>IF(O123="nulová",K123,0)</f>
        <v>0</v>
      </c>
      <c r="BJ123" s="20" t="s">
        <v>82</v>
      </c>
      <c r="BK123" s="233">
        <f>ROUND(P123*H123,2)</f>
        <v>0</v>
      </c>
      <c r="BL123" s="20" t="s">
        <v>202</v>
      </c>
      <c r="BM123" s="232" t="s">
        <v>1350</v>
      </c>
    </row>
    <row r="124" s="2" customFormat="1">
      <c r="A124" s="41"/>
      <c r="B124" s="42"/>
      <c r="C124" s="43"/>
      <c r="D124" s="234" t="s">
        <v>204</v>
      </c>
      <c r="E124" s="43"/>
      <c r="F124" s="235" t="s">
        <v>1351</v>
      </c>
      <c r="G124" s="43"/>
      <c r="H124" s="43"/>
      <c r="I124" s="236"/>
      <c r="J124" s="236"/>
      <c r="K124" s="43"/>
      <c r="L124" s="43"/>
      <c r="M124" s="47"/>
      <c r="N124" s="237"/>
      <c r="O124" s="238"/>
      <c r="P124" s="87"/>
      <c r="Q124" s="87"/>
      <c r="R124" s="87"/>
      <c r="S124" s="87"/>
      <c r="T124" s="87"/>
      <c r="U124" s="87"/>
      <c r="V124" s="87"/>
      <c r="W124" s="87"/>
      <c r="X124" s="88"/>
      <c r="Y124" s="41"/>
      <c r="Z124" s="41"/>
      <c r="AA124" s="41"/>
      <c r="AB124" s="41"/>
      <c r="AC124" s="41"/>
      <c r="AD124" s="41"/>
      <c r="AE124" s="41"/>
      <c r="AT124" s="20" t="s">
        <v>204</v>
      </c>
      <c r="AU124" s="20" t="s">
        <v>84</v>
      </c>
    </row>
    <row r="125" s="13" customFormat="1">
      <c r="A125" s="13"/>
      <c r="B125" s="239"/>
      <c r="C125" s="240"/>
      <c r="D125" s="241" t="s">
        <v>206</v>
      </c>
      <c r="E125" s="242" t="s">
        <v>20</v>
      </c>
      <c r="F125" s="243" t="s">
        <v>1352</v>
      </c>
      <c r="G125" s="240"/>
      <c r="H125" s="242" t="s">
        <v>20</v>
      </c>
      <c r="I125" s="244"/>
      <c r="J125" s="244"/>
      <c r="K125" s="240"/>
      <c r="L125" s="240"/>
      <c r="M125" s="245"/>
      <c r="N125" s="246"/>
      <c r="O125" s="247"/>
      <c r="P125" s="247"/>
      <c r="Q125" s="247"/>
      <c r="R125" s="247"/>
      <c r="S125" s="247"/>
      <c r="T125" s="247"/>
      <c r="U125" s="247"/>
      <c r="V125" s="247"/>
      <c r="W125" s="247"/>
      <c r="X125" s="248"/>
      <c r="Y125" s="13"/>
      <c r="Z125" s="13"/>
      <c r="AA125" s="13"/>
      <c r="AB125" s="13"/>
      <c r="AC125" s="13"/>
      <c r="AD125" s="13"/>
      <c r="AE125" s="13"/>
      <c r="AT125" s="249" t="s">
        <v>206</v>
      </c>
      <c r="AU125" s="249" t="s">
        <v>84</v>
      </c>
      <c r="AV125" s="13" t="s">
        <v>82</v>
      </c>
      <c r="AW125" s="13" t="s">
        <v>5</v>
      </c>
      <c r="AX125" s="13" t="s">
        <v>74</v>
      </c>
      <c r="AY125" s="249" t="s">
        <v>194</v>
      </c>
    </row>
    <row r="126" s="13" customFormat="1">
      <c r="A126" s="13"/>
      <c r="B126" s="239"/>
      <c r="C126" s="240"/>
      <c r="D126" s="241" t="s">
        <v>206</v>
      </c>
      <c r="E126" s="242" t="s">
        <v>20</v>
      </c>
      <c r="F126" s="243" t="s">
        <v>200</v>
      </c>
      <c r="G126" s="240"/>
      <c r="H126" s="242" t="s">
        <v>20</v>
      </c>
      <c r="I126" s="244"/>
      <c r="J126" s="244"/>
      <c r="K126" s="240"/>
      <c r="L126" s="240"/>
      <c r="M126" s="245"/>
      <c r="N126" s="246"/>
      <c r="O126" s="247"/>
      <c r="P126" s="247"/>
      <c r="Q126" s="247"/>
      <c r="R126" s="247"/>
      <c r="S126" s="247"/>
      <c r="T126" s="247"/>
      <c r="U126" s="247"/>
      <c r="V126" s="247"/>
      <c r="W126" s="247"/>
      <c r="X126" s="248"/>
      <c r="Y126" s="13"/>
      <c r="Z126" s="13"/>
      <c r="AA126" s="13"/>
      <c r="AB126" s="13"/>
      <c r="AC126" s="13"/>
      <c r="AD126" s="13"/>
      <c r="AE126" s="13"/>
      <c r="AT126" s="249" t="s">
        <v>206</v>
      </c>
      <c r="AU126" s="249" t="s">
        <v>84</v>
      </c>
      <c r="AV126" s="13" t="s">
        <v>82</v>
      </c>
      <c r="AW126" s="13" t="s">
        <v>5</v>
      </c>
      <c r="AX126" s="13" t="s">
        <v>74</v>
      </c>
      <c r="AY126" s="249" t="s">
        <v>194</v>
      </c>
    </row>
    <row r="127" s="14" customFormat="1">
      <c r="A127" s="14"/>
      <c r="B127" s="250"/>
      <c r="C127" s="251"/>
      <c r="D127" s="241" t="s">
        <v>206</v>
      </c>
      <c r="E127" s="252" t="s">
        <v>20</v>
      </c>
      <c r="F127" s="253" t="s">
        <v>296</v>
      </c>
      <c r="G127" s="251"/>
      <c r="H127" s="254">
        <v>20</v>
      </c>
      <c r="I127" s="255"/>
      <c r="J127" s="255"/>
      <c r="K127" s="251"/>
      <c r="L127" s="251"/>
      <c r="M127" s="256"/>
      <c r="N127" s="257"/>
      <c r="O127" s="258"/>
      <c r="P127" s="258"/>
      <c r="Q127" s="258"/>
      <c r="R127" s="258"/>
      <c r="S127" s="258"/>
      <c r="T127" s="258"/>
      <c r="U127" s="258"/>
      <c r="V127" s="258"/>
      <c r="W127" s="258"/>
      <c r="X127" s="259"/>
      <c r="Y127" s="14"/>
      <c r="Z127" s="14"/>
      <c r="AA127" s="14"/>
      <c r="AB127" s="14"/>
      <c r="AC127" s="14"/>
      <c r="AD127" s="14"/>
      <c r="AE127" s="14"/>
      <c r="AT127" s="260" t="s">
        <v>206</v>
      </c>
      <c r="AU127" s="260" t="s">
        <v>84</v>
      </c>
      <c r="AV127" s="14" t="s">
        <v>84</v>
      </c>
      <c r="AW127" s="14" t="s">
        <v>5</v>
      </c>
      <c r="AX127" s="14" t="s">
        <v>74</v>
      </c>
      <c r="AY127" s="260" t="s">
        <v>194</v>
      </c>
    </row>
    <row r="128" s="15" customFormat="1">
      <c r="A128" s="15"/>
      <c r="B128" s="261"/>
      <c r="C128" s="262"/>
      <c r="D128" s="241" t="s">
        <v>206</v>
      </c>
      <c r="E128" s="263" t="s">
        <v>20</v>
      </c>
      <c r="F128" s="264" t="s">
        <v>210</v>
      </c>
      <c r="G128" s="262"/>
      <c r="H128" s="265">
        <v>20</v>
      </c>
      <c r="I128" s="266"/>
      <c r="J128" s="266"/>
      <c r="K128" s="262"/>
      <c r="L128" s="262"/>
      <c r="M128" s="267"/>
      <c r="N128" s="268"/>
      <c r="O128" s="269"/>
      <c r="P128" s="269"/>
      <c r="Q128" s="269"/>
      <c r="R128" s="269"/>
      <c r="S128" s="269"/>
      <c r="T128" s="269"/>
      <c r="U128" s="269"/>
      <c r="V128" s="269"/>
      <c r="W128" s="269"/>
      <c r="X128" s="270"/>
      <c r="Y128" s="15"/>
      <c r="Z128" s="15"/>
      <c r="AA128" s="15"/>
      <c r="AB128" s="15"/>
      <c r="AC128" s="15"/>
      <c r="AD128" s="15"/>
      <c r="AE128" s="15"/>
      <c r="AT128" s="271" t="s">
        <v>206</v>
      </c>
      <c r="AU128" s="271" t="s">
        <v>84</v>
      </c>
      <c r="AV128" s="15" t="s">
        <v>202</v>
      </c>
      <c r="AW128" s="15" t="s">
        <v>5</v>
      </c>
      <c r="AX128" s="15" t="s">
        <v>82</v>
      </c>
      <c r="AY128" s="271" t="s">
        <v>194</v>
      </c>
    </row>
    <row r="129" s="2" customFormat="1" ht="24.15" customHeight="1">
      <c r="A129" s="41"/>
      <c r="B129" s="42"/>
      <c r="C129" s="220" t="s">
        <v>232</v>
      </c>
      <c r="D129" s="220" t="s">
        <v>197</v>
      </c>
      <c r="E129" s="221" t="s">
        <v>211</v>
      </c>
      <c r="F129" s="222" t="s">
        <v>212</v>
      </c>
      <c r="G129" s="223" t="s">
        <v>200</v>
      </c>
      <c r="H129" s="224">
        <v>4169</v>
      </c>
      <c r="I129" s="225"/>
      <c r="J129" s="225"/>
      <c r="K129" s="226">
        <f>ROUND(P129*H129,2)</f>
        <v>0</v>
      </c>
      <c r="L129" s="222" t="s">
        <v>201</v>
      </c>
      <c r="M129" s="47"/>
      <c r="N129" s="227" t="s">
        <v>20</v>
      </c>
      <c r="O129" s="228" t="s">
        <v>43</v>
      </c>
      <c r="P129" s="229">
        <f>I129+J129</f>
        <v>0</v>
      </c>
      <c r="Q129" s="229">
        <f>ROUND(I129*H129,2)</f>
        <v>0</v>
      </c>
      <c r="R129" s="229">
        <f>ROUND(J129*H129,2)</f>
        <v>0</v>
      </c>
      <c r="S129" s="87"/>
      <c r="T129" s="230">
        <f>S129*H129</f>
        <v>0</v>
      </c>
      <c r="U129" s="230">
        <v>0</v>
      </c>
      <c r="V129" s="230">
        <f>U129*H129</f>
        <v>0</v>
      </c>
      <c r="W129" s="230">
        <v>0</v>
      </c>
      <c r="X129" s="231">
        <f>W129*H129</f>
        <v>0</v>
      </c>
      <c r="Y129" s="41"/>
      <c r="Z129" s="41"/>
      <c r="AA129" s="41"/>
      <c r="AB129" s="41"/>
      <c r="AC129" s="41"/>
      <c r="AD129" s="41"/>
      <c r="AE129" s="41"/>
      <c r="AR129" s="232" t="s">
        <v>202</v>
      </c>
      <c r="AT129" s="232" t="s">
        <v>197</v>
      </c>
      <c r="AU129" s="232" t="s">
        <v>84</v>
      </c>
      <c r="AY129" s="20" t="s">
        <v>194</v>
      </c>
      <c r="BE129" s="233">
        <f>IF(O129="základní",K129,0)</f>
        <v>0</v>
      </c>
      <c r="BF129" s="233">
        <f>IF(O129="snížená",K129,0)</f>
        <v>0</v>
      </c>
      <c r="BG129" s="233">
        <f>IF(O129="zákl. přenesená",K129,0)</f>
        <v>0</v>
      </c>
      <c r="BH129" s="233">
        <f>IF(O129="sníž. přenesená",K129,0)</f>
        <v>0</v>
      </c>
      <c r="BI129" s="233">
        <f>IF(O129="nulová",K129,0)</f>
        <v>0</v>
      </c>
      <c r="BJ129" s="20" t="s">
        <v>82</v>
      </c>
      <c r="BK129" s="233">
        <f>ROUND(P129*H129,2)</f>
        <v>0</v>
      </c>
      <c r="BL129" s="20" t="s">
        <v>202</v>
      </c>
      <c r="BM129" s="232" t="s">
        <v>1353</v>
      </c>
    </row>
    <row r="130" s="2" customFormat="1">
      <c r="A130" s="41"/>
      <c r="B130" s="42"/>
      <c r="C130" s="43"/>
      <c r="D130" s="234" t="s">
        <v>204</v>
      </c>
      <c r="E130" s="43"/>
      <c r="F130" s="235" t="s">
        <v>214</v>
      </c>
      <c r="G130" s="43"/>
      <c r="H130" s="43"/>
      <c r="I130" s="236"/>
      <c r="J130" s="236"/>
      <c r="K130" s="43"/>
      <c r="L130" s="43"/>
      <c r="M130" s="47"/>
      <c r="N130" s="237"/>
      <c r="O130" s="238"/>
      <c r="P130" s="87"/>
      <c r="Q130" s="87"/>
      <c r="R130" s="87"/>
      <c r="S130" s="87"/>
      <c r="T130" s="87"/>
      <c r="U130" s="87"/>
      <c r="V130" s="87"/>
      <c r="W130" s="87"/>
      <c r="X130" s="88"/>
      <c r="Y130" s="41"/>
      <c r="Z130" s="41"/>
      <c r="AA130" s="41"/>
      <c r="AB130" s="41"/>
      <c r="AC130" s="41"/>
      <c r="AD130" s="41"/>
      <c r="AE130" s="41"/>
      <c r="AT130" s="20" t="s">
        <v>204</v>
      </c>
      <c r="AU130" s="20" t="s">
        <v>84</v>
      </c>
    </row>
    <row r="131" s="13" customFormat="1">
      <c r="A131" s="13"/>
      <c r="B131" s="239"/>
      <c r="C131" s="240"/>
      <c r="D131" s="241" t="s">
        <v>206</v>
      </c>
      <c r="E131" s="242" t="s">
        <v>20</v>
      </c>
      <c r="F131" s="243" t="s">
        <v>212</v>
      </c>
      <c r="G131" s="240"/>
      <c r="H131" s="242" t="s">
        <v>20</v>
      </c>
      <c r="I131" s="244"/>
      <c r="J131" s="244"/>
      <c r="K131" s="240"/>
      <c r="L131" s="240"/>
      <c r="M131" s="245"/>
      <c r="N131" s="246"/>
      <c r="O131" s="247"/>
      <c r="P131" s="247"/>
      <c r="Q131" s="247"/>
      <c r="R131" s="247"/>
      <c r="S131" s="247"/>
      <c r="T131" s="247"/>
      <c r="U131" s="247"/>
      <c r="V131" s="247"/>
      <c r="W131" s="247"/>
      <c r="X131" s="248"/>
      <c r="Y131" s="13"/>
      <c r="Z131" s="13"/>
      <c r="AA131" s="13"/>
      <c r="AB131" s="13"/>
      <c r="AC131" s="13"/>
      <c r="AD131" s="13"/>
      <c r="AE131" s="13"/>
      <c r="AT131" s="249" t="s">
        <v>206</v>
      </c>
      <c r="AU131" s="249" t="s">
        <v>84</v>
      </c>
      <c r="AV131" s="13" t="s">
        <v>82</v>
      </c>
      <c r="AW131" s="13" t="s">
        <v>5</v>
      </c>
      <c r="AX131" s="13" t="s">
        <v>74</v>
      </c>
      <c r="AY131" s="249" t="s">
        <v>194</v>
      </c>
    </row>
    <row r="132" s="13" customFormat="1">
      <c r="A132" s="13"/>
      <c r="B132" s="239"/>
      <c r="C132" s="240"/>
      <c r="D132" s="241" t="s">
        <v>206</v>
      </c>
      <c r="E132" s="242" t="s">
        <v>20</v>
      </c>
      <c r="F132" s="243" t="s">
        <v>1334</v>
      </c>
      <c r="G132" s="240"/>
      <c r="H132" s="242" t="s">
        <v>20</v>
      </c>
      <c r="I132" s="244"/>
      <c r="J132" s="244"/>
      <c r="K132" s="240"/>
      <c r="L132" s="240"/>
      <c r="M132" s="245"/>
      <c r="N132" s="246"/>
      <c r="O132" s="247"/>
      <c r="P132" s="247"/>
      <c r="Q132" s="247"/>
      <c r="R132" s="247"/>
      <c r="S132" s="247"/>
      <c r="T132" s="247"/>
      <c r="U132" s="247"/>
      <c r="V132" s="247"/>
      <c r="W132" s="247"/>
      <c r="X132" s="248"/>
      <c r="Y132" s="13"/>
      <c r="Z132" s="13"/>
      <c r="AA132" s="13"/>
      <c r="AB132" s="13"/>
      <c r="AC132" s="13"/>
      <c r="AD132" s="13"/>
      <c r="AE132" s="13"/>
      <c r="AT132" s="249" t="s">
        <v>206</v>
      </c>
      <c r="AU132" s="249" t="s">
        <v>84</v>
      </c>
      <c r="AV132" s="13" t="s">
        <v>82</v>
      </c>
      <c r="AW132" s="13" t="s">
        <v>5</v>
      </c>
      <c r="AX132" s="13" t="s">
        <v>74</v>
      </c>
      <c r="AY132" s="249" t="s">
        <v>194</v>
      </c>
    </row>
    <row r="133" s="13" customFormat="1">
      <c r="A133" s="13"/>
      <c r="B133" s="239"/>
      <c r="C133" s="240"/>
      <c r="D133" s="241" t="s">
        <v>206</v>
      </c>
      <c r="E133" s="242" t="s">
        <v>20</v>
      </c>
      <c r="F133" s="243" t="s">
        <v>349</v>
      </c>
      <c r="G133" s="240"/>
      <c r="H133" s="242" t="s">
        <v>20</v>
      </c>
      <c r="I133" s="244"/>
      <c r="J133" s="244"/>
      <c r="K133" s="240"/>
      <c r="L133" s="240"/>
      <c r="M133" s="245"/>
      <c r="N133" s="246"/>
      <c r="O133" s="247"/>
      <c r="P133" s="247"/>
      <c r="Q133" s="247"/>
      <c r="R133" s="247"/>
      <c r="S133" s="247"/>
      <c r="T133" s="247"/>
      <c r="U133" s="247"/>
      <c r="V133" s="247"/>
      <c r="W133" s="247"/>
      <c r="X133" s="248"/>
      <c r="Y133" s="13"/>
      <c r="Z133" s="13"/>
      <c r="AA133" s="13"/>
      <c r="AB133" s="13"/>
      <c r="AC133" s="13"/>
      <c r="AD133" s="13"/>
      <c r="AE133" s="13"/>
      <c r="AT133" s="249" t="s">
        <v>206</v>
      </c>
      <c r="AU133" s="249" t="s">
        <v>84</v>
      </c>
      <c r="AV133" s="13" t="s">
        <v>82</v>
      </c>
      <c r="AW133" s="13" t="s">
        <v>5</v>
      </c>
      <c r="AX133" s="13" t="s">
        <v>74</v>
      </c>
      <c r="AY133" s="249" t="s">
        <v>194</v>
      </c>
    </row>
    <row r="134" s="14" customFormat="1">
      <c r="A134" s="14"/>
      <c r="B134" s="250"/>
      <c r="C134" s="251"/>
      <c r="D134" s="241" t="s">
        <v>206</v>
      </c>
      <c r="E134" s="252" t="s">
        <v>20</v>
      </c>
      <c r="F134" s="253" t="s">
        <v>1335</v>
      </c>
      <c r="G134" s="251"/>
      <c r="H134" s="254">
        <v>2110</v>
      </c>
      <c r="I134" s="255"/>
      <c r="J134" s="255"/>
      <c r="K134" s="251"/>
      <c r="L134" s="251"/>
      <c r="M134" s="256"/>
      <c r="N134" s="257"/>
      <c r="O134" s="258"/>
      <c r="P134" s="258"/>
      <c r="Q134" s="258"/>
      <c r="R134" s="258"/>
      <c r="S134" s="258"/>
      <c r="T134" s="258"/>
      <c r="U134" s="258"/>
      <c r="V134" s="258"/>
      <c r="W134" s="258"/>
      <c r="X134" s="259"/>
      <c r="Y134" s="14"/>
      <c r="Z134" s="14"/>
      <c r="AA134" s="14"/>
      <c r="AB134" s="14"/>
      <c r="AC134" s="14"/>
      <c r="AD134" s="14"/>
      <c r="AE134" s="14"/>
      <c r="AT134" s="260" t="s">
        <v>206</v>
      </c>
      <c r="AU134" s="260" t="s">
        <v>84</v>
      </c>
      <c r="AV134" s="14" t="s">
        <v>84</v>
      </c>
      <c r="AW134" s="14" t="s">
        <v>5</v>
      </c>
      <c r="AX134" s="14" t="s">
        <v>74</v>
      </c>
      <c r="AY134" s="260" t="s">
        <v>194</v>
      </c>
    </row>
    <row r="135" s="13" customFormat="1">
      <c r="A135" s="13"/>
      <c r="B135" s="239"/>
      <c r="C135" s="240"/>
      <c r="D135" s="241" t="s">
        <v>206</v>
      </c>
      <c r="E135" s="242" t="s">
        <v>20</v>
      </c>
      <c r="F135" s="243" t="s">
        <v>1340</v>
      </c>
      <c r="G135" s="240"/>
      <c r="H135" s="242" t="s">
        <v>20</v>
      </c>
      <c r="I135" s="244"/>
      <c r="J135" s="244"/>
      <c r="K135" s="240"/>
      <c r="L135" s="240"/>
      <c r="M135" s="245"/>
      <c r="N135" s="246"/>
      <c r="O135" s="247"/>
      <c r="P135" s="247"/>
      <c r="Q135" s="247"/>
      <c r="R135" s="247"/>
      <c r="S135" s="247"/>
      <c r="T135" s="247"/>
      <c r="U135" s="247"/>
      <c r="V135" s="247"/>
      <c r="W135" s="247"/>
      <c r="X135" s="248"/>
      <c r="Y135" s="13"/>
      <c r="Z135" s="13"/>
      <c r="AA135" s="13"/>
      <c r="AB135" s="13"/>
      <c r="AC135" s="13"/>
      <c r="AD135" s="13"/>
      <c r="AE135" s="13"/>
      <c r="AT135" s="249" t="s">
        <v>206</v>
      </c>
      <c r="AU135" s="249" t="s">
        <v>84</v>
      </c>
      <c r="AV135" s="13" t="s">
        <v>82</v>
      </c>
      <c r="AW135" s="13" t="s">
        <v>5</v>
      </c>
      <c r="AX135" s="13" t="s">
        <v>74</v>
      </c>
      <c r="AY135" s="249" t="s">
        <v>194</v>
      </c>
    </row>
    <row r="136" s="13" customFormat="1">
      <c r="A136" s="13"/>
      <c r="B136" s="239"/>
      <c r="C136" s="240"/>
      <c r="D136" s="241" t="s">
        <v>206</v>
      </c>
      <c r="E136" s="242" t="s">
        <v>20</v>
      </c>
      <c r="F136" s="243" t="s">
        <v>200</v>
      </c>
      <c r="G136" s="240"/>
      <c r="H136" s="242" t="s">
        <v>20</v>
      </c>
      <c r="I136" s="244"/>
      <c r="J136" s="244"/>
      <c r="K136" s="240"/>
      <c r="L136" s="240"/>
      <c r="M136" s="245"/>
      <c r="N136" s="246"/>
      <c r="O136" s="247"/>
      <c r="P136" s="247"/>
      <c r="Q136" s="247"/>
      <c r="R136" s="247"/>
      <c r="S136" s="247"/>
      <c r="T136" s="247"/>
      <c r="U136" s="247"/>
      <c r="V136" s="247"/>
      <c r="W136" s="247"/>
      <c r="X136" s="248"/>
      <c r="Y136" s="13"/>
      <c r="Z136" s="13"/>
      <c r="AA136" s="13"/>
      <c r="AB136" s="13"/>
      <c r="AC136" s="13"/>
      <c r="AD136" s="13"/>
      <c r="AE136" s="13"/>
      <c r="AT136" s="249" t="s">
        <v>206</v>
      </c>
      <c r="AU136" s="249" t="s">
        <v>84</v>
      </c>
      <c r="AV136" s="13" t="s">
        <v>82</v>
      </c>
      <c r="AW136" s="13" t="s">
        <v>5</v>
      </c>
      <c r="AX136" s="13" t="s">
        <v>74</v>
      </c>
      <c r="AY136" s="249" t="s">
        <v>194</v>
      </c>
    </row>
    <row r="137" s="14" customFormat="1">
      <c r="A137" s="14"/>
      <c r="B137" s="250"/>
      <c r="C137" s="251"/>
      <c r="D137" s="241" t="s">
        <v>206</v>
      </c>
      <c r="E137" s="252" t="s">
        <v>20</v>
      </c>
      <c r="F137" s="253" t="s">
        <v>1341</v>
      </c>
      <c r="G137" s="251"/>
      <c r="H137" s="254">
        <v>1829</v>
      </c>
      <c r="I137" s="255"/>
      <c r="J137" s="255"/>
      <c r="K137" s="251"/>
      <c r="L137" s="251"/>
      <c r="M137" s="256"/>
      <c r="N137" s="257"/>
      <c r="O137" s="258"/>
      <c r="P137" s="258"/>
      <c r="Q137" s="258"/>
      <c r="R137" s="258"/>
      <c r="S137" s="258"/>
      <c r="T137" s="258"/>
      <c r="U137" s="258"/>
      <c r="V137" s="258"/>
      <c r="W137" s="258"/>
      <c r="X137" s="259"/>
      <c r="Y137" s="14"/>
      <c r="Z137" s="14"/>
      <c r="AA137" s="14"/>
      <c r="AB137" s="14"/>
      <c r="AC137" s="14"/>
      <c r="AD137" s="14"/>
      <c r="AE137" s="14"/>
      <c r="AT137" s="260" t="s">
        <v>206</v>
      </c>
      <c r="AU137" s="260" t="s">
        <v>84</v>
      </c>
      <c r="AV137" s="14" t="s">
        <v>84</v>
      </c>
      <c r="AW137" s="14" t="s">
        <v>5</v>
      </c>
      <c r="AX137" s="14" t="s">
        <v>74</v>
      </c>
      <c r="AY137" s="260" t="s">
        <v>194</v>
      </c>
    </row>
    <row r="138" s="13" customFormat="1">
      <c r="A138" s="13"/>
      <c r="B138" s="239"/>
      <c r="C138" s="240"/>
      <c r="D138" s="241" t="s">
        <v>206</v>
      </c>
      <c r="E138" s="242" t="s">
        <v>20</v>
      </c>
      <c r="F138" s="243" t="s">
        <v>1346</v>
      </c>
      <c r="G138" s="240"/>
      <c r="H138" s="242" t="s">
        <v>20</v>
      </c>
      <c r="I138" s="244"/>
      <c r="J138" s="244"/>
      <c r="K138" s="240"/>
      <c r="L138" s="240"/>
      <c r="M138" s="245"/>
      <c r="N138" s="246"/>
      <c r="O138" s="247"/>
      <c r="P138" s="247"/>
      <c r="Q138" s="247"/>
      <c r="R138" s="247"/>
      <c r="S138" s="247"/>
      <c r="T138" s="247"/>
      <c r="U138" s="247"/>
      <c r="V138" s="247"/>
      <c r="W138" s="247"/>
      <c r="X138" s="248"/>
      <c r="Y138" s="13"/>
      <c r="Z138" s="13"/>
      <c r="AA138" s="13"/>
      <c r="AB138" s="13"/>
      <c r="AC138" s="13"/>
      <c r="AD138" s="13"/>
      <c r="AE138" s="13"/>
      <c r="AT138" s="249" t="s">
        <v>206</v>
      </c>
      <c r="AU138" s="249" t="s">
        <v>84</v>
      </c>
      <c r="AV138" s="13" t="s">
        <v>82</v>
      </c>
      <c r="AW138" s="13" t="s">
        <v>5</v>
      </c>
      <c r="AX138" s="13" t="s">
        <v>74</v>
      </c>
      <c r="AY138" s="249" t="s">
        <v>194</v>
      </c>
    </row>
    <row r="139" s="13" customFormat="1">
      <c r="A139" s="13"/>
      <c r="B139" s="239"/>
      <c r="C139" s="240"/>
      <c r="D139" s="241" t="s">
        <v>206</v>
      </c>
      <c r="E139" s="242" t="s">
        <v>20</v>
      </c>
      <c r="F139" s="243" t="s">
        <v>200</v>
      </c>
      <c r="G139" s="240"/>
      <c r="H139" s="242" t="s">
        <v>20</v>
      </c>
      <c r="I139" s="244"/>
      <c r="J139" s="244"/>
      <c r="K139" s="240"/>
      <c r="L139" s="240"/>
      <c r="M139" s="245"/>
      <c r="N139" s="246"/>
      <c r="O139" s="247"/>
      <c r="P139" s="247"/>
      <c r="Q139" s="247"/>
      <c r="R139" s="247"/>
      <c r="S139" s="247"/>
      <c r="T139" s="247"/>
      <c r="U139" s="247"/>
      <c r="V139" s="247"/>
      <c r="W139" s="247"/>
      <c r="X139" s="248"/>
      <c r="Y139" s="13"/>
      <c r="Z139" s="13"/>
      <c r="AA139" s="13"/>
      <c r="AB139" s="13"/>
      <c r="AC139" s="13"/>
      <c r="AD139" s="13"/>
      <c r="AE139" s="13"/>
      <c r="AT139" s="249" t="s">
        <v>206</v>
      </c>
      <c r="AU139" s="249" t="s">
        <v>84</v>
      </c>
      <c r="AV139" s="13" t="s">
        <v>82</v>
      </c>
      <c r="AW139" s="13" t="s">
        <v>5</v>
      </c>
      <c r="AX139" s="13" t="s">
        <v>74</v>
      </c>
      <c r="AY139" s="249" t="s">
        <v>194</v>
      </c>
    </row>
    <row r="140" s="14" customFormat="1">
      <c r="A140" s="14"/>
      <c r="B140" s="250"/>
      <c r="C140" s="251"/>
      <c r="D140" s="241" t="s">
        <v>206</v>
      </c>
      <c r="E140" s="252" t="s">
        <v>20</v>
      </c>
      <c r="F140" s="253" t="s">
        <v>1347</v>
      </c>
      <c r="G140" s="251"/>
      <c r="H140" s="254">
        <v>210</v>
      </c>
      <c r="I140" s="255"/>
      <c r="J140" s="255"/>
      <c r="K140" s="251"/>
      <c r="L140" s="251"/>
      <c r="M140" s="256"/>
      <c r="N140" s="257"/>
      <c r="O140" s="258"/>
      <c r="P140" s="258"/>
      <c r="Q140" s="258"/>
      <c r="R140" s="258"/>
      <c r="S140" s="258"/>
      <c r="T140" s="258"/>
      <c r="U140" s="258"/>
      <c r="V140" s="258"/>
      <c r="W140" s="258"/>
      <c r="X140" s="259"/>
      <c r="Y140" s="14"/>
      <c r="Z140" s="14"/>
      <c r="AA140" s="14"/>
      <c r="AB140" s="14"/>
      <c r="AC140" s="14"/>
      <c r="AD140" s="14"/>
      <c r="AE140" s="14"/>
      <c r="AT140" s="260" t="s">
        <v>206</v>
      </c>
      <c r="AU140" s="260" t="s">
        <v>84</v>
      </c>
      <c r="AV140" s="14" t="s">
        <v>84</v>
      </c>
      <c r="AW140" s="14" t="s">
        <v>5</v>
      </c>
      <c r="AX140" s="14" t="s">
        <v>74</v>
      </c>
      <c r="AY140" s="260" t="s">
        <v>194</v>
      </c>
    </row>
    <row r="141" s="13" customFormat="1">
      <c r="A141" s="13"/>
      <c r="B141" s="239"/>
      <c r="C141" s="240"/>
      <c r="D141" s="241" t="s">
        <v>206</v>
      </c>
      <c r="E141" s="242" t="s">
        <v>20</v>
      </c>
      <c r="F141" s="243" t="s">
        <v>1352</v>
      </c>
      <c r="G141" s="240"/>
      <c r="H141" s="242" t="s">
        <v>20</v>
      </c>
      <c r="I141" s="244"/>
      <c r="J141" s="244"/>
      <c r="K141" s="240"/>
      <c r="L141" s="240"/>
      <c r="M141" s="245"/>
      <c r="N141" s="246"/>
      <c r="O141" s="247"/>
      <c r="P141" s="247"/>
      <c r="Q141" s="247"/>
      <c r="R141" s="247"/>
      <c r="S141" s="247"/>
      <c r="T141" s="247"/>
      <c r="U141" s="247"/>
      <c r="V141" s="247"/>
      <c r="W141" s="247"/>
      <c r="X141" s="248"/>
      <c r="Y141" s="13"/>
      <c r="Z141" s="13"/>
      <c r="AA141" s="13"/>
      <c r="AB141" s="13"/>
      <c r="AC141" s="13"/>
      <c r="AD141" s="13"/>
      <c r="AE141" s="13"/>
      <c r="AT141" s="249" t="s">
        <v>206</v>
      </c>
      <c r="AU141" s="249" t="s">
        <v>84</v>
      </c>
      <c r="AV141" s="13" t="s">
        <v>82</v>
      </c>
      <c r="AW141" s="13" t="s">
        <v>5</v>
      </c>
      <c r="AX141" s="13" t="s">
        <v>74</v>
      </c>
      <c r="AY141" s="249" t="s">
        <v>194</v>
      </c>
    </row>
    <row r="142" s="13" customFormat="1">
      <c r="A142" s="13"/>
      <c r="B142" s="239"/>
      <c r="C142" s="240"/>
      <c r="D142" s="241" t="s">
        <v>206</v>
      </c>
      <c r="E142" s="242" t="s">
        <v>20</v>
      </c>
      <c r="F142" s="243" t="s">
        <v>200</v>
      </c>
      <c r="G142" s="240"/>
      <c r="H142" s="242" t="s">
        <v>20</v>
      </c>
      <c r="I142" s="244"/>
      <c r="J142" s="244"/>
      <c r="K142" s="240"/>
      <c r="L142" s="240"/>
      <c r="M142" s="245"/>
      <c r="N142" s="246"/>
      <c r="O142" s="247"/>
      <c r="P142" s="247"/>
      <c r="Q142" s="247"/>
      <c r="R142" s="247"/>
      <c r="S142" s="247"/>
      <c r="T142" s="247"/>
      <c r="U142" s="247"/>
      <c r="V142" s="247"/>
      <c r="W142" s="247"/>
      <c r="X142" s="248"/>
      <c r="Y142" s="13"/>
      <c r="Z142" s="13"/>
      <c r="AA142" s="13"/>
      <c r="AB142" s="13"/>
      <c r="AC142" s="13"/>
      <c r="AD142" s="13"/>
      <c r="AE142" s="13"/>
      <c r="AT142" s="249" t="s">
        <v>206</v>
      </c>
      <c r="AU142" s="249" t="s">
        <v>84</v>
      </c>
      <c r="AV142" s="13" t="s">
        <v>82</v>
      </c>
      <c r="AW142" s="13" t="s">
        <v>5</v>
      </c>
      <c r="AX142" s="13" t="s">
        <v>74</v>
      </c>
      <c r="AY142" s="249" t="s">
        <v>194</v>
      </c>
    </row>
    <row r="143" s="14" customFormat="1">
      <c r="A143" s="14"/>
      <c r="B143" s="250"/>
      <c r="C143" s="251"/>
      <c r="D143" s="241" t="s">
        <v>206</v>
      </c>
      <c r="E143" s="252" t="s">
        <v>20</v>
      </c>
      <c r="F143" s="253" t="s">
        <v>296</v>
      </c>
      <c r="G143" s="251"/>
      <c r="H143" s="254">
        <v>20</v>
      </c>
      <c r="I143" s="255"/>
      <c r="J143" s="255"/>
      <c r="K143" s="251"/>
      <c r="L143" s="251"/>
      <c r="M143" s="256"/>
      <c r="N143" s="257"/>
      <c r="O143" s="258"/>
      <c r="P143" s="258"/>
      <c r="Q143" s="258"/>
      <c r="R143" s="258"/>
      <c r="S143" s="258"/>
      <c r="T143" s="258"/>
      <c r="U143" s="258"/>
      <c r="V143" s="258"/>
      <c r="W143" s="258"/>
      <c r="X143" s="259"/>
      <c r="Y143" s="14"/>
      <c r="Z143" s="14"/>
      <c r="AA143" s="14"/>
      <c r="AB143" s="14"/>
      <c r="AC143" s="14"/>
      <c r="AD143" s="14"/>
      <c r="AE143" s="14"/>
      <c r="AT143" s="260" t="s">
        <v>206</v>
      </c>
      <c r="AU143" s="260" t="s">
        <v>84</v>
      </c>
      <c r="AV143" s="14" t="s">
        <v>84</v>
      </c>
      <c r="AW143" s="14" t="s">
        <v>5</v>
      </c>
      <c r="AX143" s="14" t="s">
        <v>74</v>
      </c>
      <c r="AY143" s="260" t="s">
        <v>194</v>
      </c>
    </row>
    <row r="144" s="15" customFormat="1">
      <c r="A144" s="15"/>
      <c r="B144" s="261"/>
      <c r="C144" s="262"/>
      <c r="D144" s="241" t="s">
        <v>206</v>
      </c>
      <c r="E144" s="263" t="s">
        <v>20</v>
      </c>
      <c r="F144" s="264" t="s">
        <v>210</v>
      </c>
      <c r="G144" s="262"/>
      <c r="H144" s="265">
        <v>4169</v>
      </c>
      <c r="I144" s="266"/>
      <c r="J144" s="266"/>
      <c r="K144" s="262"/>
      <c r="L144" s="262"/>
      <c r="M144" s="267"/>
      <c r="N144" s="268"/>
      <c r="O144" s="269"/>
      <c r="P144" s="269"/>
      <c r="Q144" s="269"/>
      <c r="R144" s="269"/>
      <c r="S144" s="269"/>
      <c r="T144" s="269"/>
      <c r="U144" s="269"/>
      <c r="V144" s="269"/>
      <c r="W144" s="269"/>
      <c r="X144" s="270"/>
      <c r="Y144" s="15"/>
      <c r="Z144" s="15"/>
      <c r="AA144" s="15"/>
      <c r="AB144" s="15"/>
      <c r="AC144" s="15"/>
      <c r="AD144" s="15"/>
      <c r="AE144" s="15"/>
      <c r="AT144" s="271" t="s">
        <v>206</v>
      </c>
      <c r="AU144" s="271" t="s">
        <v>84</v>
      </c>
      <c r="AV144" s="15" t="s">
        <v>202</v>
      </c>
      <c r="AW144" s="15" t="s">
        <v>5</v>
      </c>
      <c r="AX144" s="15" t="s">
        <v>82</v>
      </c>
      <c r="AY144" s="271" t="s">
        <v>194</v>
      </c>
    </row>
    <row r="145" s="12" customFormat="1" ht="22.8" customHeight="1">
      <c r="A145" s="12"/>
      <c r="B145" s="203"/>
      <c r="C145" s="204"/>
      <c r="D145" s="205" t="s">
        <v>73</v>
      </c>
      <c r="E145" s="218" t="s">
        <v>273</v>
      </c>
      <c r="F145" s="218" t="s">
        <v>1354</v>
      </c>
      <c r="G145" s="204"/>
      <c r="H145" s="204"/>
      <c r="I145" s="207"/>
      <c r="J145" s="207"/>
      <c r="K145" s="219">
        <f>BK145</f>
        <v>0</v>
      </c>
      <c r="L145" s="204"/>
      <c r="M145" s="209"/>
      <c r="N145" s="210"/>
      <c r="O145" s="211"/>
      <c r="P145" s="211"/>
      <c r="Q145" s="212">
        <f>SUM(Q146:Q151)</f>
        <v>0</v>
      </c>
      <c r="R145" s="212">
        <f>SUM(R146:R151)</f>
        <v>0</v>
      </c>
      <c r="S145" s="211"/>
      <c r="T145" s="213">
        <f>SUM(T146:T151)</f>
        <v>0</v>
      </c>
      <c r="U145" s="211"/>
      <c r="V145" s="213">
        <f>SUM(V146:V151)</f>
        <v>0</v>
      </c>
      <c r="W145" s="211"/>
      <c r="X145" s="214">
        <f>SUM(X146:X151)</f>
        <v>0</v>
      </c>
      <c r="Y145" s="12"/>
      <c r="Z145" s="12"/>
      <c r="AA145" s="12"/>
      <c r="AB145" s="12"/>
      <c r="AC145" s="12"/>
      <c r="AD145" s="12"/>
      <c r="AE145" s="12"/>
      <c r="AR145" s="215" t="s">
        <v>82</v>
      </c>
      <c r="AT145" s="216" t="s">
        <v>73</v>
      </c>
      <c r="AU145" s="216" t="s">
        <v>82</v>
      </c>
      <c r="AY145" s="215" t="s">
        <v>194</v>
      </c>
      <c r="BK145" s="217">
        <f>SUM(BK146:BK151)</f>
        <v>0</v>
      </c>
    </row>
    <row r="146" s="2" customFormat="1" ht="24.15" customHeight="1">
      <c r="A146" s="41"/>
      <c r="B146" s="42"/>
      <c r="C146" s="220" t="s">
        <v>223</v>
      </c>
      <c r="D146" s="220" t="s">
        <v>197</v>
      </c>
      <c r="E146" s="221" t="s">
        <v>1355</v>
      </c>
      <c r="F146" s="222" t="s">
        <v>1356</v>
      </c>
      <c r="G146" s="223" t="s">
        <v>218</v>
      </c>
      <c r="H146" s="224">
        <v>353</v>
      </c>
      <c r="I146" s="225"/>
      <c r="J146" s="225"/>
      <c r="K146" s="226">
        <f>ROUND(P146*H146,2)</f>
        <v>0</v>
      </c>
      <c r="L146" s="222" t="s">
        <v>201</v>
      </c>
      <c r="M146" s="47"/>
      <c r="N146" s="227" t="s">
        <v>20</v>
      </c>
      <c r="O146" s="228" t="s">
        <v>43</v>
      </c>
      <c r="P146" s="229">
        <f>I146+J146</f>
        <v>0</v>
      </c>
      <c r="Q146" s="229">
        <f>ROUND(I146*H146,2)</f>
        <v>0</v>
      </c>
      <c r="R146" s="229">
        <f>ROUND(J146*H146,2)</f>
        <v>0</v>
      </c>
      <c r="S146" s="87"/>
      <c r="T146" s="230">
        <f>S146*H146</f>
        <v>0</v>
      </c>
      <c r="U146" s="230">
        <v>0</v>
      </c>
      <c r="V146" s="230">
        <f>U146*H146</f>
        <v>0</v>
      </c>
      <c r="W146" s="230">
        <v>0</v>
      </c>
      <c r="X146" s="231">
        <f>W146*H146</f>
        <v>0</v>
      </c>
      <c r="Y146" s="41"/>
      <c r="Z146" s="41"/>
      <c r="AA146" s="41"/>
      <c r="AB146" s="41"/>
      <c r="AC146" s="41"/>
      <c r="AD146" s="41"/>
      <c r="AE146" s="41"/>
      <c r="AR146" s="232" t="s">
        <v>202</v>
      </c>
      <c r="AT146" s="232" t="s">
        <v>197</v>
      </c>
      <c r="AU146" s="232" t="s">
        <v>84</v>
      </c>
      <c r="AY146" s="20" t="s">
        <v>194</v>
      </c>
      <c r="BE146" s="233">
        <f>IF(O146="základní",K146,0)</f>
        <v>0</v>
      </c>
      <c r="BF146" s="233">
        <f>IF(O146="snížená",K146,0)</f>
        <v>0</v>
      </c>
      <c r="BG146" s="233">
        <f>IF(O146="zákl. přenesená",K146,0)</f>
        <v>0</v>
      </c>
      <c r="BH146" s="233">
        <f>IF(O146="sníž. přenesená",K146,0)</f>
        <v>0</v>
      </c>
      <c r="BI146" s="233">
        <f>IF(O146="nulová",K146,0)</f>
        <v>0</v>
      </c>
      <c r="BJ146" s="20" t="s">
        <v>82</v>
      </c>
      <c r="BK146" s="233">
        <f>ROUND(P146*H146,2)</f>
        <v>0</v>
      </c>
      <c r="BL146" s="20" t="s">
        <v>202</v>
      </c>
      <c r="BM146" s="232" t="s">
        <v>1357</v>
      </c>
    </row>
    <row r="147" s="2" customFormat="1">
      <c r="A147" s="41"/>
      <c r="B147" s="42"/>
      <c r="C147" s="43"/>
      <c r="D147" s="234" t="s">
        <v>204</v>
      </c>
      <c r="E147" s="43"/>
      <c r="F147" s="235" t="s">
        <v>1358</v>
      </c>
      <c r="G147" s="43"/>
      <c r="H147" s="43"/>
      <c r="I147" s="236"/>
      <c r="J147" s="236"/>
      <c r="K147" s="43"/>
      <c r="L147" s="43"/>
      <c r="M147" s="47"/>
      <c r="N147" s="237"/>
      <c r="O147" s="238"/>
      <c r="P147" s="87"/>
      <c r="Q147" s="87"/>
      <c r="R147" s="87"/>
      <c r="S147" s="87"/>
      <c r="T147" s="87"/>
      <c r="U147" s="87"/>
      <c r="V147" s="87"/>
      <c r="W147" s="87"/>
      <c r="X147" s="88"/>
      <c r="Y147" s="41"/>
      <c r="Z147" s="41"/>
      <c r="AA147" s="41"/>
      <c r="AB147" s="41"/>
      <c r="AC147" s="41"/>
      <c r="AD147" s="41"/>
      <c r="AE147" s="41"/>
      <c r="AT147" s="20" t="s">
        <v>204</v>
      </c>
      <c r="AU147" s="20" t="s">
        <v>84</v>
      </c>
    </row>
    <row r="148" s="13" customFormat="1">
      <c r="A148" s="13"/>
      <c r="B148" s="239"/>
      <c r="C148" s="240"/>
      <c r="D148" s="241" t="s">
        <v>206</v>
      </c>
      <c r="E148" s="242" t="s">
        <v>20</v>
      </c>
      <c r="F148" s="243" t="s">
        <v>1356</v>
      </c>
      <c r="G148" s="240"/>
      <c r="H148" s="242" t="s">
        <v>20</v>
      </c>
      <c r="I148" s="244"/>
      <c r="J148" s="244"/>
      <c r="K148" s="240"/>
      <c r="L148" s="240"/>
      <c r="M148" s="245"/>
      <c r="N148" s="246"/>
      <c r="O148" s="247"/>
      <c r="P148" s="247"/>
      <c r="Q148" s="247"/>
      <c r="R148" s="247"/>
      <c r="S148" s="247"/>
      <c r="T148" s="247"/>
      <c r="U148" s="247"/>
      <c r="V148" s="247"/>
      <c r="W148" s="247"/>
      <c r="X148" s="248"/>
      <c r="Y148" s="13"/>
      <c r="Z148" s="13"/>
      <c r="AA148" s="13"/>
      <c r="AB148" s="13"/>
      <c r="AC148" s="13"/>
      <c r="AD148" s="13"/>
      <c r="AE148" s="13"/>
      <c r="AT148" s="249" t="s">
        <v>206</v>
      </c>
      <c r="AU148" s="249" t="s">
        <v>84</v>
      </c>
      <c r="AV148" s="13" t="s">
        <v>82</v>
      </c>
      <c r="AW148" s="13" t="s">
        <v>5</v>
      </c>
      <c r="AX148" s="13" t="s">
        <v>74</v>
      </c>
      <c r="AY148" s="249" t="s">
        <v>194</v>
      </c>
    </row>
    <row r="149" s="13" customFormat="1">
      <c r="A149" s="13"/>
      <c r="B149" s="239"/>
      <c r="C149" s="240"/>
      <c r="D149" s="241" t="s">
        <v>206</v>
      </c>
      <c r="E149" s="242" t="s">
        <v>20</v>
      </c>
      <c r="F149" s="243" t="s">
        <v>218</v>
      </c>
      <c r="G149" s="240"/>
      <c r="H149" s="242" t="s">
        <v>20</v>
      </c>
      <c r="I149" s="244"/>
      <c r="J149" s="244"/>
      <c r="K149" s="240"/>
      <c r="L149" s="240"/>
      <c r="M149" s="245"/>
      <c r="N149" s="246"/>
      <c r="O149" s="247"/>
      <c r="P149" s="247"/>
      <c r="Q149" s="247"/>
      <c r="R149" s="247"/>
      <c r="S149" s="247"/>
      <c r="T149" s="247"/>
      <c r="U149" s="247"/>
      <c r="V149" s="247"/>
      <c r="W149" s="247"/>
      <c r="X149" s="248"/>
      <c r="Y149" s="13"/>
      <c r="Z149" s="13"/>
      <c r="AA149" s="13"/>
      <c r="AB149" s="13"/>
      <c r="AC149" s="13"/>
      <c r="AD149" s="13"/>
      <c r="AE149" s="13"/>
      <c r="AT149" s="249" t="s">
        <v>206</v>
      </c>
      <c r="AU149" s="249" t="s">
        <v>84</v>
      </c>
      <c r="AV149" s="13" t="s">
        <v>82</v>
      </c>
      <c r="AW149" s="13" t="s">
        <v>5</v>
      </c>
      <c r="AX149" s="13" t="s">
        <v>74</v>
      </c>
      <c r="AY149" s="249" t="s">
        <v>194</v>
      </c>
    </row>
    <row r="150" s="14" customFormat="1">
      <c r="A150" s="14"/>
      <c r="B150" s="250"/>
      <c r="C150" s="251"/>
      <c r="D150" s="241" t="s">
        <v>206</v>
      </c>
      <c r="E150" s="252" t="s">
        <v>20</v>
      </c>
      <c r="F150" s="253" t="s">
        <v>1359</v>
      </c>
      <c r="G150" s="251"/>
      <c r="H150" s="254">
        <v>353</v>
      </c>
      <c r="I150" s="255"/>
      <c r="J150" s="255"/>
      <c r="K150" s="251"/>
      <c r="L150" s="251"/>
      <c r="M150" s="256"/>
      <c r="N150" s="257"/>
      <c r="O150" s="258"/>
      <c r="P150" s="258"/>
      <c r="Q150" s="258"/>
      <c r="R150" s="258"/>
      <c r="S150" s="258"/>
      <c r="T150" s="258"/>
      <c r="U150" s="258"/>
      <c r="V150" s="258"/>
      <c r="W150" s="258"/>
      <c r="X150" s="259"/>
      <c r="Y150" s="14"/>
      <c r="Z150" s="14"/>
      <c r="AA150" s="14"/>
      <c r="AB150" s="14"/>
      <c r="AC150" s="14"/>
      <c r="AD150" s="14"/>
      <c r="AE150" s="14"/>
      <c r="AT150" s="260" t="s">
        <v>206</v>
      </c>
      <c r="AU150" s="260" t="s">
        <v>84</v>
      </c>
      <c r="AV150" s="14" t="s">
        <v>84</v>
      </c>
      <c r="AW150" s="14" t="s">
        <v>5</v>
      </c>
      <c r="AX150" s="14" t="s">
        <v>74</v>
      </c>
      <c r="AY150" s="260" t="s">
        <v>194</v>
      </c>
    </row>
    <row r="151" s="15" customFormat="1">
      <c r="A151" s="15"/>
      <c r="B151" s="261"/>
      <c r="C151" s="262"/>
      <c r="D151" s="241" t="s">
        <v>206</v>
      </c>
      <c r="E151" s="263" t="s">
        <v>20</v>
      </c>
      <c r="F151" s="264" t="s">
        <v>210</v>
      </c>
      <c r="G151" s="262"/>
      <c r="H151" s="265">
        <v>353</v>
      </c>
      <c r="I151" s="266"/>
      <c r="J151" s="266"/>
      <c r="K151" s="262"/>
      <c r="L151" s="262"/>
      <c r="M151" s="267"/>
      <c r="N151" s="268"/>
      <c r="O151" s="269"/>
      <c r="P151" s="269"/>
      <c r="Q151" s="269"/>
      <c r="R151" s="269"/>
      <c r="S151" s="269"/>
      <c r="T151" s="269"/>
      <c r="U151" s="269"/>
      <c r="V151" s="269"/>
      <c r="W151" s="269"/>
      <c r="X151" s="270"/>
      <c r="Y151" s="15"/>
      <c r="Z151" s="15"/>
      <c r="AA151" s="15"/>
      <c r="AB151" s="15"/>
      <c r="AC151" s="15"/>
      <c r="AD151" s="15"/>
      <c r="AE151" s="15"/>
      <c r="AT151" s="271" t="s">
        <v>206</v>
      </c>
      <c r="AU151" s="271" t="s">
        <v>84</v>
      </c>
      <c r="AV151" s="15" t="s">
        <v>202</v>
      </c>
      <c r="AW151" s="15" t="s">
        <v>5</v>
      </c>
      <c r="AX151" s="15" t="s">
        <v>82</v>
      </c>
      <c r="AY151" s="271" t="s">
        <v>194</v>
      </c>
    </row>
    <row r="152" s="12" customFormat="1" ht="22.8" customHeight="1">
      <c r="A152" s="12"/>
      <c r="B152" s="203"/>
      <c r="C152" s="204"/>
      <c r="D152" s="205" t="s">
        <v>73</v>
      </c>
      <c r="E152" s="218" t="s">
        <v>1360</v>
      </c>
      <c r="F152" s="218" t="s">
        <v>1361</v>
      </c>
      <c r="G152" s="204"/>
      <c r="H152" s="204"/>
      <c r="I152" s="207"/>
      <c r="J152" s="207"/>
      <c r="K152" s="219">
        <f>BK152</f>
        <v>0</v>
      </c>
      <c r="L152" s="204"/>
      <c r="M152" s="209"/>
      <c r="N152" s="210"/>
      <c r="O152" s="211"/>
      <c r="P152" s="211"/>
      <c r="Q152" s="212">
        <f>SUM(Q153:Q168)</f>
        <v>0</v>
      </c>
      <c r="R152" s="212">
        <f>SUM(R153:R168)</f>
        <v>0</v>
      </c>
      <c r="S152" s="211"/>
      <c r="T152" s="213">
        <f>SUM(T153:T168)</f>
        <v>0</v>
      </c>
      <c r="U152" s="211"/>
      <c r="V152" s="213">
        <f>SUM(V153:V168)</f>
        <v>0</v>
      </c>
      <c r="W152" s="211"/>
      <c r="X152" s="214">
        <f>SUM(X153:X168)</f>
        <v>0</v>
      </c>
      <c r="Y152" s="12"/>
      <c r="Z152" s="12"/>
      <c r="AA152" s="12"/>
      <c r="AB152" s="12"/>
      <c r="AC152" s="12"/>
      <c r="AD152" s="12"/>
      <c r="AE152" s="12"/>
      <c r="AR152" s="215" t="s">
        <v>82</v>
      </c>
      <c r="AT152" s="216" t="s">
        <v>73</v>
      </c>
      <c r="AU152" s="216" t="s">
        <v>82</v>
      </c>
      <c r="AY152" s="215" t="s">
        <v>194</v>
      </c>
      <c r="BK152" s="217">
        <f>SUM(BK153:BK168)</f>
        <v>0</v>
      </c>
    </row>
    <row r="153" s="2" customFormat="1" ht="33" customHeight="1">
      <c r="A153" s="41"/>
      <c r="B153" s="42"/>
      <c r="C153" s="220" t="s">
        <v>243</v>
      </c>
      <c r="D153" s="220" t="s">
        <v>197</v>
      </c>
      <c r="E153" s="221" t="s">
        <v>781</v>
      </c>
      <c r="F153" s="222" t="s">
        <v>782</v>
      </c>
      <c r="G153" s="223" t="s">
        <v>218</v>
      </c>
      <c r="H153" s="224">
        <v>353</v>
      </c>
      <c r="I153" s="225"/>
      <c r="J153" s="225"/>
      <c r="K153" s="226">
        <f>ROUND(P153*H153,2)</f>
        <v>0</v>
      </c>
      <c r="L153" s="222" t="s">
        <v>201</v>
      </c>
      <c r="M153" s="47"/>
      <c r="N153" s="227" t="s">
        <v>20</v>
      </c>
      <c r="O153" s="228" t="s">
        <v>43</v>
      </c>
      <c r="P153" s="229">
        <f>I153+J153</f>
        <v>0</v>
      </c>
      <c r="Q153" s="229">
        <f>ROUND(I153*H153,2)</f>
        <v>0</v>
      </c>
      <c r="R153" s="229">
        <f>ROUND(J153*H153,2)</f>
        <v>0</v>
      </c>
      <c r="S153" s="87"/>
      <c r="T153" s="230">
        <f>S153*H153</f>
        <v>0</v>
      </c>
      <c r="U153" s="230">
        <v>0</v>
      </c>
      <c r="V153" s="230">
        <f>U153*H153</f>
        <v>0</v>
      </c>
      <c r="W153" s="230">
        <v>0</v>
      </c>
      <c r="X153" s="231">
        <f>W153*H153</f>
        <v>0</v>
      </c>
      <c r="Y153" s="41"/>
      <c r="Z153" s="41"/>
      <c r="AA153" s="41"/>
      <c r="AB153" s="41"/>
      <c r="AC153" s="41"/>
      <c r="AD153" s="41"/>
      <c r="AE153" s="41"/>
      <c r="AR153" s="232" t="s">
        <v>202</v>
      </c>
      <c r="AT153" s="232" t="s">
        <v>197</v>
      </c>
      <c r="AU153" s="232" t="s">
        <v>84</v>
      </c>
      <c r="AY153" s="20" t="s">
        <v>194</v>
      </c>
      <c r="BE153" s="233">
        <f>IF(O153="základní",K153,0)</f>
        <v>0</v>
      </c>
      <c r="BF153" s="233">
        <f>IF(O153="snížená",K153,0)</f>
        <v>0</v>
      </c>
      <c r="BG153" s="233">
        <f>IF(O153="zákl. přenesená",K153,0)</f>
        <v>0</v>
      </c>
      <c r="BH153" s="233">
        <f>IF(O153="sníž. přenesená",K153,0)</f>
        <v>0</v>
      </c>
      <c r="BI153" s="233">
        <f>IF(O153="nulová",K153,0)</f>
        <v>0</v>
      </c>
      <c r="BJ153" s="20" t="s">
        <v>82</v>
      </c>
      <c r="BK153" s="233">
        <f>ROUND(P153*H153,2)</f>
        <v>0</v>
      </c>
      <c r="BL153" s="20" t="s">
        <v>202</v>
      </c>
      <c r="BM153" s="232" t="s">
        <v>1362</v>
      </c>
    </row>
    <row r="154" s="2" customFormat="1">
      <c r="A154" s="41"/>
      <c r="B154" s="42"/>
      <c r="C154" s="43"/>
      <c r="D154" s="234" t="s">
        <v>204</v>
      </c>
      <c r="E154" s="43"/>
      <c r="F154" s="235" t="s">
        <v>784</v>
      </c>
      <c r="G154" s="43"/>
      <c r="H154" s="43"/>
      <c r="I154" s="236"/>
      <c r="J154" s="236"/>
      <c r="K154" s="43"/>
      <c r="L154" s="43"/>
      <c r="M154" s="47"/>
      <c r="N154" s="237"/>
      <c r="O154" s="238"/>
      <c r="P154" s="87"/>
      <c r="Q154" s="87"/>
      <c r="R154" s="87"/>
      <c r="S154" s="87"/>
      <c r="T154" s="87"/>
      <c r="U154" s="87"/>
      <c r="V154" s="87"/>
      <c r="W154" s="87"/>
      <c r="X154" s="88"/>
      <c r="Y154" s="41"/>
      <c r="Z154" s="41"/>
      <c r="AA154" s="41"/>
      <c r="AB154" s="41"/>
      <c r="AC154" s="41"/>
      <c r="AD154" s="41"/>
      <c r="AE154" s="41"/>
      <c r="AT154" s="20" t="s">
        <v>204</v>
      </c>
      <c r="AU154" s="20" t="s">
        <v>84</v>
      </c>
    </row>
    <row r="155" s="13" customFormat="1">
      <c r="A155" s="13"/>
      <c r="B155" s="239"/>
      <c r="C155" s="240"/>
      <c r="D155" s="241" t="s">
        <v>206</v>
      </c>
      <c r="E155" s="242" t="s">
        <v>20</v>
      </c>
      <c r="F155" s="243" t="s">
        <v>1363</v>
      </c>
      <c r="G155" s="240"/>
      <c r="H155" s="242" t="s">
        <v>20</v>
      </c>
      <c r="I155" s="244"/>
      <c r="J155" s="244"/>
      <c r="K155" s="240"/>
      <c r="L155" s="240"/>
      <c r="M155" s="245"/>
      <c r="N155" s="246"/>
      <c r="O155" s="247"/>
      <c r="P155" s="247"/>
      <c r="Q155" s="247"/>
      <c r="R155" s="247"/>
      <c r="S155" s="247"/>
      <c r="T155" s="247"/>
      <c r="U155" s="247"/>
      <c r="V155" s="247"/>
      <c r="W155" s="247"/>
      <c r="X155" s="248"/>
      <c r="Y155" s="13"/>
      <c r="Z155" s="13"/>
      <c r="AA155" s="13"/>
      <c r="AB155" s="13"/>
      <c r="AC155" s="13"/>
      <c r="AD155" s="13"/>
      <c r="AE155" s="13"/>
      <c r="AT155" s="249" t="s">
        <v>206</v>
      </c>
      <c r="AU155" s="249" t="s">
        <v>84</v>
      </c>
      <c r="AV155" s="13" t="s">
        <v>82</v>
      </c>
      <c r="AW155" s="13" t="s">
        <v>5</v>
      </c>
      <c r="AX155" s="13" t="s">
        <v>74</v>
      </c>
      <c r="AY155" s="249" t="s">
        <v>194</v>
      </c>
    </row>
    <row r="156" s="13" customFormat="1">
      <c r="A156" s="13"/>
      <c r="B156" s="239"/>
      <c r="C156" s="240"/>
      <c r="D156" s="241" t="s">
        <v>206</v>
      </c>
      <c r="E156" s="242" t="s">
        <v>20</v>
      </c>
      <c r="F156" s="243" t="s">
        <v>218</v>
      </c>
      <c r="G156" s="240"/>
      <c r="H156" s="242" t="s">
        <v>20</v>
      </c>
      <c r="I156" s="244"/>
      <c r="J156" s="244"/>
      <c r="K156" s="240"/>
      <c r="L156" s="240"/>
      <c r="M156" s="245"/>
      <c r="N156" s="246"/>
      <c r="O156" s="247"/>
      <c r="P156" s="247"/>
      <c r="Q156" s="247"/>
      <c r="R156" s="247"/>
      <c r="S156" s="247"/>
      <c r="T156" s="247"/>
      <c r="U156" s="247"/>
      <c r="V156" s="247"/>
      <c r="W156" s="247"/>
      <c r="X156" s="248"/>
      <c r="Y156" s="13"/>
      <c r="Z156" s="13"/>
      <c r="AA156" s="13"/>
      <c r="AB156" s="13"/>
      <c r="AC156" s="13"/>
      <c r="AD156" s="13"/>
      <c r="AE156" s="13"/>
      <c r="AT156" s="249" t="s">
        <v>206</v>
      </c>
      <c r="AU156" s="249" t="s">
        <v>84</v>
      </c>
      <c r="AV156" s="13" t="s">
        <v>82</v>
      </c>
      <c r="AW156" s="13" t="s">
        <v>5</v>
      </c>
      <c r="AX156" s="13" t="s">
        <v>74</v>
      </c>
      <c r="AY156" s="249" t="s">
        <v>194</v>
      </c>
    </row>
    <row r="157" s="14" customFormat="1">
      <c r="A157" s="14"/>
      <c r="B157" s="250"/>
      <c r="C157" s="251"/>
      <c r="D157" s="241" t="s">
        <v>206</v>
      </c>
      <c r="E157" s="252" t="s">
        <v>20</v>
      </c>
      <c r="F157" s="253" t="s">
        <v>1359</v>
      </c>
      <c r="G157" s="251"/>
      <c r="H157" s="254">
        <v>353</v>
      </c>
      <c r="I157" s="255"/>
      <c r="J157" s="255"/>
      <c r="K157" s="251"/>
      <c r="L157" s="251"/>
      <c r="M157" s="256"/>
      <c r="N157" s="257"/>
      <c r="O157" s="258"/>
      <c r="P157" s="258"/>
      <c r="Q157" s="258"/>
      <c r="R157" s="258"/>
      <c r="S157" s="258"/>
      <c r="T157" s="258"/>
      <c r="U157" s="258"/>
      <c r="V157" s="258"/>
      <c r="W157" s="258"/>
      <c r="X157" s="259"/>
      <c r="Y157" s="14"/>
      <c r="Z157" s="14"/>
      <c r="AA157" s="14"/>
      <c r="AB157" s="14"/>
      <c r="AC157" s="14"/>
      <c r="AD157" s="14"/>
      <c r="AE157" s="14"/>
      <c r="AT157" s="260" t="s">
        <v>206</v>
      </c>
      <c r="AU157" s="260" t="s">
        <v>84</v>
      </c>
      <c r="AV157" s="14" t="s">
        <v>84</v>
      </c>
      <c r="AW157" s="14" t="s">
        <v>5</v>
      </c>
      <c r="AX157" s="14" t="s">
        <v>74</v>
      </c>
      <c r="AY157" s="260" t="s">
        <v>194</v>
      </c>
    </row>
    <row r="158" s="15" customFormat="1">
      <c r="A158" s="15"/>
      <c r="B158" s="261"/>
      <c r="C158" s="262"/>
      <c r="D158" s="241" t="s">
        <v>206</v>
      </c>
      <c r="E158" s="263" t="s">
        <v>20</v>
      </c>
      <c r="F158" s="264" t="s">
        <v>210</v>
      </c>
      <c r="G158" s="262"/>
      <c r="H158" s="265">
        <v>353</v>
      </c>
      <c r="I158" s="266"/>
      <c r="J158" s="266"/>
      <c r="K158" s="262"/>
      <c r="L158" s="262"/>
      <c r="M158" s="267"/>
      <c r="N158" s="268"/>
      <c r="O158" s="269"/>
      <c r="P158" s="269"/>
      <c r="Q158" s="269"/>
      <c r="R158" s="269"/>
      <c r="S158" s="269"/>
      <c r="T158" s="269"/>
      <c r="U158" s="269"/>
      <c r="V158" s="269"/>
      <c r="W158" s="269"/>
      <c r="X158" s="270"/>
      <c r="Y158" s="15"/>
      <c r="Z158" s="15"/>
      <c r="AA158" s="15"/>
      <c r="AB158" s="15"/>
      <c r="AC158" s="15"/>
      <c r="AD158" s="15"/>
      <c r="AE158" s="15"/>
      <c r="AT158" s="271" t="s">
        <v>206</v>
      </c>
      <c r="AU158" s="271" t="s">
        <v>84</v>
      </c>
      <c r="AV158" s="15" t="s">
        <v>202</v>
      </c>
      <c r="AW158" s="15" t="s">
        <v>5</v>
      </c>
      <c r="AX158" s="15" t="s">
        <v>82</v>
      </c>
      <c r="AY158" s="271" t="s">
        <v>194</v>
      </c>
    </row>
    <row r="159" s="2" customFormat="1" ht="33" customHeight="1">
      <c r="A159" s="41"/>
      <c r="B159" s="42"/>
      <c r="C159" s="220" t="s">
        <v>248</v>
      </c>
      <c r="D159" s="220" t="s">
        <v>197</v>
      </c>
      <c r="E159" s="221" t="s">
        <v>787</v>
      </c>
      <c r="F159" s="222" t="s">
        <v>788</v>
      </c>
      <c r="G159" s="223" t="s">
        <v>218</v>
      </c>
      <c r="H159" s="224">
        <v>353</v>
      </c>
      <c r="I159" s="225"/>
      <c r="J159" s="225"/>
      <c r="K159" s="226">
        <f>ROUND(P159*H159,2)</f>
        <v>0</v>
      </c>
      <c r="L159" s="222" t="s">
        <v>201</v>
      </c>
      <c r="M159" s="47"/>
      <c r="N159" s="227" t="s">
        <v>20</v>
      </c>
      <c r="O159" s="228" t="s">
        <v>43</v>
      </c>
      <c r="P159" s="229">
        <f>I159+J159</f>
        <v>0</v>
      </c>
      <c r="Q159" s="229">
        <f>ROUND(I159*H159,2)</f>
        <v>0</v>
      </c>
      <c r="R159" s="229">
        <f>ROUND(J159*H159,2)</f>
        <v>0</v>
      </c>
      <c r="S159" s="87"/>
      <c r="T159" s="230">
        <f>S159*H159</f>
        <v>0</v>
      </c>
      <c r="U159" s="230">
        <v>0</v>
      </c>
      <c r="V159" s="230">
        <f>U159*H159</f>
        <v>0</v>
      </c>
      <c r="W159" s="230">
        <v>0</v>
      </c>
      <c r="X159" s="231">
        <f>W159*H159</f>
        <v>0</v>
      </c>
      <c r="Y159" s="41"/>
      <c r="Z159" s="41"/>
      <c r="AA159" s="41"/>
      <c r="AB159" s="41"/>
      <c r="AC159" s="41"/>
      <c r="AD159" s="41"/>
      <c r="AE159" s="41"/>
      <c r="AR159" s="232" t="s">
        <v>202</v>
      </c>
      <c r="AT159" s="232" t="s">
        <v>197</v>
      </c>
      <c r="AU159" s="232" t="s">
        <v>84</v>
      </c>
      <c r="AY159" s="20" t="s">
        <v>194</v>
      </c>
      <c r="BE159" s="233">
        <f>IF(O159="základní",K159,0)</f>
        <v>0</v>
      </c>
      <c r="BF159" s="233">
        <f>IF(O159="snížená",K159,0)</f>
        <v>0</v>
      </c>
      <c r="BG159" s="233">
        <f>IF(O159="zákl. přenesená",K159,0)</f>
        <v>0</v>
      </c>
      <c r="BH159" s="233">
        <f>IF(O159="sníž. přenesená",K159,0)</f>
        <v>0</v>
      </c>
      <c r="BI159" s="233">
        <f>IF(O159="nulová",K159,0)</f>
        <v>0</v>
      </c>
      <c r="BJ159" s="20" t="s">
        <v>82</v>
      </c>
      <c r="BK159" s="233">
        <f>ROUND(P159*H159,2)</f>
        <v>0</v>
      </c>
      <c r="BL159" s="20" t="s">
        <v>202</v>
      </c>
      <c r="BM159" s="232" t="s">
        <v>1364</v>
      </c>
    </row>
    <row r="160" s="2" customFormat="1">
      <c r="A160" s="41"/>
      <c r="B160" s="42"/>
      <c r="C160" s="43"/>
      <c r="D160" s="234" t="s">
        <v>204</v>
      </c>
      <c r="E160" s="43"/>
      <c r="F160" s="235" t="s">
        <v>790</v>
      </c>
      <c r="G160" s="43"/>
      <c r="H160" s="43"/>
      <c r="I160" s="236"/>
      <c r="J160" s="236"/>
      <c r="K160" s="43"/>
      <c r="L160" s="43"/>
      <c r="M160" s="47"/>
      <c r="N160" s="237"/>
      <c r="O160" s="238"/>
      <c r="P160" s="87"/>
      <c r="Q160" s="87"/>
      <c r="R160" s="87"/>
      <c r="S160" s="87"/>
      <c r="T160" s="87"/>
      <c r="U160" s="87"/>
      <c r="V160" s="87"/>
      <c r="W160" s="87"/>
      <c r="X160" s="88"/>
      <c r="Y160" s="41"/>
      <c r="Z160" s="41"/>
      <c r="AA160" s="41"/>
      <c r="AB160" s="41"/>
      <c r="AC160" s="41"/>
      <c r="AD160" s="41"/>
      <c r="AE160" s="41"/>
      <c r="AT160" s="20" t="s">
        <v>204</v>
      </c>
      <c r="AU160" s="20" t="s">
        <v>84</v>
      </c>
    </row>
    <row r="161" s="13" customFormat="1">
      <c r="A161" s="13"/>
      <c r="B161" s="239"/>
      <c r="C161" s="240"/>
      <c r="D161" s="241" t="s">
        <v>206</v>
      </c>
      <c r="E161" s="242" t="s">
        <v>20</v>
      </c>
      <c r="F161" s="243" t="s">
        <v>1363</v>
      </c>
      <c r="G161" s="240"/>
      <c r="H161" s="242" t="s">
        <v>20</v>
      </c>
      <c r="I161" s="244"/>
      <c r="J161" s="244"/>
      <c r="K161" s="240"/>
      <c r="L161" s="240"/>
      <c r="M161" s="245"/>
      <c r="N161" s="246"/>
      <c r="O161" s="247"/>
      <c r="P161" s="247"/>
      <c r="Q161" s="247"/>
      <c r="R161" s="247"/>
      <c r="S161" s="247"/>
      <c r="T161" s="247"/>
      <c r="U161" s="247"/>
      <c r="V161" s="247"/>
      <c r="W161" s="247"/>
      <c r="X161" s="248"/>
      <c r="Y161" s="13"/>
      <c r="Z161" s="13"/>
      <c r="AA161" s="13"/>
      <c r="AB161" s="13"/>
      <c r="AC161" s="13"/>
      <c r="AD161" s="13"/>
      <c r="AE161" s="13"/>
      <c r="AT161" s="249" t="s">
        <v>206</v>
      </c>
      <c r="AU161" s="249" t="s">
        <v>84</v>
      </c>
      <c r="AV161" s="13" t="s">
        <v>82</v>
      </c>
      <c r="AW161" s="13" t="s">
        <v>5</v>
      </c>
      <c r="AX161" s="13" t="s">
        <v>74</v>
      </c>
      <c r="AY161" s="249" t="s">
        <v>194</v>
      </c>
    </row>
    <row r="162" s="13" customFormat="1">
      <c r="A162" s="13"/>
      <c r="B162" s="239"/>
      <c r="C162" s="240"/>
      <c r="D162" s="241" t="s">
        <v>206</v>
      </c>
      <c r="E162" s="242" t="s">
        <v>20</v>
      </c>
      <c r="F162" s="243" t="s">
        <v>218</v>
      </c>
      <c r="G162" s="240"/>
      <c r="H162" s="242" t="s">
        <v>20</v>
      </c>
      <c r="I162" s="244"/>
      <c r="J162" s="244"/>
      <c r="K162" s="240"/>
      <c r="L162" s="240"/>
      <c r="M162" s="245"/>
      <c r="N162" s="246"/>
      <c r="O162" s="247"/>
      <c r="P162" s="247"/>
      <c r="Q162" s="247"/>
      <c r="R162" s="247"/>
      <c r="S162" s="247"/>
      <c r="T162" s="247"/>
      <c r="U162" s="247"/>
      <c r="V162" s="247"/>
      <c r="W162" s="247"/>
      <c r="X162" s="248"/>
      <c r="Y162" s="13"/>
      <c r="Z162" s="13"/>
      <c r="AA162" s="13"/>
      <c r="AB162" s="13"/>
      <c r="AC162" s="13"/>
      <c r="AD162" s="13"/>
      <c r="AE162" s="13"/>
      <c r="AT162" s="249" t="s">
        <v>206</v>
      </c>
      <c r="AU162" s="249" t="s">
        <v>84</v>
      </c>
      <c r="AV162" s="13" t="s">
        <v>82</v>
      </c>
      <c r="AW162" s="13" t="s">
        <v>5</v>
      </c>
      <c r="AX162" s="13" t="s">
        <v>74</v>
      </c>
      <c r="AY162" s="249" t="s">
        <v>194</v>
      </c>
    </row>
    <row r="163" s="14" customFormat="1">
      <c r="A163" s="14"/>
      <c r="B163" s="250"/>
      <c r="C163" s="251"/>
      <c r="D163" s="241" t="s">
        <v>206</v>
      </c>
      <c r="E163" s="252" t="s">
        <v>20</v>
      </c>
      <c r="F163" s="253" t="s">
        <v>1359</v>
      </c>
      <c r="G163" s="251"/>
      <c r="H163" s="254">
        <v>353</v>
      </c>
      <c r="I163" s="255"/>
      <c r="J163" s="255"/>
      <c r="K163" s="251"/>
      <c r="L163" s="251"/>
      <c r="M163" s="256"/>
      <c r="N163" s="257"/>
      <c r="O163" s="258"/>
      <c r="P163" s="258"/>
      <c r="Q163" s="258"/>
      <c r="R163" s="258"/>
      <c r="S163" s="258"/>
      <c r="T163" s="258"/>
      <c r="U163" s="258"/>
      <c r="V163" s="258"/>
      <c r="W163" s="258"/>
      <c r="X163" s="259"/>
      <c r="Y163" s="14"/>
      <c r="Z163" s="14"/>
      <c r="AA163" s="14"/>
      <c r="AB163" s="14"/>
      <c r="AC163" s="14"/>
      <c r="AD163" s="14"/>
      <c r="AE163" s="14"/>
      <c r="AT163" s="260" t="s">
        <v>206</v>
      </c>
      <c r="AU163" s="260" t="s">
        <v>84</v>
      </c>
      <c r="AV163" s="14" t="s">
        <v>84</v>
      </c>
      <c r="AW163" s="14" t="s">
        <v>5</v>
      </c>
      <c r="AX163" s="14" t="s">
        <v>74</v>
      </c>
      <c r="AY163" s="260" t="s">
        <v>194</v>
      </c>
    </row>
    <row r="164" s="15" customFormat="1">
      <c r="A164" s="15"/>
      <c r="B164" s="261"/>
      <c r="C164" s="262"/>
      <c r="D164" s="241" t="s">
        <v>206</v>
      </c>
      <c r="E164" s="263" t="s">
        <v>20</v>
      </c>
      <c r="F164" s="264" t="s">
        <v>210</v>
      </c>
      <c r="G164" s="262"/>
      <c r="H164" s="265">
        <v>353</v>
      </c>
      <c r="I164" s="266"/>
      <c r="J164" s="266"/>
      <c r="K164" s="262"/>
      <c r="L164" s="262"/>
      <c r="M164" s="267"/>
      <c r="N164" s="268"/>
      <c r="O164" s="269"/>
      <c r="P164" s="269"/>
      <c r="Q164" s="269"/>
      <c r="R164" s="269"/>
      <c r="S164" s="269"/>
      <c r="T164" s="269"/>
      <c r="U164" s="269"/>
      <c r="V164" s="269"/>
      <c r="W164" s="269"/>
      <c r="X164" s="270"/>
      <c r="Y164" s="15"/>
      <c r="Z164" s="15"/>
      <c r="AA164" s="15"/>
      <c r="AB164" s="15"/>
      <c r="AC164" s="15"/>
      <c r="AD164" s="15"/>
      <c r="AE164" s="15"/>
      <c r="AT164" s="271" t="s">
        <v>206</v>
      </c>
      <c r="AU164" s="271" t="s">
        <v>84</v>
      </c>
      <c r="AV164" s="15" t="s">
        <v>202</v>
      </c>
      <c r="AW164" s="15" t="s">
        <v>5</v>
      </c>
      <c r="AX164" s="15" t="s">
        <v>82</v>
      </c>
      <c r="AY164" s="271" t="s">
        <v>194</v>
      </c>
    </row>
    <row r="165" s="2" customFormat="1" ht="24.15" customHeight="1">
      <c r="A165" s="41"/>
      <c r="B165" s="42"/>
      <c r="C165" s="220" t="s">
        <v>238</v>
      </c>
      <c r="D165" s="220" t="s">
        <v>197</v>
      </c>
      <c r="E165" s="221" t="s">
        <v>249</v>
      </c>
      <c r="F165" s="222" t="s">
        <v>250</v>
      </c>
      <c r="G165" s="223" t="s">
        <v>218</v>
      </c>
      <c r="H165" s="224">
        <v>353</v>
      </c>
      <c r="I165" s="225"/>
      <c r="J165" s="225"/>
      <c r="K165" s="226">
        <f>ROUND(P165*H165,2)</f>
        <v>0</v>
      </c>
      <c r="L165" s="222" t="s">
        <v>201</v>
      </c>
      <c r="M165" s="47"/>
      <c r="N165" s="227" t="s">
        <v>20</v>
      </c>
      <c r="O165" s="228" t="s">
        <v>43</v>
      </c>
      <c r="P165" s="229">
        <f>I165+J165</f>
        <v>0</v>
      </c>
      <c r="Q165" s="229">
        <f>ROUND(I165*H165,2)</f>
        <v>0</v>
      </c>
      <c r="R165" s="229">
        <f>ROUND(J165*H165,2)</f>
        <v>0</v>
      </c>
      <c r="S165" s="87"/>
      <c r="T165" s="230">
        <f>S165*H165</f>
        <v>0</v>
      </c>
      <c r="U165" s="230">
        <v>0</v>
      </c>
      <c r="V165" s="230">
        <f>U165*H165</f>
        <v>0</v>
      </c>
      <c r="W165" s="230">
        <v>0</v>
      </c>
      <c r="X165" s="231">
        <f>W165*H165</f>
        <v>0</v>
      </c>
      <c r="Y165" s="41"/>
      <c r="Z165" s="41"/>
      <c r="AA165" s="41"/>
      <c r="AB165" s="41"/>
      <c r="AC165" s="41"/>
      <c r="AD165" s="41"/>
      <c r="AE165" s="41"/>
      <c r="AR165" s="232" t="s">
        <v>202</v>
      </c>
      <c r="AT165" s="232" t="s">
        <v>197</v>
      </c>
      <c r="AU165" s="232" t="s">
        <v>84</v>
      </c>
      <c r="AY165" s="20" t="s">
        <v>194</v>
      </c>
      <c r="BE165" s="233">
        <f>IF(O165="základní",K165,0)</f>
        <v>0</v>
      </c>
      <c r="BF165" s="233">
        <f>IF(O165="snížená",K165,0)</f>
        <v>0</v>
      </c>
      <c r="BG165" s="233">
        <f>IF(O165="zákl. přenesená",K165,0)</f>
        <v>0</v>
      </c>
      <c r="BH165" s="233">
        <f>IF(O165="sníž. přenesená",K165,0)</f>
        <v>0</v>
      </c>
      <c r="BI165" s="233">
        <f>IF(O165="nulová",K165,0)</f>
        <v>0</v>
      </c>
      <c r="BJ165" s="20" t="s">
        <v>82</v>
      </c>
      <c r="BK165" s="233">
        <f>ROUND(P165*H165,2)</f>
        <v>0</v>
      </c>
      <c r="BL165" s="20" t="s">
        <v>202</v>
      </c>
      <c r="BM165" s="232" t="s">
        <v>1365</v>
      </c>
    </row>
    <row r="166" s="2" customFormat="1">
      <c r="A166" s="41"/>
      <c r="B166" s="42"/>
      <c r="C166" s="43"/>
      <c r="D166" s="234" t="s">
        <v>204</v>
      </c>
      <c r="E166" s="43"/>
      <c r="F166" s="235" t="s">
        <v>252</v>
      </c>
      <c r="G166" s="43"/>
      <c r="H166" s="43"/>
      <c r="I166" s="236"/>
      <c r="J166" s="236"/>
      <c r="K166" s="43"/>
      <c r="L166" s="43"/>
      <c r="M166" s="47"/>
      <c r="N166" s="237"/>
      <c r="O166" s="238"/>
      <c r="P166" s="87"/>
      <c r="Q166" s="87"/>
      <c r="R166" s="87"/>
      <c r="S166" s="87"/>
      <c r="T166" s="87"/>
      <c r="U166" s="87"/>
      <c r="V166" s="87"/>
      <c r="W166" s="87"/>
      <c r="X166" s="88"/>
      <c r="Y166" s="41"/>
      <c r="Z166" s="41"/>
      <c r="AA166" s="41"/>
      <c r="AB166" s="41"/>
      <c r="AC166" s="41"/>
      <c r="AD166" s="41"/>
      <c r="AE166" s="41"/>
      <c r="AT166" s="20" t="s">
        <v>204</v>
      </c>
      <c r="AU166" s="20" t="s">
        <v>84</v>
      </c>
    </row>
    <row r="167" s="14" customFormat="1">
      <c r="A167" s="14"/>
      <c r="B167" s="250"/>
      <c r="C167" s="251"/>
      <c r="D167" s="241" t="s">
        <v>206</v>
      </c>
      <c r="E167" s="252" t="s">
        <v>20</v>
      </c>
      <c r="F167" s="253" t="s">
        <v>1359</v>
      </c>
      <c r="G167" s="251"/>
      <c r="H167" s="254">
        <v>353</v>
      </c>
      <c r="I167" s="255"/>
      <c r="J167" s="255"/>
      <c r="K167" s="251"/>
      <c r="L167" s="251"/>
      <c r="M167" s="256"/>
      <c r="N167" s="257"/>
      <c r="O167" s="258"/>
      <c r="P167" s="258"/>
      <c r="Q167" s="258"/>
      <c r="R167" s="258"/>
      <c r="S167" s="258"/>
      <c r="T167" s="258"/>
      <c r="U167" s="258"/>
      <c r="V167" s="258"/>
      <c r="W167" s="258"/>
      <c r="X167" s="259"/>
      <c r="Y167" s="14"/>
      <c r="Z167" s="14"/>
      <c r="AA167" s="14"/>
      <c r="AB167" s="14"/>
      <c r="AC167" s="14"/>
      <c r="AD167" s="14"/>
      <c r="AE167" s="14"/>
      <c r="AT167" s="260" t="s">
        <v>206</v>
      </c>
      <c r="AU167" s="260" t="s">
        <v>84</v>
      </c>
      <c r="AV167" s="14" t="s">
        <v>84</v>
      </c>
      <c r="AW167" s="14" t="s">
        <v>5</v>
      </c>
      <c r="AX167" s="14" t="s">
        <v>74</v>
      </c>
      <c r="AY167" s="260" t="s">
        <v>194</v>
      </c>
    </row>
    <row r="168" s="15" customFormat="1">
      <c r="A168" s="15"/>
      <c r="B168" s="261"/>
      <c r="C168" s="262"/>
      <c r="D168" s="241" t="s">
        <v>206</v>
      </c>
      <c r="E168" s="263" t="s">
        <v>20</v>
      </c>
      <c r="F168" s="264" t="s">
        <v>210</v>
      </c>
      <c r="G168" s="262"/>
      <c r="H168" s="265">
        <v>353</v>
      </c>
      <c r="I168" s="266"/>
      <c r="J168" s="266"/>
      <c r="K168" s="262"/>
      <c r="L168" s="262"/>
      <c r="M168" s="267"/>
      <c r="N168" s="268"/>
      <c r="O168" s="269"/>
      <c r="P168" s="269"/>
      <c r="Q168" s="269"/>
      <c r="R168" s="269"/>
      <c r="S168" s="269"/>
      <c r="T168" s="269"/>
      <c r="U168" s="269"/>
      <c r="V168" s="269"/>
      <c r="W168" s="269"/>
      <c r="X168" s="270"/>
      <c r="Y168" s="15"/>
      <c r="Z168" s="15"/>
      <c r="AA168" s="15"/>
      <c r="AB168" s="15"/>
      <c r="AC168" s="15"/>
      <c r="AD168" s="15"/>
      <c r="AE168" s="15"/>
      <c r="AT168" s="271" t="s">
        <v>206</v>
      </c>
      <c r="AU168" s="271" t="s">
        <v>84</v>
      </c>
      <c r="AV168" s="15" t="s">
        <v>202</v>
      </c>
      <c r="AW168" s="15" t="s">
        <v>5</v>
      </c>
      <c r="AX168" s="15" t="s">
        <v>82</v>
      </c>
      <c r="AY168" s="271" t="s">
        <v>194</v>
      </c>
    </row>
    <row r="169" s="12" customFormat="1" ht="22.8" customHeight="1">
      <c r="A169" s="12"/>
      <c r="B169" s="203"/>
      <c r="C169" s="204"/>
      <c r="D169" s="205" t="s">
        <v>73</v>
      </c>
      <c r="E169" s="218" t="s">
        <v>1366</v>
      </c>
      <c r="F169" s="218" t="s">
        <v>1367</v>
      </c>
      <c r="G169" s="204"/>
      <c r="H169" s="204"/>
      <c r="I169" s="207"/>
      <c r="J169" s="207"/>
      <c r="K169" s="219">
        <f>BK169</f>
        <v>0</v>
      </c>
      <c r="L169" s="204"/>
      <c r="M169" s="209"/>
      <c r="N169" s="210"/>
      <c r="O169" s="211"/>
      <c r="P169" s="211"/>
      <c r="Q169" s="212">
        <f>SUM(Q170:Q185)</f>
        <v>0</v>
      </c>
      <c r="R169" s="212">
        <f>SUM(R170:R185)</f>
        <v>0</v>
      </c>
      <c r="S169" s="211"/>
      <c r="T169" s="213">
        <f>SUM(T170:T185)</f>
        <v>0</v>
      </c>
      <c r="U169" s="211"/>
      <c r="V169" s="213">
        <f>SUM(V170:V185)</f>
        <v>0</v>
      </c>
      <c r="W169" s="211"/>
      <c r="X169" s="214">
        <f>SUM(X170:X185)</f>
        <v>0</v>
      </c>
      <c r="Y169" s="12"/>
      <c r="Z169" s="12"/>
      <c r="AA169" s="12"/>
      <c r="AB169" s="12"/>
      <c r="AC169" s="12"/>
      <c r="AD169" s="12"/>
      <c r="AE169" s="12"/>
      <c r="AR169" s="215" t="s">
        <v>82</v>
      </c>
      <c r="AT169" s="216" t="s">
        <v>73</v>
      </c>
      <c r="AU169" s="216" t="s">
        <v>82</v>
      </c>
      <c r="AY169" s="215" t="s">
        <v>194</v>
      </c>
      <c r="BK169" s="217">
        <f>SUM(BK170:BK185)</f>
        <v>0</v>
      </c>
    </row>
    <row r="170" s="2" customFormat="1" ht="33" customHeight="1">
      <c r="A170" s="41"/>
      <c r="B170" s="42"/>
      <c r="C170" s="220" t="s">
        <v>259</v>
      </c>
      <c r="D170" s="220" t="s">
        <v>197</v>
      </c>
      <c r="E170" s="221" t="s">
        <v>781</v>
      </c>
      <c r="F170" s="222" t="s">
        <v>782</v>
      </c>
      <c r="G170" s="223" t="s">
        <v>218</v>
      </c>
      <c r="H170" s="224">
        <v>353</v>
      </c>
      <c r="I170" s="225"/>
      <c r="J170" s="225"/>
      <c r="K170" s="226">
        <f>ROUND(P170*H170,2)</f>
        <v>0</v>
      </c>
      <c r="L170" s="222" t="s">
        <v>201</v>
      </c>
      <c r="M170" s="47"/>
      <c r="N170" s="227" t="s">
        <v>20</v>
      </c>
      <c r="O170" s="228" t="s">
        <v>43</v>
      </c>
      <c r="P170" s="229">
        <f>I170+J170</f>
        <v>0</v>
      </c>
      <c r="Q170" s="229">
        <f>ROUND(I170*H170,2)</f>
        <v>0</v>
      </c>
      <c r="R170" s="229">
        <f>ROUND(J170*H170,2)</f>
        <v>0</v>
      </c>
      <c r="S170" s="87"/>
      <c r="T170" s="230">
        <f>S170*H170</f>
        <v>0</v>
      </c>
      <c r="U170" s="230">
        <v>0</v>
      </c>
      <c r="V170" s="230">
        <f>U170*H170</f>
        <v>0</v>
      </c>
      <c r="W170" s="230">
        <v>0</v>
      </c>
      <c r="X170" s="231">
        <f>W170*H170</f>
        <v>0</v>
      </c>
      <c r="Y170" s="41"/>
      <c r="Z170" s="41"/>
      <c r="AA170" s="41"/>
      <c r="AB170" s="41"/>
      <c r="AC170" s="41"/>
      <c r="AD170" s="41"/>
      <c r="AE170" s="41"/>
      <c r="AR170" s="232" t="s">
        <v>202</v>
      </c>
      <c r="AT170" s="232" t="s">
        <v>197</v>
      </c>
      <c r="AU170" s="232" t="s">
        <v>84</v>
      </c>
      <c r="AY170" s="20" t="s">
        <v>194</v>
      </c>
      <c r="BE170" s="233">
        <f>IF(O170="základní",K170,0)</f>
        <v>0</v>
      </c>
      <c r="BF170" s="233">
        <f>IF(O170="snížená",K170,0)</f>
        <v>0</v>
      </c>
      <c r="BG170" s="233">
        <f>IF(O170="zákl. přenesená",K170,0)</f>
        <v>0</v>
      </c>
      <c r="BH170" s="233">
        <f>IF(O170="sníž. přenesená",K170,0)</f>
        <v>0</v>
      </c>
      <c r="BI170" s="233">
        <f>IF(O170="nulová",K170,0)</f>
        <v>0</v>
      </c>
      <c r="BJ170" s="20" t="s">
        <v>82</v>
      </c>
      <c r="BK170" s="233">
        <f>ROUND(P170*H170,2)</f>
        <v>0</v>
      </c>
      <c r="BL170" s="20" t="s">
        <v>202</v>
      </c>
      <c r="BM170" s="232" t="s">
        <v>1368</v>
      </c>
    </row>
    <row r="171" s="2" customFormat="1">
      <c r="A171" s="41"/>
      <c r="B171" s="42"/>
      <c r="C171" s="43"/>
      <c r="D171" s="234" t="s">
        <v>204</v>
      </c>
      <c r="E171" s="43"/>
      <c r="F171" s="235" t="s">
        <v>784</v>
      </c>
      <c r="G171" s="43"/>
      <c r="H171" s="43"/>
      <c r="I171" s="236"/>
      <c r="J171" s="236"/>
      <c r="K171" s="43"/>
      <c r="L171" s="43"/>
      <c r="M171" s="47"/>
      <c r="N171" s="237"/>
      <c r="O171" s="238"/>
      <c r="P171" s="87"/>
      <c r="Q171" s="87"/>
      <c r="R171" s="87"/>
      <c r="S171" s="87"/>
      <c r="T171" s="87"/>
      <c r="U171" s="87"/>
      <c r="V171" s="87"/>
      <c r="W171" s="87"/>
      <c r="X171" s="88"/>
      <c r="Y171" s="41"/>
      <c r="Z171" s="41"/>
      <c r="AA171" s="41"/>
      <c r="AB171" s="41"/>
      <c r="AC171" s="41"/>
      <c r="AD171" s="41"/>
      <c r="AE171" s="41"/>
      <c r="AT171" s="20" t="s">
        <v>204</v>
      </c>
      <c r="AU171" s="20" t="s">
        <v>84</v>
      </c>
    </row>
    <row r="172" s="13" customFormat="1">
      <c r="A172" s="13"/>
      <c r="B172" s="239"/>
      <c r="C172" s="240"/>
      <c r="D172" s="241" t="s">
        <v>206</v>
      </c>
      <c r="E172" s="242" t="s">
        <v>20</v>
      </c>
      <c r="F172" s="243" t="s">
        <v>1363</v>
      </c>
      <c r="G172" s="240"/>
      <c r="H172" s="242" t="s">
        <v>20</v>
      </c>
      <c r="I172" s="244"/>
      <c r="J172" s="244"/>
      <c r="K172" s="240"/>
      <c r="L172" s="240"/>
      <c r="M172" s="245"/>
      <c r="N172" s="246"/>
      <c r="O172" s="247"/>
      <c r="P172" s="247"/>
      <c r="Q172" s="247"/>
      <c r="R172" s="247"/>
      <c r="S172" s="247"/>
      <c r="T172" s="247"/>
      <c r="U172" s="247"/>
      <c r="V172" s="247"/>
      <c r="W172" s="247"/>
      <c r="X172" s="248"/>
      <c r="Y172" s="13"/>
      <c r="Z172" s="13"/>
      <c r="AA172" s="13"/>
      <c r="AB172" s="13"/>
      <c r="AC172" s="13"/>
      <c r="AD172" s="13"/>
      <c r="AE172" s="13"/>
      <c r="AT172" s="249" t="s">
        <v>206</v>
      </c>
      <c r="AU172" s="249" t="s">
        <v>84</v>
      </c>
      <c r="AV172" s="13" t="s">
        <v>82</v>
      </c>
      <c r="AW172" s="13" t="s">
        <v>5</v>
      </c>
      <c r="AX172" s="13" t="s">
        <v>74</v>
      </c>
      <c r="AY172" s="249" t="s">
        <v>194</v>
      </c>
    </row>
    <row r="173" s="13" customFormat="1">
      <c r="A173" s="13"/>
      <c r="B173" s="239"/>
      <c r="C173" s="240"/>
      <c r="D173" s="241" t="s">
        <v>206</v>
      </c>
      <c r="E173" s="242" t="s">
        <v>20</v>
      </c>
      <c r="F173" s="243" t="s">
        <v>218</v>
      </c>
      <c r="G173" s="240"/>
      <c r="H173" s="242" t="s">
        <v>20</v>
      </c>
      <c r="I173" s="244"/>
      <c r="J173" s="244"/>
      <c r="K173" s="240"/>
      <c r="L173" s="240"/>
      <c r="M173" s="245"/>
      <c r="N173" s="246"/>
      <c r="O173" s="247"/>
      <c r="P173" s="247"/>
      <c r="Q173" s="247"/>
      <c r="R173" s="247"/>
      <c r="S173" s="247"/>
      <c r="T173" s="247"/>
      <c r="U173" s="247"/>
      <c r="V173" s="247"/>
      <c r="W173" s="247"/>
      <c r="X173" s="248"/>
      <c r="Y173" s="13"/>
      <c r="Z173" s="13"/>
      <c r="AA173" s="13"/>
      <c r="AB173" s="13"/>
      <c r="AC173" s="13"/>
      <c r="AD173" s="13"/>
      <c r="AE173" s="13"/>
      <c r="AT173" s="249" t="s">
        <v>206</v>
      </c>
      <c r="AU173" s="249" t="s">
        <v>84</v>
      </c>
      <c r="AV173" s="13" t="s">
        <v>82</v>
      </c>
      <c r="AW173" s="13" t="s">
        <v>5</v>
      </c>
      <c r="AX173" s="13" t="s">
        <v>74</v>
      </c>
      <c r="AY173" s="249" t="s">
        <v>194</v>
      </c>
    </row>
    <row r="174" s="14" customFormat="1">
      <c r="A174" s="14"/>
      <c r="B174" s="250"/>
      <c r="C174" s="251"/>
      <c r="D174" s="241" t="s">
        <v>206</v>
      </c>
      <c r="E174" s="252" t="s">
        <v>20</v>
      </c>
      <c r="F174" s="253" t="s">
        <v>1359</v>
      </c>
      <c r="G174" s="251"/>
      <c r="H174" s="254">
        <v>353</v>
      </c>
      <c r="I174" s="255"/>
      <c r="J174" s="255"/>
      <c r="K174" s="251"/>
      <c r="L174" s="251"/>
      <c r="M174" s="256"/>
      <c r="N174" s="257"/>
      <c r="O174" s="258"/>
      <c r="P174" s="258"/>
      <c r="Q174" s="258"/>
      <c r="R174" s="258"/>
      <c r="S174" s="258"/>
      <c r="T174" s="258"/>
      <c r="U174" s="258"/>
      <c r="V174" s="258"/>
      <c r="W174" s="258"/>
      <c r="X174" s="259"/>
      <c r="Y174" s="14"/>
      <c r="Z174" s="14"/>
      <c r="AA174" s="14"/>
      <c r="AB174" s="14"/>
      <c r="AC174" s="14"/>
      <c r="AD174" s="14"/>
      <c r="AE174" s="14"/>
      <c r="AT174" s="260" t="s">
        <v>206</v>
      </c>
      <c r="AU174" s="260" t="s">
        <v>84</v>
      </c>
      <c r="AV174" s="14" t="s">
        <v>84</v>
      </c>
      <c r="AW174" s="14" t="s">
        <v>5</v>
      </c>
      <c r="AX174" s="14" t="s">
        <v>74</v>
      </c>
      <c r="AY174" s="260" t="s">
        <v>194</v>
      </c>
    </row>
    <row r="175" s="15" customFormat="1">
      <c r="A175" s="15"/>
      <c r="B175" s="261"/>
      <c r="C175" s="262"/>
      <c r="D175" s="241" t="s">
        <v>206</v>
      </c>
      <c r="E175" s="263" t="s">
        <v>20</v>
      </c>
      <c r="F175" s="264" t="s">
        <v>210</v>
      </c>
      <c r="G175" s="262"/>
      <c r="H175" s="265">
        <v>353</v>
      </c>
      <c r="I175" s="266"/>
      <c r="J175" s="266"/>
      <c r="K175" s="262"/>
      <c r="L175" s="262"/>
      <c r="M175" s="267"/>
      <c r="N175" s="268"/>
      <c r="O175" s="269"/>
      <c r="P175" s="269"/>
      <c r="Q175" s="269"/>
      <c r="R175" s="269"/>
      <c r="S175" s="269"/>
      <c r="T175" s="269"/>
      <c r="U175" s="269"/>
      <c r="V175" s="269"/>
      <c r="W175" s="269"/>
      <c r="X175" s="270"/>
      <c r="Y175" s="15"/>
      <c r="Z175" s="15"/>
      <c r="AA175" s="15"/>
      <c r="AB175" s="15"/>
      <c r="AC175" s="15"/>
      <c r="AD175" s="15"/>
      <c r="AE175" s="15"/>
      <c r="AT175" s="271" t="s">
        <v>206</v>
      </c>
      <c r="AU175" s="271" t="s">
        <v>84</v>
      </c>
      <c r="AV175" s="15" t="s">
        <v>202</v>
      </c>
      <c r="AW175" s="15" t="s">
        <v>5</v>
      </c>
      <c r="AX175" s="15" t="s">
        <v>82</v>
      </c>
      <c r="AY175" s="271" t="s">
        <v>194</v>
      </c>
    </row>
    <row r="176" s="2" customFormat="1" ht="33" customHeight="1">
      <c r="A176" s="41"/>
      <c r="B176" s="42"/>
      <c r="C176" s="220" t="s">
        <v>9</v>
      </c>
      <c r="D176" s="220" t="s">
        <v>197</v>
      </c>
      <c r="E176" s="221" t="s">
        <v>787</v>
      </c>
      <c r="F176" s="222" t="s">
        <v>788</v>
      </c>
      <c r="G176" s="223" t="s">
        <v>218</v>
      </c>
      <c r="H176" s="224">
        <v>353</v>
      </c>
      <c r="I176" s="225"/>
      <c r="J176" s="225"/>
      <c r="K176" s="226">
        <f>ROUND(P176*H176,2)</f>
        <v>0</v>
      </c>
      <c r="L176" s="222" t="s">
        <v>201</v>
      </c>
      <c r="M176" s="47"/>
      <c r="N176" s="227" t="s">
        <v>20</v>
      </c>
      <c r="O176" s="228" t="s">
        <v>43</v>
      </c>
      <c r="P176" s="229">
        <f>I176+J176</f>
        <v>0</v>
      </c>
      <c r="Q176" s="229">
        <f>ROUND(I176*H176,2)</f>
        <v>0</v>
      </c>
      <c r="R176" s="229">
        <f>ROUND(J176*H176,2)</f>
        <v>0</v>
      </c>
      <c r="S176" s="87"/>
      <c r="T176" s="230">
        <f>S176*H176</f>
        <v>0</v>
      </c>
      <c r="U176" s="230">
        <v>0</v>
      </c>
      <c r="V176" s="230">
        <f>U176*H176</f>
        <v>0</v>
      </c>
      <c r="W176" s="230">
        <v>0</v>
      </c>
      <c r="X176" s="231">
        <f>W176*H176</f>
        <v>0</v>
      </c>
      <c r="Y176" s="41"/>
      <c r="Z176" s="41"/>
      <c r="AA176" s="41"/>
      <c r="AB176" s="41"/>
      <c r="AC176" s="41"/>
      <c r="AD176" s="41"/>
      <c r="AE176" s="41"/>
      <c r="AR176" s="232" t="s">
        <v>202</v>
      </c>
      <c r="AT176" s="232" t="s">
        <v>197</v>
      </c>
      <c r="AU176" s="232" t="s">
        <v>84</v>
      </c>
      <c r="AY176" s="20" t="s">
        <v>194</v>
      </c>
      <c r="BE176" s="233">
        <f>IF(O176="základní",K176,0)</f>
        <v>0</v>
      </c>
      <c r="BF176" s="233">
        <f>IF(O176="snížená",K176,0)</f>
        <v>0</v>
      </c>
      <c r="BG176" s="233">
        <f>IF(O176="zákl. přenesená",K176,0)</f>
        <v>0</v>
      </c>
      <c r="BH176" s="233">
        <f>IF(O176="sníž. přenesená",K176,0)</f>
        <v>0</v>
      </c>
      <c r="BI176" s="233">
        <f>IF(O176="nulová",K176,0)</f>
        <v>0</v>
      </c>
      <c r="BJ176" s="20" t="s">
        <v>82</v>
      </c>
      <c r="BK176" s="233">
        <f>ROUND(P176*H176,2)</f>
        <v>0</v>
      </c>
      <c r="BL176" s="20" t="s">
        <v>202</v>
      </c>
      <c r="BM176" s="232" t="s">
        <v>1369</v>
      </c>
    </row>
    <row r="177" s="2" customFormat="1">
      <c r="A177" s="41"/>
      <c r="B177" s="42"/>
      <c r="C177" s="43"/>
      <c r="D177" s="234" t="s">
        <v>204</v>
      </c>
      <c r="E177" s="43"/>
      <c r="F177" s="235" t="s">
        <v>790</v>
      </c>
      <c r="G177" s="43"/>
      <c r="H177" s="43"/>
      <c r="I177" s="236"/>
      <c r="J177" s="236"/>
      <c r="K177" s="43"/>
      <c r="L177" s="43"/>
      <c r="M177" s="47"/>
      <c r="N177" s="237"/>
      <c r="O177" s="238"/>
      <c r="P177" s="87"/>
      <c r="Q177" s="87"/>
      <c r="R177" s="87"/>
      <c r="S177" s="87"/>
      <c r="T177" s="87"/>
      <c r="U177" s="87"/>
      <c r="V177" s="87"/>
      <c r="W177" s="87"/>
      <c r="X177" s="88"/>
      <c r="Y177" s="41"/>
      <c r="Z177" s="41"/>
      <c r="AA177" s="41"/>
      <c r="AB177" s="41"/>
      <c r="AC177" s="41"/>
      <c r="AD177" s="41"/>
      <c r="AE177" s="41"/>
      <c r="AT177" s="20" t="s">
        <v>204</v>
      </c>
      <c r="AU177" s="20" t="s">
        <v>84</v>
      </c>
    </row>
    <row r="178" s="13" customFormat="1">
      <c r="A178" s="13"/>
      <c r="B178" s="239"/>
      <c r="C178" s="240"/>
      <c r="D178" s="241" t="s">
        <v>206</v>
      </c>
      <c r="E178" s="242" t="s">
        <v>20</v>
      </c>
      <c r="F178" s="243" t="s">
        <v>1363</v>
      </c>
      <c r="G178" s="240"/>
      <c r="H178" s="242" t="s">
        <v>20</v>
      </c>
      <c r="I178" s="244"/>
      <c r="J178" s="244"/>
      <c r="K178" s="240"/>
      <c r="L178" s="240"/>
      <c r="M178" s="245"/>
      <c r="N178" s="246"/>
      <c r="O178" s="247"/>
      <c r="P178" s="247"/>
      <c r="Q178" s="247"/>
      <c r="R178" s="247"/>
      <c r="S178" s="247"/>
      <c r="T178" s="247"/>
      <c r="U178" s="247"/>
      <c r="V178" s="247"/>
      <c r="W178" s="247"/>
      <c r="X178" s="248"/>
      <c r="Y178" s="13"/>
      <c r="Z178" s="13"/>
      <c r="AA178" s="13"/>
      <c r="AB178" s="13"/>
      <c r="AC178" s="13"/>
      <c r="AD178" s="13"/>
      <c r="AE178" s="13"/>
      <c r="AT178" s="249" t="s">
        <v>206</v>
      </c>
      <c r="AU178" s="249" t="s">
        <v>84</v>
      </c>
      <c r="AV178" s="13" t="s">
        <v>82</v>
      </c>
      <c r="AW178" s="13" t="s">
        <v>5</v>
      </c>
      <c r="AX178" s="13" t="s">
        <v>74</v>
      </c>
      <c r="AY178" s="249" t="s">
        <v>194</v>
      </c>
    </row>
    <row r="179" s="13" customFormat="1">
      <c r="A179" s="13"/>
      <c r="B179" s="239"/>
      <c r="C179" s="240"/>
      <c r="D179" s="241" t="s">
        <v>206</v>
      </c>
      <c r="E179" s="242" t="s">
        <v>20</v>
      </c>
      <c r="F179" s="243" t="s">
        <v>218</v>
      </c>
      <c r="G179" s="240"/>
      <c r="H179" s="242" t="s">
        <v>20</v>
      </c>
      <c r="I179" s="244"/>
      <c r="J179" s="244"/>
      <c r="K179" s="240"/>
      <c r="L179" s="240"/>
      <c r="M179" s="245"/>
      <c r="N179" s="246"/>
      <c r="O179" s="247"/>
      <c r="P179" s="247"/>
      <c r="Q179" s="247"/>
      <c r="R179" s="247"/>
      <c r="S179" s="247"/>
      <c r="T179" s="247"/>
      <c r="U179" s="247"/>
      <c r="V179" s="247"/>
      <c r="W179" s="247"/>
      <c r="X179" s="248"/>
      <c r="Y179" s="13"/>
      <c r="Z179" s="13"/>
      <c r="AA179" s="13"/>
      <c r="AB179" s="13"/>
      <c r="AC179" s="13"/>
      <c r="AD179" s="13"/>
      <c r="AE179" s="13"/>
      <c r="AT179" s="249" t="s">
        <v>206</v>
      </c>
      <c r="AU179" s="249" t="s">
        <v>84</v>
      </c>
      <c r="AV179" s="13" t="s">
        <v>82</v>
      </c>
      <c r="AW179" s="13" t="s">
        <v>5</v>
      </c>
      <c r="AX179" s="13" t="s">
        <v>74</v>
      </c>
      <c r="AY179" s="249" t="s">
        <v>194</v>
      </c>
    </row>
    <row r="180" s="14" customFormat="1">
      <c r="A180" s="14"/>
      <c r="B180" s="250"/>
      <c r="C180" s="251"/>
      <c r="D180" s="241" t="s">
        <v>206</v>
      </c>
      <c r="E180" s="252" t="s">
        <v>20</v>
      </c>
      <c r="F180" s="253" t="s">
        <v>1359</v>
      </c>
      <c r="G180" s="251"/>
      <c r="H180" s="254">
        <v>353</v>
      </c>
      <c r="I180" s="255"/>
      <c r="J180" s="255"/>
      <c r="K180" s="251"/>
      <c r="L180" s="251"/>
      <c r="M180" s="256"/>
      <c r="N180" s="257"/>
      <c r="O180" s="258"/>
      <c r="P180" s="258"/>
      <c r="Q180" s="258"/>
      <c r="R180" s="258"/>
      <c r="S180" s="258"/>
      <c r="T180" s="258"/>
      <c r="U180" s="258"/>
      <c r="V180" s="258"/>
      <c r="W180" s="258"/>
      <c r="X180" s="259"/>
      <c r="Y180" s="14"/>
      <c r="Z180" s="14"/>
      <c r="AA180" s="14"/>
      <c r="AB180" s="14"/>
      <c r="AC180" s="14"/>
      <c r="AD180" s="14"/>
      <c r="AE180" s="14"/>
      <c r="AT180" s="260" t="s">
        <v>206</v>
      </c>
      <c r="AU180" s="260" t="s">
        <v>84</v>
      </c>
      <c r="AV180" s="14" t="s">
        <v>84</v>
      </c>
      <c r="AW180" s="14" t="s">
        <v>5</v>
      </c>
      <c r="AX180" s="14" t="s">
        <v>74</v>
      </c>
      <c r="AY180" s="260" t="s">
        <v>194</v>
      </c>
    </row>
    <row r="181" s="15" customFormat="1">
      <c r="A181" s="15"/>
      <c r="B181" s="261"/>
      <c r="C181" s="262"/>
      <c r="D181" s="241" t="s">
        <v>206</v>
      </c>
      <c r="E181" s="263" t="s">
        <v>20</v>
      </c>
      <c r="F181" s="264" t="s">
        <v>210</v>
      </c>
      <c r="G181" s="262"/>
      <c r="H181" s="265">
        <v>353</v>
      </c>
      <c r="I181" s="266"/>
      <c r="J181" s="266"/>
      <c r="K181" s="262"/>
      <c r="L181" s="262"/>
      <c r="M181" s="267"/>
      <c r="N181" s="268"/>
      <c r="O181" s="269"/>
      <c r="P181" s="269"/>
      <c r="Q181" s="269"/>
      <c r="R181" s="269"/>
      <c r="S181" s="269"/>
      <c r="T181" s="269"/>
      <c r="U181" s="269"/>
      <c r="V181" s="269"/>
      <c r="W181" s="269"/>
      <c r="X181" s="270"/>
      <c r="Y181" s="15"/>
      <c r="Z181" s="15"/>
      <c r="AA181" s="15"/>
      <c r="AB181" s="15"/>
      <c r="AC181" s="15"/>
      <c r="AD181" s="15"/>
      <c r="AE181" s="15"/>
      <c r="AT181" s="271" t="s">
        <v>206</v>
      </c>
      <c r="AU181" s="271" t="s">
        <v>84</v>
      </c>
      <c r="AV181" s="15" t="s">
        <v>202</v>
      </c>
      <c r="AW181" s="15" t="s">
        <v>5</v>
      </c>
      <c r="AX181" s="15" t="s">
        <v>82</v>
      </c>
      <c r="AY181" s="271" t="s">
        <v>194</v>
      </c>
    </row>
    <row r="182" s="2" customFormat="1" ht="24.15" customHeight="1">
      <c r="A182" s="41"/>
      <c r="B182" s="42"/>
      <c r="C182" s="220" t="s">
        <v>266</v>
      </c>
      <c r="D182" s="220" t="s">
        <v>197</v>
      </c>
      <c r="E182" s="221" t="s">
        <v>249</v>
      </c>
      <c r="F182" s="222" t="s">
        <v>250</v>
      </c>
      <c r="G182" s="223" t="s">
        <v>218</v>
      </c>
      <c r="H182" s="224">
        <v>353</v>
      </c>
      <c r="I182" s="225"/>
      <c r="J182" s="225"/>
      <c r="K182" s="226">
        <f>ROUND(P182*H182,2)</f>
        <v>0</v>
      </c>
      <c r="L182" s="222" t="s">
        <v>201</v>
      </c>
      <c r="M182" s="47"/>
      <c r="N182" s="227" t="s">
        <v>20</v>
      </c>
      <c r="O182" s="228" t="s">
        <v>43</v>
      </c>
      <c r="P182" s="229">
        <f>I182+J182</f>
        <v>0</v>
      </c>
      <c r="Q182" s="229">
        <f>ROUND(I182*H182,2)</f>
        <v>0</v>
      </c>
      <c r="R182" s="229">
        <f>ROUND(J182*H182,2)</f>
        <v>0</v>
      </c>
      <c r="S182" s="87"/>
      <c r="T182" s="230">
        <f>S182*H182</f>
        <v>0</v>
      </c>
      <c r="U182" s="230">
        <v>0</v>
      </c>
      <c r="V182" s="230">
        <f>U182*H182</f>
        <v>0</v>
      </c>
      <c r="W182" s="230">
        <v>0</v>
      </c>
      <c r="X182" s="231">
        <f>W182*H182</f>
        <v>0</v>
      </c>
      <c r="Y182" s="41"/>
      <c r="Z182" s="41"/>
      <c r="AA182" s="41"/>
      <c r="AB182" s="41"/>
      <c r="AC182" s="41"/>
      <c r="AD182" s="41"/>
      <c r="AE182" s="41"/>
      <c r="AR182" s="232" t="s">
        <v>202</v>
      </c>
      <c r="AT182" s="232" t="s">
        <v>197</v>
      </c>
      <c r="AU182" s="232" t="s">
        <v>84</v>
      </c>
      <c r="AY182" s="20" t="s">
        <v>194</v>
      </c>
      <c r="BE182" s="233">
        <f>IF(O182="základní",K182,0)</f>
        <v>0</v>
      </c>
      <c r="BF182" s="233">
        <f>IF(O182="snížená",K182,0)</f>
        <v>0</v>
      </c>
      <c r="BG182" s="233">
        <f>IF(O182="zákl. přenesená",K182,0)</f>
        <v>0</v>
      </c>
      <c r="BH182" s="233">
        <f>IF(O182="sníž. přenesená",K182,0)</f>
        <v>0</v>
      </c>
      <c r="BI182" s="233">
        <f>IF(O182="nulová",K182,0)</f>
        <v>0</v>
      </c>
      <c r="BJ182" s="20" t="s">
        <v>82</v>
      </c>
      <c r="BK182" s="233">
        <f>ROUND(P182*H182,2)</f>
        <v>0</v>
      </c>
      <c r="BL182" s="20" t="s">
        <v>202</v>
      </c>
      <c r="BM182" s="232" t="s">
        <v>1370</v>
      </c>
    </row>
    <row r="183" s="2" customFormat="1">
      <c r="A183" s="41"/>
      <c r="B183" s="42"/>
      <c r="C183" s="43"/>
      <c r="D183" s="234" t="s">
        <v>204</v>
      </c>
      <c r="E183" s="43"/>
      <c r="F183" s="235" t="s">
        <v>252</v>
      </c>
      <c r="G183" s="43"/>
      <c r="H183" s="43"/>
      <c r="I183" s="236"/>
      <c r="J183" s="236"/>
      <c r="K183" s="43"/>
      <c r="L183" s="43"/>
      <c r="M183" s="47"/>
      <c r="N183" s="237"/>
      <c r="O183" s="238"/>
      <c r="P183" s="87"/>
      <c r="Q183" s="87"/>
      <c r="R183" s="87"/>
      <c r="S183" s="87"/>
      <c r="T183" s="87"/>
      <c r="U183" s="87"/>
      <c r="V183" s="87"/>
      <c r="W183" s="87"/>
      <c r="X183" s="88"/>
      <c r="Y183" s="41"/>
      <c r="Z183" s="41"/>
      <c r="AA183" s="41"/>
      <c r="AB183" s="41"/>
      <c r="AC183" s="41"/>
      <c r="AD183" s="41"/>
      <c r="AE183" s="41"/>
      <c r="AT183" s="20" t="s">
        <v>204</v>
      </c>
      <c r="AU183" s="20" t="s">
        <v>84</v>
      </c>
    </row>
    <row r="184" s="14" customFormat="1">
      <c r="A184" s="14"/>
      <c r="B184" s="250"/>
      <c r="C184" s="251"/>
      <c r="D184" s="241" t="s">
        <v>206</v>
      </c>
      <c r="E184" s="252" t="s">
        <v>20</v>
      </c>
      <c r="F184" s="253" t="s">
        <v>1359</v>
      </c>
      <c r="G184" s="251"/>
      <c r="H184" s="254">
        <v>353</v>
      </c>
      <c r="I184" s="255"/>
      <c r="J184" s="255"/>
      <c r="K184" s="251"/>
      <c r="L184" s="251"/>
      <c r="M184" s="256"/>
      <c r="N184" s="257"/>
      <c r="O184" s="258"/>
      <c r="P184" s="258"/>
      <c r="Q184" s="258"/>
      <c r="R184" s="258"/>
      <c r="S184" s="258"/>
      <c r="T184" s="258"/>
      <c r="U184" s="258"/>
      <c r="V184" s="258"/>
      <c r="W184" s="258"/>
      <c r="X184" s="259"/>
      <c r="Y184" s="14"/>
      <c r="Z184" s="14"/>
      <c r="AA184" s="14"/>
      <c r="AB184" s="14"/>
      <c r="AC184" s="14"/>
      <c r="AD184" s="14"/>
      <c r="AE184" s="14"/>
      <c r="AT184" s="260" t="s">
        <v>206</v>
      </c>
      <c r="AU184" s="260" t="s">
        <v>84</v>
      </c>
      <c r="AV184" s="14" t="s">
        <v>84</v>
      </c>
      <c r="AW184" s="14" t="s">
        <v>5</v>
      </c>
      <c r="AX184" s="14" t="s">
        <v>74</v>
      </c>
      <c r="AY184" s="260" t="s">
        <v>194</v>
      </c>
    </row>
    <row r="185" s="15" customFormat="1">
      <c r="A185" s="15"/>
      <c r="B185" s="261"/>
      <c r="C185" s="262"/>
      <c r="D185" s="241" t="s">
        <v>206</v>
      </c>
      <c r="E185" s="263" t="s">
        <v>20</v>
      </c>
      <c r="F185" s="264" t="s">
        <v>210</v>
      </c>
      <c r="G185" s="262"/>
      <c r="H185" s="265">
        <v>353</v>
      </c>
      <c r="I185" s="266"/>
      <c r="J185" s="266"/>
      <c r="K185" s="262"/>
      <c r="L185" s="262"/>
      <c r="M185" s="267"/>
      <c r="N185" s="268"/>
      <c r="O185" s="269"/>
      <c r="P185" s="269"/>
      <c r="Q185" s="269"/>
      <c r="R185" s="269"/>
      <c r="S185" s="269"/>
      <c r="T185" s="269"/>
      <c r="U185" s="269"/>
      <c r="V185" s="269"/>
      <c r="W185" s="269"/>
      <c r="X185" s="270"/>
      <c r="Y185" s="15"/>
      <c r="Z185" s="15"/>
      <c r="AA185" s="15"/>
      <c r="AB185" s="15"/>
      <c r="AC185" s="15"/>
      <c r="AD185" s="15"/>
      <c r="AE185" s="15"/>
      <c r="AT185" s="271" t="s">
        <v>206</v>
      </c>
      <c r="AU185" s="271" t="s">
        <v>84</v>
      </c>
      <c r="AV185" s="15" t="s">
        <v>202</v>
      </c>
      <c r="AW185" s="15" t="s">
        <v>5</v>
      </c>
      <c r="AX185" s="15" t="s">
        <v>82</v>
      </c>
      <c r="AY185" s="271" t="s">
        <v>194</v>
      </c>
    </row>
    <row r="186" s="12" customFormat="1" ht="22.8" customHeight="1">
      <c r="A186" s="12"/>
      <c r="B186" s="203"/>
      <c r="C186" s="204"/>
      <c r="D186" s="205" t="s">
        <v>73</v>
      </c>
      <c r="E186" s="218" t="s">
        <v>1371</v>
      </c>
      <c r="F186" s="218" t="s">
        <v>1372</v>
      </c>
      <c r="G186" s="204"/>
      <c r="H186" s="204"/>
      <c r="I186" s="207"/>
      <c r="J186" s="207"/>
      <c r="K186" s="219">
        <f>BK186</f>
        <v>0</v>
      </c>
      <c r="L186" s="204"/>
      <c r="M186" s="209"/>
      <c r="N186" s="210"/>
      <c r="O186" s="211"/>
      <c r="P186" s="211"/>
      <c r="Q186" s="212">
        <f>SUM(Q187:Q193)</f>
        <v>0</v>
      </c>
      <c r="R186" s="212">
        <f>SUM(R187:R193)</f>
        <v>0</v>
      </c>
      <c r="S186" s="211"/>
      <c r="T186" s="213">
        <f>SUM(T187:T193)</f>
        <v>0</v>
      </c>
      <c r="U186" s="211"/>
      <c r="V186" s="213">
        <f>SUM(V187:V193)</f>
        <v>0</v>
      </c>
      <c r="W186" s="211"/>
      <c r="X186" s="214">
        <f>SUM(X187:X193)</f>
        <v>0</v>
      </c>
      <c r="Y186" s="12"/>
      <c r="Z186" s="12"/>
      <c r="AA186" s="12"/>
      <c r="AB186" s="12"/>
      <c r="AC186" s="12"/>
      <c r="AD186" s="12"/>
      <c r="AE186" s="12"/>
      <c r="AR186" s="215" t="s">
        <v>82</v>
      </c>
      <c r="AT186" s="216" t="s">
        <v>73</v>
      </c>
      <c r="AU186" s="216" t="s">
        <v>82</v>
      </c>
      <c r="AY186" s="215" t="s">
        <v>194</v>
      </c>
      <c r="BK186" s="217">
        <f>SUM(BK187:BK193)</f>
        <v>0</v>
      </c>
    </row>
    <row r="187" s="2" customFormat="1" ht="24.15" customHeight="1">
      <c r="A187" s="41"/>
      <c r="B187" s="42"/>
      <c r="C187" s="220" t="s">
        <v>273</v>
      </c>
      <c r="D187" s="220" t="s">
        <v>197</v>
      </c>
      <c r="E187" s="221" t="s">
        <v>267</v>
      </c>
      <c r="F187" s="222" t="s">
        <v>268</v>
      </c>
      <c r="G187" s="223" t="s">
        <v>218</v>
      </c>
      <c r="H187" s="224">
        <v>353</v>
      </c>
      <c r="I187" s="225"/>
      <c r="J187" s="225"/>
      <c r="K187" s="226">
        <f>ROUND(P187*H187,2)</f>
        <v>0</v>
      </c>
      <c r="L187" s="222" t="s">
        <v>201</v>
      </c>
      <c r="M187" s="47"/>
      <c r="N187" s="227" t="s">
        <v>20</v>
      </c>
      <c r="O187" s="228" t="s">
        <v>43</v>
      </c>
      <c r="P187" s="229">
        <f>I187+J187</f>
        <v>0</v>
      </c>
      <c r="Q187" s="229">
        <f>ROUND(I187*H187,2)</f>
        <v>0</v>
      </c>
      <c r="R187" s="229">
        <f>ROUND(J187*H187,2)</f>
        <v>0</v>
      </c>
      <c r="S187" s="87"/>
      <c r="T187" s="230">
        <f>S187*H187</f>
        <v>0</v>
      </c>
      <c r="U187" s="230">
        <v>0</v>
      </c>
      <c r="V187" s="230">
        <f>U187*H187</f>
        <v>0</v>
      </c>
      <c r="W187" s="230">
        <v>0</v>
      </c>
      <c r="X187" s="231">
        <f>W187*H187</f>
        <v>0</v>
      </c>
      <c r="Y187" s="41"/>
      <c r="Z187" s="41"/>
      <c r="AA187" s="41"/>
      <c r="AB187" s="41"/>
      <c r="AC187" s="41"/>
      <c r="AD187" s="41"/>
      <c r="AE187" s="41"/>
      <c r="AR187" s="232" t="s">
        <v>202</v>
      </c>
      <c r="AT187" s="232" t="s">
        <v>197</v>
      </c>
      <c r="AU187" s="232" t="s">
        <v>84</v>
      </c>
      <c r="AY187" s="20" t="s">
        <v>194</v>
      </c>
      <c r="BE187" s="233">
        <f>IF(O187="základní",K187,0)</f>
        <v>0</v>
      </c>
      <c r="BF187" s="233">
        <f>IF(O187="snížená",K187,0)</f>
        <v>0</v>
      </c>
      <c r="BG187" s="233">
        <f>IF(O187="zákl. přenesená",K187,0)</f>
        <v>0</v>
      </c>
      <c r="BH187" s="233">
        <f>IF(O187="sníž. přenesená",K187,0)</f>
        <v>0</v>
      </c>
      <c r="BI187" s="233">
        <f>IF(O187="nulová",K187,0)</f>
        <v>0</v>
      </c>
      <c r="BJ187" s="20" t="s">
        <v>82</v>
      </c>
      <c r="BK187" s="233">
        <f>ROUND(P187*H187,2)</f>
        <v>0</v>
      </c>
      <c r="BL187" s="20" t="s">
        <v>202</v>
      </c>
      <c r="BM187" s="232" t="s">
        <v>1373</v>
      </c>
    </row>
    <row r="188" s="2" customFormat="1">
      <c r="A188" s="41"/>
      <c r="B188" s="42"/>
      <c r="C188" s="43"/>
      <c r="D188" s="234" t="s">
        <v>204</v>
      </c>
      <c r="E188" s="43"/>
      <c r="F188" s="235" t="s">
        <v>270</v>
      </c>
      <c r="G188" s="43"/>
      <c r="H188" s="43"/>
      <c r="I188" s="236"/>
      <c r="J188" s="236"/>
      <c r="K188" s="43"/>
      <c r="L188" s="43"/>
      <c r="M188" s="47"/>
      <c r="N188" s="237"/>
      <c r="O188" s="238"/>
      <c r="P188" s="87"/>
      <c r="Q188" s="87"/>
      <c r="R188" s="87"/>
      <c r="S188" s="87"/>
      <c r="T188" s="87"/>
      <c r="U188" s="87"/>
      <c r="V188" s="87"/>
      <c r="W188" s="87"/>
      <c r="X188" s="88"/>
      <c r="Y188" s="41"/>
      <c r="Z188" s="41"/>
      <c r="AA188" s="41"/>
      <c r="AB188" s="41"/>
      <c r="AC188" s="41"/>
      <c r="AD188" s="41"/>
      <c r="AE188" s="41"/>
      <c r="AT188" s="20" t="s">
        <v>204</v>
      </c>
      <c r="AU188" s="20" t="s">
        <v>84</v>
      </c>
    </row>
    <row r="189" s="13" customFormat="1">
      <c r="A189" s="13"/>
      <c r="B189" s="239"/>
      <c r="C189" s="240"/>
      <c r="D189" s="241" t="s">
        <v>206</v>
      </c>
      <c r="E189" s="242" t="s">
        <v>20</v>
      </c>
      <c r="F189" s="243" t="s">
        <v>1374</v>
      </c>
      <c r="G189" s="240"/>
      <c r="H189" s="242" t="s">
        <v>20</v>
      </c>
      <c r="I189" s="244"/>
      <c r="J189" s="244"/>
      <c r="K189" s="240"/>
      <c r="L189" s="240"/>
      <c r="M189" s="245"/>
      <c r="N189" s="246"/>
      <c r="O189" s="247"/>
      <c r="P189" s="247"/>
      <c r="Q189" s="247"/>
      <c r="R189" s="247"/>
      <c r="S189" s="247"/>
      <c r="T189" s="247"/>
      <c r="U189" s="247"/>
      <c r="V189" s="247"/>
      <c r="W189" s="247"/>
      <c r="X189" s="248"/>
      <c r="Y189" s="13"/>
      <c r="Z189" s="13"/>
      <c r="AA189" s="13"/>
      <c r="AB189" s="13"/>
      <c r="AC189" s="13"/>
      <c r="AD189" s="13"/>
      <c r="AE189" s="13"/>
      <c r="AT189" s="249" t="s">
        <v>206</v>
      </c>
      <c r="AU189" s="249" t="s">
        <v>84</v>
      </c>
      <c r="AV189" s="13" t="s">
        <v>82</v>
      </c>
      <c r="AW189" s="13" t="s">
        <v>5</v>
      </c>
      <c r="AX189" s="13" t="s">
        <v>74</v>
      </c>
      <c r="AY189" s="249" t="s">
        <v>194</v>
      </c>
    </row>
    <row r="190" s="13" customFormat="1">
      <c r="A190" s="13"/>
      <c r="B190" s="239"/>
      <c r="C190" s="240"/>
      <c r="D190" s="241" t="s">
        <v>206</v>
      </c>
      <c r="E190" s="242" t="s">
        <v>20</v>
      </c>
      <c r="F190" s="243" t="s">
        <v>268</v>
      </c>
      <c r="G190" s="240"/>
      <c r="H190" s="242" t="s">
        <v>20</v>
      </c>
      <c r="I190" s="244"/>
      <c r="J190" s="244"/>
      <c r="K190" s="240"/>
      <c r="L190" s="240"/>
      <c r="M190" s="245"/>
      <c r="N190" s="246"/>
      <c r="O190" s="247"/>
      <c r="P190" s="247"/>
      <c r="Q190" s="247"/>
      <c r="R190" s="247"/>
      <c r="S190" s="247"/>
      <c r="T190" s="247"/>
      <c r="U190" s="247"/>
      <c r="V190" s="247"/>
      <c r="W190" s="247"/>
      <c r="X190" s="248"/>
      <c r="Y190" s="13"/>
      <c r="Z190" s="13"/>
      <c r="AA190" s="13"/>
      <c r="AB190" s="13"/>
      <c r="AC190" s="13"/>
      <c r="AD190" s="13"/>
      <c r="AE190" s="13"/>
      <c r="AT190" s="249" t="s">
        <v>206</v>
      </c>
      <c r="AU190" s="249" t="s">
        <v>84</v>
      </c>
      <c r="AV190" s="13" t="s">
        <v>82</v>
      </c>
      <c r="AW190" s="13" t="s">
        <v>5</v>
      </c>
      <c r="AX190" s="13" t="s">
        <v>74</v>
      </c>
      <c r="AY190" s="249" t="s">
        <v>194</v>
      </c>
    </row>
    <row r="191" s="13" customFormat="1">
      <c r="A191" s="13"/>
      <c r="B191" s="239"/>
      <c r="C191" s="240"/>
      <c r="D191" s="241" t="s">
        <v>206</v>
      </c>
      <c r="E191" s="242" t="s">
        <v>20</v>
      </c>
      <c r="F191" s="243" t="s">
        <v>218</v>
      </c>
      <c r="G191" s="240"/>
      <c r="H191" s="242" t="s">
        <v>20</v>
      </c>
      <c r="I191" s="244"/>
      <c r="J191" s="244"/>
      <c r="K191" s="240"/>
      <c r="L191" s="240"/>
      <c r="M191" s="245"/>
      <c r="N191" s="246"/>
      <c r="O191" s="247"/>
      <c r="P191" s="247"/>
      <c r="Q191" s="247"/>
      <c r="R191" s="247"/>
      <c r="S191" s="247"/>
      <c r="T191" s="247"/>
      <c r="U191" s="247"/>
      <c r="V191" s="247"/>
      <c r="W191" s="247"/>
      <c r="X191" s="248"/>
      <c r="Y191" s="13"/>
      <c r="Z191" s="13"/>
      <c r="AA191" s="13"/>
      <c r="AB191" s="13"/>
      <c r="AC191" s="13"/>
      <c r="AD191" s="13"/>
      <c r="AE191" s="13"/>
      <c r="AT191" s="249" t="s">
        <v>206</v>
      </c>
      <c r="AU191" s="249" t="s">
        <v>84</v>
      </c>
      <c r="AV191" s="13" t="s">
        <v>82</v>
      </c>
      <c r="AW191" s="13" t="s">
        <v>5</v>
      </c>
      <c r="AX191" s="13" t="s">
        <v>74</v>
      </c>
      <c r="AY191" s="249" t="s">
        <v>194</v>
      </c>
    </row>
    <row r="192" s="14" customFormat="1">
      <c r="A192" s="14"/>
      <c r="B192" s="250"/>
      <c r="C192" s="251"/>
      <c r="D192" s="241" t="s">
        <v>206</v>
      </c>
      <c r="E192" s="252" t="s">
        <v>20</v>
      </c>
      <c r="F192" s="253" t="s">
        <v>1359</v>
      </c>
      <c r="G192" s="251"/>
      <c r="H192" s="254">
        <v>353</v>
      </c>
      <c r="I192" s="255"/>
      <c r="J192" s="255"/>
      <c r="K192" s="251"/>
      <c r="L192" s="251"/>
      <c r="M192" s="256"/>
      <c r="N192" s="257"/>
      <c r="O192" s="258"/>
      <c r="P192" s="258"/>
      <c r="Q192" s="258"/>
      <c r="R192" s="258"/>
      <c r="S192" s="258"/>
      <c r="T192" s="258"/>
      <c r="U192" s="258"/>
      <c r="V192" s="258"/>
      <c r="W192" s="258"/>
      <c r="X192" s="259"/>
      <c r="Y192" s="14"/>
      <c r="Z192" s="14"/>
      <c r="AA192" s="14"/>
      <c r="AB192" s="14"/>
      <c r="AC192" s="14"/>
      <c r="AD192" s="14"/>
      <c r="AE192" s="14"/>
      <c r="AT192" s="260" t="s">
        <v>206</v>
      </c>
      <c r="AU192" s="260" t="s">
        <v>84</v>
      </c>
      <c r="AV192" s="14" t="s">
        <v>84</v>
      </c>
      <c r="AW192" s="14" t="s">
        <v>5</v>
      </c>
      <c r="AX192" s="14" t="s">
        <v>74</v>
      </c>
      <c r="AY192" s="260" t="s">
        <v>194</v>
      </c>
    </row>
    <row r="193" s="15" customFormat="1">
      <c r="A193" s="15"/>
      <c r="B193" s="261"/>
      <c r="C193" s="262"/>
      <c r="D193" s="241" t="s">
        <v>206</v>
      </c>
      <c r="E193" s="263" t="s">
        <v>20</v>
      </c>
      <c r="F193" s="264" t="s">
        <v>210</v>
      </c>
      <c r="G193" s="262"/>
      <c r="H193" s="265">
        <v>353</v>
      </c>
      <c r="I193" s="266"/>
      <c r="J193" s="266"/>
      <c r="K193" s="262"/>
      <c r="L193" s="262"/>
      <c r="M193" s="267"/>
      <c r="N193" s="268"/>
      <c r="O193" s="269"/>
      <c r="P193" s="269"/>
      <c r="Q193" s="269"/>
      <c r="R193" s="269"/>
      <c r="S193" s="269"/>
      <c r="T193" s="269"/>
      <c r="U193" s="269"/>
      <c r="V193" s="269"/>
      <c r="W193" s="269"/>
      <c r="X193" s="270"/>
      <c r="Y193" s="15"/>
      <c r="Z193" s="15"/>
      <c r="AA193" s="15"/>
      <c r="AB193" s="15"/>
      <c r="AC193" s="15"/>
      <c r="AD193" s="15"/>
      <c r="AE193" s="15"/>
      <c r="AT193" s="271" t="s">
        <v>206</v>
      </c>
      <c r="AU193" s="271" t="s">
        <v>84</v>
      </c>
      <c r="AV193" s="15" t="s">
        <v>202</v>
      </c>
      <c r="AW193" s="15" t="s">
        <v>5</v>
      </c>
      <c r="AX193" s="15" t="s">
        <v>82</v>
      </c>
      <c r="AY193" s="271" t="s">
        <v>194</v>
      </c>
    </row>
    <row r="194" s="12" customFormat="1" ht="22.8" customHeight="1">
      <c r="A194" s="12"/>
      <c r="B194" s="203"/>
      <c r="C194" s="204"/>
      <c r="D194" s="205" t="s">
        <v>73</v>
      </c>
      <c r="E194" s="218" t="s">
        <v>1375</v>
      </c>
      <c r="F194" s="218" t="s">
        <v>1376</v>
      </c>
      <c r="G194" s="204"/>
      <c r="H194" s="204"/>
      <c r="I194" s="207"/>
      <c r="J194" s="207"/>
      <c r="K194" s="219">
        <f>BK194</f>
        <v>0</v>
      </c>
      <c r="L194" s="204"/>
      <c r="M194" s="209"/>
      <c r="N194" s="210"/>
      <c r="O194" s="211"/>
      <c r="P194" s="211"/>
      <c r="Q194" s="212">
        <f>SUM(Q195:Q201)</f>
        <v>0</v>
      </c>
      <c r="R194" s="212">
        <f>SUM(R195:R201)</f>
        <v>0</v>
      </c>
      <c r="S194" s="211"/>
      <c r="T194" s="213">
        <f>SUM(T195:T201)</f>
        <v>0</v>
      </c>
      <c r="U194" s="211"/>
      <c r="V194" s="213">
        <f>SUM(V195:V201)</f>
        <v>0</v>
      </c>
      <c r="W194" s="211"/>
      <c r="X194" s="214">
        <f>SUM(X195:X201)</f>
        <v>0</v>
      </c>
      <c r="Y194" s="12"/>
      <c r="Z194" s="12"/>
      <c r="AA194" s="12"/>
      <c r="AB194" s="12"/>
      <c r="AC194" s="12"/>
      <c r="AD194" s="12"/>
      <c r="AE194" s="12"/>
      <c r="AR194" s="215" t="s">
        <v>82</v>
      </c>
      <c r="AT194" s="216" t="s">
        <v>73</v>
      </c>
      <c r="AU194" s="216" t="s">
        <v>82</v>
      </c>
      <c r="AY194" s="215" t="s">
        <v>194</v>
      </c>
      <c r="BK194" s="217">
        <f>SUM(BK195:BK201)</f>
        <v>0</v>
      </c>
    </row>
    <row r="195" s="2" customFormat="1" ht="24.15" customHeight="1">
      <c r="A195" s="41"/>
      <c r="B195" s="42"/>
      <c r="C195" s="220" t="s">
        <v>280</v>
      </c>
      <c r="D195" s="220" t="s">
        <v>197</v>
      </c>
      <c r="E195" s="221" t="s">
        <v>1377</v>
      </c>
      <c r="F195" s="222" t="s">
        <v>1378</v>
      </c>
      <c r="G195" s="223" t="s">
        <v>218</v>
      </c>
      <c r="H195" s="224">
        <v>353</v>
      </c>
      <c r="I195" s="225"/>
      <c r="J195" s="225"/>
      <c r="K195" s="226">
        <f>ROUND(P195*H195,2)</f>
        <v>0</v>
      </c>
      <c r="L195" s="222" t="s">
        <v>201</v>
      </c>
      <c r="M195" s="47"/>
      <c r="N195" s="227" t="s">
        <v>20</v>
      </c>
      <c r="O195" s="228" t="s">
        <v>43</v>
      </c>
      <c r="P195" s="229">
        <f>I195+J195</f>
        <v>0</v>
      </c>
      <c r="Q195" s="229">
        <f>ROUND(I195*H195,2)</f>
        <v>0</v>
      </c>
      <c r="R195" s="229">
        <f>ROUND(J195*H195,2)</f>
        <v>0</v>
      </c>
      <c r="S195" s="87"/>
      <c r="T195" s="230">
        <f>S195*H195</f>
        <v>0</v>
      </c>
      <c r="U195" s="230">
        <v>0</v>
      </c>
      <c r="V195" s="230">
        <f>U195*H195</f>
        <v>0</v>
      </c>
      <c r="W195" s="230">
        <v>0</v>
      </c>
      <c r="X195" s="231">
        <f>W195*H195</f>
        <v>0</v>
      </c>
      <c r="Y195" s="41"/>
      <c r="Z195" s="41"/>
      <c r="AA195" s="41"/>
      <c r="AB195" s="41"/>
      <c r="AC195" s="41"/>
      <c r="AD195" s="41"/>
      <c r="AE195" s="41"/>
      <c r="AR195" s="232" t="s">
        <v>202</v>
      </c>
      <c r="AT195" s="232" t="s">
        <v>197</v>
      </c>
      <c r="AU195" s="232" t="s">
        <v>84</v>
      </c>
      <c r="AY195" s="20" t="s">
        <v>194</v>
      </c>
      <c r="BE195" s="233">
        <f>IF(O195="základní",K195,0)</f>
        <v>0</v>
      </c>
      <c r="BF195" s="233">
        <f>IF(O195="snížená",K195,0)</f>
        <v>0</v>
      </c>
      <c r="BG195" s="233">
        <f>IF(O195="zákl. přenesená",K195,0)</f>
        <v>0</v>
      </c>
      <c r="BH195" s="233">
        <f>IF(O195="sníž. přenesená",K195,0)</f>
        <v>0</v>
      </c>
      <c r="BI195" s="233">
        <f>IF(O195="nulová",K195,0)</f>
        <v>0</v>
      </c>
      <c r="BJ195" s="20" t="s">
        <v>82</v>
      </c>
      <c r="BK195" s="233">
        <f>ROUND(P195*H195,2)</f>
        <v>0</v>
      </c>
      <c r="BL195" s="20" t="s">
        <v>202</v>
      </c>
      <c r="BM195" s="232" t="s">
        <v>1379</v>
      </c>
    </row>
    <row r="196" s="2" customFormat="1">
      <c r="A196" s="41"/>
      <c r="B196" s="42"/>
      <c r="C196" s="43"/>
      <c r="D196" s="234" t="s">
        <v>204</v>
      </c>
      <c r="E196" s="43"/>
      <c r="F196" s="235" t="s">
        <v>1380</v>
      </c>
      <c r="G196" s="43"/>
      <c r="H196" s="43"/>
      <c r="I196" s="236"/>
      <c r="J196" s="236"/>
      <c r="K196" s="43"/>
      <c r="L196" s="43"/>
      <c r="M196" s="47"/>
      <c r="N196" s="237"/>
      <c r="O196" s="238"/>
      <c r="P196" s="87"/>
      <c r="Q196" s="87"/>
      <c r="R196" s="87"/>
      <c r="S196" s="87"/>
      <c r="T196" s="87"/>
      <c r="U196" s="87"/>
      <c r="V196" s="87"/>
      <c r="W196" s="87"/>
      <c r="X196" s="88"/>
      <c r="Y196" s="41"/>
      <c r="Z196" s="41"/>
      <c r="AA196" s="41"/>
      <c r="AB196" s="41"/>
      <c r="AC196" s="41"/>
      <c r="AD196" s="41"/>
      <c r="AE196" s="41"/>
      <c r="AT196" s="20" t="s">
        <v>204</v>
      </c>
      <c r="AU196" s="20" t="s">
        <v>84</v>
      </c>
    </row>
    <row r="197" s="13" customFormat="1">
      <c r="A197" s="13"/>
      <c r="B197" s="239"/>
      <c r="C197" s="240"/>
      <c r="D197" s="241" t="s">
        <v>206</v>
      </c>
      <c r="E197" s="242" t="s">
        <v>20</v>
      </c>
      <c r="F197" s="243" t="s">
        <v>1374</v>
      </c>
      <c r="G197" s="240"/>
      <c r="H197" s="242" t="s">
        <v>20</v>
      </c>
      <c r="I197" s="244"/>
      <c r="J197" s="244"/>
      <c r="K197" s="240"/>
      <c r="L197" s="240"/>
      <c r="M197" s="245"/>
      <c r="N197" s="246"/>
      <c r="O197" s="247"/>
      <c r="P197" s="247"/>
      <c r="Q197" s="247"/>
      <c r="R197" s="247"/>
      <c r="S197" s="247"/>
      <c r="T197" s="247"/>
      <c r="U197" s="247"/>
      <c r="V197" s="247"/>
      <c r="W197" s="247"/>
      <c r="X197" s="248"/>
      <c r="Y197" s="13"/>
      <c r="Z197" s="13"/>
      <c r="AA197" s="13"/>
      <c r="AB197" s="13"/>
      <c r="AC197" s="13"/>
      <c r="AD197" s="13"/>
      <c r="AE197" s="13"/>
      <c r="AT197" s="249" t="s">
        <v>206</v>
      </c>
      <c r="AU197" s="249" t="s">
        <v>84</v>
      </c>
      <c r="AV197" s="13" t="s">
        <v>82</v>
      </c>
      <c r="AW197" s="13" t="s">
        <v>5</v>
      </c>
      <c r="AX197" s="13" t="s">
        <v>74</v>
      </c>
      <c r="AY197" s="249" t="s">
        <v>194</v>
      </c>
    </row>
    <row r="198" s="13" customFormat="1">
      <c r="A198" s="13"/>
      <c r="B198" s="239"/>
      <c r="C198" s="240"/>
      <c r="D198" s="241" t="s">
        <v>206</v>
      </c>
      <c r="E198" s="242" t="s">
        <v>20</v>
      </c>
      <c r="F198" s="243" t="s">
        <v>1381</v>
      </c>
      <c r="G198" s="240"/>
      <c r="H198" s="242" t="s">
        <v>20</v>
      </c>
      <c r="I198" s="244"/>
      <c r="J198" s="244"/>
      <c r="K198" s="240"/>
      <c r="L198" s="240"/>
      <c r="M198" s="245"/>
      <c r="N198" s="246"/>
      <c r="O198" s="247"/>
      <c r="P198" s="247"/>
      <c r="Q198" s="247"/>
      <c r="R198" s="247"/>
      <c r="S198" s="247"/>
      <c r="T198" s="247"/>
      <c r="U198" s="247"/>
      <c r="V198" s="247"/>
      <c r="W198" s="247"/>
      <c r="X198" s="248"/>
      <c r="Y198" s="13"/>
      <c r="Z198" s="13"/>
      <c r="AA198" s="13"/>
      <c r="AB198" s="13"/>
      <c r="AC198" s="13"/>
      <c r="AD198" s="13"/>
      <c r="AE198" s="13"/>
      <c r="AT198" s="249" t="s">
        <v>206</v>
      </c>
      <c r="AU198" s="249" t="s">
        <v>84</v>
      </c>
      <c r="AV198" s="13" t="s">
        <v>82</v>
      </c>
      <c r="AW198" s="13" t="s">
        <v>5</v>
      </c>
      <c r="AX198" s="13" t="s">
        <v>74</v>
      </c>
      <c r="AY198" s="249" t="s">
        <v>194</v>
      </c>
    </row>
    <row r="199" s="13" customFormat="1">
      <c r="A199" s="13"/>
      <c r="B199" s="239"/>
      <c r="C199" s="240"/>
      <c r="D199" s="241" t="s">
        <v>206</v>
      </c>
      <c r="E199" s="242" t="s">
        <v>20</v>
      </c>
      <c r="F199" s="243" t="s">
        <v>218</v>
      </c>
      <c r="G199" s="240"/>
      <c r="H199" s="242" t="s">
        <v>20</v>
      </c>
      <c r="I199" s="244"/>
      <c r="J199" s="244"/>
      <c r="K199" s="240"/>
      <c r="L199" s="240"/>
      <c r="M199" s="245"/>
      <c r="N199" s="246"/>
      <c r="O199" s="247"/>
      <c r="P199" s="247"/>
      <c r="Q199" s="247"/>
      <c r="R199" s="247"/>
      <c r="S199" s="247"/>
      <c r="T199" s="247"/>
      <c r="U199" s="247"/>
      <c r="V199" s="247"/>
      <c r="W199" s="247"/>
      <c r="X199" s="248"/>
      <c r="Y199" s="13"/>
      <c r="Z199" s="13"/>
      <c r="AA199" s="13"/>
      <c r="AB199" s="13"/>
      <c r="AC199" s="13"/>
      <c r="AD199" s="13"/>
      <c r="AE199" s="13"/>
      <c r="AT199" s="249" t="s">
        <v>206</v>
      </c>
      <c r="AU199" s="249" t="s">
        <v>84</v>
      </c>
      <c r="AV199" s="13" t="s">
        <v>82</v>
      </c>
      <c r="AW199" s="13" t="s">
        <v>5</v>
      </c>
      <c r="AX199" s="13" t="s">
        <v>74</v>
      </c>
      <c r="AY199" s="249" t="s">
        <v>194</v>
      </c>
    </row>
    <row r="200" s="14" customFormat="1">
      <c r="A200" s="14"/>
      <c r="B200" s="250"/>
      <c r="C200" s="251"/>
      <c r="D200" s="241" t="s">
        <v>206</v>
      </c>
      <c r="E200" s="252" t="s">
        <v>20</v>
      </c>
      <c r="F200" s="253" t="s">
        <v>1359</v>
      </c>
      <c r="G200" s="251"/>
      <c r="H200" s="254">
        <v>353</v>
      </c>
      <c r="I200" s="255"/>
      <c r="J200" s="255"/>
      <c r="K200" s="251"/>
      <c r="L200" s="251"/>
      <c r="M200" s="256"/>
      <c r="N200" s="257"/>
      <c r="O200" s="258"/>
      <c r="P200" s="258"/>
      <c r="Q200" s="258"/>
      <c r="R200" s="258"/>
      <c r="S200" s="258"/>
      <c r="T200" s="258"/>
      <c r="U200" s="258"/>
      <c r="V200" s="258"/>
      <c r="W200" s="258"/>
      <c r="X200" s="259"/>
      <c r="Y200" s="14"/>
      <c r="Z200" s="14"/>
      <c r="AA200" s="14"/>
      <c r="AB200" s="14"/>
      <c r="AC200" s="14"/>
      <c r="AD200" s="14"/>
      <c r="AE200" s="14"/>
      <c r="AT200" s="260" t="s">
        <v>206</v>
      </c>
      <c r="AU200" s="260" t="s">
        <v>84</v>
      </c>
      <c r="AV200" s="14" t="s">
        <v>84</v>
      </c>
      <c r="AW200" s="14" t="s">
        <v>5</v>
      </c>
      <c r="AX200" s="14" t="s">
        <v>74</v>
      </c>
      <c r="AY200" s="260" t="s">
        <v>194</v>
      </c>
    </row>
    <row r="201" s="15" customFormat="1">
      <c r="A201" s="15"/>
      <c r="B201" s="261"/>
      <c r="C201" s="262"/>
      <c r="D201" s="241" t="s">
        <v>206</v>
      </c>
      <c r="E201" s="263" t="s">
        <v>20</v>
      </c>
      <c r="F201" s="264" t="s">
        <v>210</v>
      </c>
      <c r="G201" s="262"/>
      <c r="H201" s="265">
        <v>353</v>
      </c>
      <c r="I201" s="266"/>
      <c r="J201" s="266"/>
      <c r="K201" s="262"/>
      <c r="L201" s="262"/>
      <c r="M201" s="267"/>
      <c r="N201" s="268"/>
      <c r="O201" s="269"/>
      <c r="P201" s="269"/>
      <c r="Q201" s="269"/>
      <c r="R201" s="269"/>
      <c r="S201" s="269"/>
      <c r="T201" s="269"/>
      <c r="U201" s="269"/>
      <c r="V201" s="269"/>
      <c r="W201" s="269"/>
      <c r="X201" s="270"/>
      <c r="Y201" s="15"/>
      <c r="Z201" s="15"/>
      <c r="AA201" s="15"/>
      <c r="AB201" s="15"/>
      <c r="AC201" s="15"/>
      <c r="AD201" s="15"/>
      <c r="AE201" s="15"/>
      <c r="AT201" s="271" t="s">
        <v>206</v>
      </c>
      <c r="AU201" s="271" t="s">
        <v>84</v>
      </c>
      <c r="AV201" s="15" t="s">
        <v>202</v>
      </c>
      <c r="AW201" s="15" t="s">
        <v>5</v>
      </c>
      <c r="AX201" s="15" t="s">
        <v>82</v>
      </c>
      <c r="AY201" s="271" t="s">
        <v>194</v>
      </c>
    </row>
    <row r="202" s="12" customFormat="1" ht="22.8" customHeight="1">
      <c r="A202" s="12"/>
      <c r="B202" s="203"/>
      <c r="C202" s="204"/>
      <c r="D202" s="205" t="s">
        <v>73</v>
      </c>
      <c r="E202" s="218" t="s">
        <v>1382</v>
      </c>
      <c r="F202" s="218" t="s">
        <v>1383</v>
      </c>
      <c r="G202" s="204"/>
      <c r="H202" s="204"/>
      <c r="I202" s="207"/>
      <c r="J202" s="207"/>
      <c r="K202" s="219">
        <f>BK202</f>
        <v>0</v>
      </c>
      <c r="L202" s="204"/>
      <c r="M202" s="209"/>
      <c r="N202" s="210"/>
      <c r="O202" s="211"/>
      <c r="P202" s="211"/>
      <c r="Q202" s="212">
        <f>SUM(Q203:Q244)</f>
        <v>0</v>
      </c>
      <c r="R202" s="212">
        <f>SUM(R203:R244)</f>
        <v>0</v>
      </c>
      <c r="S202" s="211"/>
      <c r="T202" s="213">
        <f>SUM(T203:T244)</f>
        <v>0</v>
      </c>
      <c r="U202" s="211"/>
      <c r="V202" s="213">
        <f>SUM(V203:V244)</f>
        <v>1.55505</v>
      </c>
      <c r="W202" s="211"/>
      <c r="X202" s="214">
        <f>SUM(X203:X244)</f>
        <v>0</v>
      </c>
      <c r="Y202" s="12"/>
      <c r="Z202" s="12"/>
      <c r="AA202" s="12"/>
      <c r="AB202" s="12"/>
      <c r="AC202" s="12"/>
      <c r="AD202" s="12"/>
      <c r="AE202" s="12"/>
      <c r="AR202" s="215" t="s">
        <v>82</v>
      </c>
      <c r="AT202" s="216" t="s">
        <v>73</v>
      </c>
      <c r="AU202" s="216" t="s">
        <v>82</v>
      </c>
      <c r="AY202" s="215" t="s">
        <v>194</v>
      </c>
      <c r="BK202" s="217">
        <f>SUM(BK203:BK244)</f>
        <v>0</v>
      </c>
    </row>
    <row r="203" s="2" customFormat="1" ht="24.15" customHeight="1">
      <c r="A203" s="41"/>
      <c r="B203" s="42"/>
      <c r="C203" s="220" t="s">
        <v>282</v>
      </c>
      <c r="D203" s="220" t="s">
        <v>197</v>
      </c>
      <c r="E203" s="221" t="s">
        <v>1384</v>
      </c>
      <c r="F203" s="222" t="s">
        <v>1385</v>
      </c>
      <c r="G203" s="223" t="s">
        <v>218</v>
      </c>
      <c r="H203" s="224">
        <v>65.799999999999997</v>
      </c>
      <c r="I203" s="225"/>
      <c r="J203" s="225"/>
      <c r="K203" s="226">
        <f>ROUND(P203*H203,2)</f>
        <v>0</v>
      </c>
      <c r="L203" s="222" t="s">
        <v>201</v>
      </c>
      <c r="M203" s="47"/>
      <c r="N203" s="227" t="s">
        <v>20</v>
      </c>
      <c r="O203" s="228" t="s">
        <v>43</v>
      </c>
      <c r="P203" s="229">
        <f>I203+J203</f>
        <v>0</v>
      </c>
      <c r="Q203" s="229">
        <f>ROUND(I203*H203,2)</f>
        <v>0</v>
      </c>
      <c r="R203" s="229">
        <f>ROUND(J203*H203,2)</f>
        <v>0</v>
      </c>
      <c r="S203" s="87"/>
      <c r="T203" s="230">
        <f>S203*H203</f>
        <v>0</v>
      </c>
      <c r="U203" s="230">
        <v>0</v>
      </c>
      <c r="V203" s="230">
        <f>U203*H203</f>
        <v>0</v>
      </c>
      <c r="W203" s="230">
        <v>0</v>
      </c>
      <c r="X203" s="231">
        <f>W203*H203</f>
        <v>0</v>
      </c>
      <c r="Y203" s="41"/>
      <c r="Z203" s="41"/>
      <c r="AA203" s="41"/>
      <c r="AB203" s="41"/>
      <c r="AC203" s="41"/>
      <c r="AD203" s="41"/>
      <c r="AE203" s="41"/>
      <c r="AR203" s="232" t="s">
        <v>202</v>
      </c>
      <c r="AT203" s="232" t="s">
        <v>197</v>
      </c>
      <c r="AU203" s="232" t="s">
        <v>84</v>
      </c>
      <c r="AY203" s="20" t="s">
        <v>194</v>
      </c>
      <c r="BE203" s="233">
        <f>IF(O203="základní",K203,0)</f>
        <v>0</v>
      </c>
      <c r="BF203" s="233">
        <f>IF(O203="snížená",K203,0)</f>
        <v>0</v>
      </c>
      <c r="BG203" s="233">
        <f>IF(O203="zákl. přenesená",K203,0)</f>
        <v>0</v>
      </c>
      <c r="BH203" s="233">
        <f>IF(O203="sníž. přenesená",K203,0)</f>
        <v>0</v>
      </c>
      <c r="BI203" s="233">
        <f>IF(O203="nulová",K203,0)</f>
        <v>0</v>
      </c>
      <c r="BJ203" s="20" t="s">
        <v>82</v>
      </c>
      <c r="BK203" s="233">
        <f>ROUND(P203*H203,2)</f>
        <v>0</v>
      </c>
      <c r="BL203" s="20" t="s">
        <v>202</v>
      </c>
      <c r="BM203" s="232" t="s">
        <v>1386</v>
      </c>
    </row>
    <row r="204" s="2" customFormat="1">
      <c r="A204" s="41"/>
      <c r="B204" s="42"/>
      <c r="C204" s="43"/>
      <c r="D204" s="234" t="s">
        <v>204</v>
      </c>
      <c r="E204" s="43"/>
      <c r="F204" s="235" t="s">
        <v>1387</v>
      </c>
      <c r="G204" s="43"/>
      <c r="H204" s="43"/>
      <c r="I204" s="236"/>
      <c r="J204" s="236"/>
      <c r="K204" s="43"/>
      <c r="L204" s="43"/>
      <c r="M204" s="47"/>
      <c r="N204" s="237"/>
      <c r="O204" s="238"/>
      <c r="P204" s="87"/>
      <c r="Q204" s="87"/>
      <c r="R204" s="87"/>
      <c r="S204" s="87"/>
      <c r="T204" s="87"/>
      <c r="U204" s="87"/>
      <c r="V204" s="87"/>
      <c r="W204" s="87"/>
      <c r="X204" s="88"/>
      <c r="Y204" s="41"/>
      <c r="Z204" s="41"/>
      <c r="AA204" s="41"/>
      <c r="AB204" s="41"/>
      <c r="AC204" s="41"/>
      <c r="AD204" s="41"/>
      <c r="AE204" s="41"/>
      <c r="AT204" s="20" t="s">
        <v>204</v>
      </c>
      <c r="AU204" s="20" t="s">
        <v>84</v>
      </c>
    </row>
    <row r="205" s="13" customFormat="1">
      <c r="A205" s="13"/>
      <c r="B205" s="239"/>
      <c r="C205" s="240"/>
      <c r="D205" s="241" t="s">
        <v>206</v>
      </c>
      <c r="E205" s="242" t="s">
        <v>20</v>
      </c>
      <c r="F205" s="243" t="s">
        <v>1388</v>
      </c>
      <c r="G205" s="240"/>
      <c r="H205" s="242" t="s">
        <v>20</v>
      </c>
      <c r="I205" s="244"/>
      <c r="J205" s="244"/>
      <c r="K205" s="240"/>
      <c r="L205" s="240"/>
      <c r="M205" s="245"/>
      <c r="N205" s="246"/>
      <c r="O205" s="247"/>
      <c r="P205" s="247"/>
      <c r="Q205" s="247"/>
      <c r="R205" s="247"/>
      <c r="S205" s="247"/>
      <c r="T205" s="247"/>
      <c r="U205" s="247"/>
      <c r="V205" s="247"/>
      <c r="W205" s="247"/>
      <c r="X205" s="248"/>
      <c r="Y205" s="13"/>
      <c r="Z205" s="13"/>
      <c r="AA205" s="13"/>
      <c r="AB205" s="13"/>
      <c r="AC205" s="13"/>
      <c r="AD205" s="13"/>
      <c r="AE205" s="13"/>
      <c r="AT205" s="249" t="s">
        <v>206</v>
      </c>
      <c r="AU205" s="249" t="s">
        <v>84</v>
      </c>
      <c r="AV205" s="13" t="s">
        <v>82</v>
      </c>
      <c r="AW205" s="13" t="s">
        <v>5</v>
      </c>
      <c r="AX205" s="13" t="s">
        <v>74</v>
      </c>
      <c r="AY205" s="249" t="s">
        <v>194</v>
      </c>
    </row>
    <row r="206" s="13" customFormat="1">
      <c r="A206" s="13"/>
      <c r="B206" s="239"/>
      <c r="C206" s="240"/>
      <c r="D206" s="241" t="s">
        <v>206</v>
      </c>
      <c r="E206" s="242" t="s">
        <v>20</v>
      </c>
      <c r="F206" s="243" t="s">
        <v>1389</v>
      </c>
      <c r="G206" s="240"/>
      <c r="H206" s="242" t="s">
        <v>20</v>
      </c>
      <c r="I206" s="244"/>
      <c r="J206" s="244"/>
      <c r="K206" s="240"/>
      <c r="L206" s="240"/>
      <c r="M206" s="245"/>
      <c r="N206" s="246"/>
      <c r="O206" s="247"/>
      <c r="P206" s="247"/>
      <c r="Q206" s="247"/>
      <c r="R206" s="247"/>
      <c r="S206" s="247"/>
      <c r="T206" s="247"/>
      <c r="U206" s="247"/>
      <c r="V206" s="247"/>
      <c r="W206" s="247"/>
      <c r="X206" s="248"/>
      <c r="Y206" s="13"/>
      <c r="Z206" s="13"/>
      <c r="AA206" s="13"/>
      <c r="AB206" s="13"/>
      <c r="AC206" s="13"/>
      <c r="AD206" s="13"/>
      <c r="AE206" s="13"/>
      <c r="AT206" s="249" t="s">
        <v>206</v>
      </c>
      <c r="AU206" s="249" t="s">
        <v>84</v>
      </c>
      <c r="AV206" s="13" t="s">
        <v>82</v>
      </c>
      <c r="AW206" s="13" t="s">
        <v>5</v>
      </c>
      <c r="AX206" s="13" t="s">
        <v>74</v>
      </c>
      <c r="AY206" s="249" t="s">
        <v>194</v>
      </c>
    </row>
    <row r="207" s="13" customFormat="1">
      <c r="A207" s="13"/>
      <c r="B207" s="239"/>
      <c r="C207" s="240"/>
      <c r="D207" s="241" t="s">
        <v>206</v>
      </c>
      <c r="E207" s="242" t="s">
        <v>20</v>
      </c>
      <c r="F207" s="243" t="s">
        <v>218</v>
      </c>
      <c r="G207" s="240"/>
      <c r="H207" s="242" t="s">
        <v>20</v>
      </c>
      <c r="I207" s="244"/>
      <c r="J207" s="244"/>
      <c r="K207" s="240"/>
      <c r="L207" s="240"/>
      <c r="M207" s="245"/>
      <c r="N207" s="246"/>
      <c r="O207" s="247"/>
      <c r="P207" s="247"/>
      <c r="Q207" s="247"/>
      <c r="R207" s="247"/>
      <c r="S207" s="247"/>
      <c r="T207" s="247"/>
      <c r="U207" s="247"/>
      <c r="V207" s="247"/>
      <c r="W207" s="247"/>
      <c r="X207" s="248"/>
      <c r="Y207" s="13"/>
      <c r="Z207" s="13"/>
      <c r="AA207" s="13"/>
      <c r="AB207" s="13"/>
      <c r="AC207" s="13"/>
      <c r="AD207" s="13"/>
      <c r="AE207" s="13"/>
      <c r="AT207" s="249" t="s">
        <v>206</v>
      </c>
      <c r="AU207" s="249" t="s">
        <v>84</v>
      </c>
      <c r="AV207" s="13" t="s">
        <v>82</v>
      </c>
      <c r="AW207" s="13" t="s">
        <v>5</v>
      </c>
      <c r="AX207" s="13" t="s">
        <v>74</v>
      </c>
      <c r="AY207" s="249" t="s">
        <v>194</v>
      </c>
    </row>
    <row r="208" s="14" customFormat="1">
      <c r="A208" s="14"/>
      <c r="B208" s="250"/>
      <c r="C208" s="251"/>
      <c r="D208" s="241" t="s">
        <v>206</v>
      </c>
      <c r="E208" s="252" t="s">
        <v>20</v>
      </c>
      <c r="F208" s="253" t="s">
        <v>1390</v>
      </c>
      <c r="G208" s="251"/>
      <c r="H208" s="254">
        <v>65.799999999999997</v>
      </c>
      <c r="I208" s="255"/>
      <c r="J208" s="255"/>
      <c r="K208" s="251"/>
      <c r="L208" s="251"/>
      <c r="M208" s="256"/>
      <c r="N208" s="257"/>
      <c r="O208" s="258"/>
      <c r="P208" s="258"/>
      <c r="Q208" s="258"/>
      <c r="R208" s="258"/>
      <c r="S208" s="258"/>
      <c r="T208" s="258"/>
      <c r="U208" s="258"/>
      <c r="V208" s="258"/>
      <c r="W208" s="258"/>
      <c r="X208" s="259"/>
      <c r="Y208" s="14"/>
      <c r="Z208" s="14"/>
      <c r="AA208" s="14"/>
      <c r="AB208" s="14"/>
      <c r="AC208" s="14"/>
      <c r="AD208" s="14"/>
      <c r="AE208" s="14"/>
      <c r="AT208" s="260" t="s">
        <v>206</v>
      </c>
      <c r="AU208" s="260" t="s">
        <v>84</v>
      </c>
      <c r="AV208" s="14" t="s">
        <v>84</v>
      </c>
      <c r="AW208" s="14" t="s">
        <v>5</v>
      </c>
      <c r="AX208" s="14" t="s">
        <v>74</v>
      </c>
      <c r="AY208" s="260" t="s">
        <v>194</v>
      </c>
    </row>
    <row r="209" s="15" customFormat="1">
      <c r="A209" s="15"/>
      <c r="B209" s="261"/>
      <c r="C209" s="262"/>
      <c r="D209" s="241" t="s">
        <v>206</v>
      </c>
      <c r="E209" s="263" t="s">
        <v>20</v>
      </c>
      <c r="F209" s="264" t="s">
        <v>210</v>
      </c>
      <c r="G209" s="262"/>
      <c r="H209" s="265">
        <v>65.799999999999997</v>
      </c>
      <c r="I209" s="266"/>
      <c r="J209" s="266"/>
      <c r="K209" s="262"/>
      <c r="L209" s="262"/>
      <c r="M209" s="267"/>
      <c r="N209" s="268"/>
      <c r="O209" s="269"/>
      <c r="P209" s="269"/>
      <c r="Q209" s="269"/>
      <c r="R209" s="269"/>
      <c r="S209" s="269"/>
      <c r="T209" s="269"/>
      <c r="U209" s="269"/>
      <c r="V209" s="269"/>
      <c r="W209" s="269"/>
      <c r="X209" s="270"/>
      <c r="Y209" s="15"/>
      <c r="Z209" s="15"/>
      <c r="AA209" s="15"/>
      <c r="AB209" s="15"/>
      <c r="AC209" s="15"/>
      <c r="AD209" s="15"/>
      <c r="AE209" s="15"/>
      <c r="AT209" s="271" t="s">
        <v>206</v>
      </c>
      <c r="AU209" s="271" t="s">
        <v>84</v>
      </c>
      <c r="AV209" s="15" t="s">
        <v>202</v>
      </c>
      <c r="AW209" s="15" t="s">
        <v>5</v>
      </c>
      <c r="AX209" s="15" t="s">
        <v>82</v>
      </c>
      <c r="AY209" s="271" t="s">
        <v>194</v>
      </c>
    </row>
    <row r="210" s="2" customFormat="1" ht="24.15" customHeight="1">
      <c r="A210" s="41"/>
      <c r="B210" s="42"/>
      <c r="C210" s="220" t="s">
        <v>289</v>
      </c>
      <c r="D210" s="220" t="s">
        <v>197</v>
      </c>
      <c r="E210" s="221" t="s">
        <v>1391</v>
      </c>
      <c r="F210" s="222" t="s">
        <v>1392</v>
      </c>
      <c r="G210" s="223" t="s">
        <v>218</v>
      </c>
      <c r="H210" s="224">
        <v>182.90000000000001</v>
      </c>
      <c r="I210" s="225"/>
      <c r="J210" s="225"/>
      <c r="K210" s="226">
        <f>ROUND(P210*H210,2)</f>
        <v>0</v>
      </c>
      <c r="L210" s="222" t="s">
        <v>201</v>
      </c>
      <c r="M210" s="47"/>
      <c r="N210" s="227" t="s">
        <v>20</v>
      </c>
      <c r="O210" s="228" t="s">
        <v>43</v>
      </c>
      <c r="P210" s="229">
        <f>I210+J210</f>
        <v>0</v>
      </c>
      <c r="Q210" s="229">
        <f>ROUND(I210*H210,2)</f>
        <v>0</v>
      </c>
      <c r="R210" s="229">
        <f>ROUND(J210*H210,2)</f>
        <v>0</v>
      </c>
      <c r="S210" s="87"/>
      <c r="T210" s="230">
        <f>S210*H210</f>
        <v>0</v>
      </c>
      <c r="U210" s="230">
        <v>0</v>
      </c>
      <c r="V210" s="230">
        <f>U210*H210</f>
        <v>0</v>
      </c>
      <c r="W210" s="230">
        <v>0</v>
      </c>
      <c r="X210" s="231">
        <f>W210*H210</f>
        <v>0</v>
      </c>
      <c r="Y210" s="41"/>
      <c r="Z210" s="41"/>
      <c r="AA210" s="41"/>
      <c r="AB210" s="41"/>
      <c r="AC210" s="41"/>
      <c r="AD210" s="41"/>
      <c r="AE210" s="41"/>
      <c r="AR210" s="232" t="s">
        <v>202</v>
      </c>
      <c r="AT210" s="232" t="s">
        <v>197</v>
      </c>
      <c r="AU210" s="232" t="s">
        <v>84</v>
      </c>
      <c r="AY210" s="20" t="s">
        <v>194</v>
      </c>
      <c r="BE210" s="233">
        <f>IF(O210="základní",K210,0)</f>
        <v>0</v>
      </c>
      <c r="BF210" s="233">
        <f>IF(O210="snížená",K210,0)</f>
        <v>0</v>
      </c>
      <c r="BG210" s="233">
        <f>IF(O210="zákl. přenesená",K210,0)</f>
        <v>0</v>
      </c>
      <c r="BH210" s="233">
        <f>IF(O210="sníž. přenesená",K210,0)</f>
        <v>0</v>
      </c>
      <c r="BI210" s="233">
        <f>IF(O210="nulová",K210,0)</f>
        <v>0</v>
      </c>
      <c r="BJ210" s="20" t="s">
        <v>82</v>
      </c>
      <c r="BK210" s="233">
        <f>ROUND(P210*H210,2)</f>
        <v>0</v>
      </c>
      <c r="BL210" s="20" t="s">
        <v>202</v>
      </c>
      <c r="BM210" s="232" t="s">
        <v>1393</v>
      </c>
    </row>
    <row r="211" s="2" customFormat="1">
      <c r="A211" s="41"/>
      <c r="B211" s="42"/>
      <c r="C211" s="43"/>
      <c r="D211" s="234" t="s">
        <v>204</v>
      </c>
      <c r="E211" s="43"/>
      <c r="F211" s="235" t="s">
        <v>1394</v>
      </c>
      <c r="G211" s="43"/>
      <c r="H211" s="43"/>
      <c r="I211" s="236"/>
      <c r="J211" s="236"/>
      <c r="K211" s="43"/>
      <c r="L211" s="43"/>
      <c r="M211" s="47"/>
      <c r="N211" s="237"/>
      <c r="O211" s="238"/>
      <c r="P211" s="87"/>
      <c r="Q211" s="87"/>
      <c r="R211" s="87"/>
      <c r="S211" s="87"/>
      <c r="T211" s="87"/>
      <c r="U211" s="87"/>
      <c r="V211" s="87"/>
      <c r="W211" s="87"/>
      <c r="X211" s="88"/>
      <c r="Y211" s="41"/>
      <c r="Z211" s="41"/>
      <c r="AA211" s="41"/>
      <c r="AB211" s="41"/>
      <c r="AC211" s="41"/>
      <c r="AD211" s="41"/>
      <c r="AE211" s="41"/>
      <c r="AT211" s="20" t="s">
        <v>204</v>
      </c>
      <c r="AU211" s="20" t="s">
        <v>84</v>
      </c>
    </row>
    <row r="212" s="13" customFormat="1">
      <c r="A212" s="13"/>
      <c r="B212" s="239"/>
      <c r="C212" s="240"/>
      <c r="D212" s="241" t="s">
        <v>206</v>
      </c>
      <c r="E212" s="242" t="s">
        <v>20</v>
      </c>
      <c r="F212" s="243" t="s">
        <v>1388</v>
      </c>
      <c r="G212" s="240"/>
      <c r="H212" s="242" t="s">
        <v>20</v>
      </c>
      <c r="I212" s="244"/>
      <c r="J212" s="244"/>
      <c r="K212" s="240"/>
      <c r="L212" s="240"/>
      <c r="M212" s="245"/>
      <c r="N212" s="246"/>
      <c r="O212" s="247"/>
      <c r="P212" s="247"/>
      <c r="Q212" s="247"/>
      <c r="R212" s="247"/>
      <c r="S212" s="247"/>
      <c r="T212" s="247"/>
      <c r="U212" s="247"/>
      <c r="V212" s="247"/>
      <c r="W212" s="247"/>
      <c r="X212" s="248"/>
      <c r="Y212" s="13"/>
      <c r="Z212" s="13"/>
      <c r="AA212" s="13"/>
      <c r="AB212" s="13"/>
      <c r="AC212" s="13"/>
      <c r="AD212" s="13"/>
      <c r="AE212" s="13"/>
      <c r="AT212" s="249" t="s">
        <v>206</v>
      </c>
      <c r="AU212" s="249" t="s">
        <v>84</v>
      </c>
      <c r="AV212" s="13" t="s">
        <v>82</v>
      </c>
      <c r="AW212" s="13" t="s">
        <v>5</v>
      </c>
      <c r="AX212" s="13" t="s">
        <v>74</v>
      </c>
      <c r="AY212" s="249" t="s">
        <v>194</v>
      </c>
    </row>
    <row r="213" s="13" customFormat="1">
      <c r="A213" s="13"/>
      <c r="B213" s="239"/>
      <c r="C213" s="240"/>
      <c r="D213" s="241" t="s">
        <v>206</v>
      </c>
      <c r="E213" s="242" t="s">
        <v>20</v>
      </c>
      <c r="F213" s="243" t="s">
        <v>1395</v>
      </c>
      <c r="G213" s="240"/>
      <c r="H213" s="242" t="s">
        <v>20</v>
      </c>
      <c r="I213" s="244"/>
      <c r="J213" s="244"/>
      <c r="K213" s="240"/>
      <c r="L213" s="240"/>
      <c r="M213" s="245"/>
      <c r="N213" s="246"/>
      <c r="O213" s="247"/>
      <c r="P213" s="247"/>
      <c r="Q213" s="247"/>
      <c r="R213" s="247"/>
      <c r="S213" s="247"/>
      <c r="T213" s="247"/>
      <c r="U213" s="247"/>
      <c r="V213" s="247"/>
      <c r="W213" s="247"/>
      <c r="X213" s="248"/>
      <c r="Y213" s="13"/>
      <c r="Z213" s="13"/>
      <c r="AA213" s="13"/>
      <c r="AB213" s="13"/>
      <c r="AC213" s="13"/>
      <c r="AD213" s="13"/>
      <c r="AE213" s="13"/>
      <c r="AT213" s="249" t="s">
        <v>206</v>
      </c>
      <c r="AU213" s="249" t="s">
        <v>84</v>
      </c>
      <c r="AV213" s="13" t="s">
        <v>82</v>
      </c>
      <c r="AW213" s="13" t="s">
        <v>5</v>
      </c>
      <c r="AX213" s="13" t="s">
        <v>74</v>
      </c>
      <c r="AY213" s="249" t="s">
        <v>194</v>
      </c>
    </row>
    <row r="214" s="13" customFormat="1">
      <c r="A214" s="13"/>
      <c r="B214" s="239"/>
      <c r="C214" s="240"/>
      <c r="D214" s="241" t="s">
        <v>206</v>
      </c>
      <c r="E214" s="242" t="s">
        <v>20</v>
      </c>
      <c r="F214" s="243" t="s">
        <v>218</v>
      </c>
      <c r="G214" s="240"/>
      <c r="H214" s="242" t="s">
        <v>20</v>
      </c>
      <c r="I214" s="244"/>
      <c r="J214" s="244"/>
      <c r="K214" s="240"/>
      <c r="L214" s="240"/>
      <c r="M214" s="245"/>
      <c r="N214" s="246"/>
      <c r="O214" s="247"/>
      <c r="P214" s="247"/>
      <c r="Q214" s="247"/>
      <c r="R214" s="247"/>
      <c r="S214" s="247"/>
      <c r="T214" s="247"/>
      <c r="U214" s="247"/>
      <c r="V214" s="247"/>
      <c r="W214" s="247"/>
      <c r="X214" s="248"/>
      <c r="Y214" s="13"/>
      <c r="Z214" s="13"/>
      <c r="AA214" s="13"/>
      <c r="AB214" s="13"/>
      <c r="AC214" s="13"/>
      <c r="AD214" s="13"/>
      <c r="AE214" s="13"/>
      <c r="AT214" s="249" t="s">
        <v>206</v>
      </c>
      <c r="AU214" s="249" t="s">
        <v>84</v>
      </c>
      <c r="AV214" s="13" t="s">
        <v>82</v>
      </c>
      <c r="AW214" s="13" t="s">
        <v>5</v>
      </c>
      <c r="AX214" s="13" t="s">
        <v>74</v>
      </c>
      <c r="AY214" s="249" t="s">
        <v>194</v>
      </c>
    </row>
    <row r="215" s="14" customFormat="1">
      <c r="A215" s="14"/>
      <c r="B215" s="250"/>
      <c r="C215" s="251"/>
      <c r="D215" s="241" t="s">
        <v>206</v>
      </c>
      <c r="E215" s="252" t="s">
        <v>20</v>
      </c>
      <c r="F215" s="253" t="s">
        <v>1396</v>
      </c>
      <c r="G215" s="251"/>
      <c r="H215" s="254">
        <v>182.90000000000001</v>
      </c>
      <c r="I215" s="255"/>
      <c r="J215" s="255"/>
      <c r="K215" s="251"/>
      <c r="L215" s="251"/>
      <c r="M215" s="256"/>
      <c r="N215" s="257"/>
      <c r="O215" s="258"/>
      <c r="P215" s="258"/>
      <c r="Q215" s="258"/>
      <c r="R215" s="258"/>
      <c r="S215" s="258"/>
      <c r="T215" s="258"/>
      <c r="U215" s="258"/>
      <c r="V215" s="258"/>
      <c r="W215" s="258"/>
      <c r="X215" s="259"/>
      <c r="Y215" s="14"/>
      <c r="Z215" s="14"/>
      <c r="AA215" s="14"/>
      <c r="AB215" s="14"/>
      <c r="AC215" s="14"/>
      <c r="AD215" s="14"/>
      <c r="AE215" s="14"/>
      <c r="AT215" s="260" t="s">
        <v>206</v>
      </c>
      <c r="AU215" s="260" t="s">
        <v>84</v>
      </c>
      <c r="AV215" s="14" t="s">
        <v>84</v>
      </c>
      <c r="AW215" s="14" t="s">
        <v>5</v>
      </c>
      <c r="AX215" s="14" t="s">
        <v>74</v>
      </c>
      <c r="AY215" s="260" t="s">
        <v>194</v>
      </c>
    </row>
    <row r="216" s="15" customFormat="1">
      <c r="A216" s="15"/>
      <c r="B216" s="261"/>
      <c r="C216" s="262"/>
      <c r="D216" s="241" t="s">
        <v>206</v>
      </c>
      <c r="E216" s="263" t="s">
        <v>20</v>
      </c>
      <c r="F216" s="264" t="s">
        <v>210</v>
      </c>
      <c r="G216" s="262"/>
      <c r="H216" s="265">
        <v>182.90000000000001</v>
      </c>
      <c r="I216" s="266"/>
      <c r="J216" s="266"/>
      <c r="K216" s="262"/>
      <c r="L216" s="262"/>
      <c r="M216" s="267"/>
      <c r="N216" s="268"/>
      <c r="O216" s="269"/>
      <c r="P216" s="269"/>
      <c r="Q216" s="269"/>
      <c r="R216" s="269"/>
      <c r="S216" s="269"/>
      <c r="T216" s="269"/>
      <c r="U216" s="269"/>
      <c r="V216" s="269"/>
      <c r="W216" s="269"/>
      <c r="X216" s="270"/>
      <c r="Y216" s="15"/>
      <c r="Z216" s="15"/>
      <c r="AA216" s="15"/>
      <c r="AB216" s="15"/>
      <c r="AC216" s="15"/>
      <c r="AD216" s="15"/>
      <c r="AE216" s="15"/>
      <c r="AT216" s="271" t="s">
        <v>206</v>
      </c>
      <c r="AU216" s="271" t="s">
        <v>84</v>
      </c>
      <c r="AV216" s="15" t="s">
        <v>202</v>
      </c>
      <c r="AW216" s="15" t="s">
        <v>5</v>
      </c>
      <c r="AX216" s="15" t="s">
        <v>82</v>
      </c>
      <c r="AY216" s="271" t="s">
        <v>194</v>
      </c>
    </row>
    <row r="217" s="2" customFormat="1" ht="24.15" customHeight="1">
      <c r="A217" s="41"/>
      <c r="B217" s="42"/>
      <c r="C217" s="220" t="s">
        <v>291</v>
      </c>
      <c r="D217" s="220" t="s">
        <v>197</v>
      </c>
      <c r="E217" s="221" t="s">
        <v>1397</v>
      </c>
      <c r="F217" s="222" t="s">
        <v>1398</v>
      </c>
      <c r="G217" s="223" t="s">
        <v>218</v>
      </c>
      <c r="H217" s="224">
        <v>21</v>
      </c>
      <c r="I217" s="225"/>
      <c r="J217" s="225"/>
      <c r="K217" s="226">
        <f>ROUND(P217*H217,2)</f>
        <v>0</v>
      </c>
      <c r="L217" s="222" t="s">
        <v>201</v>
      </c>
      <c r="M217" s="47"/>
      <c r="N217" s="227" t="s">
        <v>20</v>
      </c>
      <c r="O217" s="228" t="s">
        <v>43</v>
      </c>
      <c r="P217" s="229">
        <f>I217+J217</f>
        <v>0</v>
      </c>
      <c r="Q217" s="229">
        <f>ROUND(I217*H217,2)</f>
        <v>0</v>
      </c>
      <c r="R217" s="229">
        <f>ROUND(J217*H217,2)</f>
        <v>0</v>
      </c>
      <c r="S217" s="87"/>
      <c r="T217" s="230">
        <f>S217*H217</f>
        <v>0</v>
      </c>
      <c r="U217" s="230">
        <v>0</v>
      </c>
      <c r="V217" s="230">
        <f>U217*H217</f>
        <v>0</v>
      </c>
      <c r="W217" s="230">
        <v>0</v>
      </c>
      <c r="X217" s="231">
        <f>W217*H217</f>
        <v>0</v>
      </c>
      <c r="Y217" s="41"/>
      <c r="Z217" s="41"/>
      <c r="AA217" s="41"/>
      <c r="AB217" s="41"/>
      <c r="AC217" s="41"/>
      <c r="AD217" s="41"/>
      <c r="AE217" s="41"/>
      <c r="AR217" s="232" t="s">
        <v>202</v>
      </c>
      <c r="AT217" s="232" t="s">
        <v>197</v>
      </c>
      <c r="AU217" s="232" t="s">
        <v>84</v>
      </c>
      <c r="AY217" s="20" t="s">
        <v>194</v>
      </c>
      <c r="BE217" s="233">
        <f>IF(O217="základní",K217,0)</f>
        <v>0</v>
      </c>
      <c r="BF217" s="233">
        <f>IF(O217="snížená",K217,0)</f>
        <v>0</v>
      </c>
      <c r="BG217" s="233">
        <f>IF(O217="zákl. přenesená",K217,0)</f>
        <v>0</v>
      </c>
      <c r="BH217" s="233">
        <f>IF(O217="sníž. přenesená",K217,0)</f>
        <v>0</v>
      </c>
      <c r="BI217" s="233">
        <f>IF(O217="nulová",K217,0)</f>
        <v>0</v>
      </c>
      <c r="BJ217" s="20" t="s">
        <v>82</v>
      </c>
      <c r="BK217" s="233">
        <f>ROUND(P217*H217,2)</f>
        <v>0</v>
      </c>
      <c r="BL217" s="20" t="s">
        <v>202</v>
      </c>
      <c r="BM217" s="232" t="s">
        <v>1399</v>
      </c>
    </row>
    <row r="218" s="2" customFormat="1">
      <c r="A218" s="41"/>
      <c r="B218" s="42"/>
      <c r="C218" s="43"/>
      <c r="D218" s="234" t="s">
        <v>204</v>
      </c>
      <c r="E218" s="43"/>
      <c r="F218" s="235" t="s">
        <v>1400</v>
      </c>
      <c r="G218" s="43"/>
      <c r="H218" s="43"/>
      <c r="I218" s="236"/>
      <c r="J218" s="236"/>
      <c r="K218" s="43"/>
      <c r="L218" s="43"/>
      <c r="M218" s="47"/>
      <c r="N218" s="237"/>
      <c r="O218" s="238"/>
      <c r="P218" s="87"/>
      <c r="Q218" s="87"/>
      <c r="R218" s="87"/>
      <c r="S218" s="87"/>
      <c r="T218" s="87"/>
      <c r="U218" s="87"/>
      <c r="V218" s="87"/>
      <c r="W218" s="87"/>
      <c r="X218" s="88"/>
      <c r="Y218" s="41"/>
      <c r="Z218" s="41"/>
      <c r="AA218" s="41"/>
      <c r="AB218" s="41"/>
      <c r="AC218" s="41"/>
      <c r="AD218" s="41"/>
      <c r="AE218" s="41"/>
      <c r="AT218" s="20" t="s">
        <v>204</v>
      </c>
      <c r="AU218" s="20" t="s">
        <v>84</v>
      </c>
    </row>
    <row r="219" s="13" customFormat="1">
      <c r="A219" s="13"/>
      <c r="B219" s="239"/>
      <c r="C219" s="240"/>
      <c r="D219" s="241" t="s">
        <v>206</v>
      </c>
      <c r="E219" s="242" t="s">
        <v>20</v>
      </c>
      <c r="F219" s="243" t="s">
        <v>1388</v>
      </c>
      <c r="G219" s="240"/>
      <c r="H219" s="242" t="s">
        <v>20</v>
      </c>
      <c r="I219" s="244"/>
      <c r="J219" s="244"/>
      <c r="K219" s="240"/>
      <c r="L219" s="240"/>
      <c r="M219" s="245"/>
      <c r="N219" s="246"/>
      <c r="O219" s="247"/>
      <c r="P219" s="247"/>
      <c r="Q219" s="247"/>
      <c r="R219" s="247"/>
      <c r="S219" s="247"/>
      <c r="T219" s="247"/>
      <c r="U219" s="247"/>
      <c r="V219" s="247"/>
      <c r="W219" s="247"/>
      <c r="X219" s="248"/>
      <c r="Y219" s="13"/>
      <c r="Z219" s="13"/>
      <c r="AA219" s="13"/>
      <c r="AB219" s="13"/>
      <c r="AC219" s="13"/>
      <c r="AD219" s="13"/>
      <c r="AE219" s="13"/>
      <c r="AT219" s="249" t="s">
        <v>206</v>
      </c>
      <c r="AU219" s="249" t="s">
        <v>84</v>
      </c>
      <c r="AV219" s="13" t="s">
        <v>82</v>
      </c>
      <c r="AW219" s="13" t="s">
        <v>5</v>
      </c>
      <c r="AX219" s="13" t="s">
        <v>74</v>
      </c>
      <c r="AY219" s="249" t="s">
        <v>194</v>
      </c>
    </row>
    <row r="220" s="13" customFormat="1">
      <c r="A220" s="13"/>
      <c r="B220" s="239"/>
      <c r="C220" s="240"/>
      <c r="D220" s="241" t="s">
        <v>206</v>
      </c>
      <c r="E220" s="242" t="s">
        <v>20</v>
      </c>
      <c r="F220" s="243" t="s">
        <v>1401</v>
      </c>
      <c r="G220" s="240"/>
      <c r="H220" s="242" t="s">
        <v>20</v>
      </c>
      <c r="I220" s="244"/>
      <c r="J220" s="244"/>
      <c r="K220" s="240"/>
      <c r="L220" s="240"/>
      <c r="M220" s="245"/>
      <c r="N220" s="246"/>
      <c r="O220" s="247"/>
      <c r="P220" s="247"/>
      <c r="Q220" s="247"/>
      <c r="R220" s="247"/>
      <c r="S220" s="247"/>
      <c r="T220" s="247"/>
      <c r="U220" s="247"/>
      <c r="V220" s="247"/>
      <c r="W220" s="247"/>
      <c r="X220" s="248"/>
      <c r="Y220" s="13"/>
      <c r="Z220" s="13"/>
      <c r="AA220" s="13"/>
      <c r="AB220" s="13"/>
      <c r="AC220" s="13"/>
      <c r="AD220" s="13"/>
      <c r="AE220" s="13"/>
      <c r="AT220" s="249" t="s">
        <v>206</v>
      </c>
      <c r="AU220" s="249" t="s">
        <v>84</v>
      </c>
      <c r="AV220" s="13" t="s">
        <v>82</v>
      </c>
      <c r="AW220" s="13" t="s">
        <v>5</v>
      </c>
      <c r="AX220" s="13" t="s">
        <v>74</v>
      </c>
      <c r="AY220" s="249" t="s">
        <v>194</v>
      </c>
    </row>
    <row r="221" s="13" customFormat="1">
      <c r="A221" s="13"/>
      <c r="B221" s="239"/>
      <c r="C221" s="240"/>
      <c r="D221" s="241" t="s">
        <v>206</v>
      </c>
      <c r="E221" s="242" t="s">
        <v>20</v>
      </c>
      <c r="F221" s="243" t="s">
        <v>218</v>
      </c>
      <c r="G221" s="240"/>
      <c r="H221" s="242" t="s">
        <v>20</v>
      </c>
      <c r="I221" s="244"/>
      <c r="J221" s="244"/>
      <c r="K221" s="240"/>
      <c r="L221" s="240"/>
      <c r="M221" s="245"/>
      <c r="N221" s="246"/>
      <c r="O221" s="247"/>
      <c r="P221" s="247"/>
      <c r="Q221" s="247"/>
      <c r="R221" s="247"/>
      <c r="S221" s="247"/>
      <c r="T221" s="247"/>
      <c r="U221" s="247"/>
      <c r="V221" s="247"/>
      <c r="W221" s="247"/>
      <c r="X221" s="248"/>
      <c r="Y221" s="13"/>
      <c r="Z221" s="13"/>
      <c r="AA221" s="13"/>
      <c r="AB221" s="13"/>
      <c r="AC221" s="13"/>
      <c r="AD221" s="13"/>
      <c r="AE221" s="13"/>
      <c r="AT221" s="249" t="s">
        <v>206</v>
      </c>
      <c r="AU221" s="249" t="s">
        <v>84</v>
      </c>
      <c r="AV221" s="13" t="s">
        <v>82</v>
      </c>
      <c r="AW221" s="13" t="s">
        <v>5</v>
      </c>
      <c r="AX221" s="13" t="s">
        <v>74</v>
      </c>
      <c r="AY221" s="249" t="s">
        <v>194</v>
      </c>
    </row>
    <row r="222" s="14" customFormat="1">
      <c r="A222" s="14"/>
      <c r="B222" s="250"/>
      <c r="C222" s="251"/>
      <c r="D222" s="241" t="s">
        <v>206</v>
      </c>
      <c r="E222" s="252" t="s">
        <v>20</v>
      </c>
      <c r="F222" s="253" t="s">
        <v>8</v>
      </c>
      <c r="G222" s="251"/>
      <c r="H222" s="254">
        <v>21</v>
      </c>
      <c r="I222" s="255"/>
      <c r="J222" s="255"/>
      <c r="K222" s="251"/>
      <c r="L222" s="251"/>
      <c r="M222" s="256"/>
      <c r="N222" s="257"/>
      <c r="O222" s="258"/>
      <c r="P222" s="258"/>
      <c r="Q222" s="258"/>
      <c r="R222" s="258"/>
      <c r="S222" s="258"/>
      <c r="T222" s="258"/>
      <c r="U222" s="258"/>
      <c r="V222" s="258"/>
      <c r="W222" s="258"/>
      <c r="X222" s="259"/>
      <c r="Y222" s="14"/>
      <c r="Z222" s="14"/>
      <c r="AA222" s="14"/>
      <c r="AB222" s="14"/>
      <c r="AC222" s="14"/>
      <c r="AD222" s="14"/>
      <c r="AE222" s="14"/>
      <c r="AT222" s="260" t="s">
        <v>206</v>
      </c>
      <c r="AU222" s="260" t="s">
        <v>84</v>
      </c>
      <c r="AV222" s="14" t="s">
        <v>84</v>
      </c>
      <c r="AW222" s="14" t="s">
        <v>5</v>
      </c>
      <c r="AX222" s="14" t="s">
        <v>74</v>
      </c>
      <c r="AY222" s="260" t="s">
        <v>194</v>
      </c>
    </row>
    <row r="223" s="15" customFormat="1">
      <c r="A223" s="15"/>
      <c r="B223" s="261"/>
      <c r="C223" s="262"/>
      <c r="D223" s="241" t="s">
        <v>206</v>
      </c>
      <c r="E223" s="263" t="s">
        <v>20</v>
      </c>
      <c r="F223" s="264" t="s">
        <v>210</v>
      </c>
      <c r="G223" s="262"/>
      <c r="H223" s="265">
        <v>21</v>
      </c>
      <c r="I223" s="266"/>
      <c r="J223" s="266"/>
      <c r="K223" s="262"/>
      <c r="L223" s="262"/>
      <c r="M223" s="267"/>
      <c r="N223" s="268"/>
      <c r="O223" s="269"/>
      <c r="P223" s="269"/>
      <c r="Q223" s="269"/>
      <c r="R223" s="269"/>
      <c r="S223" s="269"/>
      <c r="T223" s="269"/>
      <c r="U223" s="269"/>
      <c r="V223" s="269"/>
      <c r="W223" s="269"/>
      <c r="X223" s="270"/>
      <c r="Y223" s="15"/>
      <c r="Z223" s="15"/>
      <c r="AA223" s="15"/>
      <c r="AB223" s="15"/>
      <c r="AC223" s="15"/>
      <c r="AD223" s="15"/>
      <c r="AE223" s="15"/>
      <c r="AT223" s="271" t="s">
        <v>206</v>
      </c>
      <c r="AU223" s="271" t="s">
        <v>84</v>
      </c>
      <c r="AV223" s="15" t="s">
        <v>202</v>
      </c>
      <c r="AW223" s="15" t="s">
        <v>5</v>
      </c>
      <c r="AX223" s="15" t="s">
        <v>82</v>
      </c>
      <c r="AY223" s="271" t="s">
        <v>194</v>
      </c>
    </row>
    <row r="224" s="2" customFormat="1" ht="24.15" customHeight="1">
      <c r="A224" s="41"/>
      <c r="B224" s="42"/>
      <c r="C224" s="220" t="s">
        <v>287</v>
      </c>
      <c r="D224" s="220" t="s">
        <v>197</v>
      </c>
      <c r="E224" s="221" t="s">
        <v>1402</v>
      </c>
      <c r="F224" s="222" t="s">
        <v>1403</v>
      </c>
      <c r="G224" s="223" t="s">
        <v>218</v>
      </c>
      <c r="H224" s="224">
        <v>2</v>
      </c>
      <c r="I224" s="225"/>
      <c r="J224" s="225"/>
      <c r="K224" s="226">
        <f>ROUND(P224*H224,2)</f>
        <v>0</v>
      </c>
      <c r="L224" s="222" t="s">
        <v>201</v>
      </c>
      <c r="M224" s="47"/>
      <c r="N224" s="227" t="s">
        <v>20</v>
      </c>
      <c r="O224" s="228" t="s">
        <v>43</v>
      </c>
      <c r="P224" s="229">
        <f>I224+J224</f>
        <v>0</v>
      </c>
      <c r="Q224" s="229">
        <f>ROUND(I224*H224,2)</f>
        <v>0</v>
      </c>
      <c r="R224" s="229">
        <f>ROUND(J224*H224,2)</f>
        <v>0</v>
      </c>
      <c r="S224" s="87"/>
      <c r="T224" s="230">
        <f>S224*H224</f>
        <v>0</v>
      </c>
      <c r="U224" s="230">
        <v>0</v>
      </c>
      <c r="V224" s="230">
        <f>U224*H224</f>
        <v>0</v>
      </c>
      <c r="W224" s="230">
        <v>0</v>
      </c>
      <c r="X224" s="231">
        <f>W224*H224</f>
        <v>0</v>
      </c>
      <c r="Y224" s="41"/>
      <c r="Z224" s="41"/>
      <c r="AA224" s="41"/>
      <c r="AB224" s="41"/>
      <c r="AC224" s="41"/>
      <c r="AD224" s="41"/>
      <c r="AE224" s="41"/>
      <c r="AR224" s="232" t="s">
        <v>202</v>
      </c>
      <c r="AT224" s="232" t="s">
        <v>197</v>
      </c>
      <c r="AU224" s="232" t="s">
        <v>84</v>
      </c>
      <c r="AY224" s="20" t="s">
        <v>194</v>
      </c>
      <c r="BE224" s="233">
        <f>IF(O224="základní",K224,0)</f>
        <v>0</v>
      </c>
      <c r="BF224" s="233">
        <f>IF(O224="snížená",K224,0)</f>
        <v>0</v>
      </c>
      <c r="BG224" s="233">
        <f>IF(O224="zákl. přenesená",K224,0)</f>
        <v>0</v>
      </c>
      <c r="BH224" s="233">
        <f>IF(O224="sníž. přenesená",K224,0)</f>
        <v>0</v>
      </c>
      <c r="BI224" s="233">
        <f>IF(O224="nulová",K224,0)</f>
        <v>0</v>
      </c>
      <c r="BJ224" s="20" t="s">
        <v>82</v>
      </c>
      <c r="BK224" s="233">
        <f>ROUND(P224*H224,2)</f>
        <v>0</v>
      </c>
      <c r="BL224" s="20" t="s">
        <v>202</v>
      </c>
      <c r="BM224" s="232" t="s">
        <v>1404</v>
      </c>
    </row>
    <row r="225" s="2" customFormat="1">
      <c r="A225" s="41"/>
      <c r="B225" s="42"/>
      <c r="C225" s="43"/>
      <c r="D225" s="234" t="s">
        <v>204</v>
      </c>
      <c r="E225" s="43"/>
      <c r="F225" s="235" t="s">
        <v>1405</v>
      </c>
      <c r="G225" s="43"/>
      <c r="H225" s="43"/>
      <c r="I225" s="236"/>
      <c r="J225" s="236"/>
      <c r="K225" s="43"/>
      <c r="L225" s="43"/>
      <c r="M225" s="47"/>
      <c r="N225" s="237"/>
      <c r="O225" s="238"/>
      <c r="P225" s="87"/>
      <c r="Q225" s="87"/>
      <c r="R225" s="87"/>
      <c r="S225" s="87"/>
      <c r="T225" s="87"/>
      <c r="U225" s="87"/>
      <c r="V225" s="87"/>
      <c r="W225" s="87"/>
      <c r="X225" s="88"/>
      <c r="Y225" s="41"/>
      <c r="Z225" s="41"/>
      <c r="AA225" s="41"/>
      <c r="AB225" s="41"/>
      <c r="AC225" s="41"/>
      <c r="AD225" s="41"/>
      <c r="AE225" s="41"/>
      <c r="AT225" s="20" t="s">
        <v>204</v>
      </c>
      <c r="AU225" s="20" t="s">
        <v>84</v>
      </c>
    </row>
    <row r="226" s="13" customFormat="1">
      <c r="A226" s="13"/>
      <c r="B226" s="239"/>
      <c r="C226" s="240"/>
      <c r="D226" s="241" t="s">
        <v>206</v>
      </c>
      <c r="E226" s="242" t="s">
        <v>20</v>
      </c>
      <c r="F226" s="243" t="s">
        <v>1388</v>
      </c>
      <c r="G226" s="240"/>
      <c r="H226" s="242" t="s">
        <v>20</v>
      </c>
      <c r="I226" s="244"/>
      <c r="J226" s="244"/>
      <c r="K226" s="240"/>
      <c r="L226" s="240"/>
      <c r="M226" s="245"/>
      <c r="N226" s="246"/>
      <c r="O226" s="247"/>
      <c r="P226" s="247"/>
      <c r="Q226" s="247"/>
      <c r="R226" s="247"/>
      <c r="S226" s="247"/>
      <c r="T226" s="247"/>
      <c r="U226" s="247"/>
      <c r="V226" s="247"/>
      <c r="W226" s="247"/>
      <c r="X226" s="248"/>
      <c r="Y226" s="13"/>
      <c r="Z226" s="13"/>
      <c r="AA226" s="13"/>
      <c r="AB226" s="13"/>
      <c r="AC226" s="13"/>
      <c r="AD226" s="13"/>
      <c r="AE226" s="13"/>
      <c r="AT226" s="249" t="s">
        <v>206</v>
      </c>
      <c r="AU226" s="249" t="s">
        <v>84</v>
      </c>
      <c r="AV226" s="13" t="s">
        <v>82</v>
      </c>
      <c r="AW226" s="13" t="s">
        <v>5</v>
      </c>
      <c r="AX226" s="13" t="s">
        <v>74</v>
      </c>
      <c r="AY226" s="249" t="s">
        <v>194</v>
      </c>
    </row>
    <row r="227" s="13" customFormat="1">
      <c r="A227" s="13"/>
      <c r="B227" s="239"/>
      <c r="C227" s="240"/>
      <c r="D227" s="241" t="s">
        <v>206</v>
      </c>
      <c r="E227" s="242" t="s">
        <v>20</v>
      </c>
      <c r="F227" s="243" t="s">
        <v>1406</v>
      </c>
      <c r="G227" s="240"/>
      <c r="H227" s="242" t="s">
        <v>20</v>
      </c>
      <c r="I227" s="244"/>
      <c r="J227" s="244"/>
      <c r="K227" s="240"/>
      <c r="L227" s="240"/>
      <c r="M227" s="245"/>
      <c r="N227" s="246"/>
      <c r="O227" s="247"/>
      <c r="P227" s="247"/>
      <c r="Q227" s="247"/>
      <c r="R227" s="247"/>
      <c r="S227" s="247"/>
      <c r="T227" s="247"/>
      <c r="U227" s="247"/>
      <c r="V227" s="247"/>
      <c r="W227" s="247"/>
      <c r="X227" s="248"/>
      <c r="Y227" s="13"/>
      <c r="Z227" s="13"/>
      <c r="AA227" s="13"/>
      <c r="AB227" s="13"/>
      <c r="AC227" s="13"/>
      <c r="AD227" s="13"/>
      <c r="AE227" s="13"/>
      <c r="AT227" s="249" t="s">
        <v>206</v>
      </c>
      <c r="AU227" s="249" t="s">
        <v>84</v>
      </c>
      <c r="AV227" s="13" t="s">
        <v>82</v>
      </c>
      <c r="AW227" s="13" t="s">
        <v>5</v>
      </c>
      <c r="AX227" s="13" t="s">
        <v>74</v>
      </c>
      <c r="AY227" s="249" t="s">
        <v>194</v>
      </c>
    </row>
    <row r="228" s="13" customFormat="1">
      <c r="A228" s="13"/>
      <c r="B228" s="239"/>
      <c r="C228" s="240"/>
      <c r="D228" s="241" t="s">
        <v>206</v>
      </c>
      <c r="E228" s="242" t="s">
        <v>20</v>
      </c>
      <c r="F228" s="243" t="s">
        <v>218</v>
      </c>
      <c r="G228" s="240"/>
      <c r="H228" s="242" t="s">
        <v>20</v>
      </c>
      <c r="I228" s="244"/>
      <c r="J228" s="244"/>
      <c r="K228" s="240"/>
      <c r="L228" s="240"/>
      <c r="M228" s="245"/>
      <c r="N228" s="246"/>
      <c r="O228" s="247"/>
      <c r="P228" s="247"/>
      <c r="Q228" s="247"/>
      <c r="R228" s="247"/>
      <c r="S228" s="247"/>
      <c r="T228" s="247"/>
      <c r="U228" s="247"/>
      <c r="V228" s="247"/>
      <c r="W228" s="247"/>
      <c r="X228" s="248"/>
      <c r="Y228" s="13"/>
      <c r="Z228" s="13"/>
      <c r="AA228" s="13"/>
      <c r="AB228" s="13"/>
      <c r="AC228" s="13"/>
      <c r="AD228" s="13"/>
      <c r="AE228" s="13"/>
      <c r="AT228" s="249" t="s">
        <v>206</v>
      </c>
      <c r="AU228" s="249" t="s">
        <v>84</v>
      </c>
      <c r="AV228" s="13" t="s">
        <v>82</v>
      </c>
      <c r="AW228" s="13" t="s">
        <v>5</v>
      </c>
      <c r="AX228" s="13" t="s">
        <v>74</v>
      </c>
      <c r="AY228" s="249" t="s">
        <v>194</v>
      </c>
    </row>
    <row r="229" s="14" customFormat="1">
      <c r="A229" s="14"/>
      <c r="B229" s="250"/>
      <c r="C229" s="251"/>
      <c r="D229" s="241" t="s">
        <v>206</v>
      </c>
      <c r="E229" s="252" t="s">
        <v>20</v>
      </c>
      <c r="F229" s="253" t="s">
        <v>84</v>
      </c>
      <c r="G229" s="251"/>
      <c r="H229" s="254">
        <v>2</v>
      </c>
      <c r="I229" s="255"/>
      <c r="J229" s="255"/>
      <c r="K229" s="251"/>
      <c r="L229" s="251"/>
      <c r="M229" s="256"/>
      <c r="N229" s="257"/>
      <c r="O229" s="258"/>
      <c r="P229" s="258"/>
      <c r="Q229" s="258"/>
      <c r="R229" s="258"/>
      <c r="S229" s="258"/>
      <c r="T229" s="258"/>
      <c r="U229" s="258"/>
      <c r="V229" s="258"/>
      <c r="W229" s="258"/>
      <c r="X229" s="259"/>
      <c r="Y229" s="14"/>
      <c r="Z229" s="14"/>
      <c r="AA229" s="14"/>
      <c r="AB229" s="14"/>
      <c r="AC229" s="14"/>
      <c r="AD229" s="14"/>
      <c r="AE229" s="14"/>
      <c r="AT229" s="260" t="s">
        <v>206</v>
      </c>
      <c r="AU229" s="260" t="s">
        <v>84</v>
      </c>
      <c r="AV229" s="14" t="s">
        <v>84</v>
      </c>
      <c r="AW229" s="14" t="s">
        <v>5</v>
      </c>
      <c r="AX229" s="14" t="s">
        <v>74</v>
      </c>
      <c r="AY229" s="260" t="s">
        <v>194</v>
      </c>
    </row>
    <row r="230" s="15" customFormat="1">
      <c r="A230" s="15"/>
      <c r="B230" s="261"/>
      <c r="C230" s="262"/>
      <c r="D230" s="241" t="s">
        <v>206</v>
      </c>
      <c r="E230" s="263" t="s">
        <v>20</v>
      </c>
      <c r="F230" s="264" t="s">
        <v>210</v>
      </c>
      <c r="G230" s="262"/>
      <c r="H230" s="265">
        <v>2</v>
      </c>
      <c r="I230" s="266"/>
      <c r="J230" s="266"/>
      <c r="K230" s="262"/>
      <c r="L230" s="262"/>
      <c r="M230" s="267"/>
      <c r="N230" s="268"/>
      <c r="O230" s="269"/>
      <c r="P230" s="269"/>
      <c r="Q230" s="269"/>
      <c r="R230" s="269"/>
      <c r="S230" s="269"/>
      <c r="T230" s="269"/>
      <c r="U230" s="269"/>
      <c r="V230" s="269"/>
      <c r="W230" s="269"/>
      <c r="X230" s="270"/>
      <c r="Y230" s="15"/>
      <c r="Z230" s="15"/>
      <c r="AA230" s="15"/>
      <c r="AB230" s="15"/>
      <c r="AC230" s="15"/>
      <c r="AD230" s="15"/>
      <c r="AE230" s="15"/>
      <c r="AT230" s="271" t="s">
        <v>206</v>
      </c>
      <c r="AU230" s="271" t="s">
        <v>84</v>
      </c>
      <c r="AV230" s="15" t="s">
        <v>202</v>
      </c>
      <c r="AW230" s="15" t="s">
        <v>5</v>
      </c>
      <c r="AX230" s="15" t="s">
        <v>82</v>
      </c>
      <c r="AY230" s="271" t="s">
        <v>194</v>
      </c>
    </row>
    <row r="231" s="2" customFormat="1" ht="21.75" customHeight="1">
      <c r="A231" s="41"/>
      <c r="B231" s="42"/>
      <c r="C231" s="220" t="s">
        <v>294</v>
      </c>
      <c r="D231" s="220" t="s">
        <v>197</v>
      </c>
      <c r="E231" s="221" t="s">
        <v>1407</v>
      </c>
      <c r="F231" s="222" t="s">
        <v>1408</v>
      </c>
      <c r="G231" s="223" t="s">
        <v>200</v>
      </c>
      <c r="H231" s="224">
        <v>2904</v>
      </c>
      <c r="I231" s="225"/>
      <c r="J231" s="225"/>
      <c r="K231" s="226">
        <f>ROUND(P231*H231,2)</f>
        <v>0</v>
      </c>
      <c r="L231" s="222" t="s">
        <v>20</v>
      </c>
      <c r="M231" s="47"/>
      <c r="N231" s="227" t="s">
        <v>20</v>
      </c>
      <c r="O231" s="228" t="s">
        <v>43</v>
      </c>
      <c r="P231" s="229">
        <f>I231+J231</f>
        <v>0</v>
      </c>
      <c r="Q231" s="229">
        <f>ROUND(I231*H231,2)</f>
        <v>0</v>
      </c>
      <c r="R231" s="229">
        <f>ROUND(J231*H231,2)</f>
        <v>0</v>
      </c>
      <c r="S231" s="87"/>
      <c r="T231" s="230">
        <f>S231*H231</f>
        <v>0</v>
      </c>
      <c r="U231" s="230">
        <v>0</v>
      </c>
      <c r="V231" s="230">
        <f>U231*H231</f>
        <v>0</v>
      </c>
      <c r="W231" s="230">
        <v>0</v>
      </c>
      <c r="X231" s="231">
        <f>W231*H231</f>
        <v>0</v>
      </c>
      <c r="Y231" s="41"/>
      <c r="Z231" s="41"/>
      <c r="AA231" s="41"/>
      <c r="AB231" s="41"/>
      <c r="AC231" s="41"/>
      <c r="AD231" s="41"/>
      <c r="AE231" s="41"/>
      <c r="AR231" s="232" t="s">
        <v>202</v>
      </c>
      <c r="AT231" s="232" t="s">
        <v>197</v>
      </c>
      <c r="AU231" s="232" t="s">
        <v>84</v>
      </c>
      <c r="AY231" s="20" t="s">
        <v>194</v>
      </c>
      <c r="BE231" s="233">
        <f>IF(O231="základní",K231,0)</f>
        <v>0</v>
      </c>
      <c r="BF231" s="233">
        <f>IF(O231="snížená",K231,0)</f>
        <v>0</v>
      </c>
      <c r="BG231" s="233">
        <f>IF(O231="zákl. přenesená",K231,0)</f>
        <v>0</v>
      </c>
      <c r="BH231" s="233">
        <f>IF(O231="sníž. přenesená",K231,0)</f>
        <v>0</v>
      </c>
      <c r="BI231" s="233">
        <f>IF(O231="nulová",K231,0)</f>
        <v>0</v>
      </c>
      <c r="BJ231" s="20" t="s">
        <v>82</v>
      </c>
      <c r="BK231" s="233">
        <f>ROUND(P231*H231,2)</f>
        <v>0</v>
      </c>
      <c r="BL231" s="20" t="s">
        <v>202</v>
      </c>
      <c r="BM231" s="232" t="s">
        <v>1409</v>
      </c>
    </row>
    <row r="232" s="13" customFormat="1">
      <c r="A232" s="13"/>
      <c r="B232" s="239"/>
      <c r="C232" s="240"/>
      <c r="D232" s="241" t="s">
        <v>206</v>
      </c>
      <c r="E232" s="242" t="s">
        <v>20</v>
      </c>
      <c r="F232" s="243" t="s">
        <v>1388</v>
      </c>
      <c r="G232" s="240"/>
      <c r="H232" s="242" t="s">
        <v>20</v>
      </c>
      <c r="I232" s="244"/>
      <c r="J232" s="244"/>
      <c r="K232" s="240"/>
      <c r="L232" s="240"/>
      <c r="M232" s="245"/>
      <c r="N232" s="246"/>
      <c r="O232" s="247"/>
      <c r="P232" s="247"/>
      <c r="Q232" s="247"/>
      <c r="R232" s="247"/>
      <c r="S232" s="247"/>
      <c r="T232" s="247"/>
      <c r="U232" s="247"/>
      <c r="V232" s="247"/>
      <c r="W232" s="247"/>
      <c r="X232" s="248"/>
      <c r="Y232" s="13"/>
      <c r="Z232" s="13"/>
      <c r="AA232" s="13"/>
      <c r="AB232" s="13"/>
      <c r="AC232" s="13"/>
      <c r="AD232" s="13"/>
      <c r="AE232" s="13"/>
      <c r="AT232" s="249" t="s">
        <v>206</v>
      </c>
      <c r="AU232" s="249" t="s">
        <v>84</v>
      </c>
      <c r="AV232" s="13" t="s">
        <v>82</v>
      </c>
      <c r="AW232" s="13" t="s">
        <v>5</v>
      </c>
      <c r="AX232" s="13" t="s">
        <v>74</v>
      </c>
      <c r="AY232" s="249" t="s">
        <v>194</v>
      </c>
    </row>
    <row r="233" s="13" customFormat="1">
      <c r="A233" s="13"/>
      <c r="B233" s="239"/>
      <c r="C233" s="240"/>
      <c r="D233" s="241" t="s">
        <v>206</v>
      </c>
      <c r="E233" s="242" t="s">
        <v>20</v>
      </c>
      <c r="F233" s="243" t="s">
        <v>1410</v>
      </c>
      <c r="G233" s="240"/>
      <c r="H233" s="242" t="s">
        <v>20</v>
      </c>
      <c r="I233" s="244"/>
      <c r="J233" s="244"/>
      <c r="K233" s="240"/>
      <c r="L233" s="240"/>
      <c r="M233" s="245"/>
      <c r="N233" s="246"/>
      <c r="O233" s="247"/>
      <c r="P233" s="247"/>
      <c r="Q233" s="247"/>
      <c r="R233" s="247"/>
      <c r="S233" s="247"/>
      <c r="T233" s="247"/>
      <c r="U233" s="247"/>
      <c r="V233" s="247"/>
      <c r="W233" s="247"/>
      <c r="X233" s="248"/>
      <c r="Y233" s="13"/>
      <c r="Z233" s="13"/>
      <c r="AA233" s="13"/>
      <c r="AB233" s="13"/>
      <c r="AC233" s="13"/>
      <c r="AD233" s="13"/>
      <c r="AE233" s="13"/>
      <c r="AT233" s="249" t="s">
        <v>206</v>
      </c>
      <c r="AU233" s="249" t="s">
        <v>84</v>
      </c>
      <c r="AV233" s="13" t="s">
        <v>82</v>
      </c>
      <c r="AW233" s="13" t="s">
        <v>5</v>
      </c>
      <c r="AX233" s="13" t="s">
        <v>74</v>
      </c>
      <c r="AY233" s="249" t="s">
        <v>194</v>
      </c>
    </row>
    <row r="234" s="13" customFormat="1">
      <c r="A234" s="13"/>
      <c r="B234" s="239"/>
      <c r="C234" s="240"/>
      <c r="D234" s="241" t="s">
        <v>206</v>
      </c>
      <c r="E234" s="242" t="s">
        <v>20</v>
      </c>
      <c r="F234" s="243" t="s">
        <v>1411</v>
      </c>
      <c r="G234" s="240"/>
      <c r="H234" s="242" t="s">
        <v>20</v>
      </c>
      <c r="I234" s="244"/>
      <c r="J234" s="244"/>
      <c r="K234" s="240"/>
      <c r="L234" s="240"/>
      <c r="M234" s="245"/>
      <c r="N234" s="246"/>
      <c r="O234" s="247"/>
      <c r="P234" s="247"/>
      <c r="Q234" s="247"/>
      <c r="R234" s="247"/>
      <c r="S234" s="247"/>
      <c r="T234" s="247"/>
      <c r="U234" s="247"/>
      <c r="V234" s="247"/>
      <c r="W234" s="247"/>
      <c r="X234" s="248"/>
      <c r="Y234" s="13"/>
      <c r="Z234" s="13"/>
      <c r="AA234" s="13"/>
      <c r="AB234" s="13"/>
      <c r="AC234" s="13"/>
      <c r="AD234" s="13"/>
      <c r="AE234" s="13"/>
      <c r="AT234" s="249" t="s">
        <v>206</v>
      </c>
      <c r="AU234" s="249" t="s">
        <v>84</v>
      </c>
      <c r="AV234" s="13" t="s">
        <v>82</v>
      </c>
      <c r="AW234" s="13" t="s">
        <v>5</v>
      </c>
      <c r="AX234" s="13" t="s">
        <v>74</v>
      </c>
      <c r="AY234" s="249" t="s">
        <v>194</v>
      </c>
    </row>
    <row r="235" s="14" customFormat="1">
      <c r="A235" s="14"/>
      <c r="B235" s="250"/>
      <c r="C235" s="251"/>
      <c r="D235" s="241" t="s">
        <v>206</v>
      </c>
      <c r="E235" s="252" t="s">
        <v>20</v>
      </c>
      <c r="F235" s="253" t="s">
        <v>1412</v>
      </c>
      <c r="G235" s="251"/>
      <c r="H235" s="254">
        <v>1452</v>
      </c>
      <c r="I235" s="255"/>
      <c r="J235" s="255"/>
      <c r="K235" s="251"/>
      <c r="L235" s="251"/>
      <c r="M235" s="256"/>
      <c r="N235" s="257"/>
      <c r="O235" s="258"/>
      <c r="P235" s="258"/>
      <c r="Q235" s="258"/>
      <c r="R235" s="258"/>
      <c r="S235" s="258"/>
      <c r="T235" s="258"/>
      <c r="U235" s="258"/>
      <c r="V235" s="258"/>
      <c r="W235" s="258"/>
      <c r="X235" s="259"/>
      <c r="Y235" s="14"/>
      <c r="Z235" s="14"/>
      <c r="AA235" s="14"/>
      <c r="AB235" s="14"/>
      <c r="AC235" s="14"/>
      <c r="AD235" s="14"/>
      <c r="AE235" s="14"/>
      <c r="AT235" s="260" t="s">
        <v>206</v>
      </c>
      <c r="AU235" s="260" t="s">
        <v>84</v>
      </c>
      <c r="AV235" s="14" t="s">
        <v>84</v>
      </c>
      <c r="AW235" s="14" t="s">
        <v>5</v>
      </c>
      <c r="AX235" s="14" t="s">
        <v>74</v>
      </c>
      <c r="AY235" s="260" t="s">
        <v>194</v>
      </c>
    </row>
    <row r="236" s="15" customFormat="1">
      <c r="A236" s="15"/>
      <c r="B236" s="261"/>
      <c r="C236" s="262"/>
      <c r="D236" s="241" t="s">
        <v>206</v>
      </c>
      <c r="E236" s="263" t="s">
        <v>20</v>
      </c>
      <c r="F236" s="264" t="s">
        <v>210</v>
      </c>
      <c r="G236" s="262"/>
      <c r="H236" s="265">
        <v>1452</v>
      </c>
      <c r="I236" s="266"/>
      <c r="J236" s="266"/>
      <c r="K236" s="262"/>
      <c r="L236" s="262"/>
      <c r="M236" s="267"/>
      <c r="N236" s="268"/>
      <c r="O236" s="269"/>
      <c r="P236" s="269"/>
      <c r="Q236" s="269"/>
      <c r="R236" s="269"/>
      <c r="S236" s="269"/>
      <c r="T236" s="269"/>
      <c r="U236" s="269"/>
      <c r="V236" s="269"/>
      <c r="W236" s="269"/>
      <c r="X236" s="270"/>
      <c r="Y236" s="15"/>
      <c r="Z236" s="15"/>
      <c r="AA236" s="15"/>
      <c r="AB236" s="15"/>
      <c r="AC236" s="15"/>
      <c r="AD236" s="15"/>
      <c r="AE236" s="15"/>
      <c r="AT236" s="271" t="s">
        <v>206</v>
      </c>
      <c r="AU236" s="271" t="s">
        <v>84</v>
      </c>
      <c r="AV236" s="15" t="s">
        <v>202</v>
      </c>
      <c r="AW236" s="15" t="s">
        <v>5</v>
      </c>
      <c r="AX236" s="15" t="s">
        <v>82</v>
      </c>
      <c r="AY236" s="271" t="s">
        <v>194</v>
      </c>
    </row>
    <row r="237" s="14" customFormat="1">
      <c r="A237" s="14"/>
      <c r="B237" s="250"/>
      <c r="C237" s="251"/>
      <c r="D237" s="241" t="s">
        <v>206</v>
      </c>
      <c r="E237" s="251"/>
      <c r="F237" s="253" t="s">
        <v>1413</v>
      </c>
      <c r="G237" s="251"/>
      <c r="H237" s="254">
        <v>2904</v>
      </c>
      <c r="I237" s="255"/>
      <c r="J237" s="255"/>
      <c r="K237" s="251"/>
      <c r="L237" s="251"/>
      <c r="M237" s="256"/>
      <c r="N237" s="257"/>
      <c r="O237" s="258"/>
      <c r="P237" s="258"/>
      <c r="Q237" s="258"/>
      <c r="R237" s="258"/>
      <c r="S237" s="258"/>
      <c r="T237" s="258"/>
      <c r="U237" s="258"/>
      <c r="V237" s="258"/>
      <c r="W237" s="258"/>
      <c r="X237" s="259"/>
      <c r="Y237" s="14"/>
      <c r="Z237" s="14"/>
      <c r="AA237" s="14"/>
      <c r="AB237" s="14"/>
      <c r="AC237" s="14"/>
      <c r="AD237" s="14"/>
      <c r="AE237" s="14"/>
      <c r="AT237" s="260" t="s">
        <v>206</v>
      </c>
      <c r="AU237" s="260" t="s">
        <v>84</v>
      </c>
      <c r="AV237" s="14" t="s">
        <v>84</v>
      </c>
      <c r="AW237" s="14" t="s">
        <v>4</v>
      </c>
      <c r="AX237" s="14" t="s">
        <v>82</v>
      </c>
      <c r="AY237" s="260" t="s">
        <v>194</v>
      </c>
    </row>
    <row r="238" s="2" customFormat="1" ht="24.15" customHeight="1">
      <c r="A238" s="41"/>
      <c r="B238" s="42"/>
      <c r="C238" s="283" t="s">
        <v>296</v>
      </c>
      <c r="D238" s="283" t="s">
        <v>418</v>
      </c>
      <c r="E238" s="284" t="s">
        <v>1414</v>
      </c>
      <c r="F238" s="285" t="s">
        <v>1415</v>
      </c>
      <c r="G238" s="286" t="s">
        <v>218</v>
      </c>
      <c r="H238" s="287">
        <v>7.4050000000000002</v>
      </c>
      <c r="I238" s="288"/>
      <c r="J238" s="289"/>
      <c r="K238" s="290">
        <f>ROUND(P238*H238,2)</f>
        <v>0</v>
      </c>
      <c r="L238" s="285" t="s">
        <v>201</v>
      </c>
      <c r="M238" s="291"/>
      <c r="N238" s="292" t="s">
        <v>20</v>
      </c>
      <c r="O238" s="228" t="s">
        <v>43</v>
      </c>
      <c r="P238" s="229">
        <f>I238+J238</f>
        <v>0</v>
      </c>
      <c r="Q238" s="229">
        <f>ROUND(I238*H238,2)</f>
        <v>0</v>
      </c>
      <c r="R238" s="229">
        <f>ROUND(J238*H238,2)</f>
        <v>0</v>
      </c>
      <c r="S238" s="87"/>
      <c r="T238" s="230">
        <f>S238*H238</f>
        <v>0</v>
      </c>
      <c r="U238" s="230">
        <v>0.20999999999999999</v>
      </c>
      <c r="V238" s="230">
        <f>U238*H238</f>
        <v>1.55505</v>
      </c>
      <c r="W238" s="230">
        <v>0</v>
      </c>
      <c r="X238" s="231">
        <f>W238*H238</f>
        <v>0</v>
      </c>
      <c r="Y238" s="41"/>
      <c r="Z238" s="41"/>
      <c r="AA238" s="41"/>
      <c r="AB238" s="41"/>
      <c r="AC238" s="41"/>
      <c r="AD238" s="41"/>
      <c r="AE238" s="41"/>
      <c r="AR238" s="232" t="s">
        <v>243</v>
      </c>
      <c r="AT238" s="232" t="s">
        <v>418</v>
      </c>
      <c r="AU238" s="232" t="s">
        <v>84</v>
      </c>
      <c r="AY238" s="20" t="s">
        <v>194</v>
      </c>
      <c r="BE238" s="233">
        <f>IF(O238="základní",K238,0)</f>
        <v>0</v>
      </c>
      <c r="BF238" s="233">
        <f>IF(O238="snížená",K238,0)</f>
        <v>0</v>
      </c>
      <c r="BG238" s="233">
        <f>IF(O238="zákl. přenesená",K238,0)</f>
        <v>0</v>
      </c>
      <c r="BH238" s="233">
        <f>IF(O238="sníž. přenesená",K238,0)</f>
        <v>0</v>
      </c>
      <c r="BI238" s="233">
        <f>IF(O238="nulová",K238,0)</f>
        <v>0</v>
      </c>
      <c r="BJ238" s="20" t="s">
        <v>82</v>
      </c>
      <c r="BK238" s="233">
        <f>ROUND(P238*H238,2)</f>
        <v>0</v>
      </c>
      <c r="BL238" s="20" t="s">
        <v>202</v>
      </c>
      <c r="BM238" s="232" t="s">
        <v>1416</v>
      </c>
    </row>
    <row r="239" s="13" customFormat="1">
      <c r="A239" s="13"/>
      <c r="B239" s="239"/>
      <c r="C239" s="240"/>
      <c r="D239" s="241" t="s">
        <v>206</v>
      </c>
      <c r="E239" s="242" t="s">
        <v>20</v>
      </c>
      <c r="F239" s="243" t="s">
        <v>1388</v>
      </c>
      <c r="G239" s="240"/>
      <c r="H239" s="242" t="s">
        <v>20</v>
      </c>
      <c r="I239" s="244"/>
      <c r="J239" s="244"/>
      <c r="K239" s="240"/>
      <c r="L239" s="240"/>
      <c r="M239" s="245"/>
      <c r="N239" s="246"/>
      <c r="O239" s="247"/>
      <c r="P239" s="247"/>
      <c r="Q239" s="247"/>
      <c r="R239" s="247"/>
      <c r="S239" s="247"/>
      <c r="T239" s="247"/>
      <c r="U239" s="247"/>
      <c r="V239" s="247"/>
      <c r="W239" s="247"/>
      <c r="X239" s="248"/>
      <c r="Y239" s="13"/>
      <c r="Z239" s="13"/>
      <c r="AA239" s="13"/>
      <c r="AB239" s="13"/>
      <c r="AC239" s="13"/>
      <c r="AD239" s="13"/>
      <c r="AE239" s="13"/>
      <c r="AT239" s="249" t="s">
        <v>206</v>
      </c>
      <c r="AU239" s="249" t="s">
        <v>84</v>
      </c>
      <c r="AV239" s="13" t="s">
        <v>82</v>
      </c>
      <c r="AW239" s="13" t="s">
        <v>5</v>
      </c>
      <c r="AX239" s="13" t="s">
        <v>74</v>
      </c>
      <c r="AY239" s="249" t="s">
        <v>194</v>
      </c>
    </row>
    <row r="240" s="13" customFormat="1">
      <c r="A240" s="13"/>
      <c r="B240" s="239"/>
      <c r="C240" s="240"/>
      <c r="D240" s="241" t="s">
        <v>206</v>
      </c>
      <c r="E240" s="242" t="s">
        <v>20</v>
      </c>
      <c r="F240" s="243" t="s">
        <v>1410</v>
      </c>
      <c r="G240" s="240"/>
      <c r="H240" s="242" t="s">
        <v>20</v>
      </c>
      <c r="I240" s="244"/>
      <c r="J240" s="244"/>
      <c r="K240" s="240"/>
      <c r="L240" s="240"/>
      <c r="M240" s="245"/>
      <c r="N240" s="246"/>
      <c r="O240" s="247"/>
      <c r="P240" s="247"/>
      <c r="Q240" s="247"/>
      <c r="R240" s="247"/>
      <c r="S240" s="247"/>
      <c r="T240" s="247"/>
      <c r="U240" s="247"/>
      <c r="V240" s="247"/>
      <c r="W240" s="247"/>
      <c r="X240" s="248"/>
      <c r="Y240" s="13"/>
      <c r="Z240" s="13"/>
      <c r="AA240" s="13"/>
      <c r="AB240" s="13"/>
      <c r="AC240" s="13"/>
      <c r="AD240" s="13"/>
      <c r="AE240" s="13"/>
      <c r="AT240" s="249" t="s">
        <v>206</v>
      </c>
      <c r="AU240" s="249" t="s">
        <v>84</v>
      </c>
      <c r="AV240" s="13" t="s">
        <v>82</v>
      </c>
      <c r="AW240" s="13" t="s">
        <v>5</v>
      </c>
      <c r="AX240" s="13" t="s">
        <v>74</v>
      </c>
      <c r="AY240" s="249" t="s">
        <v>194</v>
      </c>
    </row>
    <row r="241" s="13" customFormat="1">
      <c r="A241" s="13"/>
      <c r="B241" s="239"/>
      <c r="C241" s="240"/>
      <c r="D241" s="241" t="s">
        <v>206</v>
      </c>
      <c r="E241" s="242" t="s">
        <v>20</v>
      </c>
      <c r="F241" s="243" t="s">
        <v>218</v>
      </c>
      <c r="G241" s="240"/>
      <c r="H241" s="242" t="s">
        <v>20</v>
      </c>
      <c r="I241" s="244"/>
      <c r="J241" s="244"/>
      <c r="K241" s="240"/>
      <c r="L241" s="240"/>
      <c r="M241" s="245"/>
      <c r="N241" s="246"/>
      <c r="O241" s="247"/>
      <c r="P241" s="247"/>
      <c r="Q241" s="247"/>
      <c r="R241" s="247"/>
      <c r="S241" s="247"/>
      <c r="T241" s="247"/>
      <c r="U241" s="247"/>
      <c r="V241" s="247"/>
      <c r="W241" s="247"/>
      <c r="X241" s="248"/>
      <c r="Y241" s="13"/>
      <c r="Z241" s="13"/>
      <c r="AA241" s="13"/>
      <c r="AB241" s="13"/>
      <c r="AC241" s="13"/>
      <c r="AD241" s="13"/>
      <c r="AE241" s="13"/>
      <c r="AT241" s="249" t="s">
        <v>206</v>
      </c>
      <c r="AU241" s="249" t="s">
        <v>84</v>
      </c>
      <c r="AV241" s="13" t="s">
        <v>82</v>
      </c>
      <c r="AW241" s="13" t="s">
        <v>5</v>
      </c>
      <c r="AX241" s="13" t="s">
        <v>74</v>
      </c>
      <c r="AY241" s="249" t="s">
        <v>194</v>
      </c>
    </row>
    <row r="242" s="14" customFormat="1">
      <c r="A242" s="14"/>
      <c r="B242" s="250"/>
      <c r="C242" s="251"/>
      <c r="D242" s="241" t="s">
        <v>206</v>
      </c>
      <c r="E242" s="252" t="s">
        <v>20</v>
      </c>
      <c r="F242" s="253" t="s">
        <v>1417</v>
      </c>
      <c r="G242" s="251"/>
      <c r="H242" s="254">
        <v>145.19999999999999</v>
      </c>
      <c r="I242" s="255"/>
      <c r="J242" s="255"/>
      <c r="K242" s="251"/>
      <c r="L242" s="251"/>
      <c r="M242" s="256"/>
      <c r="N242" s="257"/>
      <c r="O242" s="258"/>
      <c r="P242" s="258"/>
      <c r="Q242" s="258"/>
      <c r="R242" s="258"/>
      <c r="S242" s="258"/>
      <c r="T242" s="258"/>
      <c r="U242" s="258"/>
      <c r="V242" s="258"/>
      <c r="W242" s="258"/>
      <c r="X242" s="259"/>
      <c r="Y242" s="14"/>
      <c r="Z242" s="14"/>
      <c r="AA242" s="14"/>
      <c r="AB242" s="14"/>
      <c r="AC242" s="14"/>
      <c r="AD242" s="14"/>
      <c r="AE242" s="14"/>
      <c r="AT242" s="260" t="s">
        <v>206</v>
      </c>
      <c r="AU242" s="260" t="s">
        <v>84</v>
      </c>
      <c r="AV242" s="14" t="s">
        <v>84</v>
      </c>
      <c r="AW242" s="14" t="s">
        <v>5</v>
      </c>
      <c r="AX242" s="14" t="s">
        <v>74</v>
      </c>
      <c r="AY242" s="260" t="s">
        <v>194</v>
      </c>
    </row>
    <row r="243" s="15" customFormat="1">
      <c r="A243" s="15"/>
      <c r="B243" s="261"/>
      <c r="C243" s="262"/>
      <c r="D243" s="241" t="s">
        <v>206</v>
      </c>
      <c r="E243" s="263" t="s">
        <v>20</v>
      </c>
      <c r="F243" s="264" t="s">
        <v>210</v>
      </c>
      <c r="G243" s="262"/>
      <c r="H243" s="265">
        <v>145.19999999999999</v>
      </c>
      <c r="I243" s="266"/>
      <c r="J243" s="266"/>
      <c r="K243" s="262"/>
      <c r="L243" s="262"/>
      <c r="M243" s="267"/>
      <c r="N243" s="268"/>
      <c r="O243" s="269"/>
      <c r="P243" s="269"/>
      <c r="Q243" s="269"/>
      <c r="R243" s="269"/>
      <c r="S243" s="269"/>
      <c r="T243" s="269"/>
      <c r="U243" s="269"/>
      <c r="V243" s="269"/>
      <c r="W243" s="269"/>
      <c r="X243" s="270"/>
      <c r="Y243" s="15"/>
      <c r="Z243" s="15"/>
      <c r="AA243" s="15"/>
      <c r="AB243" s="15"/>
      <c r="AC243" s="15"/>
      <c r="AD243" s="15"/>
      <c r="AE243" s="15"/>
      <c r="AT243" s="271" t="s">
        <v>206</v>
      </c>
      <c r="AU243" s="271" t="s">
        <v>84</v>
      </c>
      <c r="AV243" s="15" t="s">
        <v>202</v>
      </c>
      <c r="AW243" s="15" t="s">
        <v>5</v>
      </c>
      <c r="AX243" s="15" t="s">
        <v>82</v>
      </c>
      <c r="AY243" s="271" t="s">
        <v>194</v>
      </c>
    </row>
    <row r="244" s="14" customFormat="1">
      <c r="A244" s="14"/>
      <c r="B244" s="250"/>
      <c r="C244" s="251"/>
      <c r="D244" s="241" t="s">
        <v>206</v>
      </c>
      <c r="E244" s="251"/>
      <c r="F244" s="253" t="s">
        <v>1418</v>
      </c>
      <c r="G244" s="251"/>
      <c r="H244" s="254">
        <v>7.4050000000000002</v>
      </c>
      <c r="I244" s="255"/>
      <c r="J244" s="255"/>
      <c r="K244" s="251"/>
      <c r="L244" s="251"/>
      <c r="M244" s="256"/>
      <c r="N244" s="257"/>
      <c r="O244" s="258"/>
      <c r="P244" s="258"/>
      <c r="Q244" s="258"/>
      <c r="R244" s="258"/>
      <c r="S244" s="258"/>
      <c r="T244" s="258"/>
      <c r="U244" s="258"/>
      <c r="V244" s="258"/>
      <c r="W244" s="258"/>
      <c r="X244" s="259"/>
      <c r="Y244" s="14"/>
      <c r="Z244" s="14"/>
      <c r="AA244" s="14"/>
      <c r="AB244" s="14"/>
      <c r="AC244" s="14"/>
      <c r="AD244" s="14"/>
      <c r="AE244" s="14"/>
      <c r="AT244" s="260" t="s">
        <v>206</v>
      </c>
      <c r="AU244" s="260" t="s">
        <v>84</v>
      </c>
      <c r="AV244" s="14" t="s">
        <v>84</v>
      </c>
      <c r="AW244" s="14" t="s">
        <v>4</v>
      </c>
      <c r="AX244" s="14" t="s">
        <v>82</v>
      </c>
      <c r="AY244" s="260" t="s">
        <v>194</v>
      </c>
    </row>
    <row r="245" s="12" customFormat="1" ht="22.8" customHeight="1">
      <c r="A245" s="12"/>
      <c r="B245" s="203"/>
      <c r="C245" s="204"/>
      <c r="D245" s="205" t="s">
        <v>73</v>
      </c>
      <c r="E245" s="218" t="s">
        <v>287</v>
      </c>
      <c r="F245" s="218" t="s">
        <v>1419</v>
      </c>
      <c r="G245" s="204"/>
      <c r="H245" s="204"/>
      <c r="I245" s="207"/>
      <c r="J245" s="207"/>
      <c r="K245" s="219">
        <f>BK245</f>
        <v>0</v>
      </c>
      <c r="L245" s="204"/>
      <c r="M245" s="209"/>
      <c r="N245" s="210"/>
      <c r="O245" s="211"/>
      <c r="P245" s="211"/>
      <c r="Q245" s="212">
        <f>SUM(Q246:Q258)</f>
        <v>0</v>
      </c>
      <c r="R245" s="212">
        <f>SUM(R246:R258)</f>
        <v>0</v>
      </c>
      <c r="S245" s="211"/>
      <c r="T245" s="213">
        <f>SUM(T246:T258)</f>
        <v>0</v>
      </c>
      <c r="U245" s="211"/>
      <c r="V245" s="213">
        <f>SUM(V246:V258)</f>
        <v>0</v>
      </c>
      <c r="W245" s="211"/>
      <c r="X245" s="214">
        <f>SUM(X246:X258)</f>
        <v>0</v>
      </c>
      <c r="Y245" s="12"/>
      <c r="Z245" s="12"/>
      <c r="AA245" s="12"/>
      <c r="AB245" s="12"/>
      <c r="AC245" s="12"/>
      <c r="AD245" s="12"/>
      <c r="AE245" s="12"/>
      <c r="AR245" s="215" t="s">
        <v>82</v>
      </c>
      <c r="AT245" s="216" t="s">
        <v>73</v>
      </c>
      <c r="AU245" s="216" t="s">
        <v>82</v>
      </c>
      <c r="AY245" s="215" t="s">
        <v>194</v>
      </c>
      <c r="BK245" s="217">
        <f>SUM(BK246:BK258)</f>
        <v>0</v>
      </c>
    </row>
    <row r="246" s="2" customFormat="1" ht="24.15" customHeight="1">
      <c r="A246" s="41"/>
      <c r="B246" s="42"/>
      <c r="C246" s="220" t="s">
        <v>304</v>
      </c>
      <c r="D246" s="220" t="s">
        <v>197</v>
      </c>
      <c r="E246" s="221" t="s">
        <v>1420</v>
      </c>
      <c r="F246" s="222" t="s">
        <v>1421</v>
      </c>
      <c r="G246" s="223" t="s">
        <v>218</v>
      </c>
      <c r="H246" s="224">
        <v>353</v>
      </c>
      <c r="I246" s="225"/>
      <c r="J246" s="225"/>
      <c r="K246" s="226">
        <f>ROUND(P246*H246,2)</f>
        <v>0</v>
      </c>
      <c r="L246" s="222" t="s">
        <v>201</v>
      </c>
      <c r="M246" s="47"/>
      <c r="N246" s="227" t="s">
        <v>20</v>
      </c>
      <c r="O246" s="228" t="s">
        <v>43</v>
      </c>
      <c r="P246" s="229">
        <f>I246+J246</f>
        <v>0</v>
      </c>
      <c r="Q246" s="229">
        <f>ROUND(I246*H246,2)</f>
        <v>0</v>
      </c>
      <c r="R246" s="229">
        <f>ROUND(J246*H246,2)</f>
        <v>0</v>
      </c>
      <c r="S246" s="87"/>
      <c r="T246" s="230">
        <f>S246*H246</f>
        <v>0</v>
      </c>
      <c r="U246" s="230">
        <v>0</v>
      </c>
      <c r="V246" s="230">
        <f>U246*H246</f>
        <v>0</v>
      </c>
      <c r="W246" s="230">
        <v>0</v>
      </c>
      <c r="X246" s="231">
        <f>W246*H246</f>
        <v>0</v>
      </c>
      <c r="Y246" s="41"/>
      <c r="Z246" s="41"/>
      <c r="AA246" s="41"/>
      <c r="AB246" s="41"/>
      <c r="AC246" s="41"/>
      <c r="AD246" s="41"/>
      <c r="AE246" s="41"/>
      <c r="AR246" s="232" t="s">
        <v>202</v>
      </c>
      <c r="AT246" s="232" t="s">
        <v>197</v>
      </c>
      <c r="AU246" s="232" t="s">
        <v>84</v>
      </c>
      <c r="AY246" s="20" t="s">
        <v>194</v>
      </c>
      <c r="BE246" s="233">
        <f>IF(O246="základní",K246,0)</f>
        <v>0</v>
      </c>
      <c r="BF246" s="233">
        <f>IF(O246="snížená",K246,0)</f>
        <v>0</v>
      </c>
      <c r="BG246" s="233">
        <f>IF(O246="zákl. přenesená",K246,0)</f>
        <v>0</v>
      </c>
      <c r="BH246" s="233">
        <f>IF(O246="sníž. přenesená",K246,0)</f>
        <v>0</v>
      </c>
      <c r="BI246" s="233">
        <f>IF(O246="nulová",K246,0)</f>
        <v>0</v>
      </c>
      <c r="BJ246" s="20" t="s">
        <v>82</v>
      </c>
      <c r="BK246" s="233">
        <f>ROUND(P246*H246,2)</f>
        <v>0</v>
      </c>
      <c r="BL246" s="20" t="s">
        <v>202</v>
      </c>
      <c r="BM246" s="232" t="s">
        <v>1422</v>
      </c>
    </row>
    <row r="247" s="2" customFormat="1">
      <c r="A247" s="41"/>
      <c r="B247" s="42"/>
      <c r="C247" s="43"/>
      <c r="D247" s="234" t="s">
        <v>204</v>
      </c>
      <c r="E247" s="43"/>
      <c r="F247" s="235" t="s">
        <v>1423</v>
      </c>
      <c r="G247" s="43"/>
      <c r="H247" s="43"/>
      <c r="I247" s="236"/>
      <c r="J247" s="236"/>
      <c r="K247" s="43"/>
      <c r="L247" s="43"/>
      <c r="M247" s="47"/>
      <c r="N247" s="237"/>
      <c r="O247" s="238"/>
      <c r="P247" s="87"/>
      <c r="Q247" s="87"/>
      <c r="R247" s="87"/>
      <c r="S247" s="87"/>
      <c r="T247" s="87"/>
      <c r="U247" s="87"/>
      <c r="V247" s="87"/>
      <c r="W247" s="87"/>
      <c r="X247" s="88"/>
      <c r="Y247" s="41"/>
      <c r="Z247" s="41"/>
      <c r="AA247" s="41"/>
      <c r="AB247" s="41"/>
      <c r="AC247" s="41"/>
      <c r="AD247" s="41"/>
      <c r="AE247" s="41"/>
      <c r="AT247" s="20" t="s">
        <v>204</v>
      </c>
      <c r="AU247" s="20" t="s">
        <v>84</v>
      </c>
    </row>
    <row r="248" s="13" customFormat="1">
      <c r="A248" s="13"/>
      <c r="B248" s="239"/>
      <c r="C248" s="240"/>
      <c r="D248" s="241" t="s">
        <v>206</v>
      </c>
      <c r="E248" s="242" t="s">
        <v>20</v>
      </c>
      <c r="F248" s="243" t="s">
        <v>1363</v>
      </c>
      <c r="G248" s="240"/>
      <c r="H248" s="242" t="s">
        <v>20</v>
      </c>
      <c r="I248" s="244"/>
      <c r="J248" s="244"/>
      <c r="K248" s="240"/>
      <c r="L248" s="240"/>
      <c r="M248" s="245"/>
      <c r="N248" s="246"/>
      <c r="O248" s="247"/>
      <c r="P248" s="247"/>
      <c r="Q248" s="247"/>
      <c r="R248" s="247"/>
      <c r="S248" s="247"/>
      <c r="T248" s="247"/>
      <c r="U248" s="247"/>
      <c r="V248" s="247"/>
      <c r="W248" s="247"/>
      <c r="X248" s="248"/>
      <c r="Y248" s="13"/>
      <c r="Z248" s="13"/>
      <c r="AA248" s="13"/>
      <c r="AB248" s="13"/>
      <c r="AC248" s="13"/>
      <c r="AD248" s="13"/>
      <c r="AE248" s="13"/>
      <c r="AT248" s="249" t="s">
        <v>206</v>
      </c>
      <c r="AU248" s="249" t="s">
        <v>84</v>
      </c>
      <c r="AV248" s="13" t="s">
        <v>82</v>
      </c>
      <c r="AW248" s="13" t="s">
        <v>5</v>
      </c>
      <c r="AX248" s="13" t="s">
        <v>74</v>
      </c>
      <c r="AY248" s="249" t="s">
        <v>194</v>
      </c>
    </row>
    <row r="249" s="13" customFormat="1">
      <c r="A249" s="13"/>
      <c r="B249" s="239"/>
      <c r="C249" s="240"/>
      <c r="D249" s="241" t="s">
        <v>206</v>
      </c>
      <c r="E249" s="242" t="s">
        <v>20</v>
      </c>
      <c r="F249" s="243" t="s">
        <v>218</v>
      </c>
      <c r="G249" s="240"/>
      <c r="H249" s="242" t="s">
        <v>20</v>
      </c>
      <c r="I249" s="244"/>
      <c r="J249" s="244"/>
      <c r="K249" s="240"/>
      <c r="L249" s="240"/>
      <c r="M249" s="245"/>
      <c r="N249" s="246"/>
      <c r="O249" s="247"/>
      <c r="P249" s="247"/>
      <c r="Q249" s="247"/>
      <c r="R249" s="247"/>
      <c r="S249" s="247"/>
      <c r="T249" s="247"/>
      <c r="U249" s="247"/>
      <c r="V249" s="247"/>
      <c r="W249" s="247"/>
      <c r="X249" s="248"/>
      <c r="Y249" s="13"/>
      <c r="Z249" s="13"/>
      <c r="AA249" s="13"/>
      <c r="AB249" s="13"/>
      <c r="AC249" s="13"/>
      <c r="AD249" s="13"/>
      <c r="AE249" s="13"/>
      <c r="AT249" s="249" t="s">
        <v>206</v>
      </c>
      <c r="AU249" s="249" t="s">
        <v>84</v>
      </c>
      <c r="AV249" s="13" t="s">
        <v>82</v>
      </c>
      <c r="AW249" s="13" t="s">
        <v>5</v>
      </c>
      <c r="AX249" s="13" t="s">
        <v>74</v>
      </c>
      <c r="AY249" s="249" t="s">
        <v>194</v>
      </c>
    </row>
    <row r="250" s="14" customFormat="1">
      <c r="A250" s="14"/>
      <c r="B250" s="250"/>
      <c r="C250" s="251"/>
      <c r="D250" s="241" t="s">
        <v>206</v>
      </c>
      <c r="E250" s="252" t="s">
        <v>20</v>
      </c>
      <c r="F250" s="253" t="s">
        <v>1359</v>
      </c>
      <c r="G250" s="251"/>
      <c r="H250" s="254">
        <v>353</v>
      </c>
      <c r="I250" s="255"/>
      <c r="J250" s="255"/>
      <c r="K250" s="251"/>
      <c r="L250" s="251"/>
      <c r="M250" s="256"/>
      <c r="N250" s="257"/>
      <c r="O250" s="258"/>
      <c r="P250" s="258"/>
      <c r="Q250" s="258"/>
      <c r="R250" s="258"/>
      <c r="S250" s="258"/>
      <c r="T250" s="258"/>
      <c r="U250" s="258"/>
      <c r="V250" s="258"/>
      <c r="W250" s="258"/>
      <c r="X250" s="259"/>
      <c r="Y250" s="14"/>
      <c r="Z250" s="14"/>
      <c r="AA250" s="14"/>
      <c r="AB250" s="14"/>
      <c r="AC250" s="14"/>
      <c r="AD250" s="14"/>
      <c r="AE250" s="14"/>
      <c r="AT250" s="260" t="s">
        <v>206</v>
      </c>
      <c r="AU250" s="260" t="s">
        <v>84</v>
      </c>
      <c r="AV250" s="14" t="s">
        <v>84</v>
      </c>
      <c r="AW250" s="14" t="s">
        <v>5</v>
      </c>
      <c r="AX250" s="14" t="s">
        <v>74</v>
      </c>
      <c r="AY250" s="260" t="s">
        <v>194</v>
      </c>
    </row>
    <row r="251" s="15" customFormat="1">
      <c r="A251" s="15"/>
      <c r="B251" s="261"/>
      <c r="C251" s="262"/>
      <c r="D251" s="241" t="s">
        <v>206</v>
      </c>
      <c r="E251" s="263" t="s">
        <v>20</v>
      </c>
      <c r="F251" s="264" t="s">
        <v>210</v>
      </c>
      <c r="G251" s="262"/>
      <c r="H251" s="265">
        <v>353</v>
      </c>
      <c r="I251" s="266"/>
      <c r="J251" s="266"/>
      <c r="K251" s="262"/>
      <c r="L251" s="262"/>
      <c r="M251" s="267"/>
      <c r="N251" s="268"/>
      <c r="O251" s="269"/>
      <c r="P251" s="269"/>
      <c r="Q251" s="269"/>
      <c r="R251" s="269"/>
      <c r="S251" s="269"/>
      <c r="T251" s="269"/>
      <c r="U251" s="269"/>
      <c r="V251" s="269"/>
      <c r="W251" s="269"/>
      <c r="X251" s="270"/>
      <c r="Y251" s="15"/>
      <c r="Z251" s="15"/>
      <c r="AA251" s="15"/>
      <c r="AB251" s="15"/>
      <c r="AC251" s="15"/>
      <c r="AD251" s="15"/>
      <c r="AE251" s="15"/>
      <c r="AT251" s="271" t="s">
        <v>206</v>
      </c>
      <c r="AU251" s="271" t="s">
        <v>84</v>
      </c>
      <c r="AV251" s="15" t="s">
        <v>202</v>
      </c>
      <c r="AW251" s="15" t="s">
        <v>5</v>
      </c>
      <c r="AX251" s="15" t="s">
        <v>82</v>
      </c>
      <c r="AY251" s="271" t="s">
        <v>194</v>
      </c>
    </row>
    <row r="252" s="2" customFormat="1" ht="24.15" customHeight="1">
      <c r="A252" s="41"/>
      <c r="B252" s="42"/>
      <c r="C252" s="220" t="s">
        <v>8</v>
      </c>
      <c r="D252" s="220" t="s">
        <v>197</v>
      </c>
      <c r="E252" s="221" t="s">
        <v>1424</v>
      </c>
      <c r="F252" s="222" t="s">
        <v>1425</v>
      </c>
      <c r="G252" s="223" t="s">
        <v>200</v>
      </c>
      <c r="H252" s="224">
        <v>353</v>
      </c>
      <c r="I252" s="225"/>
      <c r="J252" s="225"/>
      <c r="K252" s="226">
        <f>ROUND(P252*H252,2)</f>
        <v>0</v>
      </c>
      <c r="L252" s="222" t="s">
        <v>201</v>
      </c>
      <c r="M252" s="47"/>
      <c r="N252" s="227" t="s">
        <v>20</v>
      </c>
      <c r="O252" s="228" t="s">
        <v>43</v>
      </c>
      <c r="P252" s="229">
        <f>I252+J252</f>
        <v>0</v>
      </c>
      <c r="Q252" s="229">
        <f>ROUND(I252*H252,2)</f>
        <v>0</v>
      </c>
      <c r="R252" s="229">
        <f>ROUND(J252*H252,2)</f>
        <v>0</v>
      </c>
      <c r="S252" s="87"/>
      <c r="T252" s="230">
        <f>S252*H252</f>
        <v>0</v>
      </c>
      <c r="U252" s="230">
        <v>0</v>
      </c>
      <c r="V252" s="230">
        <f>U252*H252</f>
        <v>0</v>
      </c>
      <c r="W252" s="230">
        <v>0</v>
      </c>
      <c r="X252" s="231">
        <f>W252*H252</f>
        <v>0</v>
      </c>
      <c r="Y252" s="41"/>
      <c r="Z252" s="41"/>
      <c r="AA252" s="41"/>
      <c r="AB252" s="41"/>
      <c r="AC252" s="41"/>
      <c r="AD252" s="41"/>
      <c r="AE252" s="41"/>
      <c r="AR252" s="232" t="s">
        <v>202</v>
      </c>
      <c r="AT252" s="232" t="s">
        <v>197</v>
      </c>
      <c r="AU252" s="232" t="s">
        <v>84</v>
      </c>
      <c r="AY252" s="20" t="s">
        <v>194</v>
      </c>
      <c r="BE252" s="233">
        <f>IF(O252="základní",K252,0)</f>
        <v>0</v>
      </c>
      <c r="BF252" s="233">
        <f>IF(O252="snížená",K252,0)</f>
        <v>0</v>
      </c>
      <c r="BG252" s="233">
        <f>IF(O252="zákl. přenesená",K252,0)</f>
        <v>0</v>
      </c>
      <c r="BH252" s="233">
        <f>IF(O252="sníž. přenesená",K252,0)</f>
        <v>0</v>
      </c>
      <c r="BI252" s="233">
        <f>IF(O252="nulová",K252,0)</f>
        <v>0</v>
      </c>
      <c r="BJ252" s="20" t="s">
        <v>82</v>
      </c>
      <c r="BK252" s="233">
        <f>ROUND(P252*H252,2)</f>
        <v>0</v>
      </c>
      <c r="BL252" s="20" t="s">
        <v>202</v>
      </c>
      <c r="BM252" s="232" t="s">
        <v>1426</v>
      </c>
    </row>
    <row r="253" s="2" customFormat="1">
      <c r="A253" s="41"/>
      <c r="B253" s="42"/>
      <c r="C253" s="43"/>
      <c r="D253" s="234" t="s">
        <v>204</v>
      </c>
      <c r="E253" s="43"/>
      <c r="F253" s="235" t="s">
        <v>1427</v>
      </c>
      <c r="G253" s="43"/>
      <c r="H253" s="43"/>
      <c r="I253" s="236"/>
      <c r="J253" s="236"/>
      <c r="K253" s="43"/>
      <c r="L253" s="43"/>
      <c r="M253" s="47"/>
      <c r="N253" s="237"/>
      <c r="O253" s="238"/>
      <c r="P253" s="87"/>
      <c r="Q253" s="87"/>
      <c r="R253" s="87"/>
      <c r="S253" s="87"/>
      <c r="T253" s="87"/>
      <c r="U253" s="87"/>
      <c r="V253" s="87"/>
      <c r="W253" s="87"/>
      <c r="X253" s="88"/>
      <c r="Y253" s="41"/>
      <c r="Z253" s="41"/>
      <c r="AA253" s="41"/>
      <c r="AB253" s="41"/>
      <c r="AC253" s="41"/>
      <c r="AD253" s="41"/>
      <c r="AE253" s="41"/>
      <c r="AT253" s="20" t="s">
        <v>204</v>
      </c>
      <c r="AU253" s="20" t="s">
        <v>84</v>
      </c>
    </row>
    <row r="254" s="13" customFormat="1">
      <c r="A254" s="13"/>
      <c r="B254" s="239"/>
      <c r="C254" s="240"/>
      <c r="D254" s="241" t="s">
        <v>206</v>
      </c>
      <c r="E254" s="242" t="s">
        <v>20</v>
      </c>
      <c r="F254" s="243" t="s">
        <v>1374</v>
      </c>
      <c r="G254" s="240"/>
      <c r="H254" s="242" t="s">
        <v>20</v>
      </c>
      <c r="I254" s="244"/>
      <c r="J254" s="244"/>
      <c r="K254" s="240"/>
      <c r="L254" s="240"/>
      <c r="M254" s="245"/>
      <c r="N254" s="246"/>
      <c r="O254" s="247"/>
      <c r="P254" s="247"/>
      <c r="Q254" s="247"/>
      <c r="R254" s="247"/>
      <c r="S254" s="247"/>
      <c r="T254" s="247"/>
      <c r="U254" s="247"/>
      <c r="V254" s="247"/>
      <c r="W254" s="247"/>
      <c r="X254" s="248"/>
      <c r="Y254" s="13"/>
      <c r="Z254" s="13"/>
      <c r="AA254" s="13"/>
      <c r="AB254" s="13"/>
      <c r="AC254" s="13"/>
      <c r="AD254" s="13"/>
      <c r="AE254" s="13"/>
      <c r="AT254" s="249" t="s">
        <v>206</v>
      </c>
      <c r="AU254" s="249" t="s">
        <v>84</v>
      </c>
      <c r="AV254" s="13" t="s">
        <v>82</v>
      </c>
      <c r="AW254" s="13" t="s">
        <v>5</v>
      </c>
      <c r="AX254" s="13" t="s">
        <v>74</v>
      </c>
      <c r="AY254" s="249" t="s">
        <v>194</v>
      </c>
    </row>
    <row r="255" s="13" customFormat="1">
      <c r="A255" s="13"/>
      <c r="B255" s="239"/>
      <c r="C255" s="240"/>
      <c r="D255" s="241" t="s">
        <v>206</v>
      </c>
      <c r="E255" s="242" t="s">
        <v>20</v>
      </c>
      <c r="F255" s="243" t="s">
        <v>1381</v>
      </c>
      <c r="G255" s="240"/>
      <c r="H255" s="242" t="s">
        <v>20</v>
      </c>
      <c r="I255" s="244"/>
      <c r="J255" s="244"/>
      <c r="K255" s="240"/>
      <c r="L255" s="240"/>
      <c r="M255" s="245"/>
      <c r="N255" s="246"/>
      <c r="O255" s="247"/>
      <c r="P255" s="247"/>
      <c r="Q255" s="247"/>
      <c r="R255" s="247"/>
      <c r="S255" s="247"/>
      <c r="T255" s="247"/>
      <c r="U255" s="247"/>
      <c r="V255" s="247"/>
      <c r="W255" s="247"/>
      <c r="X255" s="248"/>
      <c r="Y255" s="13"/>
      <c r="Z255" s="13"/>
      <c r="AA255" s="13"/>
      <c r="AB255" s="13"/>
      <c r="AC255" s="13"/>
      <c r="AD255" s="13"/>
      <c r="AE255" s="13"/>
      <c r="AT255" s="249" t="s">
        <v>206</v>
      </c>
      <c r="AU255" s="249" t="s">
        <v>84</v>
      </c>
      <c r="AV255" s="13" t="s">
        <v>82</v>
      </c>
      <c r="AW255" s="13" t="s">
        <v>5</v>
      </c>
      <c r="AX255" s="13" t="s">
        <v>74</v>
      </c>
      <c r="AY255" s="249" t="s">
        <v>194</v>
      </c>
    </row>
    <row r="256" s="13" customFormat="1">
      <c r="A256" s="13"/>
      <c r="B256" s="239"/>
      <c r="C256" s="240"/>
      <c r="D256" s="241" t="s">
        <v>206</v>
      </c>
      <c r="E256" s="242" t="s">
        <v>20</v>
      </c>
      <c r="F256" s="243" t="s">
        <v>218</v>
      </c>
      <c r="G256" s="240"/>
      <c r="H256" s="242" t="s">
        <v>20</v>
      </c>
      <c r="I256" s="244"/>
      <c r="J256" s="244"/>
      <c r="K256" s="240"/>
      <c r="L256" s="240"/>
      <c r="M256" s="245"/>
      <c r="N256" s="246"/>
      <c r="O256" s="247"/>
      <c r="P256" s="247"/>
      <c r="Q256" s="247"/>
      <c r="R256" s="247"/>
      <c r="S256" s="247"/>
      <c r="T256" s="247"/>
      <c r="U256" s="247"/>
      <c r="V256" s="247"/>
      <c r="W256" s="247"/>
      <c r="X256" s="248"/>
      <c r="Y256" s="13"/>
      <c r="Z256" s="13"/>
      <c r="AA256" s="13"/>
      <c r="AB256" s="13"/>
      <c r="AC256" s="13"/>
      <c r="AD256" s="13"/>
      <c r="AE256" s="13"/>
      <c r="AT256" s="249" t="s">
        <v>206</v>
      </c>
      <c r="AU256" s="249" t="s">
        <v>84</v>
      </c>
      <c r="AV256" s="13" t="s">
        <v>82</v>
      </c>
      <c r="AW256" s="13" t="s">
        <v>5</v>
      </c>
      <c r="AX256" s="13" t="s">
        <v>74</v>
      </c>
      <c r="AY256" s="249" t="s">
        <v>194</v>
      </c>
    </row>
    <row r="257" s="14" customFormat="1">
      <c r="A257" s="14"/>
      <c r="B257" s="250"/>
      <c r="C257" s="251"/>
      <c r="D257" s="241" t="s">
        <v>206</v>
      </c>
      <c r="E257" s="252" t="s">
        <v>20</v>
      </c>
      <c r="F257" s="253" t="s">
        <v>1359</v>
      </c>
      <c r="G257" s="251"/>
      <c r="H257" s="254">
        <v>353</v>
      </c>
      <c r="I257" s="255"/>
      <c r="J257" s="255"/>
      <c r="K257" s="251"/>
      <c r="L257" s="251"/>
      <c r="M257" s="256"/>
      <c r="N257" s="257"/>
      <c r="O257" s="258"/>
      <c r="P257" s="258"/>
      <c r="Q257" s="258"/>
      <c r="R257" s="258"/>
      <c r="S257" s="258"/>
      <c r="T257" s="258"/>
      <c r="U257" s="258"/>
      <c r="V257" s="258"/>
      <c r="W257" s="258"/>
      <c r="X257" s="259"/>
      <c r="Y257" s="14"/>
      <c r="Z257" s="14"/>
      <c r="AA257" s="14"/>
      <c r="AB257" s="14"/>
      <c r="AC257" s="14"/>
      <c r="AD257" s="14"/>
      <c r="AE257" s="14"/>
      <c r="AT257" s="260" t="s">
        <v>206</v>
      </c>
      <c r="AU257" s="260" t="s">
        <v>84</v>
      </c>
      <c r="AV257" s="14" t="s">
        <v>84</v>
      </c>
      <c r="AW257" s="14" t="s">
        <v>5</v>
      </c>
      <c r="AX257" s="14" t="s">
        <v>74</v>
      </c>
      <c r="AY257" s="260" t="s">
        <v>194</v>
      </c>
    </row>
    <row r="258" s="15" customFormat="1">
      <c r="A258" s="15"/>
      <c r="B258" s="261"/>
      <c r="C258" s="262"/>
      <c r="D258" s="241" t="s">
        <v>206</v>
      </c>
      <c r="E258" s="263" t="s">
        <v>20</v>
      </c>
      <c r="F258" s="264" t="s">
        <v>210</v>
      </c>
      <c r="G258" s="262"/>
      <c r="H258" s="265">
        <v>353</v>
      </c>
      <c r="I258" s="266"/>
      <c r="J258" s="266"/>
      <c r="K258" s="262"/>
      <c r="L258" s="262"/>
      <c r="M258" s="267"/>
      <c r="N258" s="268"/>
      <c r="O258" s="269"/>
      <c r="P258" s="269"/>
      <c r="Q258" s="269"/>
      <c r="R258" s="269"/>
      <c r="S258" s="269"/>
      <c r="T258" s="269"/>
      <c r="U258" s="269"/>
      <c r="V258" s="269"/>
      <c r="W258" s="269"/>
      <c r="X258" s="270"/>
      <c r="Y258" s="15"/>
      <c r="Z258" s="15"/>
      <c r="AA258" s="15"/>
      <c r="AB258" s="15"/>
      <c r="AC258" s="15"/>
      <c r="AD258" s="15"/>
      <c r="AE258" s="15"/>
      <c r="AT258" s="271" t="s">
        <v>206</v>
      </c>
      <c r="AU258" s="271" t="s">
        <v>84</v>
      </c>
      <c r="AV258" s="15" t="s">
        <v>202</v>
      </c>
      <c r="AW258" s="15" t="s">
        <v>5</v>
      </c>
      <c r="AX258" s="15" t="s">
        <v>82</v>
      </c>
      <c r="AY258" s="271" t="s">
        <v>194</v>
      </c>
    </row>
    <row r="259" s="12" customFormat="1" ht="22.8" customHeight="1">
      <c r="A259" s="12"/>
      <c r="B259" s="203"/>
      <c r="C259" s="204"/>
      <c r="D259" s="205" t="s">
        <v>73</v>
      </c>
      <c r="E259" s="218" t="s">
        <v>1428</v>
      </c>
      <c r="F259" s="218" t="s">
        <v>1429</v>
      </c>
      <c r="G259" s="204"/>
      <c r="H259" s="204"/>
      <c r="I259" s="207"/>
      <c r="J259" s="207"/>
      <c r="K259" s="219">
        <f>BK259</f>
        <v>0</v>
      </c>
      <c r="L259" s="204"/>
      <c r="M259" s="209"/>
      <c r="N259" s="210"/>
      <c r="O259" s="211"/>
      <c r="P259" s="211"/>
      <c r="Q259" s="212">
        <f>SUM(Q260:Q306)</f>
        <v>0</v>
      </c>
      <c r="R259" s="212">
        <f>SUM(R260:R306)</f>
        <v>0</v>
      </c>
      <c r="S259" s="211"/>
      <c r="T259" s="213">
        <f>SUM(T260:T306)</f>
        <v>0</v>
      </c>
      <c r="U259" s="211"/>
      <c r="V259" s="213">
        <f>SUM(V260:V306)</f>
        <v>0.0029329000000000004</v>
      </c>
      <c r="W259" s="211"/>
      <c r="X259" s="214">
        <f>SUM(X260:X306)</f>
        <v>0</v>
      </c>
      <c r="Y259" s="12"/>
      <c r="Z259" s="12"/>
      <c r="AA259" s="12"/>
      <c r="AB259" s="12"/>
      <c r="AC259" s="12"/>
      <c r="AD259" s="12"/>
      <c r="AE259" s="12"/>
      <c r="AR259" s="215" t="s">
        <v>82</v>
      </c>
      <c r="AT259" s="216" t="s">
        <v>73</v>
      </c>
      <c r="AU259" s="216" t="s">
        <v>82</v>
      </c>
      <c r="AY259" s="215" t="s">
        <v>194</v>
      </c>
      <c r="BK259" s="217">
        <f>SUM(BK260:BK306)</f>
        <v>0</v>
      </c>
    </row>
    <row r="260" s="2" customFormat="1" ht="33" customHeight="1">
      <c r="A260" s="41"/>
      <c r="B260" s="42"/>
      <c r="C260" s="220" t="s">
        <v>301</v>
      </c>
      <c r="D260" s="220" t="s">
        <v>197</v>
      </c>
      <c r="E260" s="221" t="s">
        <v>1430</v>
      </c>
      <c r="F260" s="222" t="s">
        <v>1431</v>
      </c>
      <c r="G260" s="223" t="s">
        <v>200</v>
      </c>
      <c r="H260" s="224">
        <v>2110</v>
      </c>
      <c r="I260" s="225"/>
      <c r="J260" s="225"/>
      <c r="K260" s="226">
        <f>ROUND(P260*H260,2)</f>
        <v>0</v>
      </c>
      <c r="L260" s="222" t="s">
        <v>201</v>
      </c>
      <c r="M260" s="47"/>
      <c r="N260" s="227" t="s">
        <v>20</v>
      </c>
      <c r="O260" s="228" t="s">
        <v>43</v>
      </c>
      <c r="P260" s="229">
        <f>I260+J260</f>
        <v>0</v>
      </c>
      <c r="Q260" s="229">
        <f>ROUND(I260*H260,2)</f>
        <v>0</v>
      </c>
      <c r="R260" s="229">
        <f>ROUND(J260*H260,2)</f>
        <v>0</v>
      </c>
      <c r="S260" s="87"/>
      <c r="T260" s="230">
        <f>S260*H260</f>
        <v>0</v>
      </c>
      <c r="U260" s="230">
        <v>0</v>
      </c>
      <c r="V260" s="230">
        <f>U260*H260</f>
        <v>0</v>
      </c>
      <c r="W260" s="230">
        <v>0</v>
      </c>
      <c r="X260" s="231">
        <f>W260*H260</f>
        <v>0</v>
      </c>
      <c r="Y260" s="41"/>
      <c r="Z260" s="41"/>
      <c r="AA260" s="41"/>
      <c r="AB260" s="41"/>
      <c r="AC260" s="41"/>
      <c r="AD260" s="41"/>
      <c r="AE260" s="41"/>
      <c r="AR260" s="232" t="s">
        <v>202</v>
      </c>
      <c r="AT260" s="232" t="s">
        <v>197</v>
      </c>
      <c r="AU260" s="232" t="s">
        <v>84</v>
      </c>
      <c r="AY260" s="20" t="s">
        <v>194</v>
      </c>
      <c r="BE260" s="233">
        <f>IF(O260="základní",K260,0)</f>
        <v>0</v>
      </c>
      <c r="BF260" s="233">
        <f>IF(O260="snížená",K260,0)</f>
        <v>0</v>
      </c>
      <c r="BG260" s="233">
        <f>IF(O260="zákl. přenesená",K260,0)</f>
        <v>0</v>
      </c>
      <c r="BH260" s="233">
        <f>IF(O260="sníž. přenesená",K260,0)</f>
        <v>0</v>
      </c>
      <c r="BI260" s="233">
        <f>IF(O260="nulová",K260,0)</f>
        <v>0</v>
      </c>
      <c r="BJ260" s="20" t="s">
        <v>82</v>
      </c>
      <c r="BK260" s="233">
        <f>ROUND(P260*H260,2)</f>
        <v>0</v>
      </c>
      <c r="BL260" s="20" t="s">
        <v>202</v>
      </c>
      <c r="BM260" s="232" t="s">
        <v>1432</v>
      </c>
    </row>
    <row r="261" s="2" customFormat="1">
      <c r="A261" s="41"/>
      <c r="B261" s="42"/>
      <c r="C261" s="43"/>
      <c r="D261" s="234" t="s">
        <v>204</v>
      </c>
      <c r="E261" s="43"/>
      <c r="F261" s="235" t="s">
        <v>1433</v>
      </c>
      <c r="G261" s="43"/>
      <c r="H261" s="43"/>
      <c r="I261" s="236"/>
      <c r="J261" s="236"/>
      <c r="K261" s="43"/>
      <c r="L261" s="43"/>
      <c r="M261" s="47"/>
      <c r="N261" s="237"/>
      <c r="O261" s="238"/>
      <c r="P261" s="87"/>
      <c r="Q261" s="87"/>
      <c r="R261" s="87"/>
      <c r="S261" s="87"/>
      <c r="T261" s="87"/>
      <c r="U261" s="87"/>
      <c r="V261" s="87"/>
      <c r="W261" s="87"/>
      <c r="X261" s="88"/>
      <c r="Y261" s="41"/>
      <c r="Z261" s="41"/>
      <c r="AA261" s="41"/>
      <c r="AB261" s="41"/>
      <c r="AC261" s="41"/>
      <c r="AD261" s="41"/>
      <c r="AE261" s="41"/>
      <c r="AT261" s="20" t="s">
        <v>204</v>
      </c>
      <c r="AU261" s="20" t="s">
        <v>84</v>
      </c>
    </row>
    <row r="262" s="13" customFormat="1">
      <c r="A262" s="13"/>
      <c r="B262" s="239"/>
      <c r="C262" s="240"/>
      <c r="D262" s="241" t="s">
        <v>206</v>
      </c>
      <c r="E262" s="242" t="s">
        <v>20</v>
      </c>
      <c r="F262" s="243" t="s">
        <v>1334</v>
      </c>
      <c r="G262" s="240"/>
      <c r="H262" s="242" t="s">
        <v>20</v>
      </c>
      <c r="I262" s="244"/>
      <c r="J262" s="244"/>
      <c r="K262" s="240"/>
      <c r="L262" s="240"/>
      <c r="M262" s="245"/>
      <c r="N262" s="246"/>
      <c r="O262" s="247"/>
      <c r="P262" s="247"/>
      <c r="Q262" s="247"/>
      <c r="R262" s="247"/>
      <c r="S262" s="247"/>
      <c r="T262" s="247"/>
      <c r="U262" s="247"/>
      <c r="V262" s="247"/>
      <c r="W262" s="247"/>
      <c r="X262" s="248"/>
      <c r="Y262" s="13"/>
      <c r="Z262" s="13"/>
      <c r="AA262" s="13"/>
      <c r="AB262" s="13"/>
      <c r="AC262" s="13"/>
      <c r="AD262" s="13"/>
      <c r="AE262" s="13"/>
      <c r="AT262" s="249" t="s">
        <v>206</v>
      </c>
      <c r="AU262" s="249" t="s">
        <v>84</v>
      </c>
      <c r="AV262" s="13" t="s">
        <v>82</v>
      </c>
      <c r="AW262" s="13" t="s">
        <v>5</v>
      </c>
      <c r="AX262" s="13" t="s">
        <v>74</v>
      </c>
      <c r="AY262" s="249" t="s">
        <v>194</v>
      </c>
    </row>
    <row r="263" s="13" customFormat="1">
      <c r="A263" s="13"/>
      <c r="B263" s="239"/>
      <c r="C263" s="240"/>
      <c r="D263" s="241" t="s">
        <v>206</v>
      </c>
      <c r="E263" s="242" t="s">
        <v>20</v>
      </c>
      <c r="F263" s="243" t="s">
        <v>1434</v>
      </c>
      <c r="G263" s="240"/>
      <c r="H263" s="242" t="s">
        <v>20</v>
      </c>
      <c r="I263" s="244"/>
      <c r="J263" s="244"/>
      <c r="K263" s="240"/>
      <c r="L263" s="240"/>
      <c r="M263" s="245"/>
      <c r="N263" s="246"/>
      <c r="O263" s="247"/>
      <c r="P263" s="247"/>
      <c r="Q263" s="247"/>
      <c r="R263" s="247"/>
      <c r="S263" s="247"/>
      <c r="T263" s="247"/>
      <c r="U263" s="247"/>
      <c r="V263" s="247"/>
      <c r="W263" s="247"/>
      <c r="X263" s="248"/>
      <c r="Y263" s="13"/>
      <c r="Z263" s="13"/>
      <c r="AA263" s="13"/>
      <c r="AB263" s="13"/>
      <c r="AC263" s="13"/>
      <c r="AD263" s="13"/>
      <c r="AE263" s="13"/>
      <c r="AT263" s="249" t="s">
        <v>206</v>
      </c>
      <c r="AU263" s="249" t="s">
        <v>84</v>
      </c>
      <c r="AV263" s="13" t="s">
        <v>82</v>
      </c>
      <c r="AW263" s="13" t="s">
        <v>5</v>
      </c>
      <c r="AX263" s="13" t="s">
        <v>74</v>
      </c>
      <c r="AY263" s="249" t="s">
        <v>194</v>
      </c>
    </row>
    <row r="264" s="13" customFormat="1">
      <c r="A264" s="13"/>
      <c r="B264" s="239"/>
      <c r="C264" s="240"/>
      <c r="D264" s="241" t="s">
        <v>206</v>
      </c>
      <c r="E264" s="242" t="s">
        <v>20</v>
      </c>
      <c r="F264" s="243" t="s">
        <v>200</v>
      </c>
      <c r="G264" s="240"/>
      <c r="H264" s="242" t="s">
        <v>20</v>
      </c>
      <c r="I264" s="244"/>
      <c r="J264" s="244"/>
      <c r="K264" s="240"/>
      <c r="L264" s="240"/>
      <c r="M264" s="245"/>
      <c r="N264" s="246"/>
      <c r="O264" s="247"/>
      <c r="P264" s="247"/>
      <c r="Q264" s="247"/>
      <c r="R264" s="247"/>
      <c r="S264" s="247"/>
      <c r="T264" s="247"/>
      <c r="U264" s="247"/>
      <c r="V264" s="247"/>
      <c r="W264" s="247"/>
      <c r="X264" s="248"/>
      <c r="Y264" s="13"/>
      <c r="Z264" s="13"/>
      <c r="AA264" s="13"/>
      <c r="AB264" s="13"/>
      <c r="AC264" s="13"/>
      <c r="AD264" s="13"/>
      <c r="AE264" s="13"/>
      <c r="AT264" s="249" t="s">
        <v>206</v>
      </c>
      <c r="AU264" s="249" t="s">
        <v>84</v>
      </c>
      <c r="AV264" s="13" t="s">
        <v>82</v>
      </c>
      <c r="AW264" s="13" t="s">
        <v>5</v>
      </c>
      <c r="AX264" s="13" t="s">
        <v>74</v>
      </c>
      <c r="AY264" s="249" t="s">
        <v>194</v>
      </c>
    </row>
    <row r="265" s="14" customFormat="1">
      <c r="A265" s="14"/>
      <c r="B265" s="250"/>
      <c r="C265" s="251"/>
      <c r="D265" s="241" t="s">
        <v>206</v>
      </c>
      <c r="E265" s="252" t="s">
        <v>20</v>
      </c>
      <c r="F265" s="253" t="s">
        <v>1335</v>
      </c>
      <c r="G265" s="251"/>
      <c r="H265" s="254">
        <v>2110</v>
      </c>
      <c r="I265" s="255"/>
      <c r="J265" s="255"/>
      <c r="K265" s="251"/>
      <c r="L265" s="251"/>
      <c r="M265" s="256"/>
      <c r="N265" s="257"/>
      <c r="O265" s="258"/>
      <c r="P265" s="258"/>
      <c r="Q265" s="258"/>
      <c r="R265" s="258"/>
      <c r="S265" s="258"/>
      <c r="T265" s="258"/>
      <c r="U265" s="258"/>
      <c r="V265" s="258"/>
      <c r="W265" s="258"/>
      <c r="X265" s="259"/>
      <c r="Y265" s="14"/>
      <c r="Z265" s="14"/>
      <c r="AA265" s="14"/>
      <c r="AB265" s="14"/>
      <c r="AC265" s="14"/>
      <c r="AD265" s="14"/>
      <c r="AE265" s="14"/>
      <c r="AT265" s="260" t="s">
        <v>206</v>
      </c>
      <c r="AU265" s="260" t="s">
        <v>84</v>
      </c>
      <c r="AV265" s="14" t="s">
        <v>84</v>
      </c>
      <c r="AW265" s="14" t="s">
        <v>5</v>
      </c>
      <c r="AX265" s="14" t="s">
        <v>74</v>
      </c>
      <c r="AY265" s="260" t="s">
        <v>194</v>
      </c>
    </row>
    <row r="266" s="15" customFormat="1">
      <c r="A266" s="15"/>
      <c r="B266" s="261"/>
      <c r="C266" s="262"/>
      <c r="D266" s="241" t="s">
        <v>206</v>
      </c>
      <c r="E266" s="263" t="s">
        <v>20</v>
      </c>
      <c r="F266" s="264" t="s">
        <v>210</v>
      </c>
      <c r="G266" s="262"/>
      <c r="H266" s="265">
        <v>2110</v>
      </c>
      <c r="I266" s="266"/>
      <c r="J266" s="266"/>
      <c r="K266" s="262"/>
      <c r="L266" s="262"/>
      <c r="M266" s="267"/>
      <c r="N266" s="268"/>
      <c r="O266" s="269"/>
      <c r="P266" s="269"/>
      <c r="Q266" s="269"/>
      <c r="R266" s="269"/>
      <c r="S266" s="269"/>
      <c r="T266" s="269"/>
      <c r="U266" s="269"/>
      <c r="V266" s="269"/>
      <c r="W266" s="269"/>
      <c r="X266" s="270"/>
      <c r="Y266" s="15"/>
      <c r="Z266" s="15"/>
      <c r="AA266" s="15"/>
      <c r="AB266" s="15"/>
      <c r="AC266" s="15"/>
      <c r="AD266" s="15"/>
      <c r="AE266" s="15"/>
      <c r="AT266" s="271" t="s">
        <v>206</v>
      </c>
      <c r="AU266" s="271" t="s">
        <v>84</v>
      </c>
      <c r="AV266" s="15" t="s">
        <v>202</v>
      </c>
      <c r="AW266" s="15" t="s">
        <v>5</v>
      </c>
      <c r="AX266" s="15" t="s">
        <v>82</v>
      </c>
      <c r="AY266" s="271" t="s">
        <v>194</v>
      </c>
    </row>
    <row r="267" s="2" customFormat="1" ht="24.15" customHeight="1">
      <c r="A267" s="41"/>
      <c r="B267" s="42"/>
      <c r="C267" s="220" t="s">
        <v>315</v>
      </c>
      <c r="D267" s="220" t="s">
        <v>197</v>
      </c>
      <c r="E267" s="221" t="s">
        <v>1435</v>
      </c>
      <c r="F267" s="222" t="s">
        <v>1436</v>
      </c>
      <c r="G267" s="223" t="s">
        <v>200</v>
      </c>
      <c r="H267" s="224">
        <v>2110</v>
      </c>
      <c r="I267" s="225"/>
      <c r="J267" s="225"/>
      <c r="K267" s="226">
        <f>ROUND(P267*H267,2)</f>
        <v>0</v>
      </c>
      <c r="L267" s="222" t="s">
        <v>201</v>
      </c>
      <c r="M267" s="47"/>
      <c r="N267" s="227" t="s">
        <v>20</v>
      </c>
      <c r="O267" s="228" t="s">
        <v>43</v>
      </c>
      <c r="P267" s="229">
        <f>I267+J267</f>
        <v>0</v>
      </c>
      <c r="Q267" s="229">
        <f>ROUND(I267*H267,2)</f>
        <v>0</v>
      </c>
      <c r="R267" s="229">
        <f>ROUND(J267*H267,2)</f>
        <v>0</v>
      </c>
      <c r="S267" s="87"/>
      <c r="T267" s="230">
        <f>S267*H267</f>
        <v>0</v>
      </c>
      <c r="U267" s="230">
        <v>0</v>
      </c>
      <c r="V267" s="230">
        <f>U267*H267</f>
        <v>0</v>
      </c>
      <c r="W267" s="230">
        <v>0</v>
      </c>
      <c r="X267" s="231">
        <f>W267*H267</f>
        <v>0</v>
      </c>
      <c r="Y267" s="41"/>
      <c r="Z267" s="41"/>
      <c r="AA267" s="41"/>
      <c r="AB267" s="41"/>
      <c r="AC267" s="41"/>
      <c r="AD267" s="41"/>
      <c r="AE267" s="41"/>
      <c r="AR267" s="232" t="s">
        <v>202</v>
      </c>
      <c r="AT267" s="232" t="s">
        <v>197</v>
      </c>
      <c r="AU267" s="232" t="s">
        <v>84</v>
      </c>
      <c r="AY267" s="20" t="s">
        <v>194</v>
      </c>
      <c r="BE267" s="233">
        <f>IF(O267="základní",K267,0)</f>
        <v>0</v>
      </c>
      <c r="BF267" s="233">
        <f>IF(O267="snížená",K267,0)</f>
        <v>0</v>
      </c>
      <c r="BG267" s="233">
        <f>IF(O267="zákl. přenesená",K267,0)</f>
        <v>0</v>
      </c>
      <c r="BH267" s="233">
        <f>IF(O267="sníž. přenesená",K267,0)</f>
        <v>0</v>
      </c>
      <c r="BI267" s="233">
        <f>IF(O267="nulová",K267,0)</f>
        <v>0</v>
      </c>
      <c r="BJ267" s="20" t="s">
        <v>82</v>
      </c>
      <c r="BK267" s="233">
        <f>ROUND(P267*H267,2)</f>
        <v>0</v>
      </c>
      <c r="BL267" s="20" t="s">
        <v>202</v>
      </c>
      <c r="BM267" s="232" t="s">
        <v>1437</v>
      </c>
    </row>
    <row r="268" s="2" customFormat="1">
      <c r="A268" s="41"/>
      <c r="B268" s="42"/>
      <c r="C268" s="43"/>
      <c r="D268" s="234" t="s">
        <v>204</v>
      </c>
      <c r="E268" s="43"/>
      <c r="F268" s="235" t="s">
        <v>1438</v>
      </c>
      <c r="G268" s="43"/>
      <c r="H268" s="43"/>
      <c r="I268" s="236"/>
      <c r="J268" s="236"/>
      <c r="K268" s="43"/>
      <c r="L268" s="43"/>
      <c r="M268" s="47"/>
      <c r="N268" s="237"/>
      <c r="O268" s="238"/>
      <c r="P268" s="87"/>
      <c r="Q268" s="87"/>
      <c r="R268" s="87"/>
      <c r="S268" s="87"/>
      <c r="T268" s="87"/>
      <c r="U268" s="87"/>
      <c r="V268" s="87"/>
      <c r="W268" s="87"/>
      <c r="X268" s="88"/>
      <c r="Y268" s="41"/>
      <c r="Z268" s="41"/>
      <c r="AA268" s="41"/>
      <c r="AB268" s="41"/>
      <c r="AC268" s="41"/>
      <c r="AD268" s="41"/>
      <c r="AE268" s="41"/>
      <c r="AT268" s="20" t="s">
        <v>204</v>
      </c>
      <c r="AU268" s="20" t="s">
        <v>84</v>
      </c>
    </row>
    <row r="269" s="13" customFormat="1">
      <c r="A269" s="13"/>
      <c r="B269" s="239"/>
      <c r="C269" s="240"/>
      <c r="D269" s="241" t="s">
        <v>206</v>
      </c>
      <c r="E269" s="242" t="s">
        <v>20</v>
      </c>
      <c r="F269" s="243" t="s">
        <v>1439</v>
      </c>
      <c r="G269" s="240"/>
      <c r="H269" s="242" t="s">
        <v>20</v>
      </c>
      <c r="I269" s="244"/>
      <c r="J269" s="244"/>
      <c r="K269" s="240"/>
      <c r="L269" s="240"/>
      <c r="M269" s="245"/>
      <c r="N269" s="246"/>
      <c r="O269" s="247"/>
      <c r="P269" s="247"/>
      <c r="Q269" s="247"/>
      <c r="R269" s="247"/>
      <c r="S269" s="247"/>
      <c r="T269" s="247"/>
      <c r="U269" s="247"/>
      <c r="V269" s="247"/>
      <c r="W269" s="247"/>
      <c r="X269" s="248"/>
      <c r="Y269" s="13"/>
      <c r="Z269" s="13"/>
      <c r="AA269" s="13"/>
      <c r="AB269" s="13"/>
      <c r="AC269" s="13"/>
      <c r="AD269" s="13"/>
      <c r="AE269" s="13"/>
      <c r="AT269" s="249" t="s">
        <v>206</v>
      </c>
      <c r="AU269" s="249" t="s">
        <v>84</v>
      </c>
      <c r="AV269" s="13" t="s">
        <v>82</v>
      </c>
      <c r="AW269" s="13" t="s">
        <v>5</v>
      </c>
      <c r="AX269" s="13" t="s">
        <v>74</v>
      </c>
      <c r="AY269" s="249" t="s">
        <v>194</v>
      </c>
    </row>
    <row r="270" s="13" customFormat="1">
      <c r="A270" s="13"/>
      <c r="B270" s="239"/>
      <c r="C270" s="240"/>
      <c r="D270" s="241" t="s">
        <v>206</v>
      </c>
      <c r="E270" s="242" t="s">
        <v>20</v>
      </c>
      <c r="F270" s="243" t="s">
        <v>1440</v>
      </c>
      <c r="G270" s="240"/>
      <c r="H270" s="242" t="s">
        <v>20</v>
      </c>
      <c r="I270" s="244"/>
      <c r="J270" s="244"/>
      <c r="K270" s="240"/>
      <c r="L270" s="240"/>
      <c r="M270" s="245"/>
      <c r="N270" s="246"/>
      <c r="O270" s="247"/>
      <c r="P270" s="247"/>
      <c r="Q270" s="247"/>
      <c r="R270" s="247"/>
      <c r="S270" s="247"/>
      <c r="T270" s="247"/>
      <c r="U270" s="247"/>
      <c r="V270" s="247"/>
      <c r="W270" s="247"/>
      <c r="X270" s="248"/>
      <c r="Y270" s="13"/>
      <c r="Z270" s="13"/>
      <c r="AA270" s="13"/>
      <c r="AB270" s="13"/>
      <c r="AC270" s="13"/>
      <c r="AD270" s="13"/>
      <c r="AE270" s="13"/>
      <c r="AT270" s="249" t="s">
        <v>206</v>
      </c>
      <c r="AU270" s="249" t="s">
        <v>84</v>
      </c>
      <c r="AV270" s="13" t="s">
        <v>82</v>
      </c>
      <c r="AW270" s="13" t="s">
        <v>5</v>
      </c>
      <c r="AX270" s="13" t="s">
        <v>74</v>
      </c>
      <c r="AY270" s="249" t="s">
        <v>194</v>
      </c>
    </row>
    <row r="271" s="13" customFormat="1">
      <c r="A271" s="13"/>
      <c r="B271" s="239"/>
      <c r="C271" s="240"/>
      <c r="D271" s="241" t="s">
        <v>206</v>
      </c>
      <c r="E271" s="242" t="s">
        <v>20</v>
      </c>
      <c r="F271" s="243" t="s">
        <v>200</v>
      </c>
      <c r="G271" s="240"/>
      <c r="H271" s="242" t="s">
        <v>20</v>
      </c>
      <c r="I271" s="244"/>
      <c r="J271" s="244"/>
      <c r="K271" s="240"/>
      <c r="L271" s="240"/>
      <c r="M271" s="245"/>
      <c r="N271" s="246"/>
      <c r="O271" s="247"/>
      <c r="P271" s="247"/>
      <c r="Q271" s="247"/>
      <c r="R271" s="247"/>
      <c r="S271" s="247"/>
      <c r="T271" s="247"/>
      <c r="U271" s="247"/>
      <c r="V271" s="247"/>
      <c r="W271" s="247"/>
      <c r="X271" s="248"/>
      <c r="Y271" s="13"/>
      <c r="Z271" s="13"/>
      <c r="AA271" s="13"/>
      <c r="AB271" s="13"/>
      <c r="AC271" s="13"/>
      <c r="AD271" s="13"/>
      <c r="AE271" s="13"/>
      <c r="AT271" s="249" t="s">
        <v>206</v>
      </c>
      <c r="AU271" s="249" t="s">
        <v>84</v>
      </c>
      <c r="AV271" s="13" t="s">
        <v>82</v>
      </c>
      <c r="AW271" s="13" t="s">
        <v>5</v>
      </c>
      <c r="AX271" s="13" t="s">
        <v>74</v>
      </c>
      <c r="AY271" s="249" t="s">
        <v>194</v>
      </c>
    </row>
    <row r="272" s="14" customFormat="1">
      <c r="A272" s="14"/>
      <c r="B272" s="250"/>
      <c r="C272" s="251"/>
      <c r="D272" s="241" t="s">
        <v>206</v>
      </c>
      <c r="E272" s="252" t="s">
        <v>20</v>
      </c>
      <c r="F272" s="253" t="s">
        <v>1335</v>
      </c>
      <c r="G272" s="251"/>
      <c r="H272" s="254">
        <v>2110</v>
      </c>
      <c r="I272" s="255"/>
      <c r="J272" s="255"/>
      <c r="K272" s="251"/>
      <c r="L272" s="251"/>
      <c r="M272" s="256"/>
      <c r="N272" s="257"/>
      <c r="O272" s="258"/>
      <c r="P272" s="258"/>
      <c r="Q272" s="258"/>
      <c r="R272" s="258"/>
      <c r="S272" s="258"/>
      <c r="T272" s="258"/>
      <c r="U272" s="258"/>
      <c r="V272" s="258"/>
      <c r="W272" s="258"/>
      <c r="X272" s="259"/>
      <c r="Y272" s="14"/>
      <c r="Z272" s="14"/>
      <c r="AA272" s="14"/>
      <c r="AB272" s="14"/>
      <c r="AC272" s="14"/>
      <c r="AD272" s="14"/>
      <c r="AE272" s="14"/>
      <c r="AT272" s="260" t="s">
        <v>206</v>
      </c>
      <c r="AU272" s="260" t="s">
        <v>84</v>
      </c>
      <c r="AV272" s="14" t="s">
        <v>84</v>
      </c>
      <c r="AW272" s="14" t="s">
        <v>5</v>
      </c>
      <c r="AX272" s="14" t="s">
        <v>74</v>
      </c>
      <c r="AY272" s="260" t="s">
        <v>194</v>
      </c>
    </row>
    <row r="273" s="15" customFormat="1">
      <c r="A273" s="15"/>
      <c r="B273" s="261"/>
      <c r="C273" s="262"/>
      <c r="D273" s="241" t="s">
        <v>206</v>
      </c>
      <c r="E273" s="263" t="s">
        <v>20</v>
      </c>
      <c r="F273" s="264" t="s">
        <v>210</v>
      </c>
      <c r="G273" s="262"/>
      <c r="H273" s="265">
        <v>2110</v>
      </c>
      <c r="I273" s="266"/>
      <c r="J273" s="266"/>
      <c r="K273" s="262"/>
      <c r="L273" s="262"/>
      <c r="M273" s="267"/>
      <c r="N273" s="268"/>
      <c r="O273" s="269"/>
      <c r="P273" s="269"/>
      <c r="Q273" s="269"/>
      <c r="R273" s="269"/>
      <c r="S273" s="269"/>
      <c r="T273" s="269"/>
      <c r="U273" s="269"/>
      <c r="V273" s="269"/>
      <c r="W273" s="269"/>
      <c r="X273" s="270"/>
      <c r="Y273" s="15"/>
      <c r="Z273" s="15"/>
      <c r="AA273" s="15"/>
      <c r="AB273" s="15"/>
      <c r="AC273" s="15"/>
      <c r="AD273" s="15"/>
      <c r="AE273" s="15"/>
      <c r="AT273" s="271" t="s">
        <v>206</v>
      </c>
      <c r="AU273" s="271" t="s">
        <v>84</v>
      </c>
      <c r="AV273" s="15" t="s">
        <v>202</v>
      </c>
      <c r="AW273" s="15" t="s">
        <v>5</v>
      </c>
      <c r="AX273" s="15" t="s">
        <v>82</v>
      </c>
      <c r="AY273" s="271" t="s">
        <v>194</v>
      </c>
    </row>
    <row r="274" s="2" customFormat="1" ht="24.15" customHeight="1">
      <c r="A274" s="41"/>
      <c r="B274" s="42"/>
      <c r="C274" s="220" t="s">
        <v>317</v>
      </c>
      <c r="D274" s="220" t="s">
        <v>197</v>
      </c>
      <c r="E274" s="221" t="s">
        <v>1441</v>
      </c>
      <c r="F274" s="222" t="s">
        <v>1442</v>
      </c>
      <c r="G274" s="223" t="s">
        <v>200</v>
      </c>
      <c r="H274" s="224">
        <v>2110</v>
      </c>
      <c r="I274" s="225"/>
      <c r="J274" s="225"/>
      <c r="K274" s="226">
        <f>ROUND(P274*H274,2)</f>
        <v>0</v>
      </c>
      <c r="L274" s="222" t="s">
        <v>201</v>
      </c>
      <c r="M274" s="47"/>
      <c r="N274" s="227" t="s">
        <v>20</v>
      </c>
      <c r="O274" s="228" t="s">
        <v>43</v>
      </c>
      <c r="P274" s="229">
        <f>I274+J274</f>
        <v>0</v>
      </c>
      <c r="Q274" s="229">
        <f>ROUND(I274*H274,2)</f>
        <v>0</v>
      </c>
      <c r="R274" s="229">
        <f>ROUND(J274*H274,2)</f>
        <v>0</v>
      </c>
      <c r="S274" s="87"/>
      <c r="T274" s="230">
        <f>S274*H274</f>
        <v>0</v>
      </c>
      <c r="U274" s="230">
        <v>0</v>
      </c>
      <c r="V274" s="230">
        <f>U274*H274</f>
        <v>0</v>
      </c>
      <c r="W274" s="230">
        <v>0</v>
      </c>
      <c r="X274" s="231">
        <f>W274*H274</f>
        <v>0</v>
      </c>
      <c r="Y274" s="41"/>
      <c r="Z274" s="41"/>
      <c r="AA274" s="41"/>
      <c r="AB274" s="41"/>
      <c r="AC274" s="41"/>
      <c r="AD274" s="41"/>
      <c r="AE274" s="41"/>
      <c r="AR274" s="232" t="s">
        <v>202</v>
      </c>
      <c r="AT274" s="232" t="s">
        <v>197</v>
      </c>
      <c r="AU274" s="232" t="s">
        <v>84</v>
      </c>
      <c r="AY274" s="20" t="s">
        <v>194</v>
      </c>
      <c r="BE274" s="233">
        <f>IF(O274="základní",K274,0)</f>
        <v>0</v>
      </c>
      <c r="BF274" s="233">
        <f>IF(O274="snížená",K274,0)</f>
        <v>0</v>
      </c>
      <c r="BG274" s="233">
        <f>IF(O274="zákl. přenesená",K274,0)</f>
        <v>0</v>
      </c>
      <c r="BH274" s="233">
        <f>IF(O274="sníž. přenesená",K274,0)</f>
        <v>0</v>
      </c>
      <c r="BI274" s="233">
        <f>IF(O274="nulová",K274,0)</f>
        <v>0</v>
      </c>
      <c r="BJ274" s="20" t="s">
        <v>82</v>
      </c>
      <c r="BK274" s="233">
        <f>ROUND(P274*H274,2)</f>
        <v>0</v>
      </c>
      <c r="BL274" s="20" t="s">
        <v>202</v>
      </c>
      <c r="BM274" s="232" t="s">
        <v>1443</v>
      </c>
    </row>
    <row r="275" s="2" customFormat="1">
      <c r="A275" s="41"/>
      <c r="B275" s="42"/>
      <c r="C275" s="43"/>
      <c r="D275" s="234" t="s">
        <v>204</v>
      </c>
      <c r="E275" s="43"/>
      <c r="F275" s="235" t="s">
        <v>1444</v>
      </c>
      <c r="G275" s="43"/>
      <c r="H275" s="43"/>
      <c r="I275" s="236"/>
      <c r="J275" s="236"/>
      <c r="K275" s="43"/>
      <c r="L275" s="43"/>
      <c r="M275" s="47"/>
      <c r="N275" s="237"/>
      <c r="O275" s="238"/>
      <c r="P275" s="87"/>
      <c r="Q275" s="87"/>
      <c r="R275" s="87"/>
      <c r="S275" s="87"/>
      <c r="T275" s="87"/>
      <c r="U275" s="87"/>
      <c r="V275" s="87"/>
      <c r="W275" s="87"/>
      <c r="X275" s="88"/>
      <c r="Y275" s="41"/>
      <c r="Z275" s="41"/>
      <c r="AA275" s="41"/>
      <c r="AB275" s="41"/>
      <c r="AC275" s="41"/>
      <c r="AD275" s="41"/>
      <c r="AE275" s="41"/>
      <c r="AT275" s="20" t="s">
        <v>204</v>
      </c>
      <c r="AU275" s="20" t="s">
        <v>84</v>
      </c>
    </row>
    <row r="276" s="13" customFormat="1">
      <c r="A276" s="13"/>
      <c r="B276" s="239"/>
      <c r="C276" s="240"/>
      <c r="D276" s="241" t="s">
        <v>206</v>
      </c>
      <c r="E276" s="242" t="s">
        <v>20</v>
      </c>
      <c r="F276" s="243" t="s">
        <v>1439</v>
      </c>
      <c r="G276" s="240"/>
      <c r="H276" s="242" t="s">
        <v>20</v>
      </c>
      <c r="I276" s="244"/>
      <c r="J276" s="244"/>
      <c r="K276" s="240"/>
      <c r="L276" s="240"/>
      <c r="M276" s="245"/>
      <c r="N276" s="246"/>
      <c r="O276" s="247"/>
      <c r="P276" s="247"/>
      <c r="Q276" s="247"/>
      <c r="R276" s="247"/>
      <c r="S276" s="247"/>
      <c r="T276" s="247"/>
      <c r="U276" s="247"/>
      <c r="V276" s="247"/>
      <c r="W276" s="247"/>
      <c r="X276" s="248"/>
      <c r="Y276" s="13"/>
      <c r="Z276" s="13"/>
      <c r="AA276" s="13"/>
      <c r="AB276" s="13"/>
      <c r="AC276" s="13"/>
      <c r="AD276" s="13"/>
      <c r="AE276" s="13"/>
      <c r="AT276" s="249" t="s">
        <v>206</v>
      </c>
      <c r="AU276" s="249" t="s">
        <v>84</v>
      </c>
      <c r="AV276" s="13" t="s">
        <v>82</v>
      </c>
      <c r="AW276" s="13" t="s">
        <v>5</v>
      </c>
      <c r="AX276" s="13" t="s">
        <v>74</v>
      </c>
      <c r="AY276" s="249" t="s">
        <v>194</v>
      </c>
    </row>
    <row r="277" s="13" customFormat="1">
      <c r="A277" s="13"/>
      <c r="B277" s="239"/>
      <c r="C277" s="240"/>
      <c r="D277" s="241" t="s">
        <v>206</v>
      </c>
      <c r="E277" s="242" t="s">
        <v>20</v>
      </c>
      <c r="F277" s="243" t="s">
        <v>1445</v>
      </c>
      <c r="G277" s="240"/>
      <c r="H277" s="242" t="s">
        <v>20</v>
      </c>
      <c r="I277" s="244"/>
      <c r="J277" s="244"/>
      <c r="K277" s="240"/>
      <c r="L277" s="240"/>
      <c r="M277" s="245"/>
      <c r="N277" s="246"/>
      <c r="O277" s="247"/>
      <c r="P277" s="247"/>
      <c r="Q277" s="247"/>
      <c r="R277" s="247"/>
      <c r="S277" s="247"/>
      <c r="T277" s="247"/>
      <c r="U277" s="247"/>
      <c r="V277" s="247"/>
      <c r="W277" s="247"/>
      <c r="X277" s="248"/>
      <c r="Y277" s="13"/>
      <c r="Z277" s="13"/>
      <c r="AA277" s="13"/>
      <c r="AB277" s="13"/>
      <c r="AC277" s="13"/>
      <c r="AD277" s="13"/>
      <c r="AE277" s="13"/>
      <c r="AT277" s="249" t="s">
        <v>206</v>
      </c>
      <c r="AU277" s="249" t="s">
        <v>84</v>
      </c>
      <c r="AV277" s="13" t="s">
        <v>82</v>
      </c>
      <c r="AW277" s="13" t="s">
        <v>5</v>
      </c>
      <c r="AX277" s="13" t="s">
        <v>74</v>
      </c>
      <c r="AY277" s="249" t="s">
        <v>194</v>
      </c>
    </row>
    <row r="278" s="13" customFormat="1">
      <c r="A278" s="13"/>
      <c r="B278" s="239"/>
      <c r="C278" s="240"/>
      <c r="D278" s="241" t="s">
        <v>206</v>
      </c>
      <c r="E278" s="242" t="s">
        <v>20</v>
      </c>
      <c r="F278" s="243" t="s">
        <v>200</v>
      </c>
      <c r="G278" s="240"/>
      <c r="H278" s="242" t="s">
        <v>20</v>
      </c>
      <c r="I278" s="244"/>
      <c r="J278" s="244"/>
      <c r="K278" s="240"/>
      <c r="L278" s="240"/>
      <c r="M278" s="245"/>
      <c r="N278" s="246"/>
      <c r="O278" s="247"/>
      <c r="P278" s="247"/>
      <c r="Q278" s="247"/>
      <c r="R278" s="247"/>
      <c r="S278" s="247"/>
      <c r="T278" s="247"/>
      <c r="U278" s="247"/>
      <c r="V278" s="247"/>
      <c r="W278" s="247"/>
      <c r="X278" s="248"/>
      <c r="Y278" s="13"/>
      <c r="Z278" s="13"/>
      <c r="AA278" s="13"/>
      <c r="AB278" s="13"/>
      <c r="AC278" s="13"/>
      <c r="AD278" s="13"/>
      <c r="AE278" s="13"/>
      <c r="AT278" s="249" t="s">
        <v>206</v>
      </c>
      <c r="AU278" s="249" t="s">
        <v>84</v>
      </c>
      <c r="AV278" s="13" t="s">
        <v>82</v>
      </c>
      <c r="AW278" s="13" t="s">
        <v>5</v>
      </c>
      <c r="AX278" s="13" t="s">
        <v>74</v>
      </c>
      <c r="AY278" s="249" t="s">
        <v>194</v>
      </c>
    </row>
    <row r="279" s="14" customFormat="1">
      <c r="A279" s="14"/>
      <c r="B279" s="250"/>
      <c r="C279" s="251"/>
      <c r="D279" s="241" t="s">
        <v>206</v>
      </c>
      <c r="E279" s="252" t="s">
        <v>20</v>
      </c>
      <c r="F279" s="253" t="s">
        <v>1335</v>
      </c>
      <c r="G279" s="251"/>
      <c r="H279" s="254">
        <v>2110</v>
      </c>
      <c r="I279" s="255"/>
      <c r="J279" s="255"/>
      <c r="K279" s="251"/>
      <c r="L279" s="251"/>
      <c r="M279" s="256"/>
      <c r="N279" s="257"/>
      <c r="O279" s="258"/>
      <c r="P279" s="258"/>
      <c r="Q279" s="258"/>
      <c r="R279" s="258"/>
      <c r="S279" s="258"/>
      <c r="T279" s="258"/>
      <c r="U279" s="258"/>
      <c r="V279" s="258"/>
      <c r="W279" s="258"/>
      <c r="X279" s="259"/>
      <c r="Y279" s="14"/>
      <c r="Z279" s="14"/>
      <c r="AA279" s="14"/>
      <c r="AB279" s="14"/>
      <c r="AC279" s="14"/>
      <c r="AD279" s="14"/>
      <c r="AE279" s="14"/>
      <c r="AT279" s="260" t="s">
        <v>206</v>
      </c>
      <c r="AU279" s="260" t="s">
        <v>84</v>
      </c>
      <c r="AV279" s="14" t="s">
        <v>84</v>
      </c>
      <c r="AW279" s="14" t="s">
        <v>5</v>
      </c>
      <c r="AX279" s="14" t="s">
        <v>74</v>
      </c>
      <c r="AY279" s="260" t="s">
        <v>194</v>
      </c>
    </row>
    <row r="280" s="15" customFormat="1">
      <c r="A280" s="15"/>
      <c r="B280" s="261"/>
      <c r="C280" s="262"/>
      <c r="D280" s="241" t="s">
        <v>206</v>
      </c>
      <c r="E280" s="263" t="s">
        <v>20</v>
      </c>
      <c r="F280" s="264" t="s">
        <v>210</v>
      </c>
      <c r="G280" s="262"/>
      <c r="H280" s="265">
        <v>2110</v>
      </c>
      <c r="I280" s="266"/>
      <c r="J280" s="266"/>
      <c r="K280" s="262"/>
      <c r="L280" s="262"/>
      <c r="M280" s="267"/>
      <c r="N280" s="268"/>
      <c r="O280" s="269"/>
      <c r="P280" s="269"/>
      <c r="Q280" s="269"/>
      <c r="R280" s="269"/>
      <c r="S280" s="269"/>
      <c r="T280" s="269"/>
      <c r="U280" s="269"/>
      <c r="V280" s="269"/>
      <c r="W280" s="269"/>
      <c r="X280" s="270"/>
      <c r="Y280" s="15"/>
      <c r="Z280" s="15"/>
      <c r="AA280" s="15"/>
      <c r="AB280" s="15"/>
      <c r="AC280" s="15"/>
      <c r="AD280" s="15"/>
      <c r="AE280" s="15"/>
      <c r="AT280" s="271" t="s">
        <v>206</v>
      </c>
      <c r="AU280" s="271" t="s">
        <v>84</v>
      </c>
      <c r="AV280" s="15" t="s">
        <v>202</v>
      </c>
      <c r="AW280" s="15" t="s">
        <v>5</v>
      </c>
      <c r="AX280" s="15" t="s">
        <v>82</v>
      </c>
      <c r="AY280" s="271" t="s">
        <v>194</v>
      </c>
    </row>
    <row r="281" s="2" customFormat="1" ht="24.15" customHeight="1">
      <c r="A281" s="41"/>
      <c r="B281" s="42"/>
      <c r="C281" s="220" t="s">
        <v>326</v>
      </c>
      <c r="D281" s="220" t="s">
        <v>197</v>
      </c>
      <c r="E281" s="221" t="s">
        <v>1446</v>
      </c>
      <c r="F281" s="222" t="s">
        <v>1447</v>
      </c>
      <c r="G281" s="223" t="s">
        <v>200</v>
      </c>
      <c r="H281" s="224">
        <v>2110</v>
      </c>
      <c r="I281" s="225"/>
      <c r="J281" s="225"/>
      <c r="K281" s="226">
        <f>ROUND(P281*H281,2)</f>
        <v>0</v>
      </c>
      <c r="L281" s="222" t="s">
        <v>201</v>
      </c>
      <c r="M281" s="47"/>
      <c r="N281" s="227" t="s">
        <v>20</v>
      </c>
      <c r="O281" s="228" t="s">
        <v>43</v>
      </c>
      <c r="P281" s="229">
        <f>I281+J281</f>
        <v>0</v>
      </c>
      <c r="Q281" s="229">
        <f>ROUND(I281*H281,2)</f>
        <v>0</v>
      </c>
      <c r="R281" s="229">
        <f>ROUND(J281*H281,2)</f>
        <v>0</v>
      </c>
      <c r="S281" s="87"/>
      <c r="T281" s="230">
        <f>S281*H281</f>
        <v>0</v>
      </c>
      <c r="U281" s="230">
        <v>0</v>
      </c>
      <c r="V281" s="230">
        <f>U281*H281</f>
        <v>0</v>
      </c>
      <c r="W281" s="230">
        <v>0</v>
      </c>
      <c r="X281" s="231">
        <f>W281*H281</f>
        <v>0</v>
      </c>
      <c r="Y281" s="41"/>
      <c r="Z281" s="41"/>
      <c r="AA281" s="41"/>
      <c r="AB281" s="41"/>
      <c r="AC281" s="41"/>
      <c r="AD281" s="41"/>
      <c r="AE281" s="41"/>
      <c r="AR281" s="232" t="s">
        <v>202</v>
      </c>
      <c r="AT281" s="232" t="s">
        <v>197</v>
      </c>
      <c r="AU281" s="232" t="s">
        <v>84</v>
      </c>
      <c r="AY281" s="20" t="s">
        <v>194</v>
      </c>
      <c r="BE281" s="233">
        <f>IF(O281="základní",K281,0)</f>
        <v>0</v>
      </c>
      <c r="BF281" s="233">
        <f>IF(O281="snížená",K281,0)</f>
        <v>0</v>
      </c>
      <c r="BG281" s="233">
        <f>IF(O281="zákl. přenesená",K281,0)</f>
        <v>0</v>
      </c>
      <c r="BH281" s="233">
        <f>IF(O281="sníž. přenesená",K281,0)</f>
        <v>0</v>
      </c>
      <c r="BI281" s="233">
        <f>IF(O281="nulová",K281,0)</f>
        <v>0</v>
      </c>
      <c r="BJ281" s="20" t="s">
        <v>82</v>
      </c>
      <c r="BK281" s="233">
        <f>ROUND(P281*H281,2)</f>
        <v>0</v>
      </c>
      <c r="BL281" s="20" t="s">
        <v>202</v>
      </c>
      <c r="BM281" s="232" t="s">
        <v>1448</v>
      </c>
    </row>
    <row r="282" s="2" customFormat="1">
      <c r="A282" s="41"/>
      <c r="B282" s="42"/>
      <c r="C282" s="43"/>
      <c r="D282" s="234" t="s">
        <v>204</v>
      </c>
      <c r="E282" s="43"/>
      <c r="F282" s="235" t="s">
        <v>1449</v>
      </c>
      <c r="G282" s="43"/>
      <c r="H282" s="43"/>
      <c r="I282" s="236"/>
      <c r="J282" s="236"/>
      <c r="K282" s="43"/>
      <c r="L282" s="43"/>
      <c r="M282" s="47"/>
      <c r="N282" s="237"/>
      <c r="O282" s="238"/>
      <c r="P282" s="87"/>
      <c r="Q282" s="87"/>
      <c r="R282" s="87"/>
      <c r="S282" s="87"/>
      <c r="T282" s="87"/>
      <c r="U282" s="87"/>
      <c r="V282" s="87"/>
      <c r="W282" s="87"/>
      <c r="X282" s="88"/>
      <c r="Y282" s="41"/>
      <c r="Z282" s="41"/>
      <c r="AA282" s="41"/>
      <c r="AB282" s="41"/>
      <c r="AC282" s="41"/>
      <c r="AD282" s="41"/>
      <c r="AE282" s="41"/>
      <c r="AT282" s="20" t="s">
        <v>204</v>
      </c>
      <c r="AU282" s="20" t="s">
        <v>84</v>
      </c>
    </row>
    <row r="283" s="13" customFormat="1">
      <c r="A283" s="13"/>
      <c r="B283" s="239"/>
      <c r="C283" s="240"/>
      <c r="D283" s="241" t="s">
        <v>206</v>
      </c>
      <c r="E283" s="242" t="s">
        <v>20</v>
      </c>
      <c r="F283" s="243" t="s">
        <v>1439</v>
      </c>
      <c r="G283" s="240"/>
      <c r="H283" s="242" t="s">
        <v>20</v>
      </c>
      <c r="I283" s="244"/>
      <c r="J283" s="244"/>
      <c r="K283" s="240"/>
      <c r="L283" s="240"/>
      <c r="M283" s="245"/>
      <c r="N283" s="246"/>
      <c r="O283" s="247"/>
      <c r="P283" s="247"/>
      <c r="Q283" s="247"/>
      <c r="R283" s="247"/>
      <c r="S283" s="247"/>
      <c r="T283" s="247"/>
      <c r="U283" s="247"/>
      <c r="V283" s="247"/>
      <c r="W283" s="247"/>
      <c r="X283" s="248"/>
      <c r="Y283" s="13"/>
      <c r="Z283" s="13"/>
      <c r="AA283" s="13"/>
      <c r="AB283" s="13"/>
      <c r="AC283" s="13"/>
      <c r="AD283" s="13"/>
      <c r="AE283" s="13"/>
      <c r="AT283" s="249" t="s">
        <v>206</v>
      </c>
      <c r="AU283" s="249" t="s">
        <v>84</v>
      </c>
      <c r="AV283" s="13" t="s">
        <v>82</v>
      </c>
      <c r="AW283" s="13" t="s">
        <v>5</v>
      </c>
      <c r="AX283" s="13" t="s">
        <v>74</v>
      </c>
      <c r="AY283" s="249" t="s">
        <v>194</v>
      </c>
    </row>
    <row r="284" s="13" customFormat="1">
      <c r="A284" s="13"/>
      <c r="B284" s="239"/>
      <c r="C284" s="240"/>
      <c r="D284" s="241" t="s">
        <v>206</v>
      </c>
      <c r="E284" s="242" t="s">
        <v>20</v>
      </c>
      <c r="F284" s="243" t="s">
        <v>1450</v>
      </c>
      <c r="G284" s="240"/>
      <c r="H284" s="242" t="s">
        <v>20</v>
      </c>
      <c r="I284" s="244"/>
      <c r="J284" s="244"/>
      <c r="K284" s="240"/>
      <c r="L284" s="240"/>
      <c r="M284" s="245"/>
      <c r="N284" s="246"/>
      <c r="O284" s="247"/>
      <c r="P284" s="247"/>
      <c r="Q284" s="247"/>
      <c r="R284" s="247"/>
      <c r="S284" s="247"/>
      <c r="T284" s="247"/>
      <c r="U284" s="247"/>
      <c r="V284" s="247"/>
      <c r="W284" s="247"/>
      <c r="X284" s="248"/>
      <c r="Y284" s="13"/>
      <c r="Z284" s="13"/>
      <c r="AA284" s="13"/>
      <c r="AB284" s="13"/>
      <c r="AC284" s="13"/>
      <c r="AD284" s="13"/>
      <c r="AE284" s="13"/>
      <c r="AT284" s="249" t="s">
        <v>206</v>
      </c>
      <c r="AU284" s="249" t="s">
        <v>84</v>
      </c>
      <c r="AV284" s="13" t="s">
        <v>82</v>
      </c>
      <c r="AW284" s="13" t="s">
        <v>5</v>
      </c>
      <c r="AX284" s="13" t="s">
        <v>74</v>
      </c>
      <c r="AY284" s="249" t="s">
        <v>194</v>
      </c>
    </row>
    <row r="285" s="13" customFormat="1">
      <c r="A285" s="13"/>
      <c r="B285" s="239"/>
      <c r="C285" s="240"/>
      <c r="D285" s="241" t="s">
        <v>206</v>
      </c>
      <c r="E285" s="242" t="s">
        <v>20</v>
      </c>
      <c r="F285" s="243" t="s">
        <v>200</v>
      </c>
      <c r="G285" s="240"/>
      <c r="H285" s="242" t="s">
        <v>20</v>
      </c>
      <c r="I285" s="244"/>
      <c r="J285" s="244"/>
      <c r="K285" s="240"/>
      <c r="L285" s="240"/>
      <c r="M285" s="245"/>
      <c r="N285" s="246"/>
      <c r="O285" s="247"/>
      <c r="P285" s="247"/>
      <c r="Q285" s="247"/>
      <c r="R285" s="247"/>
      <c r="S285" s="247"/>
      <c r="T285" s="247"/>
      <c r="U285" s="247"/>
      <c r="V285" s="247"/>
      <c r="W285" s="247"/>
      <c r="X285" s="248"/>
      <c r="Y285" s="13"/>
      <c r="Z285" s="13"/>
      <c r="AA285" s="13"/>
      <c r="AB285" s="13"/>
      <c r="AC285" s="13"/>
      <c r="AD285" s="13"/>
      <c r="AE285" s="13"/>
      <c r="AT285" s="249" t="s">
        <v>206</v>
      </c>
      <c r="AU285" s="249" t="s">
        <v>84</v>
      </c>
      <c r="AV285" s="13" t="s">
        <v>82</v>
      </c>
      <c r="AW285" s="13" t="s">
        <v>5</v>
      </c>
      <c r="AX285" s="13" t="s">
        <v>74</v>
      </c>
      <c r="AY285" s="249" t="s">
        <v>194</v>
      </c>
    </row>
    <row r="286" s="14" customFormat="1">
      <c r="A286" s="14"/>
      <c r="B286" s="250"/>
      <c r="C286" s="251"/>
      <c r="D286" s="241" t="s">
        <v>206</v>
      </c>
      <c r="E286" s="252" t="s">
        <v>20</v>
      </c>
      <c r="F286" s="253" t="s">
        <v>1335</v>
      </c>
      <c r="G286" s="251"/>
      <c r="H286" s="254">
        <v>2110</v>
      </c>
      <c r="I286" s="255"/>
      <c r="J286" s="255"/>
      <c r="K286" s="251"/>
      <c r="L286" s="251"/>
      <c r="M286" s="256"/>
      <c r="N286" s="257"/>
      <c r="O286" s="258"/>
      <c r="P286" s="258"/>
      <c r="Q286" s="258"/>
      <c r="R286" s="258"/>
      <c r="S286" s="258"/>
      <c r="T286" s="258"/>
      <c r="U286" s="258"/>
      <c r="V286" s="258"/>
      <c r="W286" s="258"/>
      <c r="X286" s="259"/>
      <c r="Y286" s="14"/>
      <c r="Z286" s="14"/>
      <c r="AA286" s="14"/>
      <c r="AB286" s="14"/>
      <c r="AC286" s="14"/>
      <c r="AD286" s="14"/>
      <c r="AE286" s="14"/>
      <c r="AT286" s="260" t="s">
        <v>206</v>
      </c>
      <c r="AU286" s="260" t="s">
        <v>84</v>
      </c>
      <c r="AV286" s="14" t="s">
        <v>84</v>
      </c>
      <c r="AW286" s="14" t="s">
        <v>5</v>
      </c>
      <c r="AX286" s="14" t="s">
        <v>74</v>
      </c>
      <c r="AY286" s="260" t="s">
        <v>194</v>
      </c>
    </row>
    <row r="287" s="15" customFormat="1">
      <c r="A287" s="15"/>
      <c r="B287" s="261"/>
      <c r="C287" s="262"/>
      <c r="D287" s="241" t="s">
        <v>206</v>
      </c>
      <c r="E287" s="263" t="s">
        <v>20</v>
      </c>
      <c r="F287" s="264" t="s">
        <v>210</v>
      </c>
      <c r="G287" s="262"/>
      <c r="H287" s="265">
        <v>2110</v>
      </c>
      <c r="I287" s="266"/>
      <c r="J287" s="266"/>
      <c r="K287" s="262"/>
      <c r="L287" s="262"/>
      <c r="M287" s="267"/>
      <c r="N287" s="268"/>
      <c r="O287" s="269"/>
      <c r="P287" s="269"/>
      <c r="Q287" s="269"/>
      <c r="R287" s="269"/>
      <c r="S287" s="269"/>
      <c r="T287" s="269"/>
      <c r="U287" s="269"/>
      <c r="V287" s="269"/>
      <c r="W287" s="269"/>
      <c r="X287" s="270"/>
      <c r="Y287" s="15"/>
      <c r="Z287" s="15"/>
      <c r="AA287" s="15"/>
      <c r="AB287" s="15"/>
      <c r="AC287" s="15"/>
      <c r="AD287" s="15"/>
      <c r="AE287" s="15"/>
      <c r="AT287" s="271" t="s">
        <v>206</v>
      </c>
      <c r="AU287" s="271" t="s">
        <v>84</v>
      </c>
      <c r="AV287" s="15" t="s">
        <v>202</v>
      </c>
      <c r="AW287" s="15" t="s">
        <v>5</v>
      </c>
      <c r="AX287" s="15" t="s">
        <v>82</v>
      </c>
      <c r="AY287" s="271" t="s">
        <v>194</v>
      </c>
    </row>
    <row r="288" s="2" customFormat="1" ht="24.15" customHeight="1">
      <c r="A288" s="41"/>
      <c r="B288" s="42"/>
      <c r="C288" s="220" t="s">
        <v>328</v>
      </c>
      <c r="D288" s="220" t="s">
        <v>197</v>
      </c>
      <c r="E288" s="221" t="s">
        <v>1451</v>
      </c>
      <c r="F288" s="222" t="s">
        <v>1452</v>
      </c>
      <c r="G288" s="223" t="s">
        <v>200</v>
      </c>
      <c r="H288" s="224">
        <v>2110</v>
      </c>
      <c r="I288" s="225"/>
      <c r="J288" s="225"/>
      <c r="K288" s="226">
        <f>ROUND(P288*H288,2)</f>
        <v>0</v>
      </c>
      <c r="L288" s="222" t="s">
        <v>201</v>
      </c>
      <c r="M288" s="47"/>
      <c r="N288" s="227" t="s">
        <v>20</v>
      </c>
      <c r="O288" s="228" t="s">
        <v>43</v>
      </c>
      <c r="P288" s="229">
        <f>I288+J288</f>
        <v>0</v>
      </c>
      <c r="Q288" s="229">
        <f>ROUND(I288*H288,2)</f>
        <v>0</v>
      </c>
      <c r="R288" s="229">
        <f>ROUND(J288*H288,2)</f>
        <v>0</v>
      </c>
      <c r="S288" s="87"/>
      <c r="T288" s="230">
        <f>S288*H288</f>
        <v>0</v>
      </c>
      <c r="U288" s="230">
        <v>0</v>
      </c>
      <c r="V288" s="230">
        <f>U288*H288</f>
        <v>0</v>
      </c>
      <c r="W288" s="230">
        <v>0</v>
      </c>
      <c r="X288" s="231">
        <f>W288*H288</f>
        <v>0</v>
      </c>
      <c r="Y288" s="41"/>
      <c r="Z288" s="41"/>
      <c r="AA288" s="41"/>
      <c r="AB288" s="41"/>
      <c r="AC288" s="41"/>
      <c r="AD288" s="41"/>
      <c r="AE288" s="41"/>
      <c r="AR288" s="232" t="s">
        <v>202</v>
      </c>
      <c r="AT288" s="232" t="s">
        <v>197</v>
      </c>
      <c r="AU288" s="232" t="s">
        <v>84</v>
      </c>
      <c r="AY288" s="20" t="s">
        <v>194</v>
      </c>
      <c r="BE288" s="233">
        <f>IF(O288="základní",K288,0)</f>
        <v>0</v>
      </c>
      <c r="BF288" s="233">
        <f>IF(O288="snížená",K288,0)</f>
        <v>0</v>
      </c>
      <c r="BG288" s="233">
        <f>IF(O288="zákl. přenesená",K288,0)</f>
        <v>0</v>
      </c>
      <c r="BH288" s="233">
        <f>IF(O288="sníž. přenesená",K288,0)</f>
        <v>0</v>
      </c>
      <c r="BI288" s="233">
        <f>IF(O288="nulová",K288,0)</f>
        <v>0</v>
      </c>
      <c r="BJ288" s="20" t="s">
        <v>82</v>
      </c>
      <c r="BK288" s="233">
        <f>ROUND(P288*H288,2)</f>
        <v>0</v>
      </c>
      <c r="BL288" s="20" t="s">
        <v>202</v>
      </c>
      <c r="BM288" s="232" t="s">
        <v>1453</v>
      </c>
    </row>
    <row r="289" s="2" customFormat="1">
      <c r="A289" s="41"/>
      <c r="B289" s="42"/>
      <c r="C289" s="43"/>
      <c r="D289" s="234" t="s">
        <v>204</v>
      </c>
      <c r="E289" s="43"/>
      <c r="F289" s="235" t="s">
        <v>1454</v>
      </c>
      <c r="G289" s="43"/>
      <c r="H289" s="43"/>
      <c r="I289" s="236"/>
      <c r="J289" s="236"/>
      <c r="K289" s="43"/>
      <c r="L289" s="43"/>
      <c r="M289" s="47"/>
      <c r="N289" s="237"/>
      <c r="O289" s="238"/>
      <c r="P289" s="87"/>
      <c r="Q289" s="87"/>
      <c r="R289" s="87"/>
      <c r="S289" s="87"/>
      <c r="T289" s="87"/>
      <c r="U289" s="87"/>
      <c r="V289" s="87"/>
      <c r="W289" s="87"/>
      <c r="X289" s="88"/>
      <c r="Y289" s="41"/>
      <c r="Z289" s="41"/>
      <c r="AA289" s="41"/>
      <c r="AB289" s="41"/>
      <c r="AC289" s="41"/>
      <c r="AD289" s="41"/>
      <c r="AE289" s="41"/>
      <c r="AT289" s="20" t="s">
        <v>204</v>
      </c>
      <c r="AU289" s="20" t="s">
        <v>84</v>
      </c>
    </row>
    <row r="290" s="13" customFormat="1">
      <c r="A290" s="13"/>
      <c r="B290" s="239"/>
      <c r="C290" s="240"/>
      <c r="D290" s="241" t="s">
        <v>206</v>
      </c>
      <c r="E290" s="242" t="s">
        <v>20</v>
      </c>
      <c r="F290" s="243" t="s">
        <v>1439</v>
      </c>
      <c r="G290" s="240"/>
      <c r="H290" s="242" t="s">
        <v>20</v>
      </c>
      <c r="I290" s="244"/>
      <c r="J290" s="244"/>
      <c r="K290" s="240"/>
      <c r="L290" s="240"/>
      <c r="M290" s="245"/>
      <c r="N290" s="246"/>
      <c r="O290" s="247"/>
      <c r="P290" s="247"/>
      <c r="Q290" s="247"/>
      <c r="R290" s="247"/>
      <c r="S290" s="247"/>
      <c r="T290" s="247"/>
      <c r="U290" s="247"/>
      <c r="V290" s="247"/>
      <c r="W290" s="247"/>
      <c r="X290" s="248"/>
      <c r="Y290" s="13"/>
      <c r="Z290" s="13"/>
      <c r="AA290" s="13"/>
      <c r="AB290" s="13"/>
      <c r="AC290" s="13"/>
      <c r="AD290" s="13"/>
      <c r="AE290" s="13"/>
      <c r="AT290" s="249" t="s">
        <v>206</v>
      </c>
      <c r="AU290" s="249" t="s">
        <v>84</v>
      </c>
      <c r="AV290" s="13" t="s">
        <v>82</v>
      </c>
      <c r="AW290" s="13" t="s">
        <v>5</v>
      </c>
      <c r="AX290" s="13" t="s">
        <v>74</v>
      </c>
      <c r="AY290" s="249" t="s">
        <v>194</v>
      </c>
    </row>
    <row r="291" s="13" customFormat="1">
      <c r="A291" s="13"/>
      <c r="B291" s="239"/>
      <c r="C291" s="240"/>
      <c r="D291" s="241" t="s">
        <v>206</v>
      </c>
      <c r="E291" s="242" t="s">
        <v>20</v>
      </c>
      <c r="F291" s="243" t="s">
        <v>1455</v>
      </c>
      <c r="G291" s="240"/>
      <c r="H291" s="242" t="s">
        <v>20</v>
      </c>
      <c r="I291" s="244"/>
      <c r="J291" s="244"/>
      <c r="K291" s="240"/>
      <c r="L291" s="240"/>
      <c r="M291" s="245"/>
      <c r="N291" s="246"/>
      <c r="O291" s="247"/>
      <c r="P291" s="247"/>
      <c r="Q291" s="247"/>
      <c r="R291" s="247"/>
      <c r="S291" s="247"/>
      <c r="T291" s="247"/>
      <c r="U291" s="247"/>
      <c r="V291" s="247"/>
      <c r="W291" s="247"/>
      <c r="X291" s="248"/>
      <c r="Y291" s="13"/>
      <c r="Z291" s="13"/>
      <c r="AA291" s="13"/>
      <c r="AB291" s="13"/>
      <c r="AC291" s="13"/>
      <c r="AD291" s="13"/>
      <c r="AE291" s="13"/>
      <c r="AT291" s="249" t="s">
        <v>206</v>
      </c>
      <c r="AU291" s="249" t="s">
        <v>84</v>
      </c>
      <c r="AV291" s="13" t="s">
        <v>82</v>
      </c>
      <c r="AW291" s="13" t="s">
        <v>5</v>
      </c>
      <c r="AX291" s="13" t="s">
        <v>74</v>
      </c>
      <c r="AY291" s="249" t="s">
        <v>194</v>
      </c>
    </row>
    <row r="292" s="13" customFormat="1">
      <c r="A292" s="13"/>
      <c r="B292" s="239"/>
      <c r="C292" s="240"/>
      <c r="D292" s="241" t="s">
        <v>206</v>
      </c>
      <c r="E292" s="242" t="s">
        <v>20</v>
      </c>
      <c r="F292" s="243" t="s">
        <v>200</v>
      </c>
      <c r="G292" s="240"/>
      <c r="H292" s="242" t="s">
        <v>20</v>
      </c>
      <c r="I292" s="244"/>
      <c r="J292" s="244"/>
      <c r="K292" s="240"/>
      <c r="L292" s="240"/>
      <c r="M292" s="245"/>
      <c r="N292" s="246"/>
      <c r="O292" s="247"/>
      <c r="P292" s="247"/>
      <c r="Q292" s="247"/>
      <c r="R292" s="247"/>
      <c r="S292" s="247"/>
      <c r="T292" s="247"/>
      <c r="U292" s="247"/>
      <c r="V292" s="247"/>
      <c r="W292" s="247"/>
      <c r="X292" s="248"/>
      <c r="Y292" s="13"/>
      <c r="Z292" s="13"/>
      <c r="AA292" s="13"/>
      <c r="AB292" s="13"/>
      <c r="AC292" s="13"/>
      <c r="AD292" s="13"/>
      <c r="AE292" s="13"/>
      <c r="AT292" s="249" t="s">
        <v>206</v>
      </c>
      <c r="AU292" s="249" t="s">
        <v>84</v>
      </c>
      <c r="AV292" s="13" t="s">
        <v>82</v>
      </c>
      <c r="AW292" s="13" t="s">
        <v>5</v>
      </c>
      <c r="AX292" s="13" t="s">
        <v>74</v>
      </c>
      <c r="AY292" s="249" t="s">
        <v>194</v>
      </c>
    </row>
    <row r="293" s="14" customFormat="1">
      <c r="A293" s="14"/>
      <c r="B293" s="250"/>
      <c r="C293" s="251"/>
      <c r="D293" s="241" t="s">
        <v>206</v>
      </c>
      <c r="E293" s="252" t="s">
        <v>20</v>
      </c>
      <c r="F293" s="253" t="s">
        <v>1335</v>
      </c>
      <c r="G293" s="251"/>
      <c r="H293" s="254">
        <v>2110</v>
      </c>
      <c r="I293" s="255"/>
      <c r="J293" s="255"/>
      <c r="K293" s="251"/>
      <c r="L293" s="251"/>
      <c r="M293" s="256"/>
      <c r="N293" s="257"/>
      <c r="O293" s="258"/>
      <c r="P293" s="258"/>
      <c r="Q293" s="258"/>
      <c r="R293" s="258"/>
      <c r="S293" s="258"/>
      <c r="T293" s="258"/>
      <c r="U293" s="258"/>
      <c r="V293" s="258"/>
      <c r="W293" s="258"/>
      <c r="X293" s="259"/>
      <c r="Y293" s="14"/>
      <c r="Z293" s="14"/>
      <c r="AA293" s="14"/>
      <c r="AB293" s="14"/>
      <c r="AC293" s="14"/>
      <c r="AD293" s="14"/>
      <c r="AE293" s="14"/>
      <c r="AT293" s="260" t="s">
        <v>206</v>
      </c>
      <c r="AU293" s="260" t="s">
        <v>84</v>
      </c>
      <c r="AV293" s="14" t="s">
        <v>84</v>
      </c>
      <c r="AW293" s="14" t="s">
        <v>5</v>
      </c>
      <c r="AX293" s="14" t="s">
        <v>74</v>
      </c>
      <c r="AY293" s="260" t="s">
        <v>194</v>
      </c>
    </row>
    <row r="294" s="15" customFormat="1">
      <c r="A294" s="15"/>
      <c r="B294" s="261"/>
      <c r="C294" s="262"/>
      <c r="D294" s="241" t="s">
        <v>206</v>
      </c>
      <c r="E294" s="263" t="s">
        <v>20</v>
      </c>
      <c r="F294" s="264" t="s">
        <v>210</v>
      </c>
      <c r="G294" s="262"/>
      <c r="H294" s="265">
        <v>2110</v>
      </c>
      <c r="I294" s="266"/>
      <c r="J294" s="266"/>
      <c r="K294" s="262"/>
      <c r="L294" s="262"/>
      <c r="M294" s="267"/>
      <c r="N294" s="268"/>
      <c r="O294" s="269"/>
      <c r="P294" s="269"/>
      <c r="Q294" s="269"/>
      <c r="R294" s="269"/>
      <c r="S294" s="269"/>
      <c r="T294" s="269"/>
      <c r="U294" s="269"/>
      <c r="V294" s="269"/>
      <c r="W294" s="269"/>
      <c r="X294" s="270"/>
      <c r="Y294" s="15"/>
      <c r="Z294" s="15"/>
      <c r="AA294" s="15"/>
      <c r="AB294" s="15"/>
      <c r="AC294" s="15"/>
      <c r="AD294" s="15"/>
      <c r="AE294" s="15"/>
      <c r="AT294" s="271" t="s">
        <v>206</v>
      </c>
      <c r="AU294" s="271" t="s">
        <v>84</v>
      </c>
      <c r="AV294" s="15" t="s">
        <v>202</v>
      </c>
      <c r="AW294" s="15" t="s">
        <v>5</v>
      </c>
      <c r="AX294" s="15" t="s">
        <v>82</v>
      </c>
      <c r="AY294" s="271" t="s">
        <v>194</v>
      </c>
    </row>
    <row r="295" s="2" customFormat="1" ht="24.15" customHeight="1">
      <c r="A295" s="41"/>
      <c r="B295" s="42"/>
      <c r="C295" s="220" t="s">
        <v>299</v>
      </c>
      <c r="D295" s="220" t="s">
        <v>197</v>
      </c>
      <c r="E295" s="221" t="s">
        <v>1456</v>
      </c>
      <c r="F295" s="222" t="s">
        <v>1457</v>
      </c>
      <c r="G295" s="223" t="s">
        <v>200</v>
      </c>
      <c r="H295" s="224">
        <v>633</v>
      </c>
      <c r="I295" s="225"/>
      <c r="J295" s="225"/>
      <c r="K295" s="226">
        <f>ROUND(P295*H295,2)</f>
        <v>0</v>
      </c>
      <c r="L295" s="222" t="s">
        <v>201</v>
      </c>
      <c r="M295" s="47"/>
      <c r="N295" s="227" t="s">
        <v>20</v>
      </c>
      <c r="O295" s="228" t="s">
        <v>43</v>
      </c>
      <c r="P295" s="229">
        <f>I295+J295</f>
        <v>0</v>
      </c>
      <c r="Q295" s="229">
        <f>ROUND(I295*H295,2)</f>
        <v>0</v>
      </c>
      <c r="R295" s="229">
        <f>ROUND(J295*H295,2)</f>
        <v>0</v>
      </c>
      <c r="S295" s="87"/>
      <c r="T295" s="230">
        <f>S295*H295</f>
        <v>0</v>
      </c>
      <c r="U295" s="230">
        <v>3.3000000000000002E-06</v>
      </c>
      <c r="V295" s="230">
        <f>U295*H295</f>
        <v>0.0020889000000000003</v>
      </c>
      <c r="W295" s="230">
        <v>0</v>
      </c>
      <c r="X295" s="231">
        <f>W295*H295</f>
        <v>0</v>
      </c>
      <c r="Y295" s="41"/>
      <c r="Z295" s="41"/>
      <c r="AA295" s="41"/>
      <c r="AB295" s="41"/>
      <c r="AC295" s="41"/>
      <c r="AD295" s="41"/>
      <c r="AE295" s="41"/>
      <c r="AR295" s="232" t="s">
        <v>202</v>
      </c>
      <c r="AT295" s="232" t="s">
        <v>197</v>
      </c>
      <c r="AU295" s="232" t="s">
        <v>84</v>
      </c>
      <c r="AY295" s="20" t="s">
        <v>194</v>
      </c>
      <c r="BE295" s="233">
        <f>IF(O295="základní",K295,0)</f>
        <v>0</v>
      </c>
      <c r="BF295" s="233">
        <f>IF(O295="snížená",K295,0)</f>
        <v>0</v>
      </c>
      <c r="BG295" s="233">
        <f>IF(O295="zákl. přenesená",K295,0)</f>
        <v>0</v>
      </c>
      <c r="BH295" s="233">
        <f>IF(O295="sníž. přenesená",K295,0)</f>
        <v>0</v>
      </c>
      <c r="BI295" s="233">
        <f>IF(O295="nulová",K295,0)</f>
        <v>0</v>
      </c>
      <c r="BJ295" s="20" t="s">
        <v>82</v>
      </c>
      <c r="BK295" s="233">
        <f>ROUND(P295*H295,2)</f>
        <v>0</v>
      </c>
      <c r="BL295" s="20" t="s">
        <v>202</v>
      </c>
      <c r="BM295" s="232" t="s">
        <v>1458</v>
      </c>
    </row>
    <row r="296" s="2" customFormat="1">
      <c r="A296" s="41"/>
      <c r="B296" s="42"/>
      <c r="C296" s="43"/>
      <c r="D296" s="234" t="s">
        <v>204</v>
      </c>
      <c r="E296" s="43"/>
      <c r="F296" s="235" t="s">
        <v>1459</v>
      </c>
      <c r="G296" s="43"/>
      <c r="H296" s="43"/>
      <c r="I296" s="236"/>
      <c r="J296" s="236"/>
      <c r="K296" s="43"/>
      <c r="L296" s="43"/>
      <c r="M296" s="47"/>
      <c r="N296" s="237"/>
      <c r="O296" s="238"/>
      <c r="P296" s="87"/>
      <c r="Q296" s="87"/>
      <c r="R296" s="87"/>
      <c r="S296" s="87"/>
      <c r="T296" s="87"/>
      <c r="U296" s="87"/>
      <c r="V296" s="87"/>
      <c r="W296" s="87"/>
      <c r="X296" s="88"/>
      <c r="Y296" s="41"/>
      <c r="Z296" s="41"/>
      <c r="AA296" s="41"/>
      <c r="AB296" s="41"/>
      <c r="AC296" s="41"/>
      <c r="AD296" s="41"/>
      <c r="AE296" s="41"/>
      <c r="AT296" s="20" t="s">
        <v>204</v>
      </c>
      <c r="AU296" s="20" t="s">
        <v>84</v>
      </c>
    </row>
    <row r="297" s="13" customFormat="1">
      <c r="A297" s="13"/>
      <c r="B297" s="239"/>
      <c r="C297" s="240"/>
      <c r="D297" s="241" t="s">
        <v>206</v>
      </c>
      <c r="E297" s="242" t="s">
        <v>20</v>
      </c>
      <c r="F297" s="243" t="s">
        <v>1439</v>
      </c>
      <c r="G297" s="240"/>
      <c r="H297" s="242" t="s">
        <v>20</v>
      </c>
      <c r="I297" s="244"/>
      <c r="J297" s="244"/>
      <c r="K297" s="240"/>
      <c r="L297" s="240"/>
      <c r="M297" s="245"/>
      <c r="N297" s="246"/>
      <c r="O297" s="247"/>
      <c r="P297" s="247"/>
      <c r="Q297" s="247"/>
      <c r="R297" s="247"/>
      <c r="S297" s="247"/>
      <c r="T297" s="247"/>
      <c r="U297" s="247"/>
      <c r="V297" s="247"/>
      <c r="W297" s="247"/>
      <c r="X297" s="248"/>
      <c r="Y297" s="13"/>
      <c r="Z297" s="13"/>
      <c r="AA297" s="13"/>
      <c r="AB297" s="13"/>
      <c r="AC297" s="13"/>
      <c r="AD297" s="13"/>
      <c r="AE297" s="13"/>
      <c r="AT297" s="249" t="s">
        <v>206</v>
      </c>
      <c r="AU297" s="249" t="s">
        <v>84</v>
      </c>
      <c r="AV297" s="13" t="s">
        <v>82</v>
      </c>
      <c r="AW297" s="13" t="s">
        <v>5</v>
      </c>
      <c r="AX297" s="13" t="s">
        <v>74</v>
      </c>
      <c r="AY297" s="249" t="s">
        <v>194</v>
      </c>
    </row>
    <row r="298" s="13" customFormat="1">
      <c r="A298" s="13"/>
      <c r="B298" s="239"/>
      <c r="C298" s="240"/>
      <c r="D298" s="241" t="s">
        <v>206</v>
      </c>
      <c r="E298" s="242" t="s">
        <v>20</v>
      </c>
      <c r="F298" s="243" t="s">
        <v>1460</v>
      </c>
      <c r="G298" s="240"/>
      <c r="H298" s="242" t="s">
        <v>20</v>
      </c>
      <c r="I298" s="244"/>
      <c r="J298" s="244"/>
      <c r="K298" s="240"/>
      <c r="L298" s="240"/>
      <c r="M298" s="245"/>
      <c r="N298" s="246"/>
      <c r="O298" s="247"/>
      <c r="P298" s="247"/>
      <c r="Q298" s="247"/>
      <c r="R298" s="247"/>
      <c r="S298" s="247"/>
      <c r="T298" s="247"/>
      <c r="U298" s="247"/>
      <c r="V298" s="247"/>
      <c r="W298" s="247"/>
      <c r="X298" s="248"/>
      <c r="Y298" s="13"/>
      <c r="Z298" s="13"/>
      <c r="AA298" s="13"/>
      <c r="AB298" s="13"/>
      <c r="AC298" s="13"/>
      <c r="AD298" s="13"/>
      <c r="AE298" s="13"/>
      <c r="AT298" s="249" t="s">
        <v>206</v>
      </c>
      <c r="AU298" s="249" t="s">
        <v>84</v>
      </c>
      <c r="AV298" s="13" t="s">
        <v>82</v>
      </c>
      <c r="AW298" s="13" t="s">
        <v>5</v>
      </c>
      <c r="AX298" s="13" t="s">
        <v>74</v>
      </c>
      <c r="AY298" s="249" t="s">
        <v>194</v>
      </c>
    </row>
    <row r="299" s="13" customFormat="1">
      <c r="A299" s="13"/>
      <c r="B299" s="239"/>
      <c r="C299" s="240"/>
      <c r="D299" s="241" t="s">
        <v>206</v>
      </c>
      <c r="E299" s="242" t="s">
        <v>20</v>
      </c>
      <c r="F299" s="243" t="s">
        <v>200</v>
      </c>
      <c r="G299" s="240"/>
      <c r="H299" s="242" t="s">
        <v>20</v>
      </c>
      <c r="I299" s="244"/>
      <c r="J299" s="244"/>
      <c r="K299" s="240"/>
      <c r="L299" s="240"/>
      <c r="M299" s="245"/>
      <c r="N299" s="246"/>
      <c r="O299" s="247"/>
      <c r="P299" s="247"/>
      <c r="Q299" s="247"/>
      <c r="R299" s="247"/>
      <c r="S299" s="247"/>
      <c r="T299" s="247"/>
      <c r="U299" s="247"/>
      <c r="V299" s="247"/>
      <c r="W299" s="247"/>
      <c r="X299" s="248"/>
      <c r="Y299" s="13"/>
      <c r="Z299" s="13"/>
      <c r="AA299" s="13"/>
      <c r="AB299" s="13"/>
      <c r="AC299" s="13"/>
      <c r="AD299" s="13"/>
      <c r="AE299" s="13"/>
      <c r="AT299" s="249" t="s">
        <v>206</v>
      </c>
      <c r="AU299" s="249" t="s">
        <v>84</v>
      </c>
      <c r="AV299" s="13" t="s">
        <v>82</v>
      </c>
      <c r="AW299" s="13" t="s">
        <v>5</v>
      </c>
      <c r="AX299" s="13" t="s">
        <v>74</v>
      </c>
      <c r="AY299" s="249" t="s">
        <v>194</v>
      </c>
    </row>
    <row r="300" s="14" customFormat="1">
      <c r="A300" s="14"/>
      <c r="B300" s="250"/>
      <c r="C300" s="251"/>
      <c r="D300" s="241" t="s">
        <v>206</v>
      </c>
      <c r="E300" s="252" t="s">
        <v>20</v>
      </c>
      <c r="F300" s="253" t="s">
        <v>1461</v>
      </c>
      <c r="G300" s="251"/>
      <c r="H300" s="254">
        <v>633</v>
      </c>
      <c r="I300" s="255"/>
      <c r="J300" s="255"/>
      <c r="K300" s="251"/>
      <c r="L300" s="251"/>
      <c r="M300" s="256"/>
      <c r="N300" s="257"/>
      <c r="O300" s="258"/>
      <c r="P300" s="258"/>
      <c r="Q300" s="258"/>
      <c r="R300" s="258"/>
      <c r="S300" s="258"/>
      <c r="T300" s="258"/>
      <c r="U300" s="258"/>
      <c r="V300" s="258"/>
      <c r="W300" s="258"/>
      <c r="X300" s="259"/>
      <c r="Y300" s="14"/>
      <c r="Z300" s="14"/>
      <c r="AA300" s="14"/>
      <c r="AB300" s="14"/>
      <c r="AC300" s="14"/>
      <c r="AD300" s="14"/>
      <c r="AE300" s="14"/>
      <c r="AT300" s="260" t="s">
        <v>206</v>
      </c>
      <c r="AU300" s="260" t="s">
        <v>84</v>
      </c>
      <c r="AV300" s="14" t="s">
        <v>84</v>
      </c>
      <c r="AW300" s="14" t="s">
        <v>5</v>
      </c>
      <c r="AX300" s="14" t="s">
        <v>74</v>
      </c>
      <c r="AY300" s="260" t="s">
        <v>194</v>
      </c>
    </row>
    <row r="301" s="15" customFormat="1">
      <c r="A301" s="15"/>
      <c r="B301" s="261"/>
      <c r="C301" s="262"/>
      <c r="D301" s="241" t="s">
        <v>206</v>
      </c>
      <c r="E301" s="263" t="s">
        <v>20</v>
      </c>
      <c r="F301" s="264" t="s">
        <v>210</v>
      </c>
      <c r="G301" s="262"/>
      <c r="H301" s="265">
        <v>633</v>
      </c>
      <c r="I301" s="266"/>
      <c r="J301" s="266"/>
      <c r="K301" s="262"/>
      <c r="L301" s="262"/>
      <c r="M301" s="267"/>
      <c r="N301" s="268"/>
      <c r="O301" s="269"/>
      <c r="P301" s="269"/>
      <c r="Q301" s="269"/>
      <c r="R301" s="269"/>
      <c r="S301" s="269"/>
      <c r="T301" s="269"/>
      <c r="U301" s="269"/>
      <c r="V301" s="269"/>
      <c r="W301" s="269"/>
      <c r="X301" s="270"/>
      <c r="Y301" s="15"/>
      <c r="Z301" s="15"/>
      <c r="AA301" s="15"/>
      <c r="AB301" s="15"/>
      <c r="AC301" s="15"/>
      <c r="AD301" s="15"/>
      <c r="AE301" s="15"/>
      <c r="AT301" s="271" t="s">
        <v>206</v>
      </c>
      <c r="AU301" s="271" t="s">
        <v>84</v>
      </c>
      <c r="AV301" s="15" t="s">
        <v>202</v>
      </c>
      <c r="AW301" s="15" t="s">
        <v>5</v>
      </c>
      <c r="AX301" s="15" t="s">
        <v>82</v>
      </c>
      <c r="AY301" s="271" t="s">
        <v>194</v>
      </c>
    </row>
    <row r="302" s="2" customFormat="1" ht="16.5" customHeight="1">
      <c r="A302" s="41"/>
      <c r="B302" s="42"/>
      <c r="C302" s="283" t="s">
        <v>308</v>
      </c>
      <c r="D302" s="283" t="s">
        <v>418</v>
      </c>
      <c r="E302" s="284" t="s">
        <v>1462</v>
      </c>
      <c r="F302" s="285" t="s">
        <v>1463</v>
      </c>
      <c r="G302" s="286" t="s">
        <v>1464</v>
      </c>
      <c r="H302" s="287">
        <v>0.84399999999999997</v>
      </c>
      <c r="I302" s="288"/>
      <c r="J302" s="289"/>
      <c r="K302" s="290">
        <f>ROUND(P302*H302,2)</f>
        <v>0</v>
      </c>
      <c r="L302" s="285" t="s">
        <v>20</v>
      </c>
      <c r="M302" s="291"/>
      <c r="N302" s="292" t="s">
        <v>20</v>
      </c>
      <c r="O302" s="228" t="s">
        <v>43</v>
      </c>
      <c r="P302" s="229">
        <f>I302+J302</f>
        <v>0</v>
      </c>
      <c r="Q302" s="229">
        <f>ROUND(I302*H302,2)</f>
        <v>0</v>
      </c>
      <c r="R302" s="229">
        <f>ROUND(J302*H302,2)</f>
        <v>0</v>
      </c>
      <c r="S302" s="87"/>
      <c r="T302" s="230">
        <f>S302*H302</f>
        <v>0</v>
      </c>
      <c r="U302" s="230">
        <v>0.001</v>
      </c>
      <c r="V302" s="230">
        <f>U302*H302</f>
        <v>0.00084400000000000002</v>
      </c>
      <c r="W302" s="230">
        <v>0</v>
      </c>
      <c r="X302" s="231">
        <f>W302*H302</f>
        <v>0</v>
      </c>
      <c r="Y302" s="41"/>
      <c r="Z302" s="41"/>
      <c r="AA302" s="41"/>
      <c r="AB302" s="41"/>
      <c r="AC302" s="41"/>
      <c r="AD302" s="41"/>
      <c r="AE302" s="41"/>
      <c r="AR302" s="232" t="s">
        <v>243</v>
      </c>
      <c r="AT302" s="232" t="s">
        <v>418</v>
      </c>
      <c r="AU302" s="232" t="s">
        <v>84</v>
      </c>
      <c r="AY302" s="20" t="s">
        <v>194</v>
      </c>
      <c r="BE302" s="233">
        <f>IF(O302="základní",K302,0)</f>
        <v>0</v>
      </c>
      <c r="BF302" s="233">
        <f>IF(O302="snížená",K302,0)</f>
        <v>0</v>
      </c>
      <c r="BG302" s="233">
        <f>IF(O302="zákl. přenesená",K302,0)</f>
        <v>0</v>
      </c>
      <c r="BH302" s="233">
        <f>IF(O302="sníž. přenesená",K302,0)</f>
        <v>0</v>
      </c>
      <c r="BI302" s="233">
        <f>IF(O302="nulová",K302,0)</f>
        <v>0</v>
      </c>
      <c r="BJ302" s="20" t="s">
        <v>82</v>
      </c>
      <c r="BK302" s="233">
        <f>ROUND(P302*H302,2)</f>
        <v>0</v>
      </c>
      <c r="BL302" s="20" t="s">
        <v>202</v>
      </c>
      <c r="BM302" s="232" t="s">
        <v>1465</v>
      </c>
    </row>
    <row r="303" s="13" customFormat="1">
      <c r="A303" s="13"/>
      <c r="B303" s="239"/>
      <c r="C303" s="240"/>
      <c r="D303" s="241" t="s">
        <v>206</v>
      </c>
      <c r="E303" s="242" t="s">
        <v>20</v>
      </c>
      <c r="F303" s="243" t="s">
        <v>1439</v>
      </c>
      <c r="G303" s="240"/>
      <c r="H303" s="242" t="s">
        <v>20</v>
      </c>
      <c r="I303" s="244"/>
      <c r="J303" s="244"/>
      <c r="K303" s="240"/>
      <c r="L303" s="240"/>
      <c r="M303" s="245"/>
      <c r="N303" s="246"/>
      <c r="O303" s="247"/>
      <c r="P303" s="247"/>
      <c r="Q303" s="247"/>
      <c r="R303" s="247"/>
      <c r="S303" s="247"/>
      <c r="T303" s="247"/>
      <c r="U303" s="247"/>
      <c r="V303" s="247"/>
      <c r="W303" s="247"/>
      <c r="X303" s="248"/>
      <c r="Y303" s="13"/>
      <c r="Z303" s="13"/>
      <c r="AA303" s="13"/>
      <c r="AB303" s="13"/>
      <c r="AC303" s="13"/>
      <c r="AD303" s="13"/>
      <c r="AE303" s="13"/>
      <c r="AT303" s="249" t="s">
        <v>206</v>
      </c>
      <c r="AU303" s="249" t="s">
        <v>84</v>
      </c>
      <c r="AV303" s="13" t="s">
        <v>82</v>
      </c>
      <c r="AW303" s="13" t="s">
        <v>5</v>
      </c>
      <c r="AX303" s="13" t="s">
        <v>74</v>
      </c>
      <c r="AY303" s="249" t="s">
        <v>194</v>
      </c>
    </row>
    <row r="304" s="13" customFormat="1">
      <c r="A304" s="13"/>
      <c r="B304" s="239"/>
      <c r="C304" s="240"/>
      <c r="D304" s="241" t="s">
        <v>206</v>
      </c>
      <c r="E304" s="242" t="s">
        <v>20</v>
      </c>
      <c r="F304" s="243" t="s">
        <v>1466</v>
      </c>
      <c r="G304" s="240"/>
      <c r="H304" s="242" t="s">
        <v>20</v>
      </c>
      <c r="I304" s="244"/>
      <c r="J304" s="244"/>
      <c r="K304" s="240"/>
      <c r="L304" s="240"/>
      <c r="M304" s="245"/>
      <c r="N304" s="246"/>
      <c r="O304" s="247"/>
      <c r="P304" s="247"/>
      <c r="Q304" s="247"/>
      <c r="R304" s="247"/>
      <c r="S304" s="247"/>
      <c r="T304" s="247"/>
      <c r="U304" s="247"/>
      <c r="V304" s="247"/>
      <c r="W304" s="247"/>
      <c r="X304" s="248"/>
      <c r="Y304" s="13"/>
      <c r="Z304" s="13"/>
      <c r="AA304" s="13"/>
      <c r="AB304" s="13"/>
      <c r="AC304" s="13"/>
      <c r="AD304" s="13"/>
      <c r="AE304" s="13"/>
      <c r="AT304" s="249" t="s">
        <v>206</v>
      </c>
      <c r="AU304" s="249" t="s">
        <v>84</v>
      </c>
      <c r="AV304" s="13" t="s">
        <v>82</v>
      </c>
      <c r="AW304" s="13" t="s">
        <v>5</v>
      </c>
      <c r="AX304" s="13" t="s">
        <v>74</v>
      </c>
      <c r="AY304" s="249" t="s">
        <v>194</v>
      </c>
    </row>
    <row r="305" s="14" customFormat="1">
      <c r="A305" s="14"/>
      <c r="B305" s="250"/>
      <c r="C305" s="251"/>
      <c r="D305" s="241" t="s">
        <v>206</v>
      </c>
      <c r="E305" s="252" t="s">
        <v>20</v>
      </c>
      <c r="F305" s="253" t="s">
        <v>1467</v>
      </c>
      <c r="G305" s="251"/>
      <c r="H305" s="254">
        <v>0.84399999999999997</v>
      </c>
      <c r="I305" s="255"/>
      <c r="J305" s="255"/>
      <c r="K305" s="251"/>
      <c r="L305" s="251"/>
      <c r="M305" s="256"/>
      <c r="N305" s="257"/>
      <c r="O305" s="258"/>
      <c r="P305" s="258"/>
      <c r="Q305" s="258"/>
      <c r="R305" s="258"/>
      <c r="S305" s="258"/>
      <c r="T305" s="258"/>
      <c r="U305" s="258"/>
      <c r="V305" s="258"/>
      <c r="W305" s="258"/>
      <c r="X305" s="259"/>
      <c r="Y305" s="14"/>
      <c r="Z305" s="14"/>
      <c r="AA305" s="14"/>
      <c r="AB305" s="14"/>
      <c r="AC305" s="14"/>
      <c r="AD305" s="14"/>
      <c r="AE305" s="14"/>
      <c r="AT305" s="260" t="s">
        <v>206</v>
      </c>
      <c r="AU305" s="260" t="s">
        <v>84</v>
      </c>
      <c r="AV305" s="14" t="s">
        <v>84</v>
      </c>
      <c r="AW305" s="14" t="s">
        <v>5</v>
      </c>
      <c r="AX305" s="14" t="s">
        <v>74</v>
      </c>
      <c r="AY305" s="260" t="s">
        <v>194</v>
      </c>
    </row>
    <row r="306" s="15" customFormat="1">
      <c r="A306" s="15"/>
      <c r="B306" s="261"/>
      <c r="C306" s="262"/>
      <c r="D306" s="241" t="s">
        <v>206</v>
      </c>
      <c r="E306" s="263" t="s">
        <v>20</v>
      </c>
      <c r="F306" s="264" t="s">
        <v>210</v>
      </c>
      <c r="G306" s="262"/>
      <c r="H306" s="265">
        <v>0.84399999999999997</v>
      </c>
      <c r="I306" s="266"/>
      <c r="J306" s="266"/>
      <c r="K306" s="262"/>
      <c r="L306" s="262"/>
      <c r="M306" s="267"/>
      <c r="N306" s="268"/>
      <c r="O306" s="269"/>
      <c r="P306" s="269"/>
      <c r="Q306" s="269"/>
      <c r="R306" s="269"/>
      <c r="S306" s="269"/>
      <c r="T306" s="269"/>
      <c r="U306" s="269"/>
      <c r="V306" s="269"/>
      <c r="W306" s="269"/>
      <c r="X306" s="270"/>
      <c r="Y306" s="15"/>
      <c r="Z306" s="15"/>
      <c r="AA306" s="15"/>
      <c r="AB306" s="15"/>
      <c r="AC306" s="15"/>
      <c r="AD306" s="15"/>
      <c r="AE306" s="15"/>
      <c r="AT306" s="271" t="s">
        <v>206</v>
      </c>
      <c r="AU306" s="271" t="s">
        <v>84</v>
      </c>
      <c r="AV306" s="15" t="s">
        <v>202</v>
      </c>
      <c r="AW306" s="15" t="s">
        <v>5</v>
      </c>
      <c r="AX306" s="15" t="s">
        <v>82</v>
      </c>
      <c r="AY306" s="271" t="s">
        <v>194</v>
      </c>
    </row>
    <row r="307" s="12" customFormat="1" ht="22.8" customHeight="1">
      <c r="A307" s="12"/>
      <c r="B307" s="203"/>
      <c r="C307" s="204"/>
      <c r="D307" s="205" t="s">
        <v>73</v>
      </c>
      <c r="E307" s="218" t="s">
        <v>1468</v>
      </c>
      <c r="F307" s="218" t="s">
        <v>1469</v>
      </c>
      <c r="G307" s="204"/>
      <c r="H307" s="204"/>
      <c r="I307" s="207"/>
      <c r="J307" s="207"/>
      <c r="K307" s="219">
        <f>BK307</f>
        <v>0</v>
      </c>
      <c r="L307" s="204"/>
      <c r="M307" s="209"/>
      <c r="N307" s="210"/>
      <c r="O307" s="211"/>
      <c r="P307" s="211"/>
      <c r="Q307" s="212">
        <f>SUM(Q308:Q347)</f>
        <v>0</v>
      </c>
      <c r="R307" s="212">
        <f>SUM(R308:R347)</f>
        <v>0</v>
      </c>
      <c r="S307" s="211"/>
      <c r="T307" s="213">
        <f>SUM(T308:T347)</f>
        <v>0</v>
      </c>
      <c r="U307" s="211"/>
      <c r="V307" s="213">
        <f>SUM(V308:V347)</f>
        <v>0.0067677000000000006</v>
      </c>
      <c r="W307" s="211"/>
      <c r="X307" s="214">
        <f>SUM(X308:X347)</f>
        <v>0</v>
      </c>
      <c r="Y307" s="12"/>
      <c r="Z307" s="12"/>
      <c r="AA307" s="12"/>
      <c r="AB307" s="12"/>
      <c r="AC307" s="12"/>
      <c r="AD307" s="12"/>
      <c r="AE307" s="12"/>
      <c r="AR307" s="215" t="s">
        <v>82</v>
      </c>
      <c r="AT307" s="216" t="s">
        <v>73</v>
      </c>
      <c r="AU307" s="216" t="s">
        <v>82</v>
      </c>
      <c r="AY307" s="215" t="s">
        <v>194</v>
      </c>
      <c r="BK307" s="217">
        <f>SUM(BK308:BK347)</f>
        <v>0</v>
      </c>
    </row>
    <row r="308" s="2" customFormat="1" ht="33" customHeight="1">
      <c r="A308" s="41"/>
      <c r="B308" s="42"/>
      <c r="C308" s="220" t="s">
        <v>324</v>
      </c>
      <c r="D308" s="220" t="s">
        <v>197</v>
      </c>
      <c r="E308" s="221" t="s">
        <v>1470</v>
      </c>
      <c r="F308" s="222" t="s">
        <v>1471</v>
      </c>
      <c r="G308" s="223" t="s">
        <v>200</v>
      </c>
      <c r="H308" s="224">
        <v>1829</v>
      </c>
      <c r="I308" s="225"/>
      <c r="J308" s="225"/>
      <c r="K308" s="226">
        <f>ROUND(P308*H308,2)</f>
        <v>0</v>
      </c>
      <c r="L308" s="222" t="s">
        <v>201</v>
      </c>
      <c r="M308" s="47"/>
      <c r="N308" s="227" t="s">
        <v>20</v>
      </c>
      <c r="O308" s="228" t="s">
        <v>43</v>
      </c>
      <c r="P308" s="229">
        <f>I308+J308</f>
        <v>0</v>
      </c>
      <c r="Q308" s="229">
        <f>ROUND(I308*H308,2)</f>
        <v>0</v>
      </c>
      <c r="R308" s="229">
        <f>ROUND(J308*H308,2)</f>
        <v>0</v>
      </c>
      <c r="S308" s="87"/>
      <c r="T308" s="230">
        <f>S308*H308</f>
        <v>0</v>
      </c>
      <c r="U308" s="230">
        <v>0</v>
      </c>
      <c r="V308" s="230">
        <f>U308*H308</f>
        <v>0</v>
      </c>
      <c r="W308" s="230">
        <v>0</v>
      </c>
      <c r="X308" s="231">
        <f>W308*H308</f>
        <v>0</v>
      </c>
      <c r="Y308" s="41"/>
      <c r="Z308" s="41"/>
      <c r="AA308" s="41"/>
      <c r="AB308" s="41"/>
      <c r="AC308" s="41"/>
      <c r="AD308" s="41"/>
      <c r="AE308" s="41"/>
      <c r="AR308" s="232" t="s">
        <v>202</v>
      </c>
      <c r="AT308" s="232" t="s">
        <v>197</v>
      </c>
      <c r="AU308" s="232" t="s">
        <v>84</v>
      </c>
      <c r="AY308" s="20" t="s">
        <v>194</v>
      </c>
      <c r="BE308" s="233">
        <f>IF(O308="základní",K308,0)</f>
        <v>0</v>
      </c>
      <c r="BF308" s="233">
        <f>IF(O308="snížená",K308,0)</f>
        <v>0</v>
      </c>
      <c r="BG308" s="233">
        <f>IF(O308="zákl. přenesená",K308,0)</f>
        <v>0</v>
      </c>
      <c r="BH308" s="233">
        <f>IF(O308="sníž. přenesená",K308,0)</f>
        <v>0</v>
      </c>
      <c r="BI308" s="233">
        <f>IF(O308="nulová",K308,0)</f>
        <v>0</v>
      </c>
      <c r="BJ308" s="20" t="s">
        <v>82</v>
      </c>
      <c r="BK308" s="233">
        <f>ROUND(P308*H308,2)</f>
        <v>0</v>
      </c>
      <c r="BL308" s="20" t="s">
        <v>202</v>
      </c>
      <c r="BM308" s="232" t="s">
        <v>1472</v>
      </c>
    </row>
    <row r="309" s="2" customFormat="1">
      <c r="A309" s="41"/>
      <c r="B309" s="42"/>
      <c r="C309" s="43"/>
      <c r="D309" s="234" t="s">
        <v>204</v>
      </c>
      <c r="E309" s="43"/>
      <c r="F309" s="235" t="s">
        <v>1473</v>
      </c>
      <c r="G309" s="43"/>
      <c r="H309" s="43"/>
      <c r="I309" s="236"/>
      <c r="J309" s="236"/>
      <c r="K309" s="43"/>
      <c r="L309" s="43"/>
      <c r="M309" s="47"/>
      <c r="N309" s="237"/>
      <c r="O309" s="238"/>
      <c r="P309" s="87"/>
      <c r="Q309" s="87"/>
      <c r="R309" s="87"/>
      <c r="S309" s="87"/>
      <c r="T309" s="87"/>
      <c r="U309" s="87"/>
      <c r="V309" s="87"/>
      <c r="W309" s="87"/>
      <c r="X309" s="88"/>
      <c r="Y309" s="41"/>
      <c r="Z309" s="41"/>
      <c r="AA309" s="41"/>
      <c r="AB309" s="41"/>
      <c r="AC309" s="41"/>
      <c r="AD309" s="41"/>
      <c r="AE309" s="41"/>
      <c r="AT309" s="20" t="s">
        <v>204</v>
      </c>
      <c r="AU309" s="20" t="s">
        <v>84</v>
      </c>
    </row>
    <row r="310" s="13" customFormat="1">
      <c r="A310" s="13"/>
      <c r="B310" s="239"/>
      <c r="C310" s="240"/>
      <c r="D310" s="241" t="s">
        <v>206</v>
      </c>
      <c r="E310" s="242" t="s">
        <v>20</v>
      </c>
      <c r="F310" s="243" t="s">
        <v>1340</v>
      </c>
      <c r="G310" s="240"/>
      <c r="H310" s="242" t="s">
        <v>20</v>
      </c>
      <c r="I310" s="244"/>
      <c r="J310" s="244"/>
      <c r="K310" s="240"/>
      <c r="L310" s="240"/>
      <c r="M310" s="245"/>
      <c r="N310" s="246"/>
      <c r="O310" s="247"/>
      <c r="P310" s="247"/>
      <c r="Q310" s="247"/>
      <c r="R310" s="247"/>
      <c r="S310" s="247"/>
      <c r="T310" s="247"/>
      <c r="U310" s="247"/>
      <c r="V310" s="247"/>
      <c r="W310" s="247"/>
      <c r="X310" s="248"/>
      <c r="Y310" s="13"/>
      <c r="Z310" s="13"/>
      <c r="AA310" s="13"/>
      <c r="AB310" s="13"/>
      <c r="AC310" s="13"/>
      <c r="AD310" s="13"/>
      <c r="AE310" s="13"/>
      <c r="AT310" s="249" t="s">
        <v>206</v>
      </c>
      <c r="AU310" s="249" t="s">
        <v>84</v>
      </c>
      <c r="AV310" s="13" t="s">
        <v>82</v>
      </c>
      <c r="AW310" s="13" t="s">
        <v>5</v>
      </c>
      <c r="AX310" s="13" t="s">
        <v>74</v>
      </c>
      <c r="AY310" s="249" t="s">
        <v>194</v>
      </c>
    </row>
    <row r="311" s="13" customFormat="1">
      <c r="A311" s="13"/>
      <c r="B311" s="239"/>
      <c r="C311" s="240"/>
      <c r="D311" s="241" t="s">
        <v>206</v>
      </c>
      <c r="E311" s="242" t="s">
        <v>20</v>
      </c>
      <c r="F311" s="243" t="s">
        <v>1434</v>
      </c>
      <c r="G311" s="240"/>
      <c r="H311" s="242" t="s">
        <v>20</v>
      </c>
      <c r="I311" s="244"/>
      <c r="J311" s="244"/>
      <c r="K311" s="240"/>
      <c r="L311" s="240"/>
      <c r="M311" s="245"/>
      <c r="N311" s="246"/>
      <c r="O311" s="247"/>
      <c r="P311" s="247"/>
      <c r="Q311" s="247"/>
      <c r="R311" s="247"/>
      <c r="S311" s="247"/>
      <c r="T311" s="247"/>
      <c r="U311" s="247"/>
      <c r="V311" s="247"/>
      <c r="W311" s="247"/>
      <c r="X311" s="248"/>
      <c r="Y311" s="13"/>
      <c r="Z311" s="13"/>
      <c r="AA311" s="13"/>
      <c r="AB311" s="13"/>
      <c r="AC311" s="13"/>
      <c r="AD311" s="13"/>
      <c r="AE311" s="13"/>
      <c r="AT311" s="249" t="s">
        <v>206</v>
      </c>
      <c r="AU311" s="249" t="s">
        <v>84</v>
      </c>
      <c r="AV311" s="13" t="s">
        <v>82</v>
      </c>
      <c r="AW311" s="13" t="s">
        <v>5</v>
      </c>
      <c r="AX311" s="13" t="s">
        <v>74</v>
      </c>
      <c r="AY311" s="249" t="s">
        <v>194</v>
      </c>
    </row>
    <row r="312" s="13" customFormat="1">
      <c r="A312" s="13"/>
      <c r="B312" s="239"/>
      <c r="C312" s="240"/>
      <c r="D312" s="241" t="s">
        <v>206</v>
      </c>
      <c r="E312" s="242" t="s">
        <v>20</v>
      </c>
      <c r="F312" s="243" t="s">
        <v>200</v>
      </c>
      <c r="G312" s="240"/>
      <c r="H312" s="242" t="s">
        <v>20</v>
      </c>
      <c r="I312" s="244"/>
      <c r="J312" s="244"/>
      <c r="K312" s="240"/>
      <c r="L312" s="240"/>
      <c r="M312" s="245"/>
      <c r="N312" s="246"/>
      <c r="O312" s="247"/>
      <c r="P312" s="247"/>
      <c r="Q312" s="247"/>
      <c r="R312" s="247"/>
      <c r="S312" s="247"/>
      <c r="T312" s="247"/>
      <c r="U312" s="247"/>
      <c r="V312" s="247"/>
      <c r="W312" s="247"/>
      <c r="X312" s="248"/>
      <c r="Y312" s="13"/>
      <c r="Z312" s="13"/>
      <c r="AA312" s="13"/>
      <c r="AB312" s="13"/>
      <c r="AC312" s="13"/>
      <c r="AD312" s="13"/>
      <c r="AE312" s="13"/>
      <c r="AT312" s="249" t="s">
        <v>206</v>
      </c>
      <c r="AU312" s="249" t="s">
        <v>84</v>
      </c>
      <c r="AV312" s="13" t="s">
        <v>82</v>
      </c>
      <c r="AW312" s="13" t="s">
        <v>5</v>
      </c>
      <c r="AX312" s="13" t="s">
        <v>74</v>
      </c>
      <c r="AY312" s="249" t="s">
        <v>194</v>
      </c>
    </row>
    <row r="313" s="14" customFormat="1">
      <c r="A313" s="14"/>
      <c r="B313" s="250"/>
      <c r="C313" s="251"/>
      <c r="D313" s="241" t="s">
        <v>206</v>
      </c>
      <c r="E313" s="252" t="s">
        <v>20</v>
      </c>
      <c r="F313" s="253" t="s">
        <v>1341</v>
      </c>
      <c r="G313" s="251"/>
      <c r="H313" s="254">
        <v>1829</v>
      </c>
      <c r="I313" s="255"/>
      <c r="J313" s="255"/>
      <c r="K313" s="251"/>
      <c r="L313" s="251"/>
      <c r="M313" s="256"/>
      <c r="N313" s="257"/>
      <c r="O313" s="258"/>
      <c r="P313" s="258"/>
      <c r="Q313" s="258"/>
      <c r="R313" s="258"/>
      <c r="S313" s="258"/>
      <c r="T313" s="258"/>
      <c r="U313" s="258"/>
      <c r="V313" s="258"/>
      <c r="W313" s="258"/>
      <c r="X313" s="259"/>
      <c r="Y313" s="14"/>
      <c r="Z313" s="14"/>
      <c r="AA313" s="14"/>
      <c r="AB313" s="14"/>
      <c r="AC313" s="14"/>
      <c r="AD313" s="14"/>
      <c r="AE313" s="14"/>
      <c r="AT313" s="260" t="s">
        <v>206</v>
      </c>
      <c r="AU313" s="260" t="s">
        <v>84</v>
      </c>
      <c r="AV313" s="14" t="s">
        <v>84</v>
      </c>
      <c r="AW313" s="14" t="s">
        <v>5</v>
      </c>
      <c r="AX313" s="14" t="s">
        <v>74</v>
      </c>
      <c r="AY313" s="260" t="s">
        <v>194</v>
      </c>
    </row>
    <row r="314" s="15" customFormat="1">
      <c r="A314" s="15"/>
      <c r="B314" s="261"/>
      <c r="C314" s="262"/>
      <c r="D314" s="241" t="s">
        <v>206</v>
      </c>
      <c r="E314" s="263" t="s">
        <v>20</v>
      </c>
      <c r="F314" s="264" t="s">
        <v>210</v>
      </c>
      <c r="G314" s="262"/>
      <c r="H314" s="265">
        <v>1829</v>
      </c>
      <c r="I314" s="266"/>
      <c r="J314" s="266"/>
      <c r="K314" s="262"/>
      <c r="L314" s="262"/>
      <c r="M314" s="267"/>
      <c r="N314" s="268"/>
      <c r="O314" s="269"/>
      <c r="P314" s="269"/>
      <c r="Q314" s="269"/>
      <c r="R314" s="269"/>
      <c r="S314" s="269"/>
      <c r="T314" s="269"/>
      <c r="U314" s="269"/>
      <c r="V314" s="269"/>
      <c r="W314" s="269"/>
      <c r="X314" s="270"/>
      <c r="Y314" s="15"/>
      <c r="Z314" s="15"/>
      <c r="AA314" s="15"/>
      <c r="AB314" s="15"/>
      <c r="AC314" s="15"/>
      <c r="AD314" s="15"/>
      <c r="AE314" s="15"/>
      <c r="AT314" s="271" t="s">
        <v>206</v>
      </c>
      <c r="AU314" s="271" t="s">
        <v>84</v>
      </c>
      <c r="AV314" s="15" t="s">
        <v>202</v>
      </c>
      <c r="AW314" s="15" t="s">
        <v>5</v>
      </c>
      <c r="AX314" s="15" t="s">
        <v>82</v>
      </c>
      <c r="AY314" s="271" t="s">
        <v>194</v>
      </c>
    </row>
    <row r="315" s="2" customFormat="1" ht="24.15" customHeight="1">
      <c r="A315" s="41"/>
      <c r="B315" s="42"/>
      <c r="C315" s="220" t="s">
        <v>335</v>
      </c>
      <c r="D315" s="220" t="s">
        <v>197</v>
      </c>
      <c r="E315" s="221" t="s">
        <v>1474</v>
      </c>
      <c r="F315" s="222" t="s">
        <v>1475</v>
      </c>
      <c r="G315" s="223" t="s">
        <v>200</v>
      </c>
      <c r="H315" s="224">
        <v>548.70000000000005</v>
      </c>
      <c r="I315" s="225"/>
      <c r="J315" s="225"/>
      <c r="K315" s="226">
        <f>ROUND(P315*H315,2)</f>
        <v>0</v>
      </c>
      <c r="L315" s="222" t="s">
        <v>201</v>
      </c>
      <c r="M315" s="47"/>
      <c r="N315" s="227" t="s">
        <v>20</v>
      </c>
      <c r="O315" s="228" t="s">
        <v>43</v>
      </c>
      <c r="P315" s="229">
        <f>I315+J315</f>
        <v>0</v>
      </c>
      <c r="Q315" s="229">
        <f>ROUND(I315*H315,2)</f>
        <v>0</v>
      </c>
      <c r="R315" s="229">
        <f>ROUND(J315*H315,2)</f>
        <v>0</v>
      </c>
      <c r="S315" s="87"/>
      <c r="T315" s="230">
        <f>S315*H315</f>
        <v>0</v>
      </c>
      <c r="U315" s="230">
        <v>0</v>
      </c>
      <c r="V315" s="230">
        <f>U315*H315</f>
        <v>0</v>
      </c>
      <c r="W315" s="230">
        <v>0</v>
      </c>
      <c r="X315" s="231">
        <f>W315*H315</f>
        <v>0</v>
      </c>
      <c r="Y315" s="41"/>
      <c r="Z315" s="41"/>
      <c r="AA315" s="41"/>
      <c r="AB315" s="41"/>
      <c r="AC315" s="41"/>
      <c r="AD315" s="41"/>
      <c r="AE315" s="41"/>
      <c r="AR315" s="232" t="s">
        <v>202</v>
      </c>
      <c r="AT315" s="232" t="s">
        <v>197</v>
      </c>
      <c r="AU315" s="232" t="s">
        <v>84</v>
      </c>
      <c r="AY315" s="20" t="s">
        <v>194</v>
      </c>
      <c r="BE315" s="233">
        <f>IF(O315="základní",K315,0)</f>
        <v>0</v>
      </c>
      <c r="BF315" s="233">
        <f>IF(O315="snížená",K315,0)</f>
        <v>0</v>
      </c>
      <c r="BG315" s="233">
        <f>IF(O315="zákl. přenesená",K315,0)</f>
        <v>0</v>
      </c>
      <c r="BH315" s="233">
        <f>IF(O315="sníž. přenesená",K315,0)</f>
        <v>0</v>
      </c>
      <c r="BI315" s="233">
        <f>IF(O315="nulová",K315,0)</f>
        <v>0</v>
      </c>
      <c r="BJ315" s="20" t="s">
        <v>82</v>
      </c>
      <c r="BK315" s="233">
        <f>ROUND(P315*H315,2)</f>
        <v>0</v>
      </c>
      <c r="BL315" s="20" t="s">
        <v>202</v>
      </c>
      <c r="BM315" s="232" t="s">
        <v>1476</v>
      </c>
    </row>
    <row r="316" s="2" customFormat="1">
      <c r="A316" s="41"/>
      <c r="B316" s="42"/>
      <c r="C316" s="43"/>
      <c r="D316" s="234" t="s">
        <v>204</v>
      </c>
      <c r="E316" s="43"/>
      <c r="F316" s="235" t="s">
        <v>1477</v>
      </c>
      <c r="G316" s="43"/>
      <c r="H316" s="43"/>
      <c r="I316" s="236"/>
      <c r="J316" s="236"/>
      <c r="K316" s="43"/>
      <c r="L316" s="43"/>
      <c r="M316" s="47"/>
      <c r="N316" s="237"/>
      <c r="O316" s="238"/>
      <c r="P316" s="87"/>
      <c r="Q316" s="87"/>
      <c r="R316" s="87"/>
      <c r="S316" s="87"/>
      <c r="T316" s="87"/>
      <c r="U316" s="87"/>
      <c r="V316" s="87"/>
      <c r="W316" s="87"/>
      <c r="X316" s="88"/>
      <c r="Y316" s="41"/>
      <c r="Z316" s="41"/>
      <c r="AA316" s="41"/>
      <c r="AB316" s="41"/>
      <c r="AC316" s="41"/>
      <c r="AD316" s="41"/>
      <c r="AE316" s="41"/>
      <c r="AT316" s="20" t="s">
        <v>204</v>
      </c>
      <c r="AU316" s="20" t="s">
        <v>84</v>
      </c>
    </row>
    <row r="317" s="13" customFormat="1">
      <c r="A317" s="13"/>
      <c r="B317" s="239"/>
      <c r="C317" s="240"/>
      <c r="D317" s="241" t="s">
        <v>206</v>
      </c>
      <c r="E317" s="242" t="s">
        <v>20</v>
      </c>
      <c r="F317" s="243" t="s">
        <v>1478</v>
      </c>
      <c r="G317" s="240"/>
      <c r="H317" s="242" t="s">
        <v>20</v>
      </c>
      <c r="I317" s="244"/>
      <c r="J317" s="244"/>
      <c r="K317" s="240"/>
      <c r="L317" s="240"/>
      <c r="M317" s="245"/>
      <c r="N317" s="246"/>
      <c r="O317" s="247"/>
      <c r="P317" s="247"/>
      <c r="Q317" s="247"/>
      <c r="R317" s="247"/>
      <c r="S317" s="247"/>
      <c r="T317" s="247"/>
      <c r="U317" s="247"/>
      <c r="V317" s="247"/>
      <c r="W317" s="247"/>
      <c r="X317" s="248"/>
      <c r="Y317" s="13"/>
      <c r="Z317" s="13"/>
      <c r="AA317" s="13"/>
      <c r="AB317" s="13"/>
      <c r="AC317" s="13"/>
      <c r="AD317" s="13"/>
      <c r="AE317" s="13"/>
      <c r="AT317" s="249" t="s">
        <v>206</v>
      </c>
      <c r="AU317" s="249" t="s">
        <v>84</v>
      </c>
      <c r="AV317" s="13" t="s">
        <v>82</v>
      </c>
      <c r="AW317" s="13" t="s">
        <v>5</v>
      </c>
      <c r="AX317" s="13" t="s">
        <v>74</v>
      </c>
      <c r="AY317" s="249" t="s">
        <v>194</v>
      </c>
    </row>
    <row r="318" s="13" customFormat="1">
      <c r="A318" s="13"/>
      <c r="B318" s="239"/>
      <c r="C318" s="240"/>
      <c r="D318" s="241" t="s">
        <v>206</v>
      </c>
      <c r="E318" s="242" t="s">
        <v>20</v>
      </c>
      <c r="F318" s="243" t="s">
        <v>1440</v>
      </c>
      <c r="G318" s="240"/>
      <c r="H318" s="242" t="s">
        <v>20</v>
      </c>
      <c r="I318" s="244"/>
      <c r="J318" s="244"/>
      <c r="K318" s="240"/>
      <c r="L318" s="240"/>
      <c r="M318" s="245"/>
      <c r="N318" s="246"/>
      <c r="O318" s="247"/>
      <c r="P318" s="247"/>
      <c r="Q318" s="247"/>
      <c r="R318" s="247"/>
      <c r="S318" s="247"/>
      <c r="T318" s="247"/>
      <c r="U318" s="247"/>
      <c r="V318" s="247"/>
      <c r="W318" s="247"/>
      <c r="X318" s="248"/>
      <c r="Y318" s="13"/>
      <c r="Z318" s="13"/>
      <c r="AA318" s="13"/>
      <c r="AB318" s="13"/>
      <c r="AC318" s="13"/>
      <c r="AD318" s="13"/>
      <c r="AE318" s="13"/>
      <c r="AT318" s="249" t="s">
        <v>206</v>
      </c>
      <c r="AU318" s="249" t="s">
        <v>84</v>
      </c>
      <c r="AV318" s="13" t="s">
        <v>82</v>
      </c>
      <c r="AW318" s="13" t="s">
        <v>5</v>
      </c>
      <c r="AX318" s="13" t="s">
        <v>74</v>
      </c>
      <c r="AY318" s="249" t="s">
        <v>194</v>
      </c>
    </row>
    <row r="319" s="13" customFormat="1">
      <c r="A319" s="13"/>
      <c r="B319" s="239"/>
      <c r="C319" s="240"/>
      <c r="D319" s="241" t="s">
        <v>206</v>
      </c>
      <c r="E319" s="242" t="s">
        <v>20</v>
      </c>
      <c r="F319" s="243" t="s">
        <v>200</v>
      </c>
      <c r="G319" s="240"/>
      <c r="H319" s="242" t="s">
        <v>20</v>
      </c>
      <c r="I319" s="244"/>
      <c r="J319" s="244"/>
      <c r="K319" s="240"/>
      <c r="L319" s="240"/>
      <c r="M319" s="245"/>
      <c r="N319" s="246"/>
      <c r="O319" s="247"/>
      <c r="P319" s="247"/>
      <c r="Q319" s="247"/>
      <c r="R319" s="247"/>
      <c r="S319" s="247"/>
      <c r="T319" s="247"/>
      <c r="U319" s="247"/>
      <c r="V319" s="247"/>
      <c r="W319" s="247"/>
      <c r="X319" s="248"/>
      <c r="Y319" s="13"/>
      <c r="Z319" s="13"/>
      <c r="AA319" s="13"/>
      <c r="AB319" s="13"/>
      <c r="AC319" s="13"/>
      <c r="AD319" s="13"/>
      <c r="AE319" s="13"/>
      <c r="AT319" s="249" t="s">
        <v>206</v>
      </c>
      <c r="AU319" s="249" t="s">
        <v>84</v>
      </c>
      <c r="AV319" s="13" t="s">
        <v>82</v>
      </c>
      <c r="AW319" s="13" t="s">
        <v>5</v>
      </c>
      <c r="AX319" s="13" t="s">
        <v>74</v>
      </c>
      <c r="AY319" s="249" t="s">
        <v>194</v>
      </c>
    </row>
    <row r="320" s="14" customFormat="1">
      <c r="A320" s="14"/>
      <c r="B320" s="250"/>
      <c r="C320" s="251"/>
      <c r="D320" s="241" t="s">
        <v>206</v>
      </c>
      <c r="E320" s="252" t="s">
        <v>20</v>
      </c>
      <c r="F320" s="253" t="s">
        <v>1479</v>
      </c>
      <c r="G320" s="251"/>
      <c r="H320" s="254">
        <v>548.70000000000005</v>
      </c>
      <c r="I320" s="255"/>
      <c r="J320" s="255"/>
      <c r="K320" s="251"/>
      <c r="L320" s="251"/>
      <c r="M320" s="256"/>
      <c r="N320" s="257"/>
      <c r="O320" s="258"/>
      <c r="P320" s="258"/>
      <c r="Q320" s="258"/>
      <c r="R320" s="258"/>
      <c r="S320" s="258"/>
      <c r="T320" s="258"/>
      <c r="U320" s="258"/>
      <c r="V320" s="258"/>
      <c r="W320" s="258"/>
      <c r="X320" s="259"/>
      <c r="Y320" s="14"/>
      <c r="Z320" s="14"/>
      <c r="AA320" s="14"/>
      <c r="AB320" s="14"/>
      <c r="AC320" s="14"/>
      <c r="AD320" s="14"/>
      <c r="AE320" s="14"/>
      <c r="AT320" s="260" t="s">
        <v>206</v>
      </c>
      <c r="AU320" s="260" t="s">
        <v>84</v>
      </c>
      <c r="AV320" s="14" t="s">
        <v>84</v>
      </c>
      <c r="AW320" s="14" t="s">
        <v>5</v>
      </c>
      <c r="AX320" s="14" t="s">
        <v>74</v>
      </c>
      <c r="AY320" s="260" t="s">
        <v>194</v>
      </c>
    </row>
    <row r="321" s="15" customFormat="1">
      <c r="A321" s="15"/>
      <c r="B321" s="261"/>
      <c r="C321" s="262"/>
      <c r="D321" s="241" t="s">
        <v>206</v>
      </c>
      <c r="E321" s="263" t="s">
        <v>20</v>
      </c>
      <c r="F321" s="264" t="s">
        <v>210</v>
      </c>
      <c r="G321" s="262"/>
      <c r="H321" s="265">
        <v>548.70000000000005</v>
      </c>
      <c r="I321" s="266"/>
      <c r="J321" s="266"/>
      <c r="K321" s="262"/>
      <c r="L321" s="262"/>
      <c r="M321" s="267"/>
      <c r="N321" s="268"/>
      <c r="O321" s="269"/>
      <c r="P321" s="269"/>
      <c r="Q321" s="269"/>
      <c r="R321" s="269"/>
      <c r="S321" s="269"/>
      <c r="T321" s="269"/>
      <c r="U321" s="269"/>
      <c r="V321" s="269"/>
      <c r="W321" s="269"/>
      <c r="X321" s="270"/>
      <c r="Y321" s="15"/>
      <c r="Z321" s="15"/>
      <c r="AA321" s="15"/>
      <c r="AB321" s="15"/>
      <c r="AC321" s="15"/>
      <c r="AD321" s="15"/>
      <c r="AE321" s="15"/>
      <c r="AT321" s="271" t="s">
        <v>206</v>
      </c>
      <c r="AU321" s="271" t="s">
        <v>84</v>
      </c>
      <c r="AV321" s="15" t="s">
        <v>202</v>
      </c>
      <c r="AW321" s="15" t="s">
        <v>5</v>
      </c>
      <c r="AX321" s="15" t="s">
        <v>82</v>
      </c>
      <c r="AY321" s="271" t="s">
        <v>194</v>
      </c>
    </row>
    <row r="322" s="2" customFormat="1" ht="24.15" customHeight="1">
      <c r="A322" s="41"/>
      <c r="B322" s="42"/>
      <c r="C322" s="220" t="s">
        <v>342</v>
      </c>
      <c r="D322" s="220" t="s">
        <v>197</v>
      </c>
      <c r="E322" s="221" t="s">
        <v>1480</v>
      </c>
      <c r="F322" s="222" t="s">
        <v>1481</v>
      </c>
      <c r="G322" s="223" t="s">
        <v>200</v>
      </c>
      <c r="H322" s="224">
        <v>1829</v>
      </c>
      <c r="I322" s="225"/>
      <c r="J322" s="225"/>
      <c r="K322" s="226">
        <f>ROUND(P322*H322,2)</f>
        <v>0</v>
      </c>
      <c r="L322" s="222" t="s">
        <v>201</v>
      </c>
      <c r="M322" s="47"/>
      <c r="N322" s="227" t="s">
        <v>20</v>
      </c>
      <c r="O322" s="228" t="s">
        <v>43</v>
      </c>
      <c r="P322" s="229">
        <f>I322+J322</f>
        <v>0</v>
      </c>
      <c r="Q322" s="229">
        <f>ROUND(I322*H322,2)</f>
        <v>0</v>
      </c>
      <c r="R322" s="229">
        <f>ROUND(J322*H322,2)</f>
        <v>0</v>
      </c>
      <c r="S322" s="87"/>
      <c r="T322" s="230">
        <f>S322*H322</f>
        <v>0</v>
      </c>
      <c r="U322" s="230">
        <v>0</v>
      </c>
      <c r="V322" s="230">
        <f>U322*H322</f>
        <v>0</v>
      </c>
      <c r="W322" s="230">
        <v>0</v>
      </c>
      <c r="X322" s="231">
        <f>W322*H322</f>
        <v>0</v>
      </c>
      <c r="Y322" s="41"/>
      <c r="Z322" s="41"/>
      <c r="AA322" s="41"/>
      <c r="AB322" s="41"/>
      <c r="AC322" s="41"/>
      <c r="AD322" s="41"/>
      <c r="AE322" s="41"/>
      <c r="AR322" s="232" t="s">
        <v>202</v>
      </c>
      <c r="AT322" s="232" t="s">
        <v>197</v>
      </c>
      <c r="AU322" s="232" t="s">
        <v>84</v>
      </c>
      <c r="AY322" s="20" t="s">
        <v>194</v>
      </c>
      <c r="BE322" s="233">
        <f>IF(O322="základní",K322,0)</f>
        <v>0</v>
      </c>
      <c r="BF322" s="233">
        <f>IF(O322="snížená",K322,0)</f>
        <v>0</v>
      </c>
      <c r="BG322" s="233">
        <f>IF(O322="zákl. přenesená",K322,0)</f>
        <v>0</v>
      </c>
      <c r="BH322" s="233">
        <f>IF(O322="sníž. přenesená",K322,0)</f>
        <v>0</v>
      </c>
      <c r="BI322" s="233">
        <f>IF(O322="nulová",K322,0)</f>
        <v>0</v>
      </c>
      <c r="BJ322" s="20" t="s">
        <v>82</v>
      </c>
      <c r="BK322" s="233">
        <f>ROUND(P322*H322,2)</f>
        <v>0</v>
      </c>
      <c r="BL322" s="20" t="s">
        <v>202</v>
      </c>
      <c r="BM322" s="232" t="s">
        <v>1482</v>
      </c>
    </row>
    <row r="323" s="2" customFormat="1">
      <c r="A323" s="41"/>
      <c r="B323" s="42"/>
      <c r="C323" s="43"/>
      <c r="D323" s="234" t="s">
        <v>204</v>
      </c>
      <c r="E323" s="43"/>
      <c r="F323" s="235" t="s">
        <v>1483</v>
      </c>
      <c r="G323" s="43"/>
      <c r="H323" s="43"/>
      <c r="I323" s="236"/>
      <c r="J323" s="236"/>
      <c r="K323" s="43"/>
      <c r="L323" s="43"/>
      <c r="M323" s="47"/>
      <c r="N323" s="237"/>
      <c r="O323" s="238"/>
      <c r="P323" s="87"/>
      <c r="Q323" s="87"/>
      <c r="R323" s="87"/>
      <c r="S323" s="87"/>
      <c r="T323" s="87"/>
      <c r="U323" s="87"/>
      <c r="V323" s="87"/>
      <c r="W323" s="87"/>
      <c r="X323" s="88"/>
      <c r="Y323" s="41"/>
      <c r="Z323" s="41"/>
      <c r="AA323" s="41"/>
      <c r="AB323" s="41"/>
      <c r="AC323" s="41"/>
      <c r="AD323" s="41"/>
      <c r="AE323" s="41"/>
      <c r="AT323" s="20" t="s">
        <v>204</v>
      </c>
      <c r="AU323" s="20" t="s">
        <v>84</v>
      </c>
    </row>
    <row r="324" s="13" customFormat="1">
      <c r="A324" s="13"/>
      <c r="B324" s="239"/>
      <c r="C324" s="240"/>
      <c r="D324" s="241" t="s">
        <v>206</v>
      </c>
      <c r="E324" s="242" t="s">
        <v>20</v>
      </c>
      <c r="F324" s="243" t="s">
        <v>1478</v>
      </c>
      <c r="G324" s="240"/>
      <c r="H324" s="242" t="s">
        <v>20</v>
      </c>
      <c r="I324" s="244"/>
      <c r="J324" s="244"/>
      <c r="K324" s="240"/>
      <c r="L324" s="240"/>
      <c r="M324" s="245"/>
      <c r="N324" s="246"/>
      <c r="O324" s="247"/>
      <c r="P324" s="247"/>
      <c r="Q324" s="247"/>
      <c r="R324" s="247"/>
      <c r="S324" s="247"/>
      <c r="T324" s="247"/>
      <c r="U324" s="247"/>
      <c r="V324" s="247"/>
      <c r="W324" s="247"/>
      <c r="X324" s="248"/>
      <c r="Y324" s="13"/>
      <c r="Z324" s="13"/>
      <c r="AA324" s="13"/>
      <c r="AB324" s="13"/>
      <c r="AC324" s="13"/>
      <c r="AD324" s="13"/>
      <c r="AE324" s="13"/>
      <c r="AT324" s="249" t="s">
        <v>206</v>
      </c>
      <c r="AU324" s="249" t="s">
        <v>84</v>
      </c>
      <c r="AV324" s="13" t="s">
        <v>82</v>
      </c>
      <c r="AW324" s="13" t="s">
        <v>5</v>
      </c>
      <c r="AX324" s="13" t="s">
        <v>74</v>
      </c>
      <c r="AY324" s="249" t="s">
        <v>194</v>
      </c>
    </row>
    <row r="325" s="13" customFormat="1">
      <c r="A325" s="13"/>
      <c r="B325" s="239"/>
      <c r="C325" s="240"/>
      <c r="D325" s="241" t="s">
        <v>206</v>
      </c>
      <c r="E325" s="242" t="s">
        <v>20</v>
      </c>
      <c r="F325" s="243" t="s">
        <v>1445</v>
      </c>
      <c r="G325" s="240"/>
      <c r="H325" s="242" t="s">
        <v>20</v>
      </c>
      <c r="I325" s="244"/>
      <c r="J325" s="244"/>
      <c r="K325" s="240"/>
      <c r="L325" s="240"/>
      <c r="M325" s="245"/>
      <c r="N325" s="246"/>
      <c r="O325" s="247"/>
      <c r="P325" s="247"/>
      <c r="Q325" s="247"/>
      <c r="R325" s="247"/>
      <c r="S325" s="247"/>
      <c r="T325" s="247"/>
      <c r="U325" s="247"/>
      <c r="V325" s="247"/>
      <c r="W325" s="247"/>
      <c r="X325" s="248"/>
      <c r="Y325" s="13"/>
      <c r="Z325" s="13"/>
      <c r="AA325" s="13"/>
      <c r="AB325" s="13"/>
      <c r="AC325" s="13"/>
      <c r="AD325" s="13"/>
      <c r="AE325" s="13"/>
      <c r="AT325" s="249" t="s">
        <v>206</v>
      </c>
      <c r="AU325" s="249" t="s">
        <v>84</v>
      </c>
      <c r="AV325" s="13" t="s">
        <v>82</v>
      </c>
      <c r="AW325" s="13" t="s">
        <v>5</v>
      </c>
      <c r="AX325" s="13" t="s">
        <v>74</v>
      </c>
      <c r="AY325" s="249" t="s">
        <v>194</v>
      </c>
    </row>
    <row r="326" s="13" customFormat="1">
      <c r="A326" s="13"/>
      <c r="B326" s="239"/>
      <c r="C326" s="240"/>
      <c r="D326" s="241" t="s">
        <v>206</v>
      </c>
      <c r="E326" s="242" t="s">
        <v>20</v>
      </c>
      <c r="F326" s="243" t="s">
        <v>200</v>
      </c>
      <c r="G326" s="240"/>
      <c r="H326" s="242" t="s">
        <v>20</v>
      </c>
      <c r="I326" s="244"/>
      <c r="J326" s="244"/>
      <c r="K326" s="240"/>
      <c r="L326" s="240"/>
      <c r="M326" s="245"/>
      <c r="N326" s="246"/>
      <c r="O326" s="247"/>
      <c r="P326" s="247"/>
      <c r="Q326" s="247"/>
      <c r="R326" s="247"/>
      <c r="S326" s="247"/>
      <c r="T326" s="247"/>
      <c r="U326" s="247"/>
      <c r="V326" s="247"/>
      <c r="W326" s="247"/>
      <c r="X326" s="248"/>
      <c r="Y326" s="13"/>
      <c r="Z326" s="13"/>
      <c r="AA326" s="13"/>
      <c r="AB326" s="13"/>
      <c r="AC326" s="13"/>
      <c r="AD326" s="13"/>
      <c r="AE326" s="13"/>
      <c r="AT326" s="249" t="s">
        <v>206</v>
      </c>
      <c r="AU326" s="249" t="s">
        <v>84</v>
      </c>
      <c r="AV326" s="13" t="s">
        <v>82</v>
      </c>
      <c r="AW326" s="13" t="s">
        <v>5</v>
      </c>
      <c r="AX326" s="13" t="s">
        <v>74</v>
      </c>
      <c r="AY326" s="249" t="s">
        <v>194</v>
      </c>
    </row>
    <row r="327" s="14" customFormat="1">
      <c r="A327" s="14"/>
      <c r="B327" s="250"/>
      <c r="C327" s="251"/>
      <c r="D327" s="241" t="s">
        <v>206</v>
      </c>
      <c r="E327" s="252" t="s">
        <v>20</v>
      </c>
      <c r="F327" s="253" t="s">
        <v>1341</v>
      </c>
      <c r="G327" s="251"/>
      <c r="H327" s="254">
        <v>1829</v>
      </c>
      <c r="I327" s="255"/>
      <c r="J327" s="255"/>
      <c r="K327" s="251"/>
      <c r="L327" s="251"/>
      <c r="M327" s="256"/>
      <c r="N327" s="257"/>
      <c r="O327" s="258"/>
      <c r="P327" s="258"/>
      <c r="Q327" s="258"/>
      <c r="R327" s="258"/>
      <c r="S327" s="258"/>
      <c r="T327" s="258"/>
      <c r="U327" s="258"/>
      <c r="V327" s="258"/>
      <c r="W327" s="258"/>
      <c r="X327" s="259"/>
      <c r="Y327" s="14"/>
      <c r="Z327" s="14"/>
      <c r="AA327" s="14"/>
      <c r="AB327" s="14"/>
      <c r="AC327" s="14"/>
      <c r="AD327" s="14"/>
      <c r="AE327" s="14"/>
      <c r="AT327" s="260" t="s">
        <v>206</v>
      </c>
      <c r="AU327" s="260" t="s">
        <v>84</v>
      </c>
      <c r="AV327" s="14" t="s">
        <v>84</v>
      </c>
      <c r="AW327" s="14" t="s">
        <v>5</v>
      </c>
      <c r="AX327" s="14" t="s">
        <v>74</v>
      </c>
      <c r="AY327" s="260" t="s">
        <v>194</v>
      </c>
    </row>
    <row r="328" s="15" customFormat="1">
      <c r="A328" s="15"/>
      <c r="B328" s="261"/>
      <c r="C328" s="262"/>
      <c r="D328" s="241" t="s">
        <v>206</v>
      </c>
      <c r="E328" s="263" t="s">
        <v>20</v>
      </c>
      <c r="F328" s="264" t="s">
        <v>210</v>
      </c>
      <c r="G328" s="262"/>
      <c r="H328" s="265">
        <v>1829</v>
      </c>
      <c r="I328" s="266"/>
      <c r="J328" s="266"/>
      <c r="K328" s="262"/>
      <c r="L328" s="262"/>
      <c r="M328" s="267"/>
      <c r="N328" s="268"/>
      <c r="O328" s="269"/>
      <c r="P328" s="269"/>
      <c r="Q328" s="269"/>
      <c r="R328" s="269"/>
      <c r="S328" s="269"/>
      <c r="T328" s="269"/>
      <c r="U328" s="269"/>
      <c r="V328" s="269"/>
      <c r="W328" s="269"/>
      <c r="X328" s="270"/>
      <c r="Y328" s="15"/>
      <c r="Z328" s="15"/>
      <c r="AA328" s="15"/>
      <c r="AB328" s="15"/>
      <c r="AC328" s="15"/>
      <c r="AD328" s="15"/>
      <c r="AE328" s="15"/>
      <c r="AT328" s="271" t="s">
        <v>206</v>
      </c>
      <c r="AU328" s="271" t="s">
        <v>84</v>
      </c>
      <c r="AV328" s="15" t="s">
        <v>202</v>
      </c>
      <c r="AW328" s="15" t="s">
        <v>5</v>
      </c>
      <c r="AX328" s="15" t="s">
        <v>82</v>
      </c>
      <c r="AY328" s="271" t="s">
        <v>194</v>
      </c>
    </row>
    <row r="329" s="2" customFormat="1" ht="24.15" customHeight="1">
      <c r="A329" s="41"/>
      <c r="B329" s="42"/>
      <c r="C329" s="220" t="s">
        <v>339</v>
      </c>
      <c r="D329" s="220" t="s">
        <v>197</v>
      </c>
      <c r="E329" s="221" t="s">
        <v>1484</v>
      </c>
      <c r="F329" s="222" t="s">
        <v>1485</v>
      </c>
      <c r="G329" s="223" t="s">
        <v>200</v>
      </c>
      <c r="H329" s="224">
        <v>1829</v>
      </c>
      <c r="I329" s="225"/>
      <c r="J329" s="225"/>
      <c r="K329" s="226">
        <f>ROUND(P329*H329,2)</f>
        <v>0</v>
      </c>
      <c r="L329" s="222" t="s">
        <v>201</v>
      </c>
      <c r="M329" s="47"/>
      <c r="N329" s="227" t="s">
        <v>20</v>
      </c>
      <c r="O329" s="228" t="s">
        <v>43</v>
      </c>
      <c r="P329" s="229">
        <f>I329+J329</f>
        <v>0</v>
      </c>
      <c r="Q329" s="229">
        <f>ROUND(I329*H329,2)</f>
        <v>0</v>
      </c>
      <c r="R329" s="229">
        <f>ROUND(J329*H329,2)</f>
        <v>0</v>
      </c>
      <c r="S329" s="87"/>
      <c r="T329" s="230">
        <f>S329*H329</f>
        <v>0</v>
      </c>
      <c r="U329" s="230">
        <v>0</v>
      </c>
      <c r="V329" s="230">
        <f>U329*H329</f>
        <v>0</v>
      </c>
      <c r="W329" s="230">
        <v>0</v>
      </c>
      <c r="X329" s="231">
        <f>W329*H329</f>
        <v>0</v>
      </c>
      <c r="Y329" s="41"/>
      <c r="Z329" s="41"/>
      <c r="AA329" s="41"/>
      <c r="AB329" s="41"/>
      <c r="AC329" s="41"/>
      <c r="AD329" s="41"/>
      <c r="AE329" s="41"/>
      <c r="AR329" s="232" t="s">
        <v>202</v>
      </c>
      <c r="AT329" s="232" t="s">
        <v>197</v>
      </c>
      <c r="AU329" s="232" t="s">
        <v>84</v>
      </c>
      <c r="AY329" s="20" t="s">
        <v>194</v>
      </c>
      <c r="BE329" s="233">
        <f>IF(O329="základní",K329,0)</f>
        <v>0</v>
      </c>
      <c r="BF329" s="233">
        <f>IF(O329="snížená",K329,0)</f>
        <v>0</v>
      </c>
      <c r="BG329" s="233">
        <f>IF(O329="zákl. přenesená",K329,0)</f>
        <v>0</v>
      </c>
      <c r="BH329" s="233">
        <f>IF(O329="sníž. přenesená",K329,0)</f>
        <v>0</v>
      </c>
      <c r="BI329" s="233">
        <f>IF(O329="nulová",K329,0)</f>
        <v>0</v>
      </c>
      <c r="BJ329" s="20" t="s">
        <v>82</v>
      </c>
      <c r="BK329" s="233">
        <f>ROUND(P329*H329,2)</f>
        <v>0</v>
      </c>
      <c r="BL329" s="20" t="s">
        <v>202</v>
      </c>
      <c r="BM329" s="232" t="s">
        <v>1486</v>
      </c>
    </row>
    <row r="330" s="2" customFormat="1">
      <c r="A330" s="41"/>
      <c r="B330" s="42"/>
      <c r="C330" s="43"/>
      <c r="D330" s="234" t="s">
        <v>204</v>
      </c>
      <c r="E330" s="43"/>
      <c r="F330" s="235" t="s">
        <v>1487</v>
      </c>
      <c r="G330" s="43"/>
      <c r="H330" s="43"/>
      <c r="I330" s="236"/>
      <c r="J330" s="236"/>
      <c r="K330" s="43"/>
      <c r="L330" s="43"/>
      <c r="M330" s="47"/>
      <c r="N330" s="237"/>
      <c r="O330" s="238"/>
      <c r="P330" s="87"/>
      <c r="Q330" s="87"/>
      <c r="R330" s="87"/>
      <c r="S330" s="87"/>
      <c r="T330" s="87"/>
      <c r="U330" s="87"/>
      <c r="V330" s="87"/>
      <c r="W330" s="87"/>
      <c r="X330" s="88"/>
      <c r="Y330" s="41"/>
      <c r="Z330" s="41"/>
      <c r="AA330" s="41"/>
      <c r="AB330" s="41"/>
      <c r="AC330" s="41"/>
      <c r="AD330" s="41"/>
      <c r="AE330" s="41"/>
      <c r="AT330" s="20" t="s">
        <v>204</v>
      </c>
      <c r="AU330" s="20" t="s">
        <v>84</v>
      </c>
    </row>
    <row r="331" s="13" customFormat="1">
      <c r="A331" s="13"/>
      <c r="B331" s="239"/>
      <c r="C331" s="240"/>
      <c r="D331" s="241" t="s">
        <v>206</v>
      </c>
      <c r="E331" s="242" t="s">
        <v>20</v>
      </c>
      <c r="F331" s="243" t="s">
        <v>1478</v>
      </c>
      <c r="G331" s="240"/>
      <c r="H331" s="242" t="s">
        <v>20</v>
      </c>
      <c r="I331" s="244"/>
      <c r="J331" s="244"/>
      <c r="K331" s="240"/>
      <c r="L331" s="240"/>
      <c r="M331" s="245"/>
      <c r="N331" s="246"/>
      <c r="O331" s="247"/>
      <c r="P331" s="247"/>
      <c r="Q331" s="247"/>
      <c r="R331" s="247"/>
      <c r="S331" s="247"/>
      <c r="T331" s="247"/>
      <c r="U331" s="247"/>
      <c r="V331" s="247"/>
      <c r="W331" s="247"/>
      <c r="X331" s="248"/>
      <c r="Y331" s="13"/>
      <c r="Z331" s="13"/>
      <c r="AA331" s="13"/>
      <c r="AB331" s="13"/>
      <c r="AC331" s="13"/>
      <c r="AD331" s="13"/>
      <c r="AE331" s="13"/>
      <c r="AT331" s="249" t="s">
        <v>206</v>
      </c>
      <c r="AU331" s="249" t="s">
        <v>84</v>
      </c>
      <c r="AV331" s="13" t="s">
        <v>82</v>
      </c>
      <c r="AW331" s="13" t="s">
        <v>5</v>
      </c>
      <c r="AX331" s="13" t="s">
        <v>74</v>
      </c>
      <c r="AY331" s="249" t="s">
        <v>194</v>
      </c>
    </row>
    <row r="332" s="13" customFormat="1">
      <c r="A332" s="13"/>
      <c r="B332" s="239"/>
      <c r="C332" s="240"/>
      <c r="D332" s="241" t="s">
        <v>206</v>
      </c>
      <c r="E332" s="242" t="s">
        <v>20</v>
      </c>
      <c r="F332" s="243" t="s">
        <v>1450</v>
      </c>
      <c r="G332" s="240"/>
      <c r="H332" s="242" t="s">
        <v>20</v>
      </c>
      <c r="I332" s="244"/>
      <c r="J332" s="244"/>
      <c r="K332" s="240"/>
      <c r="L332" s="240"/>
      <c r="M332" s="245"/>
      <c r="N332" s="246"/>
      <c r="O332" s="247"/>
      <c r="P332" s="247"/>
      <c r="Q332" s="247"/>
      <c r="R332" s="247"/>
      <c r="S332" s="247"/>
      <c r="T332" s="247"/>
      <c r="U332" s="247"/>
      <c r="V332" s="247"/>
      <c r="W332" s="247"/>
      <c r="X332" s="248"/>
      <c r="Y332" s="13"/>
      <c r="Z332" s="13"/>
      <c r="AA332" s="13"/>
      <c r="AB332" s="13"/>
      <c r="AC332" s="13"/>
      <c r="AD332" s="13"/>
      <c r="AE332" s="13"/>
      <c r="AT332" s="249" t="s">
        <v>206</v>
      </c>
      <c r="AU332" s="249" t="s">
        <v>84</v>
      </c>
      <c r="AV332" s="13" t="s">
        <v>82</v>
      </c>
      <c r="AW332" s="13" t="s">
        <v>5</v>
      </c>
      <c r="AX332" s="13" t="s">
        <v>74</v>
      </c>
      <c r="AY332" s="249" t="s">
        <v>194</v>
      </c>
    </row>
    <row r="333" s="13" customFormat="1">
      <c r="A333" s="13"/>
      <c r="B333" s="239"/>
      <c r="C333" s="240"/>
      <c r="D333" s="241" t="s">
        <v>206</v>
      </c>
      <c r="E333" s="242" t="s">
        <v>20</v>
      </c>
      <c r="F333" s="243" t="s">
        <v>200</v>
      </c>
      <c r="G333" s="240"/>
      <c r="H333" s="242" t="s">
        <v>20</v>
      </c>
      <c r="I333" s="244"/>
      <c r="J333" s="244"/>
      <c r="K333" s="240"/>
      <c r="L333" s="240"/>
      <c r="M333" s="245"/>
      <c r="N333" s="246"/>
      <c r="O333" s="247"/>
      <c r="P333" s="247"/>
      <c r="Q333" s="247"/>
      <c r="R333" s="247"/>
      <c r="S333" s="247"/>
      <c r="T333" s="247"/>
      <c r="U333" s="247"/>
      <c r="V333" s="247"/>
      <c r="W333" s="247"/>
      <c r="X333" s="248"/>
      <c r="Y333" s="13"/>
      <c r="Z333" s="13"/>
      <c r="AA333" s="13"/>
      <c r="AB333" s="13"/>
      <c r="AC333" s="13"/>
      <c r="AD333" s="13"/>
      <c r="AE333" s="13"/>
      <c r="AT333" s="249" t="s">
        <v>206</v>
      </c>
      <c r="AU333" s="249" t="s">
        <v>84</v>
      </c>
      <c r="AV333" s="13" t="s">
        <v>82</v>
      </c>
      <c r="AW333" s="13" t="s">
        <v>5</v>
      </c>
      <c r="AX333" s="13" t="s">
        <v>74</v>
      </c>
      <c r="AY333" s="249" t="s">
        <v>194</v>
      </c>
    </row>
    <row r="334" s="14" customFormat="1">
      <c r="A334" s="14"/>
      <c r="B334" s="250"/>
      <c r="C334" s="251"/>
      <c r="D334" s="241" t="s">
        <v>206</v>
      </c>
      <c r="E334" s="252" t="s">
        <v>20</v>
      </c>
      <c r="F334" s="253" t="s">
        <v>1341</v>
      </c>
      <c r="G334" s="251"/>
      <c r="H334" s="254">
        <v>1829</v>
      </c>
      <c r="I334" s="255"/>
      <c r="J334" s="255"/>
      <c r="K334" s="251"/>
      <c r="L334" s="251"/>
      <c r="M334" s="256"/>
      <c r="N334" s="257"/>
      <c r="O334" s="258"/>
      <c r="P334" s="258"/>
      <c r="Q334" s="258"/>
      <c r="R334" s="258"/>
      <c r="S334" s="258"/>
      <c r="T334" s="258"/>
      <c r="U334" s="258"/>
      <c r="V334" s="258"/>
      <c r="W334" s="258"/>
      <c r="X334" s="259"/>
      <c r="Y334" s="14"/>
      <c r="Z334" s="14"/>
      <c r="AA334" s="14"/>
      <c r="AB334" s="14"/>
      <c r="AC334" s="14"/>
      <c r="AD334" s="14"/>
      <c r="AE334" s="14"/>
      <c r="AT334" s="260" t="s">
        <v>206</v>
      </c>
      <c r="AU334" s="260" t="s">
        <v>84</v>
      </c>
      <c r="AV334" s="14" t="s">
        <v>84</v>
      </c>
      <c r="AW334" s="14" t="s">
        <v>5</v>
      </c>
      <c r="AX334" s="14" t="s">
        <v>74</v>
      </c>
      <c r="AY334" s="260" t="s">
        <v>194</v>
      </c>
    </row>
    <row r="335" s="15" customFormat="1">
      <c r="A335" s="15"/>
      <c r="B335" s="261"/>
      <c r="C335" s="262"/>
      <c r="D335" s="241" t="s">
        <v>206</v>
      </c>
      <c r="E335" s="263" t="s">
        <v>20</v>
      </c>
      <c r="F335" s="264" t="s">
        <v>210</v>
      </c>
      <c r="G335" s="262"/>
      <c r="H335" s="265">
        <v>1829</v>
      </c>
      <c r="I335" s="266"/>
      <c r="J335" s="266"/>
      <c r="K335" s="262"/>
      <c r="L335" s="262"/>
      <c r="M335" s="267"/>
      <c r="N335" s="268"/>
      <c r="O335" s="269"/>
      <c r="P335" s="269"/>
      <c r="Q335" s="269"/>
      <c r="R335" s="269"/>
      <c r="S335" s="269"/>
      <c r="T335" s="269"/>
      <c r="U335" s="269"/>
      <c r="V335" s="269"/>
      <c r="W335" s="269"/>
      <c r="X335" s="270"/>
      <c r="Y335" s="15"/>
      <c r="Z335" s="15"/>
      <c r="AA335" s="15"/>
      <c r="AB335" s="15"/>
      <c r="AC335" s="15"/>
      <c r="AD335" s="15"/>
      <c r="AE335" s="15"/>
      <c r="AT335" s="271" t="s">
        <v>206</v>
      </c>
      <c r="AU335" s="271" t="s">
        <v>84</v>
      </c>
      <c r="AV335" s="15" t="s">
        <v>202</v>
      </c>
      <c r="AW335" s="15" t="s">
        <v>5</v>
      </c>
      <c r="AX335" s="15" t="s">
        <v>82</v>
      </c>
      <c r="AY335" s="271" t="s">
        <v>194</v>
      </c>
    </row>
    <row r="336" s="2" customFormat="1" ht="24.15" customHeight="1">
      <c r="A336" s="41"/>
      <c r="B336" s="42"/>
      <c r="C336" s="220" t="s">
        <v>331</v>
      </c>
      <c r="D336" s="220" t="s">
        <v>197</v>
      </c>
      <c r="E336" s="221" t="s">
        <v>1488</v>
      </c>
      <c r="F336" s="222" t="s">
        <v>1489</v>
      </c>
      <c r="G336" s="223" t="s">
        <v>200</v>
      </c>
      <c r="H336" s="224">
        <v>1829</v>
      </c>
      <c r="I336" s="225"/>
      <c r="J336" s="225"/>
      <c r="K336" s="226">
        <f>ROUND(P336*H336,2)</f>
        <v>0</v>
      </c>
      <c r="L336" s="222" t="s">
        <v>201</v>
      </c>
      <c r="M336" s="47"/>
      <c r="N336" s="227" t="s">
        <v>20</v>
      </c>
      <c r="O336" s="228" t="s">
        <v>43</v>
      </c>
      <c r="P336" s="229">
        <f>I336+J336</f>
        <v>0</v>
      </c>
      <c r="Q336" s="229">
        <f>ROUND(I336*H336,2)</f>
        <v>0</v>
      </c>
      <c r="R336" s="229">
        <f>ROUND(J336*H336,2)</f>
        <v>0</v>
      </c>
      <c r="S336" s="87"/>
      <c r="T336" s="230">
        <f>S336*H336</f>
        <v>0</v>
      </c>
      <c r="U336" s="230">
        <v>3.3000000000000002E-06</v>
      </c>
      <c r="V336" s="230">
        <f>U336*H336</f>
        <v>0.0060357000000000006</v>
      </c>
      <c r="W336" s="230">
        <v>0</v>
      </c>
      <c r="X336" s="231">
        <f>W336*H336</f>
        <v>0</v>
      </c>
      <c r="Y336" s="41"/>
      <c r="Z336" s="41"/>
      <c r="AA336" s="41"/>
      <c r="AB336" s="41"/>
      <c r="AC336" s="41"/>
      <c r="AD336" s="41"/>
      <c r="AE336" s="41"/>
      <c r="AR336" s="232" t="s">
        <v>202</v>
      </c>
      <c r="AT336" s="232" t="s">
        <v>197</v>
      </c>
      <c r="AU336" s="232" t="s">
        <v>84</v>
      </c>
      <c r="AY336" s="20" t="s">
        <v>194</v>
      </c>
      <c r="BE336" s="233">
        <f>IF(O336="základní",K336,0)</f>
        <v>0</v>
      </c>
      <c r="BF336" s="233">
        <f>IF(O336="snížená",K336,0)</f>
        <v>0</v>
      </c>
      <c r="BG336" s="233">
        <f>IF(O336="zákl. přenesená",K336,0)</f>
        <v>0</v>
      </c>
      <c r="BH336" s="233">
        <f>IF(O336="sníž. přenesená",K336,0)</f>
        <v>0</v>
      </c>
      <c r="BI336" s="233">
        <f>IF(O336="nulová",K336,0)</f>
        <v>0</v>
      </c>
      <c r="BJ336" s="20" t="s">
        <v>82</v>
      </c>
      <c r="BK336" s="233">
        <f>ROUND(P336*H336,2)</f>
        <v>0</v>
      </c>
      <c r="BL336" s="20" t="s">
        <v>202</v>
      </c>
      <c r="BM336" s="232" t="s">
        <v>1490</v>
      </c>
    </row>
    <row r="337" s="2" customFormat="1">
      <c r="A337" s="41"/>
      <c r="B337" s="42"/>
      <c r="C337" s="43"/>
      <c r="D337" s="234" t="s">
        <v>204</v>
      </c>
      <c r="E337" s="43"/>
      <c r="F337" s="235" t="s">
        <v>1491</v>
      </c>
      <c r="G337" s="43"/>
      <c r="H337" s="43"/>
      <c r="I337" s="236"/>
      <c r="J337" s="236"/>
      <c r="K337" s="43"/>
      <c r="L337" s="43"/>
      <c r="M337" s="47"/>
      <c r="N337" s="237"/>
      <c r="O337" s="238"/>
      <c r="P337" s="87"/>
      <c r="Q337" s="87"/>
      <c r="R337" s="87"/>
      <c r="S337" s="87"/>
      <c r="T337" s="87"/>
      <c r="U337" s="87"/>
      <c r="V337" s="87"/>
      <c r="W337" s="87"/>
      <c r="X337" s="88"/>
      <c r="Y337" s="41"/>
      <c r="Z337" s="41"/>
      <c r="AA337" s="41"/>
      <c r="AB337" s="41"/>
      <c r="AC337" s="41"/>
      <c r="AD337" s="41"/>
      <c r="AE337" s="41"/>
      <c r="AT337" s="20" t="s">
        <v>204</v>
      </c>
      <c r="AU337" s="20" t="s">
        <v>84</v>
      </c>
    </row>
    <row r="338" s="13" customFormat="1">
      <c r="A338" s="13"/>
      <c r="B338" s="239"/>
      <c r="C338" s="240"/>
      <c r="D338" s="241" t="s">
        <v>206</v>
      </c>
      <c r="E338" s="242" t="s">
        <v>20</v>
      </c>
      <c r="F338" s="243" t="s">
        <v>1478</v>
      </c>
      <c r="G338" s="240"/>
      <c r="H338" s="242" t="s">
        <v>20</v>
      </c>
      <c r="I338" s="244"/>
      <c r="J338" s="244"/>
      <c r="K338" s="240"/>
      <c r="L338" s="240"/>
      <c r="M338" s="245"/>
      <c r="N338" s="246"/>
      <c r="O338" s="247"/>
      <c r="P338" s="247"/>
      <c r="Q338" s="247"/>
      <c r="R338" s="247"/>
      <c r="S338" s="247"/>
      <c r="T338" s="247"/>
      <c r="U338" s="247"/>
      <c r="V338" s="247"/>
      <c r="W338" s="247"/>
      <c r="X338" s="248"/>
      <c r="Y338" s="13"/>
      <c r="Z338" s="13"/>
      <c r="AA338" s="13"/>
      <c r="AB338" s="13"/>
      <c r="AC338" s="13"/>
      <c r="AD338" s="13"/>
      <c r="AE338" s="13"/>
      <c r="AT338" s="249" t="s">
        <v>206</v>
      </c>
      <c r="AU338" s="249" t="s">
        <v>84</v>
      </c>
      <c r="AV338" s="13" t="s">
        <v>82</v>
      </c>
      <c r="AW338" s="13" t="s">
        <v>5</v>
      </c>
      <c r="AX338" s="13" t="s">
        <v>74</v>
      </c>
      <c r="AY338" s="249" t="s">
        <v>194</v>
      </c>
    </row>
    <row r="339" s="13" customFormat="1">
      <c r="A339" s="13"/>
      <c r="B339" s="239"/>
      <c r="C339" s="240"/>
      <c r="D339" s="241" t="s">
        <v>206</v>
      </c>
      <c r="E339" s="242" t="s">
        <v>20</v>
      </c>
      <c r="F339" s="243" t="s">
        <v>1460</v>
      </c>
      <c r="G339" s="240"/>
      <c r="H339" s="242" t="s">
        <v>20</v>
      </c>
      <c r="I339" s="244"/>
      <c r="J339" s="244"/>
      <c r="K339" s="240"/>
      <c r="L339" s="240"/>
      <c r="M339" s="245"/>
      <c r="N339" s="246"/>
      <c r="O339" s="247"/>
      <c r="P339" s="247"/>
      <c r="Q339" s="247"/>
      <c r="R339" s="247"/>
      <c r="S339" s="247"/>
      <c r="T339" s="247"/>
      <c r="U339" s="247"/>
      <c r="V339" s="247"/>
      <c r="W339" s="247"/>
      <c r="X339" s="248"/>
      <c r="Y339" s="13"/>
      <c r="Z339" s="13"/>
      <c r="AA339" s="13"/>
      <c r="AB339" s="13"/>
      <c r="AC339" s="13"/>
      <c r="AD339" s="13"/>
      <c r="AE339" s="13"/>
      <c r="AT339" s="249" t="s">
        <v>206</v>
      </c>
      <c r="AU339" s="249" t="s">
        <v>84</v>
      </c>
      <c r="AV339" s="13" t="s">
        <v>82</v>
      </c>
      <c r="AW339" s="13" t="s">
        <v>5</v>
      </c>
      <c r="AX339" s="13" t="s">
        <v>74</v>
      </c>
      <c r="AY339" s="249" t="s">
        <v>194</v>
      </c>
    </row>
    <row r="340" s="13" customFormat="1">
      <c r="A340" s="13"/>
      <c r="B340" s="239"/>
      <c r="C340" s="240"/>
      <c r="D340" s="241" t="s">
        <v>206</v>
      </c>
      <c r="E340" s="242" t="s">
        <v>20</v>
      </c>
      <c r="F340" s="243" t="s">
        <v>200</v>
      </c>
      <c r="G340" s="240"/>
      <c r="H340" s="242" t="s">
        <v>20</v>
      </c>
      <c r="I340" s="244"/>
      <c r="J340" s="244"/>
      <c r="K340" s="240"/>
      <c r="L340" s="240"/>
      <c r="M340" s="245"/>
      <c r="N340" s="246"/>
      <c r="O340" s="247"/>
      <c r="P340" s="247"/>
      <c r="Q340" s="247"/>
      <c r="R340" s="247"/>
      <c r="S340" s="247"/>
      <c r="T340" s="247"/>
      <c r="U340" s="247"/>
      <c r="V340" s="247"/>
      <c r="W340" s="247"/>
      <c r="X340" s="248"/>
      <c r="Y340" s="13"/>
      <c r="Z340" s="13"/>
      <c r="AA340" s="13"/>
      <c r="AB340" s="13"/>
      <c r="AC340" s="13"/>
      <c r="AD340" s="13"/>
      <c r="AE340" s="13"/>
      <c r="AT340" s="249" t="s">
        <v>206</v>
      </c>
      <c r="AU340" s="249" t="s">
        <v>84</v>
      </c>
      <c r="AV340" s="13" t="s">
        <v>82</v>
      </c>
      <c r="AW340" s="13" t="s">
        <v>5</v>
      </c>
      <c r="AX340" s="13" t="s">
        <v>74</v>
      </c>
      <c r="AY340" s="249" t="s">
        <v>194</v>
      </c>
    </row>
    <row r="341" s="14" customFormat="1">
      <c r="A341" s="14"/>
      <c r="B341" s="250"/>
      <c r="C341" s="251"/>
      <c r="D341" s="241" t="s">
        <v>206</v>
      </c>
      <c r="E341" s="252" t="s">
        <v>20</v>
      </c>
      <c r="F341" s="253" t="s">
        <v>1341</v>
      </c>
      <c r="G341" s="251"/>
      <c r="H341" s="254">
        <v>1829</v>
      </c>
      <c r="I341" s="255"/>
      <c r="J341" s="255"/>
      <c r="K341" s="251"/>
      <c r="L341" s="251"/>
      <c r="M341" s="256"/>
      <c r="N341" s="257"/>
      <c r="O341" s="258"/>
      <c r="P341" s="258"/>
      <c r="Q341" s="258"/>
      <c r="R341" s="258"/>
      <c r="S341" s="258"/>
      <c r="T341" s="258"/>
      <c r="U341" s="258"/>
      <c r="V341" s="258"/>
      <c r="W341" s="258"/>
      <c r="X341" s="259"/>
      <c r="Y341" s="14"/>
      <c r="Z341" s="14"/>
      <c r="AA341" s="14"/>
      <c r="AB341" s="14"/>
      <c r="AC341" s="14"/>
      <c r="AD341" s="14"/>
      <c r="AE341" s="14"/>
      <c r="AT341" s="260" t="s">
        <v>206</v>
      </c>
      <c r="AU341" s="260" t="s">
        <v>84</v>
      </c>
      <c r="AV341" s="14" t="s">
        <v>84</v>
      </c>
      <c r="AW341" s="14" t="s">
        <v>5</v>
      </c>
      <c r="AX341" s="14" t="s">
        <v>74</v>
      </c>
      <c r="AY341" s="260" t="s">
        <v>194</v>
      </c>
    </row>
    <row r="342" s="15" customFormat="1">
      <c r="A342" s="15"/>
      <c r="B342" s="261"/>
      <c r="C342" s="262"/>
      <c r="D342" s="241" t="s">
        <v>206</v>
      </c>
      <c r="E342" s="263" t="s">
        <v>20</v>
      </c>
      <c r="F342" s="264" t="s">
        <v>210</v>
      </c>
      <c r="G342" s="262"/>
      <c r="H342" s="265">
        <v>1829</v>
      </c>
      <c r="I342" s="266"/>
      <c r="J342" s="266"/>
      <c r="K342" s="262"/>
      <c r="L342" s="262"/>
      <c r="M342" s="267"/>
      <c r="N342" s="268"/>
      <c r="O342" s="269"/>
      <c r="P342" s="269"/>
      <c r="Q342" s="269"/>
      <c r="R342" s="269"/>
      <c r="S342" s="269"/>
      <c r="T342" s="269"/>
      <c r="U342" s="269"/>
      <c r="V342" s="269"/>
      <c r="W342" s="269"/>
      <c r="X342" s="270"/>
      <c r="Y342" s="15"/>
      <c r="Z342" s="15"/>
      <c r="AA342" s="15"/>
      <c r="AB342" s="15"/>
      <c r="AC342" s="15"/>
      <c r="AD342" s="15"/>
      <c r="AE342" s="15"/>
      <c r="AT342" s="271" t="s">
        <v>206</v>
      </c>
      <c r="AU342" s="271" t="s">
        <v>84</v>
      </c>
      <c r="AV342" s="15" t="s">
        <v>202</v>
      </c>
      <c r="AW342" s="15" t="s">
        <v>5</v>
      </c>
      <c r="AX342" s="15" t="s">
        <v>82</v>
      </c>
      <c r="AY342" s="271" t="s">
        <v>194</v>
      </c>
    </row>
    <row r="343" s="2" customFormat="1" ht="16.5" customHeight="1">
      <c r="A343" s="41"/>
      <c r="B343" s="42"/>
      <c r="C343" s="283" t="s">
        <v>333</v>
      </c>
      <c r="D343" s="283" t="s">
        <v>418</v>
      </c>
      <c r="E343" s="284" t="s">
        <v>1462</v>
      </c>
      <c r="F343" s="285" t="s">
        <v>1463</v>
      </c>
      <c r="G343" s="286" t="s">
        <v>1464</v>
      </c>
      <c r="H343" s="287">
        <v>0.73199999999999998</v>
      </c>
      <c r="I343" s="288"/>
      <c r="J343" s="289"/>
      <c r="K343" s="290">
        <f>ROUND(P343*H343,2)</f>
        <v>0</v>
      </c>
      <c r="L343" s="285" t="s">
        <v>20</v>
      </c>
      <c r="M343" s="291"/>
      <c r="N343" s="292" t="s">
        <v>20</v>
      </c>
      <c r="O343" s="228" t="s">
        <v>43</v>
      </c>
      <c r="P343" s="229">
        <f>I343+J343</f>
        <v>0</v>
      </c>
      <c r="Q343" s="229">
        <f>ROUND(I343*H343,2)</f>
        <v>0</v>
      </c>
      <c r="R343" s="229">
        <f>ROUND(J343*H343,2)</f>
        <v>0</v>
      </c>
      <c r="S343" s="87"/>
      <c r="T343" s="230">
        <f>S343*H343</f>
        <v>0</v>
      </c>
      <c r="U343" s="230">
        <v>0.001</v>
      </c>
      <c r="V343" s="230">
        <f>U343*H343</f>
        <v>0.00073200000000000001</v>
      </c>
      <c r="W343" s="230">
        <v>0</v>
      </c>
      <c r="X343" s="231">
        <f>W343*H343</f>
        <v>0</v>
      </c>
      <c r="Y343" s="41"/>
      <c r="Z343" s="41"/>
      <c r="AA343" s="41"/>
      <c r="AB343" s="41"/>
      <c r="AC343" s="41"/>
      <c r="AD343" s="41"/>
      <c r="AE343" s="41"/>
      <c r="AR343" s="232" t="s">
        <v>243</v>
      </c>
      <c r="AT343" s="232" t="s">
        <v>418</v>
      </c>
      <c r="AU343" s="232" t="s">
        <v>84</v>
      </c>
      <c r="AY343" s="20" t="s">
        <v>194</v>
      </c>
      <c r="BE343" s="233">
        <f>IF(O343="základní",K343,0)</f>
        <v>0</v>
      </c>
      <c r="BF343" s="233">
        <f>IF(O343="snížená",K343,0)</f>
        <v>0</v>
      </c>
      <c r="BG343" s="233">
        <f>IF(O343="zákl. přenesená",K343,0)</f>
        <v>0</v>
      </c>
      <c r="BH343" s="233">
        <f>IF(O343="sníž. přenesená",K343,0)</f>
        <v>0</v>
      </c>
      <c r="BI343" s="233">
        <f>IF(O343="nulová",K343,0)</f>
        <v>0</v>
      </c>
      <c r="BJ343" s="20" t="s">
        <v>82</v>
      </c>
      <c r="BK343" s="233">
        <f>ROUND(P343*H343,2)</f>
        <v>0</v>
      </c>
      <c r="BL343" s="20" t="s">
        <v>202</v>
      </c>
      <c r="BM343" s="232" t="s">
        <v>1492</v>
      </c>
    </row>
    <row r="344" s="13" customFormat="1">
      <c r="A344" s="13"/>
      <c r="B344" s="239"/>
      <c r="C344" s="240"/>
      <c r="D344" s="241" t="s">
        <v>206</v>
      </c>
      <c r="E344" s="242" t="s">
        <v>20</v>
      </c>
      <c r="F344" s="243" t="s">
        <v>1478</v>
      </c>
      <c r="G344" s="240"/>
      <c r="H344" s="242" t="s">
        <v>20</v>
      </c>
      <c r="I344" s="244"/>
      <c r="J344" s="244"/>
      <c r="K344" s="240"/>
      <c r="L344" s="240"/>
      <c r="M344" s="245"/>
      <c r="N344" s="246"/>
      <c r="O344" s="247"/>
      <c r="P344" s="247"/>
      <c r="Q344" s="247"/>
      <c r="R344" s="247"/>
      <c r="S344" s="247"/>
      <c r="T344" s="247"/>
      <c r="U344" s="247"/>
      <c r="V344" s="247"/>
      <c r="W344" s="247"/>
      <c r="X344" s="248"/>
      <c r="Y344" s="13"/>
      <c r="Z344" s="13"/>
      <c r="AA344" s="13"/>
      <c r="AB344" s="13"/>
      <c r="AC344" s="13"/>
      <c r="AD344" s="13"/>
      <c r="AE344" s="13"/>
      <c r="AT344" s="249" t="s">
        <v>206</v>
      </c>
      <c r="AU344" s="249" t="s">
        <v>84</v>
      </c>
      <c r="AV344" s="13" t="s">
        <v>82</v>
      </c>
      <c r="AW344" s="13" t="s">
        <v>5</v>
      </c>
      <c r="AX344" s="13" t="s">
        <v>74</v>
      </c>
      <c r="AY344" s="249" t="s">
        <v>194</v>
      </c>
    </row>
    <row r="345" s="13" customFormat="1">
      <c r="A345" s="13"/>
      <c r="B345" s="239"/>
      <c r="C345" s="240"/>
      <c r="D345" s="241" t="s">
        <v>206</v>
      </c>
      <c r="E345" s="242" t="s">
        <v>20</v>
      </c>
      <c r="F345" s="243" t="s">
        <v>1466</v>
      </c>
      <c r="G345" s="240"/>
      <c r="H345" s="242" t="s">
        <v>20</v>
      </c>
      <c r="I345" s="244"/>
      <c r="J345" s="244"/>
      <c r="K345" s="240"/>
      <c r="L345" s="240"/>
      <c r="M345" s="245"/>
      <c r="N345" s="246"/>
      <c r="O345" s="247"/>
      <c r="P345" s="247"/>
      <c r="Q345" s="247"/>
      <c r="R345" s="247"/>
      <c r="S345" s="247"/>
      <c r="T345" s="247"/>
      <c r="U345" s="247"/>
      <c r="V345" s="247"/>
      <c r="W345" s="247"/>
      <c r="X345" s="248"/>
      <c r="Y345" s="13"/>
      <c r="Z345" s="13"/>
      <c r="AA345" s="13"/>
      <c r="AB345" s="13"/>
      <c r="AC345" s="13"/>
      <c r="AD345" s="13"/>
      <c r="AE345" s="13"/>
      <c r="AT345" s="249" t="s">
        <v>206</v>
      </c>
      <c r="AU345" s="249" t="s">
        <v>84</v>
      </c>
      <c r="AV345" s="13" t="s">
        <v>82</v>
      </c>
      <c r="AW345" s="13" t="s">
        <v>5</v>
      </c>
      <c r="AX345" s="13" t="s">
        <v>74</v>
      </c>
      <c r="AY345" s="249" t="s">
        <v>194</v>
      </c>
    </row>
    <row r="346" s="14" customFormat="1">
      <c r="A346" s="14"/>
      <c r="B346" s="250"/>
      <c r="C346" s="251"/>
      <c r="D346" s="241" t="s">
        <v>206</v>
      </c>
      <c r="E346" s="252" t="s">
        <v>20</v>
      </c>
      <c r="F346" s="253" t="s">
        <v>1493</v>
      </c>
      <c r="G346" s="251"/>
      <c r="H346" s="254">
        <v>0.73199999999999998</v>
      </c>
      <c r="I346" s="255"/>
      <c r="J346" s="255"/>
      <c r="K346" s="251"/>
      <c r="L346" s="251"/>
      <c r="M346" s="256"/>
      <c r="N346" s="257"/>
      <c r="O346" s="258"/>
      <c r="P346" s="258"/>
      <c r="Q346" s="258"/>
      <c r="R346" s="258"/>
      <c r="S346" s="258"/>
      <c r="T346" s="258"/>
      <c r="U346" s="258"/>
      <c r="V346" s="258"/>
      <c r="W346" s="258"/>
      <c r="X346" s="259"/>
      <c r="Y346" s="14"/>
      <c r="Z346" s="14"/>
      <c r="AA346" s="14"/>
      <c r="AB346" s="14"/>
      <c r="AC346" s="14"/>
      <c r="AD346" s="14"/>
      <c r="AE346" s="14"/>
      <c r="AT346" s="260" t="s">
        <v>206</v>
      </c>
      <c r="AU346" s="260" t="s">
        <v>84</v>
      </c>
      <c r="AV346" s="14" t="s">
        <v>84</v>
      </c>
      <c r="AW346" s="14" t="s">
        <v>5</v>
      </c>
      <c r="AX346" s="14" t="s">
        <v>74</v>
      </c>
      <c r="AY346" s="260" t="s">
        <v>194</v>
      </c>
    </row>
    <row r="347" s="15" customFormat="1">
      <c r="A347" s="15"/>
      <c r="B347" s="261"/>
      <c r="C347" s="262"/>
      <c r="D347" s="241" t="s">
        <v>206</v>
      </c>
      <c r="E347" s="263" t="s">
        <v>20</v>
      </c>
      <c r="F347" s="264" t="s">
        <v>210</v>
      </c>
      <c r="G347" s="262"/>
      <c r="H347" s="265">
        <v>0.73199999999999998</v>
      </c>
      <c r="I347" s="266"/>
      <c r="J347" s="266"/>
      <c r="K347" s="262"/>
      <c r="L347" s="262"/>
      <c r="M347" s="267"/>
      <c r="N347" s="268"/>
      <c r="O347" s="269"/>
      <c r="P347" s="269"/>
      <c r="Q347" s="269"/>
      <c r="R347" s="269"/>
      <c r="S347" s="269"/>
      <c r="T347" s="269"/>
      <c r="U347" s="269"/>
      <c r="V347" s="269"/>
      <c r="W347" s="269"/>
      <c r="X347" s="270"/>
      <c r="Y347" s="15"/>
      <c r="Z347" s="15"/>
      <c r="AA347" s="15"/>
      <c r="AB347" s="15"/>
      <c r="AC347" s="15"/>
      <c r="AD347" s="15"/>
      <c r="AE347" s="15"/>
      <c r="AT347" s="271" t="s">
        <v>206</v>
      </c>
      <c r="AU347" s="271" t="s">
        <v>84</v>
      </c>
      <c r="AV347" s="15" t="s">
        <v>202</v>
      </c>
      <c r="AW347" s="15" t="s">
        <v>5</v>
      </c>
      <c r="AX347" s="15" t="s">
        <v>82</v>
      </c>
      <c r="AY347" s="271" t="s">
        <v>194</v>
      </c>
    </row>
    <row r="348" s="12" customFormat="1" ht="22.8" customHeight="1">
      <c r="A348" s="12"/>
      <c r="B348" s="203"/>
      <c r="C348" s="204"/>
      <c r="D348" s="205" t="s">
        <v>73</v>
      </c>
      <c r="E348" s="218" t="s">
        <v>1494</v>
      </c>
      <c r="F348" s="218" t="s">
        <v>1495</v>
      </c>
      <c r="G348" s="204"/>
      <c r="H348" s="204"/>
      <c r="I348" s="207"/>
      <c r="J348" s="207"/>
      <c r="K348" s="219">
        <f>BK348</f>
        <v>0</v>
      </c>
      <c r="L348" s="204"/>
      <c r="M348" s="209"/>
      <c r="N348" s="210"/>
      <c r="O348" s="211"/>
      <c r="P348" s="211"/>
      <c r="Q348" s="212">
        <f>SUM(Q349:Q381)</f>
        <v>0</v>
      </c>
      <c r="R348" s="212">
        <f>SUM(R349:R381)</f>
        <v>0</v>
      </c>
      <c r="S348" s="211"/>
      <c r="T348" s="213">
        <f>SUM(T349:T381)</f>
        <v>0</v>
      </c>
      <c r="U348" s="211"/>
      <c r="V348" s="213">
        <f>SUM(V349:V381)</f>
        <v>0.00077700000000000002</v>
      </c>
      <c r="W348" s="211"/>
      <c r="X348" s="214">
        <f>SUM(X349:X381)</f>
        <v>0</v>
      </c>
      <c r="Y348" s="12"/>
      <c r="Z348" s="12"/>
      <c r="AA348" s="12"/>
      <c r="AB348" s="12"/>
      <c r="AC348" s="12"/>
      <c r="AD348" s="12"/>
      <c r="AE348" s="12"/>
      <c r="AR348" s="215" t="s">
        <v>82</v>
      </c>
      <c r="AT348" s="216" t="s">
        <v>73</v>
      </c>
      <c r="AU348" s="216" t="s">
        <v>82</v>
      </c>
      <c r="AY348" s="215" t="s">
        <v>194</v>
      </c>
      <c r="BK348" s="217">
        <f>SUM(BK349:BK381)</f>
        <v>0</v>
      </c>
    </row>
    <row r="349" s="2" customFormat="1" ht="33" customHeight="1">
      <c r="A349" s="41"/>
      <c r="B349" s="42"/>
      <c r="C349" s="220" t="s">
        <v>337</v>
      </c>
      <c r="D349" s="220" t="s">
        <v>197</v>
      </c>
      <c r="E349" s="221" t="s">
        <v>1496</v>
      </c>
      <c r="F349" s="222" t="s">
        <v>1497</v>
      </c>
      <c r="G349" s="223" t="s">
        <v>200</v>
      </c>
      <c r="H349" s="224">
        <v>210</v>
      </c>
      <c r="I349" s="225"/>
      <c r="J349" s="225"/>
      <c r="K349" s="226">
        <f>ROUND(P349*H349,2)</f>
        <v>0</v>
      </c>
      <c r="L349" s="222" t="s">
        <v>201</v>
      </c>
      <c r="M349" s="47"/>
      <c r="N349" s="227" t="s">
        <v>20</v>
      </c>
      <c r="O349" s="228" t="s">
        <v>43</v>
      </c>
      <c r="P349" s="229">
        <f>I349+J349</f>
        <v>0</v>
      </c>
      <c r="Q349" s="229">
        <f>ROUND(I349*H349,2)</f>
        <v>0</v>
      </c>
      <c r="R349" s="229">
        <f>ROUND(J349*H349,2)</f>
        <v>0</v>
      </c>
      <c r="S349" s="87"/>
      <c r="T349" s="230">
        <f>S349*H349</f>
        <v>0</v>
      </c>
      <c r="U349" s="230">
        <v>0</v>
      </c>
      <c r="V349" s="230">
        <f>U349*H349</f>
        <v>0</v>
      </c>
      <c r="W349" s="230">
        <v>0</v>
      </c>
      <c r="X349" s="231">
        <f>W349*H349</f>
        <v>0</v>
      </c>
      <c r="Y349" s="41"/>
      <c r="Z349" s="41"/>
      <c r="AA349" s="41"/>
      <c r="AB349" s="41"/>
      <c r="AC349" s="41"/>
      <c r="AD349" s="41"/>
      <c r="AE349" s="41"/>
      <c r="AR349" s="232" t="s">
        <v>202</v>
      </c>
      <c r="AT349" s="232" t="s">
        <v>197</v>
      </c>
      <c r="AU349" s="232" t="s">
        <v>84</v>
      </c>
      <c r="AY349" s="20" t="s">
        <v>194</v>
      </c>
      <c r="BE349" s="233">
        <f>IF(O349="základní",K349,0)</f>
        <v>0</v>
      </c>
      <c r="BF349" s="233">
        <f>IF(O349="snížená",K349,0)</f>
        <v>0</v>
      </c>
      <c r="BG349" s="233">
        <f>IF(O349="zákl. přenesená",K349,0)</f>
        <v>0</v>
      </c>
      <c r="BH349" s="233">
        <f>IF(O349="sníž. přenesená",K349,0)</f>
        <v>0</v>
      </c>
      <c r="BI349" s="233">
        <f>IF(O349="nulová",K349,0)</f>
        <v>0</v>
      </c>
      <c r="BJ349" s="20" t="s">
        <v>82</v>
      </c>
      <c r="BK349" s="233">
        <f>ROUND(P349*H349,2)</f>
        <v>0</v>
      </c>
      <c r="BL349" s="20" t="s">
        <v>202</v>
      </c>
      <c r="BM349" s="232" t="s">
        <v>1498</v>
      </c>
    </row>
    <row r="350" s="2" customFormat="1">
      <c r="A350" s="41"/>
      <c r="B350" s="42"/>
      <c r="C350" s="43"/>
      <c r="D350" s="234" t="s">
        <v>204</v>
      </c>
      <c r="E350" s="43"/>
      <c r="F350" s="235" t="s">
        <v>1499</v>
      </c>
      <c r="G350" s="43"/>
      <c r="H350" s="43"/>
      <c r="I350" s="236"/>
      <c r="J350" s="236"/>
      <c r="K350" s="43"/>
      <c r="L350" s="43"/>
      <c r="M350" s="47"/>
      <c r="N350" s="237"/>
      <c r="O350" s="238"/>
      <c r="P350" s="87"/>
      <c r="Q350" s="87"/>
      <c r="R350" s="87"/>
      <c r="S350" s="87"/>
      <c r="T350" s="87"/>
      <c r="U350" s="87"/>
      <c r="V350" s="87"/>
      <c r="W350" s="87"/>
      <c r="X350" s="88"/>
      <c r="Y350" s="41"/>
      <c r="Z350" s="41"/>
      <c r="AA350" s="41"/>
      <c r="AB350" s="41"/>
      <c r="AC350" s="41"/>
      <c r="AD350" s="41"/>
      <c r="AE350" s="41"/>
      <c r="AT350" s="20" t="s">
        <v>204</v>
      </c>
      <c r="AU350" s="20" t="s">
        <v>84</v>
      </c>
    </row>
    <row r="351" s="13" customFormat="1">
      <c r="A351" s="13"/>
      <c r="B351" s="239"/>
      <c r="C351" s="240"/>
      <c r="D351" s="241" t="s">
        <v>206</v>
      </c>
      <c r="E351" s="242" t="s">
        <v>20</v>
      </c>
      <c r="F351" s="243" t="s">
        <v>1346</v>
      </c>
      <c r="G351" s="240"/>
      <c r="H351" s="242" t="s">
        <v>20</v>
      </c>
      <c r="I351" s="244"/>
      <c r="J351" s="244"/>
      <c r="K351" s="240"/>
      <c r="L351" s="240"/>
      <c r="M351" s="245"/>
      <c r="N351" s="246"/>
      <c r="O351" s="247"/>
      <c r="P351" s="247"/>
      <c r="Q351" s="247"/>
      <c r="R351" s="247"/>
      <c r="S351" s="247"/>
      <c r="T351" s="247"/>
      <c r="U351" s="247"/>
      <c r="V351" s="247"/>
      <c r="W351" s="247"/>
      <c r="X351" s="248"/>
      <c r="Y351" s="13"/>
      <c r="Z351" s="13"/>
      <c r="AA351" s="13"/>
      <c r="AB351" s="13"/>
      <c r="AC351" s="13"/>
      <c r="AD351" s="13"/>
      <c r="AE351" s="13"/>
      <c r="AT351" s="249" t="s">
        <v>206</v>
      </c>
      <c r="AU351" s="249" t="s">
        <v>84</v>
      </c>
      <c r="AV351" s="13" t="s">
        <v>82</v>
      </c>
      <c r="AW351" s="13" t="s">
        <v>5</v>
      </c>
      <c r="AX351" s="13" t="s">
        <v>74</v>
      </c>
      <c r="AY351" s="249" t="s">
        <v>194</v>
      </c>
    </row>
    <row r="352" s="13" customFormat="1">
      <c r="A352" s="13"/>
      <c r="B352" s="239"/>
      <c r="C352" s="240"/>
      <c r="D352" s="241" t="s">
        <v>206</v>
      </c>
      <c r="E352" s="242" t="s">
        <v>20</v>
      </c>
      <c r="F352" s="243" t="s">
        <v>1434</v>
      </c>
      <c r="G352" s="240"/>
      <c r="H352" s="242" t="s">
        <v>20</v>
      </c>
      <c r="I352" s="244"/>
      <c r="J352" s="244"/>
      <c r="K352" s="240"/>
      <c r="L352" s="240"/>
      <c r="M352" s="245"/>
      <c r="N352" s="246"/>
      <c r="O352" s="247"/>
      <c r="P352" s="247"/>
      <c r="Q352" s="247"/>
      <c r="R352" s="247"/>
      <c r="S352" s="247"/>
      <c r="T352" s="247"/>
      <c r="U352" s="247"/>
      <c r="V352" s="247"/>
      <c r="W352" s="247"/>
      <c r="X352" s="248"/>
      <c r="Y352" s="13"/>
      <c r="Z352" s="13"/>
      <c r="AA352" s="13"/>
      <c r="AB352" s="13"/>
      <c r="AC352" s="13"/>
      <c r="AD352" s="13"/>
      <c r="AE352" s="13"/>
      <c r="AT352" s="249" t="s">
        <v>206</v>
      </c>
      <c r="AU352" s="249" t="s">
        <v>84</v>
      </c>
      <c r="AV352" s="13" t="s">
        <v>82</v>
      </c>
      <c r="AW352" s="13" t="s">
        <v>5</v>
      </c>
      <c r="AX352" s="13" t="s">
        <v>74</v>
      </c>
      <c r="AY352" s="249" t="s">
        <v>194</v>
      </c>
    </row>
    <row r="353" s="13" customFormat="1">
      <c r="A353" s="13"/>
      <c r="B353" s="239"/>
      <c r="C353" s="240"/>
      <c r="D353" s="241" t="s">
        <v>206</v>
      </c>
      <c r="E353" s="242" t="s">
        <v>20</v>
      </c>
      <c r="F353" s="243" t="s">
        <v>200</v>
      </c>
      <c r="G353" s="240"/>
      <c r="H353" s="242" t="s">
        <v>20</v>
      </c>
      <c r="I353" s="244"/>
      <c r="J353" s="244"/>
      <c r="K353" s="240"/>
      <c r="L353" s="240"/>
      <c r="M353" s="245"/>
      <c r="N353" s="246"/>
      <c r="O353" s="247"/>
      <c r="P353" s="247"/>
      <c r="Q353" s="247"/>
      <c r="R353" s="247"/>
      <c r="S353" s="247"/>
      <c r="T353" s="247"/>
      <c r="U353" s="247"/>
      <c r="V353" s="247"/>
      <c r="W353" s="247"/>
      <c r="X353" s="248"/>
      <c r="Y353" s="13"/>
      <c r="Z353" s="13"/>
      <c r="AA353" s="13"/>
      <c r="AB353" s="13"/>
      <c r="AC353" s="13"/>
      <c r="AD353" s="13"/>
      <c r="AE353" s="13"/>
      <c r="AT353" s="249" t="s">
        <v>206</v>
      </c>
      <c r="AU353" s="249" t="s">
        <v>84</v>
      </c>
      <c r="AV353" s="13" t="s">
        <v>82</v>
      </c>
      <c r="AW353" s="13" t="s">
        <v>5</v>
      </c>
      <c r="AX353" s="13" t="s">
        <v>74</v>
      </c>
      <c r="AY353" s="249" t="s">
        <v>194</v>
      </c>
    </row>
    <row r="354" s="14" customFormat="1">
      <c r="A354" s="14"/>
      <c r="B354" s="250"/>
      <c r="C354" s="251"/>
      <c r="D354" s="241" t="s">
        <v>206</v>
      </c>
      <c r="E354" s="252" t="s">
        <v>20</v>
      </c>
      <c r="F354" s="253" t="s">
        <v>1347</v>
      </c>
      <c r="G354" s="251"/>
      <c r="H354" s="254">
        <v>210</v>
      </c>
      <c r="I354" s="255"/>
      <c r="J354" s="255"/>
      <c r="K354" s="251"/>
      <c r="L354" s="251"/>
      <c r="M354" s="256"/>
      <c r="N354" s="257"/>
      <c r="O354" s="258"/>
      <c r="P354" s="258"/>
      <c r="Q354" s="258"/>
      <c r="R354" s="258"/>
      <c r="S354" s="258"/>
      <c r="T354" s="258"/>
      <c r="U354" s="258"/>
      <c r="V354" s="258"/>
      <c r="W354" s="258"/>
      <c r="X354" s="259"/>
      <c r="Y354" s="14"/>
      <c r="Z354" s="14"/>
      <c r="AA354" s="14"/>
      <c r="AB354" s="14"/>
      <c r="AC354" s="14"/>
      <c r="AD354" s="14"/>
      <c r="AE354" s="14"/>
      <c r="AT354" s="260" t="s">
        <v>206</v>
      </c>
      <c r="AU354" s="260" t="s">
        <v>84</v>
      </c>
      <c r="AV354" s="14" t="s">
        <v>84</v>
      </c>
      <c r="AW354" s="14" t="s">
        <v>5</v>
      </c>
      <c r="AX354" s="14" t="s">
        <v>74</v>
      </c>
      <c r="AY354" s="260" t="s">
        <v>194</v>
      </c>
    </row>
    <row r="355" s="15" customFormat="1">
      <c r="A355" s="15"/>
      <c r="B355" s="261"/>
      <c r="C355" s="262"/>
      <c r="D355" s="241" t="s">
        <v>206</v>
      </c>
      <c r="E355" s="263" t="s">
        <v>20</v>
      </c>
      <c r="F355" s="264" t="s">
        <v>210</v>
      </c>
      <c r="G355" s="262"/>
      <c r="H355" s="265">
        <v>210</v>
      </c>
      <c r="I355" s="266"/>
      <c r="J355" s="266"/>
      <c r="K355" s="262"/>
      <c r="L355" s="262"/>
      <c r="M355" s="267"/>
      <c r="N355" s="268"/>
      <c r="O355" s="269"/>
      <c r="P355" s="269"/>
      <c r="Q355" s="269"/>
      <c r="R355" s="269"/>
      <c r="S355" s="269"/>
      <c r="T355" s="269"/>
      <c r="U355" s="269"/>
      <c r="V355" s="269"/>
      <c r="W355" s="269"/>
      <c r="X355" s="270"/>
      <c r="Y355" s="15"/>
      <c r="Z355" s="15"/>
      <c r="AA355" s="15"/>
      <c r="AB355" s="15"/>
      <c r="AC355" s="15"/>
      <c r="AD355" s="15"/>
      <c r="AE355" s="15"/>
      <c r="AT355" s="271" t="s">
        <v>206</v>
      </c>
      <c r="AU355" s="271" t="s">
        <v>84</v>
      </c>
      <c r="AV355" s="15" t="s">
        <v>202</v>
      </c>
      <c r="AW355" s="15" t="s">
        <v>5</v>
      </c>
      <c r="AX355" s="15" t="s">
        <v>82</v>
      </c>
      <c r="AY355" s="271" t="s">
        <v>194</v>
      </c>
    </row>
    <row r="356" s="2" customFormat="1" ht="24.15" customHeight="1">
      <c r="A356" s="41"/>
      <c r="B356" s="42"/>
      <c r="C356" s="220" t="s">
        <v>353</v>
      </c>
      <c r="D356" s="220" t="s">
        <v>197</v>
      </c>
      <c r="E356" s="221" t="s">
        <v>1500</v>
      </c>
      <c r="F356" s="222" t="s">
        <v>1501</v>
      </c>
      <c r="G356" s="223" t="s">
        <v>200</v>
      </c>
      <c r="H356" s="224">
        <v>210</v>
      </c>
      <c r="I356" s="225"/>
      <c r="J356" s="225"/>
      <c r="K356" s="226">
        <f>ROUND(P356*H356,2)</f>
        <v>0</v>
      </c>
      <c r="L356" s="222" t="s">
        <v>201</v>
      </c>
      <c r="M356" s="47"/>
      <c r="N356" s="227" t="s">
        <v>20</v>
      </c>
      <c r="O356" s="228" t="s">
        <v>43</v>
      </c>
      <c r="P356" s="229">
        <f>I356+J356</f>
        <v>0</v>
      </c>
      <c r="Q356" s="229">
        <f>ROUND(I356*H356,2)</f>
        <v>0</v>
      </c>
      <c r="R356" s="229">
        <f>ROUND(J356*H356,2)</f>
        <v>0</v>
      </c>
      <c r="S356" s="87"/>
      <c r="T356" s="230">
        <f>S356*H356</f>
        <v>0</v>
      </c>
      <c r="U356" s="230">
        <v>0</v>
      </c>
      <c r="V356" s="230">
        <f>U356*H356</f>
        <v>0</v>
      </c>
      <c r="W356" s="230">
        <v>0</v>
      </c>
      <c r="X356" s="231">
        <f>W356*H356</f>
        <v>0</v>
      </c>
      <c r="Y356" s="41"/>
      <c r="Z356" s="41"/>
      <c r="AA356" s="41"/>
      <c r="AB356" s="41"/>
      <c r="AC356" s="41"/>
      <c r="AD356" s="41"/>
      <c r="AE356" s="41"/>
      <c r="AR356" s="232" t="s">
        <v>202</v>
      </c>
      <c r="AT356" s="232" t="s">
        <v>197</v>
      </c>
      <c r="AU356" s="232" t="s">
        <v>84</v>
      </c>
      <c r="AY356" s="20" t="s">
        <v>194</v>
      </c>
      <c r="BE356" s="233">
        <f>IF(O356="základní",K356,0)</f>
        <v>0</v>
      </c>
      <c r="BF356" s="233">
        <f>IF(O356="snížená",K356,0)</f>
        <v>0</v>
      </c>
      <c r="BG356" s="233">
        <f>IF(O356="zákl. přenesená",K356,0)</f>
        <v>0</v>
      </c>
      <c r="BH356" s="233">
        <f>IF(O356="sníž. přenesená",K356,0)</f>
        <v>0</v>
      </c>
      <c r="BI356" s="233">
        <f>IF(O356="nulová",K356,0)</f>
        <v>0</v>
      </c>
      <c r="BJ356" s="20" t="s">
        <v>82</v>
      </c>
      <c r="BK356" s="233">
        <f>ROUND(P356*H356,2)</f>
        <v>0</v>
      </c>
      <c r="BL356" s="20" t="s">
        <v>202</v>
      </c>
      <c r="BM356" s="232" t="s">
        <v>1502</v>
      </c>
    </row>
    <row r="357" s="2" customFormat="1">
      <c r="A357" s="41"/>
      <c r="B357" s="42"/>
      <c r="C357" s="43"/>
      <c r="D357" s="234" t="s">
        <v>204</v>
      </c>
      <c r="E357" s="43"/>
      <c r="F357" s="235" t="s">
        <v>1503</v>
      </c>
      <c r="G357" s="43"/>
      <c r="H357" s="43"/>
      <c r="I357" s="236"/>
      <c r="J357" s="236"/>
      <c r="K357" s="43"/>
      <c r="L357" s="43"/>
      <c r="M357" s="47"/>
      <c r="N357" s="237"/>
      <c r="O357" s="238"/>
      <c r="P357" s="87"/>
      <c r="Q357" s="87"/>
      <c r="R357" s="87"/>
      <c r="S357" s="87"/>
      <c r="T357" s="87"/>
      <c r="U357" s="87"/>
      <c r="V357" s="87"/>
      <c r="W357" s="87"/>
      <c r="X357" s="88"/>
      <c r="Y357" s="41"/>
      <c r="Z357" s="41"/>
      <c r="AA357" s="41"/>
      <c r="AB357" s="41"/>
      <c r="AC357" s="41"/>
      <c r="AD357" s="41"/>
      <c r="AE357" s="41"/>
      <c r="AT357" s="20" t="s">
        <v>204</v>
      </c>
      <c r="AU357" s="20" t="s">
        <v>84</v>
      </c>
    </row>
    <row r="358" s="13" customFormat="1">
      <c r="A358" s="13"/>
      <c r="B358" s="239"/>
      <c r="C358" s="240"/>
      <c r="D358" s="241" t="s">
        <v>206</v>
      </c>
      <c r="E358" s="242" t="s">
        <v>20</v>
      </c>
      <c r="F358" s="243" t="s">
        <v>1504</v>
      </c>
      <c r="G358" s="240"/>
      <c r="H358" s="242" t="s">
        <v>20</v>
      </c>
      <c r="I358" s="244"/>
      <c r="J358" s="244"/>
      <c r="K358" s="240"/>
      <c r="L358" s="240"/>
      <c r="M358" s="245"/>
      <c r="N358" s="246"/>
      <c r="O358" s="247"/>
      <c r="P358" s="247"/>
      <c r="Q358" s="247"/>
      <c r="R358" s="247"/>
      <c r="S358" s="247"/>
      <c r="T358" s="247"/>
      <c r="U358" s="247"/>
      <c r="V358" s="247"/>
      <c r="W358" s="247"/>
      <c r="X358" s="248"/>
      <c r="Y358" s="13"/>
      <c r="Z358" s="13"/>
      <c r="AA358" s="13"/>
      <c r="AB358" s="13"/>
      <c r="AC358" s="13"/>
      <c r="AD358" s="13"/>
      <c r="AE358" s="13"/>
      <c r="AT358" s="249" t="s">
        <v>206</v>
      </c>
      <c r="AU358" s="249" t="s">
        <v>84</v>
      </c>
      <c r="AV358" s="13" t="s">
        <v>82</v>
      </c>
      <c r="AW358" s="13" t="s">
        <v>5</v>
      </c>
      <c r="AX358" s="13" t="s">
        <v>74</v>
      </c>
      <c r="AY358" s="249" t="s">
        <v>194</v>
      </c>
    </row>
    <row r="359" s="13" customFormat="1">
      <c r="A359" s="13"/>
      <c r="B359" s="239"/>
      <c r="C359" s="240"/>
      <c r="D359" s="241" t="s">
        <v>206</v>
      </c>
      <c r="E359" s="242" t="s">
        <v>20</v>
      </c>
      <c r="F359" s="243" t="s">
        <v>1505</v>
      </c>
      <c r="G359" s="240"/>
      <c r="H359" s="242" t="s">
        <v>20</v>
      </c>
      <c r="I359" s="244"/>
      <c r="J359" s="244"/>
      <c r="K359" s="240"/>
      <c r="L359" s="240"/>
      <c r="M359" s="245"/>
      <c r="N359" s="246"/>
      <c r="O359" s="247"/>
      <c r="P359" s="247"/>
      <c r="Q359" s="247"/>
      <c r="R359" s="247"/>
      <c r="S359" s="247"/>
      <c r="T359" s="247"/>
      <c r="U359" s="247"/>
      <c r="V359" s="247"/>
      <c r="W359" s="247"/>
      <c r="X359" s="248"/>
      <c r="Y359" s="13"/>
      <c r="Z359" s="13"/>
      <c r="AA359" s="13"/>
      <c r="AB359" s="13"/>
      <c r="AC359" s="13"/>
      <c r="AD359" s="13"/>
      <c r="AE359" s="13"/>
      <c r="AT359" s="249" t="s">
        <v>206</v>
      </c>
      <c r="AU359" s="249" t="s">
        <v>84</v>
      </c>
      <c r="AV359" s="13" t="s">
        <v>82</v>
      </c>
      <c r="AW359" s="13" t="s">
        <v>5</v>
      </c>
      <c r="AX359" s="13" t="s">
        <v>74</v>
      </c>
      <c r="AY359" s="249" t="s">
        <v>194</v>
      </c>
    </row>
    <row r="360" s="13" customFormat="1">
      <c r="A360" s="13"/>
      <c r="B360" s="239"/>
      <c r="C360" s="240"/>
      <c r="D360" s="241" t="s">
        <v>206</v>
      </c>
      <c r="E360" s="242" t="s">
        <v>20</v>
      </c>
      <c r="F360" s="243" t="s">
        <v>200</v>
      </c>
      <c r="G360" s="240"/>
      <c r="H360" s="242" t="s">
        <v>20</v>
      </c>
      <c r="I360" s="244"/>
      <c r="J360" s="244"/>
      <c r="K360" s="240"/>
      <c r="L360" s="240"/>
      <c r="M360" s="245"/>
      <c r="N360" s="246"/>
      <c r="O360" s="247"/>
      <c r="P360" s="247"/>
      <c r="Q360" s="247"/>
      <c r="R360" s="247"/>
      <c r="S360" s="247"/>
      <c r="T360" s="247"/>
      <c r="U360" s="247"/>
      <c r="V360" s="247"/>
      <c r="W360" s="247"/>
      <c r="X360" s="248"/>
      <c r="Y360" s="13"/>
      <c r="Z360" s="13"/>
      <c r="AA360" s="13"/>
      <c r="AB360" s="13"/>
      <c r="AC360" s="13"/>
      <c r="AD360" s="13"/>
      <c r="AE360" s="13"/>
      <c r="AT360" s="249" t="s">
        <v>206</v>
      </c>
      <c r="AU360" s="249" t="s">
        <v>84</v>
      </c>
      <c r="AV360" s="13" t="s">
        <v>82</v>
      </c>
      <c r="AW360" s="13" t="s">
        <v>5</v>
      </c>
      <c r="AX360" s="13" t="s">
        <v>74</v>
      </c>
      <c r="AY360" s="249" t="s">
        <v>194</v>
      </c>
    </row>
    <row r="361" s="14" customFormat="1">
      <c r="A361" s="14"/>
      <c r="B361" s="250"/>
      <c r="C361" s="251"/>
      <c r="D361" s="241" t="s">
        <v>206</v>
      </c>
      <c r="E361" s="252" t="s">
        <v>20</v>
      </c>
      <c r="F361" s="253" t="s">
        <v>1347</v>
      </c>
      <c r="G361" s="251"/>
      <c r="H361" s="254">
        <v>210</v>
      </c>
      <c r="I361" s="255"/>
      <c r="J361" s="255"/>
      <c r="K361" s="251"/>
      <c r="L361" s="251"/>
      <c r="M361" s="256"/>
      <c r="N361" s="257"/>
      <c r="O361" s="258"/>
      <c r="P361" s="258"/>
      <c r="Q361" s="258"/>
      <c r="R361" s="258"/>
      <c r="S361" s="258"/>
      <c r="T361" s="258"/>
      <c r="U361" s="258"/>
      <c r="V361" s="258"/>
      <c r="W361" s="258"/>
      <c r="X361" s="259"/>
      <c r="Y361" s="14"/>
      <c r="Z361" s="14"/>
      <c r="AA361" s="14"/>
      <c r="AB361" s="14"/>
      <c r="AC361" s="14"/>
      <c r="AD361" s="14"/>
      <c r="AE361" s="14"/>
      <c r="AT361" s="260" t="s">
        <v>206</v>
      </c>
      <c r="AU361" s="260" t="s">
        <v>84</v>
      </c>
      <c r="AV361" s="14" t="s">
        <v>84</v>
      </c>
      <c r="AW361" s="14" t="s">
        <v>5</v>
      </c>
      <c r="AX361" s="14" t="s">
        <v>74</v>
      </c>
      <c r="AY361" s="260" t="s">
        <v>194</v>
      </c>
    </row>
    <row r="362" s="15" customFormat="1">
      <c r="A362" s="15"/>
      <c r="B362" s="261"/>
      <c r="C362" s="262"/>
      <c r="D362" s="241" t="s">
        <v>206</v>
      </c>
      <c r="E362" s="263" t="s">
        <v>20</v>
      </c>
      <c r="F362" s="264" t="s">
        <v>210</v>
      </c>
      <c r="G362" s="262"/>
      <c r="H362" s="265">
        <v>210</v>
      </c>
      <c r="I362" s="266"/>
      <c r="J362" s="266"/>
      <c r="K362" s="262"/>
      <c r="L362" s="262"/>
      <c r="M362" s="267"/>
      <c r="N362" s="268"/>
      <c r="O362" s="269"/>
      <c r="P362" s="269"/>
      <c r="Q362" s="269"/>
      <c r="R362" s="269"/>
      <c r="S362" s="269"/>
      <c r="T362" s="269"/>
      <c r="U362" s="269"/>
      <c r="V362" s="269"/>
      <c r="W362" s="269"/>
      <c r="X362" s="270"/>
      <c r="Y362" s="15"/>
      <c r="Z362" s="15"/>
      <c r="AA362" s="15"/>
      <c r="AB362" s="15"/>
      <c r="AC362" s="15"/>
      <c r="AD362" s="15"/>
      <c r="AE362" s="15"/>
      <c r="AT362" s="271" t="s">
        <v>206</v>
      </c>
      <c r="AU362" s="271" t="s">
        <v>84</v>
      </c>
      <c r="AV362" s="15" t="s">
        <v>202</v>
      </c>
      <c r="AW362" s="15" t="s">
        <v>5</v>
      </c>
      <c r="AX362" s="15" t="s">
        <v>82</v>
      </c>
      <c r="AY362" s="271" t="s">
        <v>194</v>
      </c>
    </row>
    <row r="363" s="2" customFormat="1" ht="24.15" customHeight="1">
      <c r="A363" s="41"/>
      <c r="B363" s="42"/>
      <c r="C363" s="220" t="s">
        <v>361</v>
      </c>
      <c r="D363" s="220" t="s">
        <v>197</v>
      </c>
      <c r="E363" s="221" t="s">
        <v>1506</v>
      </c>
      <c r="F363" s="222" t="s">
        <v>1507</v>
      </c>
      <c r="G363" s="223" t="s">
        <v>200</v>
      </c>
      <c r="H363" s="224">
        <v>210</v>
      </c>
      <c r="I363" s="225"/>
      <c r="J363" s="225"/>
      <c r="K363" s="226">
        <f>ROUND(P363*H363,2)</f>
        <v>0</v>
      </c>
      <c r="L363" s="222" t="s">
        <v>201</v>
      </c>
      <c r="M363" s="47"/>
      <c r="N363" s="227" t="s">
        <v>20</v>
      </c>
      <c r="O363" s="228" t="s">
        <v>43</v>
      </c>
      <c r="P363" s="229">
        <f>I363+J363</f>
        <v>0</v>
      </c>
      <c r="Q363" s="229">
        <f>ROUND(I363*H363,2)</f>
        <v>0</v>
      </c>
      <c r="R363" s="229">
        <f>ROUND(J363*H363,2)</f>
        <v>0</v>
      </c>
      <c r="S363" s="87"/>
      <c r="T363" s="230">
        <f>S363*H363</f>
        <v>0</v>
      </c>
      <c r="U363" s="230">
        <v>0</v>
      </c>
      <c r="V363" s="230">
        <f>U363*H363</f>
        <v>0</v>
      </c>
      <c r="W363" s="230">
        <v>0</v>
      </c>
      <c r="X363" s="231">
        <f>W363*H363</f>
        <v>0</v>
      </c>
      <c r="Y363" s="41"/>
      <c r="Z363" s="41"/>
      <c r="AA363" s="41"/>
      <c r="AB363" s="41"/>
      <c r="AC363" s="41"/>
      <c r="AD363" s="41"/>
      <c r="AE363" s="41"/>
      <c r="AR363" s="232" t="s">
        <v>202</v>
      </c>
      <c r="AT363" s="232" t="s">
        <v>197</v>
      </c>
      <c r="AU363" s="232" t="s">
        <v>84</v>
      </c>
      <c r="AY363" s="20" t="s">
        <v>194</v>
      </c>
      <c r="BE363" s="233">
        <f>IF(O363="základní",K363,0)</f>
        <v>0</v>
      </c>
      <c r="BF363" s="233">
        <f>IF(O363="snížená",K363,0)</f>
        <v>0</v>
      </c>
      <c r="BG363" s="233">
        <f>IF(O363="zákl. přenesená",K363,0)</f>
        <v>0</v>
      </c>
      <c r="BH363" s="233">
        <f>IF(O363="sníž. přenesená",K363,0)</f>
        <v>0</v>
      </c>
      <c r="BI363" s="233">
        <f>IF(O363="nulová",K363,0)</f>
        <v>0</v>
      </c>
      <c r="BJ363" s="20" t="s">
        <v>82</v>
      </c>
      <c r="BK363" s="233">
        <f>ROUND(P363*H363,2)</f>
        <v>0</v>
      </c>
      <c r="BL363" s="20" t="s">
        <v>202</v>
      </c>
      <c r="BM363" s="232" t="s">
        <v>1508</v>
      </c>
    </row>
    <row r="364" s="2" customFormat="1">
      <c r="A364" s="41"/>
      <c r="B364" s="42"/>
      <c r="C364" s="43"/>
      <c r="D364" s="234" t="s">
        <v>204</v>
      </c>
      <c r="E364" s="43"/>
      <c r="F364" s="235" t="s">
        <v>1509</v>
      </c>
      <c r="G364" s="43"/>
      <c r="H364" s="43"/>
      <c r="I364" s="236"/>
      <c r="J364" s="236"/>
      <c r="K364" s="43"/>
      <c r="L364" s="43"/>
      <c r="M364" s="47"/>
      <c r="N364" s="237"/>
      <c r="O364" s="238"/>
      <c r="P364" s="87"/>
      <c r="Q364" s="87"/>
      <c r="R364" s="87"/>
      <c r="S364" s="87"/>
      <c r="T364" s="87"/>
      <c r="U364" s="87"/>
      <c r="V364" s="87"/>
      <c r="W364" s="87"/>
      <c r="X364" s="88"/>
      <c r="Y364" s="41"/>
      <c r="Z364" s="41"/>
      <c r="AA364" s="41"/>
      <c r="AB364" s="41"/>
      <c r="AC364" s="41"/>
      <c r="AD364" s="41"/>
      <c r="AE364" s="41"/>
      <c r="AT364" s="20" t="s">
        <v>204</v>
      </c>
      <c r="AU364" s="20" t="s">
        <v>84</v>
      </c>
    </row>
    <row r="365" s="13" customFormat="1">
      <c r="A365" s="13"/>
      <c r="B365" s="239"/>
      <c r="C365" s="240"/>
      <c r="D365" s="241" t="s">
        <v>206</v>
      </c>
      <c r="E365" s="242" t="s">
        <v>20</v>
      </c>
      <c r="F365" s="243" t="s">
        <v>1504</v>
      </c>
      <c r="G365" s="240"/>
      <c r="H365" s="242" t="s">
        <v>20</v>
      </c>
      <c r="I365" s="244"/>
      <c r="J365" s="244"/>
      <c r="K365" s="240"/>
      <c r="L365" s="240"/>
      <c r="M365" s="245"/>
      <c r="N365" s="246"/>
      <c r="O365" s="247"/>
      <c r="P365" s="247"/>
      <c r="Q365" s="247"/>
      <c r="R365" s="247"/>
      <c r="S365" s="247"/>
      <c r="T365" s="247"/>
      <c r="U365" s="247"/>
      <c r="V365" s="247"/>
      <c r="W365" s="247"/>
      <c r="X365" s="248"/>
      <c r="Y365" s="13"/>
      <c r="Z365" s="13"/>
      <c r="AA365" s="13"/>
      <c r="AB365" s="13"/>
      <c r="AC365" s="13"/>
      <c r="AD365" s="13"/>
      <c r="AE365" s="13"/>
      <c r="AT365" s="249" t="s">
        <v>206</v>
      </c>
      <c r="AU365" s="249" t="s">
        <v>84</v>
      </c>
      <c r="AV365" s="13" t="s">
        <v>82</v>
      </c>
      <c r="AW365" s="13" t="s">
        <v>5</v>
      </c>
      <c r="AX365" s="13" t="s">
        <v>74</v>
      </c>
      <c r="AY365" s="249" t="s">
        <v>194</v>
      </c>
    </row>
    <row r="366" s="13" customFormat="1">
      <c r="A366" s="13"/>
      <c r="B366" s="239"/>
      <c r="C366" s="240"/>
      <c r="D366" s="241" t="s">
        <v>206</v>
      </c>
      <c r="E366" s="242" t="s">
        <v>20</v>
      </c>
      <c r="F366" s="243" t="s">
        <v>1450</v>
      </c>
      <c r="G366" s="240"/>
      <c r="H366" s="242" t="s">
        <v>20</v>
      </c>
      <c r="I366" s="244"/>
      <c r="J366" s="244"/>
      <c r="K366" s="240"/>
      <c r="L366" s="240"/>
      <c r="M366" s="245"/>
      <c r="N366" s="246"/>
      <c r="O366" s="247"/>
      <c r="P366" s="247"/>
      <c r="Q366" s="247"/>
      <c r="R366" s="247"/>
      <c r="S366" s="247"/>
      <c r="T366" s="247"/>
      <c r="U366" s="247"/>
      <c r="V366" s="247"/>
      <c r="W366" s="247"/>
      <c r="X366" s="248"/>
      <c r="Y366" s="13"/>
      <c r="Z366" s="13"/>
      <c r="AA366" s="13"/>
      <c r="AB366" s="13"/>
      <c r="AC366" s="13"/>
      <c r="AD366" s="13"/>
      <c r="AE366" s="13"/>
      <c r="AT366" s="249" t="s">
        <v>206</v>
      </c>
      <c r="AU366" s="249" t="s">
        <v>84</v>
      </c>
      <c r="AV366" s="13" t="s">
        <v>82</v>
      </c>
      <c r="AW366" s="13" t="s">
        <v>5</v>
      </c>
      <c r="AX366" s="13" t="s">
        <v>74</v>
      </c>
      <c r="AY366" s="249" t="s">
        <v>194</v>
      </c>
    </row>
    <row r="367" s="13" customFormat="1">
      <c r="A367" s="13"/>
      <c r="B367" s="239"/>
      <c r="C367" s="240"/>
      <c r="D367" s="241" t="s">
        <v>206</v>
      </c>
      <c r="E367" s="242" t="s">
        <v>20</v>
      </c>
      <c r="F367" s="243" t="s">
        <v>200</v>
      </c>
      <c r="G367" s="240"/>
      <c r="H367" s="242" t="s">
        <v>20</v>
      </c>
      <c r="I367" s="244"/>
      <c r="J367" s="244"/>
      <c r="K367" s="240"/>
      <c r="L367" s="240"/>
      <c r="M367" s="245"/>
      <c r="N367" s="246"/>
      <c r="O367" s="247"/>
      <c r="P367" s="247"/>
      <c r="Q367" s="247"/>
      <c r="R367" s="247"/>
      <c r="S367" s="247"/>
      <c r="T367" s="247"/>
      <c r="U367" s="247"/>
      <c r="V367" s="247"/>
      <c r="W367" s="247"/>
      <c r="X367" s="248"/>
      <c r="Y367" s="13"/>
      <c r="Z367" s="13"/>
      <c r="AA367" s="13"/>
      <c r="AB367" s="13"/>
      <c r="AC367" s="13"/>
      <c r="AD367" s="13"/>
      <c r="AE367" s="13"/>
      <c r="AT367" s="249" t="s">
        <v>206</v>
      </c>
      <c r="AU367" s="249" t="s">
        <v>84</v>
      </c>
      <c r="AV367" s="13" t="s">
        <v>82</v>
      </c>
      <c r="AW367" s="13" t="s">
        <v>5</v>
      </c>
      <c r="AX367" s="13" t="s">
        <v>74</v>
      </c>
      <c r="AY367" s="249" t="s">
        <v>194</v>
      </c>
    </row>
    <row r="368" s="14" customFormat="1">
      <c r="A368" s="14"/>
      <c r="B368" s="250"/>
      <c r="C368" s="251"/>
      <c r="D368" s="241" t="s">
        <v>206</v>
      </c>
      <c r="E368" s="252" t="s">
        <v>20</v>
      </c>
      <c r="F368" s="253" t="s">
        <v>1347</v>
      </c>
      <c r="G368" s="251"/>
      <c r="H368" s="254">
        <v>210</v>
      </c>
      <c r="I368" s="255"/>
      <c r="J368" s="255"/>
      <c r="K368" s="251"/>
      <c r="L368" s="251"/>
      <c r="M368" s="256"/>
      <c r="N368" s="257"/>
      <c r="O368" s="258"/>
      <c r="P368" s="258"/>
      <c r="Q368" s="258"/>
      <c r="R368" s="258"/>
      <c r="S368" s="258"/>
      <c r="T368" s="258"/>
      <c r="U368" s="258"/>
      <c r="V368" s="258"/>
      <c r="W368" s="258"/>
      <c r="X368" s="259"/>
      <c r="Y368" s="14"/>
      <c r="Z368" s="14"/>
      <c r="AA368" s="14"/>
      <c r="AB368" s="14"/>
      <c r="AC368" s="14"/>
      <c r="AD368" s="14"/>
      <c r="AE368" s="14"/>
      <c r="AT368" s="260" t="s">
        <v>206</v>
      </c>
      <c r="AU368" s="260" t="s">
        <v>84</v>
      </c>
      <c r="AV368" s="14" t="s">
        <v>84</v>
      </c>
      <c r="AW368" s="14" t="s">
        <v>5</v>
      </c>
      <c r="AX368" s="14" t="s">
        <v>74</v>
      </c>
      <c r="AY368" s="260" t="s">
        <v>194</v>
      </c>
    </row>
    <row r="369" s="15" customFormat="1">
      <c r="A369" s="15"/>
      <c r="B369" s="261"/>
      <c r="C369" s="262"/>
      <c r="D369" s="241" t="s">
        <v>206</v>
      </c>
      <c r="E369" s="263" t="s">
        <v>20</v>
      </c>
      <c r="F369" s="264" t="s">
        <v>210</v>
      </c>
      <c r="G369" s="262"/>
      <c r="H369" s="265">
        <v>210</v>
      </c>
      <c r="I369" s="266"/>
      <c r="J369" s="266"/>
      <c r="K369" s="262"/>
      <c r="L369" s="262"/>
      <c r="M369" s="267"/>
      <c r="N369" s="268"/>
      <c r="O369" s="269"/>
      <c r="P369" s="269"/>
      <c r="Q369" s="269"/>
      <c r="R369" s="269"/>
      <c r="S369" s="269"/>
      <c r="T369" s="269"/>
      <c r="U369" s="269"/>
      <c r="V369" s="269"/>
      <c r="W369" s="269"/>
      <c r="X369" s="270"/>
      <c r="Y369" s="15"/>
      <c r="Z369" s="15"/>
      <c r="AA369" s="15"/>
      <c r="AB369" s="15"/>
      <c r="AC369" s="15"/>
      <c r="AD369" s="15"/>
      <c r="AE369" s="15"/>
      <c r="AT369" s="271" t="s">
        <v>206</v>
      </c>
      <c r="AU369" s="271" t="s">
        <v>84</v>
      </c>
      <c r="AV369" s="15" t="s">
        <v>202</v>
      </c>
      <c r="AW369" s="15" t="s">
        <v>5</v>
      </c>
      <c r="AX369" s="15" t="s">
        <v>82</v>
      </c>
      <c r="AY369" s="271" t="s">
        <v>194</v>
      </c>
    </row>
    <row r="370" s="2" customFormat="1" ht="24.15" customHeight="1">
      <c r="A370" s="41"/>
      <c r="B370" s="42"/>
      <c r="C370" s="220" t="s">
        <v>346</v>
      </c>
      <c r="D370" s="220" t="s">
        <v>197</v>
      </c>
      <c r="E370" s="221" t="s">
        <v>1510</v>
      </c>
      <c r="F370" s="222" t="s">
        <v>1511</v>
      </c>
      <c r="G370" s="223" t="s">
        <v>200</v>
      </c>
      <c r="H370" s="224">
        <v>210</v>
      </c>
      <c r="I370" s="225"/>
      <c r="J370" s="225"/>
      <c r="K370" s="226">
        <f>ROUND(P370*H370,2)</f>
        <v>0</v>
      </c>
      <c r="L370" s="222" t="s">
        <v>201</v>
      </c>
      <c r="M370" s="47"/>
      <c r="N370" s="227" t="s">
        <v>20</v>
      </c>
      <c r="O370" s="228" t="s">
        <v>43</v>
      </c>
      <c r="P370" s="229">
        <f>I370+J370</f>
        <v>0</v>
      </c>
      <c r="Q370" s="229">
        <f>ROUND(I370*H370,2)</f>
        <v>0</v>
      </c>
      <c r="R370" s="229">
        <f>ROUND(J370*H370,2)</f>
        <v>0</v>
      </c>
      <c r="S370" s="87"/>
      <c r="T370" s="230">
        <f>S370*H370</f>
        <v>0</v>
      </c>
      <c r="U370" s="230">
        <v>3.3000000000000002E-06</v>
      </c>
      <c r="V370" s="230">
        <f>U370*H370</f>
        <v>0.00069300000000000004</v>
      </c>
      <c r="W370" s="230">
        <v>0</v>
      </c>
      <c r="X370" s="231">
        <f>W370*H370</f>
        <v>0</v>
      </c>
      <c r="Y370" s="41"/>
      <c r="Z370" s="41"/>
      <c r="AA370" s="41"/>
      <c r="AB370" s="41"/>
      <c r="AC370" s="41"/>
      <c r="AD370" s="41"/>
      <c r="AE370" s="41"/>
      <c r="AR370" s="232" t="s">
        <v>202</v>
      </c>
      <c r="AT370" s="232" t="s">
        <v>197</v>
      </c>
      <c r="AU370" s="232" t="s">
        <v>84</v>
      </c>
      <c r="AY370" s="20" t="s">
        <v>194</v>
      </c>
      <c r="BE370" s="233">
        <f>IF(O370="základní",K370,0)</f>
        <v>0</v>
      </c>
      <c r="BF370" s="233">
        <f>IF(O370="snížená",K370,0)</f>
        <v>0</v>
      </c>
      <c r="BG370" s="233">
        <f>IF(O370="zákl. přenesená",K370,0)</f>
        <v>0</v>
      </c>
      <c r="BH370" s="233">
        <f>IF(O370="sníž. přenesená",K370,0)</f>
        <v>0</v>
      </c>
      <c r="BI370" s="233">
        <f>IF(O370="nulová",K370,0)</f>
        <v>0</v>
      </c>
      <c r="BJ370" s="20" t="s">
        <v>82</v>
      </c>
      <c r="BK370" s="233">
        <f>ROUND(P370*H370,2)</f>
        <v>0</v>
      </c>
      <c r="BL370" s="20" t="s">
        <v>202</v>
      </c>
      <c r="BM370" s="232" t="s">
        <v>1512</v>
      </c>
    </row>
    <row r="371" s="2" customFormat="1">
      <c r="A371" s="41"/>
      <c r="B371" s="42"/>
      <c r="C371" s="43"/>
      <c r="D371" s="234" t="s">
        <v>204</v>
      </c>
      <c r="E371" s="43"/>
      <c r="F371" s="235" t="s">
        <v>1513</v>
      </c>
      <c r="G371" s="43"/>
      <c r="H371" s="43"/>
      <c r="I371" s="236"/>
      <c r="J371" s="236"/>
      <c r="K371" s="43"/>
      <c r="L371" s="43"/>
      <c r="M371" s="47"/>
      <c r="N371" s="237"/>
      <c r="O371" s="238"/>
      <c r="P371" s="87"/>
      <c r="Q371" s="87"/>
      <c r="R371" s="87"/>
      <c r="S371" s="87"/>
      <c r="T371" s="87"/>
      <c r="U371" s="87"/>
      <c r="V371" s="87"/>
      <c r="W371" s="87"/>
      <c r="X371" s="88"/>
      <c r="Y371" s="41"/>
      <c r="Z371" s="41"/>
      <c r="AA371" s="41"/>
      <c r="AB371" s="41"/>
      <c r="AC371" s="41"/>
      <c r="AD371" s="41"/>
      <c r="AE371" s="41"/>
      <c r="AT371" s="20" t="s">
        <v>204</v>
      </c>
      <c r="AU371" s="20" t="s">
        <v>84</v>
      </c>
    </row>
    <row r="372" s="13" customFormat="1">
      <c r="A372" s="13"/>
      <c r="B372" s="239"/>
      <c r="C372" s="240"/>
      <c r="D372" s="241" t="s">
        <v>206</v>
      </c>
      <c r="E372" s="242" t="s">
        <v>20</v>
      </c>
      <c r="F372" s="243" t="s">
        <v>1504</v>
      </c>
      <c r="G372" s="240"/>
      <c r="H372" s="242" t="s">
        <v>20</v>
      </c>
      <c r="I372" s="244"/>
      <c r="J372" s="244"/>
      <c r="K372" s="240"/>
      <c r="L372" s="240"/>
      <c r="M372" s="245"/>
      <c r="N372" s="246"/>
      <c r="O372" s="247"/>
      <c r="P372" s="247"/>
      <c r="Q372" s="247"/>
      <c r="R372" s="247"/>
      <c r="S372" s="247"/>
      <c r="T372" s="247"/>
      <c r="U372" s="247"/>
      <c r="V372" s="247"/>
      <c r="W372" s="247"/>
      <c r="X372" s="248"/>
      <c r="Y372" s="13"/>
      <c r="Z372" s="13"/>
      <c r="AA372" s="13"/>
      <c r="AB372" s="13"/>
      <c r="AC372" s="13"/>
      <c r="AD372" s="13"/>
      <c r="AE372" s="13"/>
      <c r="AT372" s="249" t="s">
        <v>206</v>
      </c>
      <c r="AU372" s="249" t="s">
        <v>84</v>
      </c>
      <c r="AV372" s="13" t="s">
        <v>82</v>
      </c>
      <c r="AW372" s="13" t="s">
        <v>5</v>
      </c>
      <c r="AX372" s="13" t="s">
        <v>74</v>
      </c>
      <c r="AY372" s="249" t="s">
        <v>194</v>
      </c>
    </row>
    <row r="373" s="13" customFormat="1">
      <c r="A373" s="13"/>
      <c r="B373" s="239"/>
      <c r="C373" s="240"/>
      <c r="D373" s="241" t="s">
        <v>206</v>
      </c>
      <c r="E373" s="242" t="s">
        <v>20</v>
      </c>
      <c r="F373" s="243" t="s">
        <v>1460</v>
      </c>
      <c r="G373" s="240"/>
      <c r="H373" s="242" t="s">
        <v>20</v>
      </c>
      <c r="I373" s="244"/>
      <c r="J373" s="244"/>
      <c r="K373" s="240"/>
      <c r="L373" s="240"/>
      <c r="M373" s="245"/>
      <c r="N373" s="246"/>
      <c r="O373" s="247"/>
      <c r="P373" s="247"/>
      <c r="Q373" s="247"/>
      <c r="R373" s="247"/>
      <c r="S373" s="247"/>
      <c r="T373" s="247"/>
      <c r="U373" s="247"/>
      <c r="V373" s="247"/>
      <c r="W373" s="247"/>
      <c r="X373" s="248"/>
      <c r="Y373" s="13"/>
      <c r="Z373" s="13"/>
      <c r="AA373" s="13"/>
      <c r="AB373" s="13"/>
      <c r="AC373" s="13"/>
      <c r="AD373" s="13"/>
      <c r="AE373" s="13"/>
      <c r="AT373" s="249" t="s">
        <v>206</v>
      </c>
      <c r="AU373" s="249" t="s">
        <v>84</v>
      </c>
      <c r="AV373" s="13" t="s">
        <v>82</v>
      </c>
      <c r="AW373" s="13" t="s">
        <v>5</v>
      </c>
      <c r="AX373" s="13" t="s">
        <v>74</v>
      </c>
      <c r="AY373" s="249" t="s">
        <v>194</v>
      </c>
    </row>
    <row r="374" s="13" customFormat="1">
      <c r="A374" s="13"/>
      <c r="B374" s="239"/>
      <c r="C374" s="240"/>
      <c r="D374" s="241" t="s">
        <v>206</v>
      </c>
      <c r="E374" s="242" t="s">
        <v>20</v>
      </c>
      <c r="F374" s="243" t="s">
        <v>200</v>
      </c>
      <c r="G374" s="240"/>
      <c r="H374" s="242" t="s">
        <v>20</v>
      </c>
      <c r="I374" s="244"/>
      <c r="J374" s="244"/>
      <c r="K374" s="240"/>
      <c r="L374" s="240"/>
      <c r="M374" s="245"/>
      <c r="N374" s="246"/>
      <c r="O374" s="247"/>
      <c r="P374" s="247"/>
      <c r="Q374" s="247"/>
      <c r="R374" s="247"/>
      <c r="S374" s="247"/>
      <c r="T374" s="247"/>
      <c r="U374" s="247"/>
      <c r="V374" s="247"/>
      <c r="W374" s="247"/>
      <c r="X374" s="248"/>
      <c r="Y374" s="13"/>
      <c r="Z374" s="13"/>
      <c r="AA374" s="13"/>
      <c r="AB374" s="13"/>
      <c r="AC374" s="13"/>
      <c r="AD374" s="13"/>
      <c r="AE374" s="13"/>
      <c r="AT374" s="249" t="s">
        <v>206</v>
      </c>
      <c r="AU374" s="249" t="s">
        <v>84</v>
      </c>
      <c r="AV374" s="13" t="s">
        <v>82</v>
      </c>
      <c r="AW374" s="13" t="s">
        <v>5</v>
      </c>
      <c r="AX374" s="13" t="s">
        <v>74</v>
      </c>
      <c r="AY374" s="249" t="s">
        <v>194</v>
      </c>
    </row>
    <row r="375" s="14" customFormat="1">
      <c r="A375" s="14"/>
      <c r="B375" s="250"/>
      <c r="C375" s="251"/>
      <c r="D375" s="241" t="s">
        <v>206</v>
      </c>
      <c r="E375" s="252" t="s">
        <v>20</v>
      </c>
      <c r="F375" s="253" t="s">
        <v>1347</v>
      </c>
      <c r="G375" s="251"/>
      <c r="H375" s="254">
        <v>210</v>
      </c>
      <c r="I375" s="255"/>
      <c r="J375" s="255"/>
      <c r="K375" s="251"/>
      <c r="L375" s="251"/>
      <c r="M375" s="256"/>
      <c r="N375" s="257"/>
      <c r="O375" s="258"/>
      <c r="P375" s="258"/>
      <c r="Q375" s="258"/>
      <c r="R375" s="258"/>
      <c r="S375" s="258"/>
      <c r="T375" s="258"/>
      <c r="U375" s="258"/>
      <c r="V375" s="258"/>
      <c r="W375" s="258"/>
      <c r="X375" s="259"/>
      <c r="Y375" s="14"/>
      <c r="Z375" s="14"/>
      <c r="AA375" s="14"/>
      <c r="AB375" s="14"/>
      <c r="AC375" s="14"/>
      <c r="AD375" s="14"/>
      <c r="AE375" s="14"/>
      <c r="AT375" s="260" t="s">
        <v>206</v>
      </c>
      <c r="AU375" s="260" t="s">
        <v>84</v>
      </c>
      <c r="AV375" s="14" t="s">
        <v>84</v>
      </c>
      <c r="AW375" s="14" t="s">
        <v>5</v>
      </c>
      <c r="AX375" s="14" t="s">
        <v>74</v>
      </c>
      <c r="AY375" s="260" t="s">
        <v>194</v>
      </c>
    </row>
    <row r="376" s="15" customFormat="1">
      <c r="A376" s="15"/>
      <c r="B376" s="261"/>
      <c r="C376" s="262"/>
      <c r="D376" s="241" t="s">
        <v>206</v>
      </c>
      <c r="E376" s="263" t="s">
        <v>20</v>
      </c>
      <c r="F376" s="264" t="s">
        <v>210</v>
      </c>
      <c r="G376" s="262"/>
      <c r="H376" s="265">
        <v>210</v>
      </c>
      <c r="I376" s="266"/>
      <c r="J376" s="266"/>
      <c r="K376" s="262"/>
      <c r="L376" s="262"/>
      <c r="M376" s="267"/>
      <c r="N376" s="268"/>
      <c r="O376" s="269"/>
      <c r="P376" s="269"/>
      <c r="Q376" s="269"/>
      <c r="R376" s="269"/>
      <c r="S376" s="269"/>
      <c r="T376" s="269"/>
      <c r="U376" s="269"/>
      <c r="V376" s="269"/>
      <c r="W376" s="269"/>
      <c r="X376" s="270"/>
      <c r="Y376" s="15"/>
      <c r="Z376" s="15"/>
      <c r="AA376" s="15"/>
      <c r="AB376" s="15"/>
      <c r="AC376" s="15"/>
      <c r="AD376" s="15"/>
      <c r="AE376" s="15"/>
      <c r="AT376" s="271" t="s">
        <v>206</v>
      </c>
      <c r="AU376" s="271" t="s">
        <v>84</v>
      </c>
      <c r="AV376" s="15" t="s">
        <v>202</v>
      </c>
      <c r="AW376" s="15" t="s">
        <v>5</v>
      </c>
      <c r="AX376" s="15" t="s">
        <v>82</v>
      </c>
      <c r="AY376" s="271" t="s">
        <v>194</v>
      </c>
    </row>
    <row r="377" s="2" customFormat="1" ht="16.5" customHeight="1">
      <c r="A377" s="41"/>
      <c r="B377" s="42"/>
      <c r="C377" s="283" t="s">
        <v>351</v>
      </c>
      <c r="D377" s="283" t="s">
        <v>418</v>
      </c>
      <c r="E377" s="284" t="s">
        <v>1462</v>
      </c>
      <c r="F377" s="285" t="s">
        <v>1463</v>
      </c>
      <c r="G377" s="286" t="s">
        <v>1464</v>
      </c>
      <c r="H377" s="287">
        <v>0.084000000000000005</v>
      </c>
      <c r="I377" s="288"/>
      <c r="J377" s="289"/>
      <c r="K377" s="290">
        <f>ROUND(P377*H377,2)</f>
        <v>0</v>
      </c>
      <c r="L377" s="285" t="s">
        <v>20</v>
      </c>
      <c r="M377" s="291"/>
      <c r="N377" s="292" t="s">
        <v>20</v>
      </c>
      <c r="O377" s="228" t="s">
        <v>43</v>
      </c>
      <c r="P377" s="229">
        <f>I377+J377</f>
        <v>0</v>
      </c>
      <c r="Q377" s="229">
        <f>ROUND(I377*H377,2)</f>
        <v>0</v>
      </c>
      <c r="R377" s="229">
        <f>ROUND(J377*H377,2)</f>
        <v>0</v>
      </c>
      <c r="S377" s="87"/>
      <c r="T377" s="230">
        <f>S377*H377</f>
        <v>0</v>
      </c>
      <c r="U377" s="230">
        <v>0.001</v>
      </c>
      <c r="V377" s="230">
        <f>U377*H377</f>
        <v>8.4000000000000009E-05</v>
      </c>
      <c r="W377" s="230">
        <v>0</v>
      </c>
      <c r="X377" s="231">
        <f>W377*H377</f>
        <v>0</v>
      </c>
      <c r="Y377" s="41"/>
      <c r="Z377" s="41"/>
      <c r="AA377" s="41"/>
      <c r="AB377" s="41"/>
      <c r="AC377" s="41"/>
      <c r="AD377" s="41"/>
      <c r="AE377" s="41"/>
      <c r="AR377" s="232" t="s">
        <v>243</v>
      </c>
      <c r="AT377" s="232" t="s">
        <v>418</v>
      </c>
      <c r="AU377" s="232" t="s">
        <v>84</v>
      </c>
      <c r="AY377" s="20" t="s">
        <v>194</v>
      </c>
      <c r="BE377" s="233">
        <f>IF(O377="základní",K377,0)</f>
        <v>0</v>
      </c>
      <c r="BF377" s="233">
        <f>IF(O377="snížená",K377,0)</f>
        <v>0</v>
      </c>
      <c r="BG377" s="233">
        <f>IF(O377="zákl. přenesená",K377,0)</f>
        <v>0</v>
      </c>
      <c r="BH377" s="233">
        <f>IF(O377="sníž. přenesená",K377,0)</f>
        <v>0</v>
      </c>
      <c r="BI377" s="233">
        <f>IF(O377="nulová",K377,0)</f>
        <v>0</v>
      </c>
      <c r="BJ377" s="20" t="s">
        <v>82</v>
      </c>
      <c r="BK377" s="233">
        <f>ROUND(P377*H377,2)</f>
        <v>0</v>
      </c>
      <c r="BL377" s="20" t="s">
        <v>202</v>
      </c>
      <c r="BM377" s="232" t="s">
        <v>1514</v>
      </c>
    </row>
    <row r="378" s="13" customFormat="1">
      <c r="A378" s="13"/>
      <c r="B378" s="239"/>
      <c r="C378" s="240"/>
      <c r="D378" s="241" t="s">
        <v>206</v>
      </c>
      <c r="E378" s="242" t="s">
        <v>20</v>
      </c>
      <c r="F378" s="243" t="s">
        <v>1504</v>
      </c>
      <c r="G378" s="240"/>
      <c r="H378" s="242" t="s">
        <v>20</v>
      </c>
      <c r="I378" s="244"/>
      <c r="J378" s="244"/>
      <c r="K378" s="240"/>
      <c r="L378" s="240"/>
      <c r="M378" s="245"/>
      <c r="N378" s="246"/>
      <c r="O378" s="247"/>
      <c r="P378" s="247"/>
      <c r="Q378" s="247"/>
      <c r="R378" s="247"/>
      <c r="S378" s="247"/>
      <c r="T378" s="247"/>
      <c r="U378" s="247"/>
      <c r="V378" s="247"/>
      <c r="W378" s="247"/>
      <c r="X378" s="248"/>
      <c r="Y378" s="13"/>
      <c r="Z378" s="13"/>
      <c r="AA378" s="13"/>
      <c r="AB378" s="13"/>
      <c r="AC378" s="13"/>
      <c r="AD378" s="13"/>
      <c r="AE378" s="13"/>
      <c r="AT378" s="249" t="s">
        <v>206</v>
      </c>
      <c r="AU378" s="249" t="s">
        <v>84</v>
      </c>
      <c r="AV378" s="13" t="s">
        <v>82</v>
      </c>
      <c r="AW378" s="13" t="s">
        <v>5</v>
      </c>
      <c r="AX378" s="13" t="s">
        <v>74</v>
      </c>
      <c r="AY378" s="249" t="s">
        <v>194</v>
      </c>
    </row>
    <row r="379" s="13" customFormat="1">
      <c r="A379" s="13"/>
      <c r="B379" s="239"/>
      <c r="C379" s="240"/>
      <c r="D379" s="241" t="s">
        <v>206</v>
      </c>
      <c r="E379" s="242" t="s">
        <v>20</v>
      </c>
      <c r="F379" s="243" t="s">
        <v>1466</v>
      </c>
      <c r="G379" s="240"/>
      <c r="H379" s="242" t="s">
        <v>20</v>
      </c>
      <c r="I379" s="244"/>
      <c r="J379" s="244"/>
      <c r="K379" s="240"/>
      <c r="L379" s="240"/>
      <c r="M379" s="245"/>
      <c r="N379" s="246"/>
      <c r="O379" s="247"/>
      <c r="P379" s="247"/>
      <c r="Q379" s="247"/>
      <c r="R379" s="247"/>
      <c r="S379" s="247"/>
      <c r="T379" s="247"/>
      <c r="U379" s="247"/>
      <c r="V379" s="247"/>
      <c r="W379" s="247"/>
      <c r="X379" s="248"/>
      <c r="Y379" s="13"/>
      <c r="Z379" s="13"/>
      <c r="AA379" s="13"/>
      <c r="AB379" s="13"/>
      <c r="AC379" s="13"/>
      <c r="AD379" s="13"/>
      <c r="AE379" s="13"/>
      <c r="AT379" s="249" t="s">
        <v>206</v>
      </c>
      <c r="AU379" s="249" t="s">
        <v>84</v>
      </c>
      <c r="AV379" s="13" t="s">
        <v>82</v>
      </c>
      <c r="AW379" s="13" t="s">
        <v>5</v>
      </c>
      <c r="AX379" s="13" t="s">
        <v>74</v>
      </c>
      <c r="AY379" s="249" t="s">
        <v>194</v>
      </c>
    </row>
    <row r="380" s="14" customFormat="1">
      <c r="A380" s="14"/>
      <c r="B380" s="250"/>
      <c r="C380" s="251"/>
      <c r="D380" s="241" t="s">
        <v>206</v>
      </c>
      <c r="E380" s="252" t="s">
        <v>20</v>
      </c>
      <c r="F380" s="253" t="s">
        <v>1515</v>
      </c>
      <c r="G380" s="251"/>
      <c r="H380" s="254">
        <v>0.084000000000000005</v>
      </c>
      <c r="I380" s="255"/>
      <c r="J380" s="255"/>
      <c r="K380" s="251"/>
      <c r="L380" s="251"/>
      <c r="M380" s="256"/>
      <c r="N380" s="257"/>
      <c r="O380" s="258"/>
      <c r="P380" s="258"/>
      <c r="Q380" s="258"/>
      <c r="R380" s="258"/>
      <c r="S380" s="258"/>
      <c r="T380" s="258"/>
      <c r="U380" s="258"/>
      <c r="V380" s="258"/>
      <c r="W380" s="258"/>
      <c r="X380" s="259"/>
      <c r="Y380" s="14"/>
      <c r="Z380" s="14"/>
      <c r="AA380" s="14"/>
      <c r="AB380" s="14"/>
      <c r="AC380" s="14"/>
      <c r="AD380" s="14"/>
      <c r="AE380" s="14"/>
      <c r="AT380" s="260" t="s">
        <v>206</v>
      </c>
      <c r="AU380" s="260" t="s">
        <v>84</v>
      </c>
      <c r="AV380" s="14" t="s">
        <v>84</v>
      </c>
      <c r="AW380" s="14" t="s">
        <v>5</v>
      </c>
      <c r="AX380" s="14" t="s">
        <v>74</v>
      </c>
      <c r="AY380" s="260" t="s">
        <v>194</v>
      </c>
    </row>
    <row r="381" s="15" customFormat="1">
      <c r="A381" s="15"/>
      <c r="B381" s="261"/>
      <c r="C381" s="262"/>
      <c r="D381" s="241" t="s">
        <v>206</v>
      </c>
      <c r="E381" s="263" t="s">
        <v>20</v>
      </c>
      <c r="F381" s="264" t="s">
        <v>210</v>
      </c>
      <c r="G381" s="262"/>
      <c r="H381" s="265">
        <v>0.084000000000000005</v>
      </c>
      <c r="I381" s="266"/>
      <c r="J381" s="266"/>
      <c r="K381" s="262"/>
      <c r="L381" s="262"/>
      <c r="M381" s="267"/>
      <c r="N381" s="268"/>
      <c r="O381" s="269"/>
      <c r="P381" s="269"/>
      <c r="Q381" s="269"/>
      <c r="R381" s="269"/>
      <c r="S381" s="269"/>
      <c r="T381" s="269"/>
      <c r="U381" s="269"/>
      <c r="V381" s="269"/>
      <c r="W381" s="269"/>
      <c r="X381" s="270"/>
      <c r="Y381" s="15"/>
      <c r="Z381" s="15"/>
      <c r="AA381" s="15"/>
      <c r="AB381" s="15"/>
      <c r="AC381" s="15"/>
      <c r="AD381" s="15"/>
      <c r="AE381" s="15"/>
      <c r="AT381" s="271" t="s">
        <v>206</v>
      </c>
      <c r="AU381" s="271" t="s">
        <v>84</v>
      </c>
      <c r="AV381" s="15" t="s">
        <v>202</v>
      </c>
      <c r="AW381" s="15" t="s">
        <v>5</v>
      </c>
      <c r="AX381" s="15" t="s">
        <v>82</v>
      </c>
      <c r="AY381" s="271" t="s">
        <v>194</v>
      </c>
    </row>
    <row r="382" s="12" customFormat="1" ht="22.8" customHeight="1">
      <c r="A382" s="12"/>
      <c r="B382" s="203"/>
      <c r="C382" s="204"/>
      <c r="D382" s="205" t="s">
        <v>73</v>
      </c>
      <c r="E382" s="218" t="s">
        <v>1516</v>
      </c>
      <c r="F382" s="218" t="s">
        <v>1517</v>
      </c>
      <c r="G382" s="204"/>
      <c r="H382" s="204"/>
      <c r="I382" s="207"/>
      <c r="J382" s="207"/>
      <c r="K382" s="219">
        <f>BK382</f>
        <v>0</v>
      </c>
      <c r="L382" s="204"/>
      <c r="M382" s="209"/>
      <c r="N382" s="210"/>
      <c r="O382" s="211"/>
      <c r="P382" s="211"/>
      <c r="Q382" s="212">
        <f>SUM(Q383:Q439)</f>
        <v>0</v>
      </c>
      <c r="R382" s="212">
        <f>SUM(R383:R439)</f>
        <v>0</v>
      </c>
      <c r="S382" s="211"/>
      <c r="T382" s="213">
        <f>SUM(T383:T439)</f>
        <v>0</v>
      </c>
      <c r="U382" s="211"/>
      <c r="V382" s="213">
        <f>SUM(V383:V439)</f>
        <v>0.0025480000000000008</v>
      </c>
      <c r="W382" s="211"/>
      <c r="X382" s="214">
        <f>SUM(X383:X439)</f>
        <v>0</v>
      </c>
      <c r="Y382" s="12"/>
      <c r="Z382" s="12"/>
      <c r="AA382" s="12"/>
      <c r="AB382" s="12"/>
      <c r="AC382" s="12"/>
      <c r="AD382" s="12"/>
      <c r="AE382" s="12"/>
      <c r="AR382" s="215" t="s">
        <v>82</v>
      </c>
      <c r="AT382" s="216" t="s">
        <v>73</v>
      </c>
      <c r="AU382" s="216" t="s">
        <v>82</v>
      </c>
      <c r="AY382" s="215" t="s">
        <v>194</v>
      </c>
      <c r="BK382" s="217">
        <f>SUM(BK383:BK439)</f>
        <v>0</v>
      </c>
    </row>
    <row r="383" s="2" customFormat="1" ht="24.15" customHeight="1">
      <c r="A383" s="41"/>
      <c r="B383" s="42"/>
      <c r="C383" s="220" t="s">
        <v>364</v>
      </c>
      <c r="D383" s="220" t="s">
        <v>197</v>
      </c>
      <c r="E383" s="221" t="s">
        <v>1518</v>
      </c>
      <c r="F383" s="222" t="s">
        <v>1519</v>
      </c>
      <c r="G383" s="223" t="s">
        <v>200</v>
      </c>
      <c r="H383" s="224">
        <v>20</v>
      </c>
      <c r="I383" s="225"/>
      <c r="J383" s="225"/>
      <c r="K383" s="226">
        <f>ROUND(P383*H383,2)</f>
        <v>0</v>
      </c>
      <c r="L383" s="222" t="s">
        <v>201</v>
      </c>
      <c r="M383" s="47"/>
      <c r="N383" s="227" t="s">
        <v>20</v>
      </c>
      <c r="O383" s="228" t="s">
        <v>43</v>
      </c>
      <c r="P383" s="229">
        <f>I383+J383</f>
        <v>0</v>
      </c>
      <c r="Q383" s="229">
        <f>ROUND(I383*H383,2)</f>
        <v>0</v>
      </c>
      <c r="R383" s="229">
        <f>ROUND(J383*H383,2)</f>
        <v>0</v>
      </c>
      <c r="S383" s="87"/>
      <c r="T383" s="230">
        <f>S383*H383</f>
        <v>0</v>
      </c>
      <c r="U383" s="230">
        <v>0</v>
      </c>
      <c r="V383" s="230">
        <f>U383*H383</f>
        <v>0</v>
      </c>
      <c r="W383" s="230">
        <v>0</v>
      </c>
      <c r="X383" s="231">
        <f>W383*H383</f>
        <v>0</v>
      </c>
      <c r="Y383" s="41"/>
      <c r="Z383" s="41"/>
      <c r="AA383" s="41"/>
      <c r="AB383" s="41"/>
      <c r="AC383" s="41"/>
      <c r="AD383" s="41"/>
      <c r="AE383" s="41"/>
      <c r="AR383" s="232" t="s">
        <v>202</v>
      </c>
      <c r="AT383" s="232" t="s">
        <v>197</v>
      </c>
      <c r="AU383" s="232" t="s">
        <v>84</v>
      </c>
      <c r="AY383" s="20" t="s">
        <v>194</v>
      </c>
      <c r="BE383" s="233">
        <f>IF(O383="základní",K383,0)</f>
        <v>0</v>
      </c>
      <c r="BF383" s="233">
        <f>IF(O383="snížená",K383,0)</f>
        <v>0</v>
      </c>
      <c r="BG383" s="233">
        <f>IF(O383="zákl. přenesená",K383,0)</f>
        <v>0</v>
      </c>
      <c r="BH383" s="233">
        <f>IF(O383="sníž. přenesená",K383,0)</f>
        <v>0</v>
      </c>
      <c r="BI383" s="233">
        <f>IF(O383="nulová",K383,0)</f>
        <v>0</v>
      </c>
      <c r="BJ383" s="20" t="s">
        <v>82</v>
      </c>
      <c r="BK383" s="233">
        <f>ROUND(P383*H383,2)</f>
        <v>0</v>
      </c>
      <c r="BL383" s="20" t="s">
        <v>202</v>
      </c>
      <c r="BM383" s="232" t="s">
        <v>1520</v>
      </c>
    </row>
    <row r="384" s="2" customFormat="1">
      <c r="A384" s="41"/>
      <c r="B384" s="42"/>
      <c r="C384" s="43"/>
      <c r="D384" s="234" t="s">
        <v>204</v>
      </c>
      <c r="E384" s="43"/>
      <c r="F384" s="235" t="s">
        <v>1521</v>
      </c>
      <c r="G384" s="43"/>
      <c r="H384" s="43"/>
      <c r="I384" s="236"/>
      <c r="J384" s="236"/>
      <c r="K384" s="43"/>
      <c r="L384" s="43"/>
      <c r="M384" s="47"/>
      <c r="N384" s="237"/>
      <c r="O384" s="238"/>
      <c r="P384" s="87"/>
      <c r="Q384" s="87"/>
      <c r="R384" s="87"/>
      <c r="S384" s="87"/>
      <c r="T384" s="87"/>
      <c r="U384" s="87"/>
      <c r="V384" s="87"/>
      <c r="W384" s="87"/>
      <c r="X384" s="88"/>
      <c r="Y384" s="41"/>
      <c r="Z384" s="41"/>
      <c r="AA384" s="41"/>
      <c r="AB384" s="41"/>
      <c r="AC384" s="41"/>
      <c r="AD384" s="41"/>
      <c r="AE384" s="41"/>
      <c r="AT384" s="20" t="s">
        <v>204</v>
      </c>
      <c r="AU384" s="20" t="s">
        <v>84</v>
      </c>
    </row>
    <row r="385" s="13" customFormat="1">
      <c r="A385" s="13"/>
      <c r="B385" s="239"/>
      <c r="C385" s="240"/>
      <c r="D385" s="241" t="s">
        <v>206</v>
      </c>
      <c r="E385" s="242" t="s">
        <v>20</v>
      </c>
      <c r="F385" s="243" t="s">
        <v>1352</v>
      </c>
      <c r="G385" s="240"/>
      <c r="H385" s="242" t="s">
        <v>20</v>
      </c>
      <c r="I385" s="244"/>
      <c r="J385" s="244"/>
      <c r="K385" s="240"/>
      <c r="L385" s="240"/>
      <c r="M385" s="245"/>
      <c r="N385" s="246"/>
      <c r="O385" s="247"/>
      <c r="P385" s="247"/>
      <c r="Q385" s="247"/>
      <c r="R385" s="247"/>
      <c r="S385" s="247"/>
      <c r="T385" s="247"/>
      <c r="U385" s="247"/>
      <c r="V385" s="247"/>
      <c r="W385" s="247"/>
      <c r="X385" s="248"/>
      <c r="Y385" s="13"/>
      <c r="Z385" s="13"/>
      <c r="AA385" s="13"/>
      <c r="AB385" s="13"/>
      <c r="AC385" s="13"/>
      <c r="AD385" s="13"/>
      <c r="AE385" s="13"/>
      <c r="AT385" s="249" t="s">
        <v>206</v>
      </c>
      <c r="AU385" s="249" t="s">
        <v>84</v>
      </c>
      <c r="AV385" s="13" t="s">
        <v>82</v>
      </c>
      <c r="AW385" s="13" t="s">
        <v>5</v>
      </c>
      <c r="AX385" s="13" t="s">
        <v>74</v>
      </c>
      <c r="AY385" s="249" t="s">
        <v>194</v>
      </c>
    </row>
    <row r="386" s="13" customFormat="1">
      <c r="A386" s="13"/>
      <c r="B386" s="239"/>
      <c r="C386" s="240"/>
      <c r="D386" s="241" t="s">
        <v>206</v>
      </c>
      <c r="E386" s="242" t="s">
        <v>20</v>
      </c>
      <c r="F386" s="243" t="s">
        <v>1434</v>
      </c>
      <c r="G386" s="240"/>
      <c r="H386" s="242" t="s">
        <v>20</v>
      </c>
      <c r="I386" s="244"/>
      <c r="J386" s="244"/>
      <c r="K386" s="240"/>
      <c r="L386" s="240"/>
      <c r="M386" s="245"/>
      <c r="N386" s="246"/>
      <c r="O386" s="247"/>
      <c r="P386" s="247"/>
      <c r="Q386" s="247"/>
      <c r="R386" s="247"/>
      <c r="S386" s="247"/>
      <c r="T386" s="247"/>
      <c r="U386" s="247"/>
      <c r="V386" s="247"/>
      <c r="W386" s="247"/>
      <c r="X386" s="248"/>
      <c r="Y386" s="13"/>
      <c r="Z386" s="13"/>
      <c r="AA386" s="13"/>
      <c r="AB386" s="13"/>
      <c r="AC386" s="13"/>
      <c r="AD386" s="13"/>
      <c r="AE386" s="13"/>
      <c r="AT386" s="249" t="s">
        <v>206</v>
      </c>
      <c r="AU386" s="249" t="s">
        <v>84</v>
      </c>
      <c r="AV386" s="13" t="s">
        <v>82</v>
      </c>
      <c r="AW386" s="13" t="s">
        <v>5</v>
      </c>
      <c r="AX386" s="13" t="s">
        <v>74</v>
      </c>
      <c r="AY386" s="249" t="s">
        <v>194</v>
      </c>
    </row>
    <row r="387" s="13" customFormat="1">
      <c r="A387" s="13"/>
      <c r="B387" s="239"/>
      <c r="C387" s="240"/>
      <c r="D387" s="241" t="s">
        <v>206</v>
      </c>
      <c r="E387" s="242" t="s">
        <v>20</v>
      </c>
      <c r="F387" s="243" t="s">
        <v>200</v>
      </c>
      <c r="G387" s="240"/>
      <c r="H387" s="242" t="s">
        <v>20</v>
      </c>
      <c r="I387" s="244"/>
      <c r="J387" s="244"/>
      <c r="K387" s="240"/>
      <c r="L387" s="240"/>
      <c r="M387" s="245"/>
      <c r="N387" s="246"/>
      <c r="O387" s="247"/>
      <c r="P387" s="247"/>
      <c r="Q387" s="247"/>
      <c r="R387" s="247"/>
      <c r="S387" s="247"/>
      <c r="T387" s="247"/>
      <c r="U387" s="247"/>
      <c r="V387" s="247"/>
      <c r="W387" s="247"/>
      <c r="X387" s="248"/>
      <c r="Y387" s="13"/>
      <c r="Z387" s="13"/>
      <c r="AA387" s="13"/>
      <c r="AB387" s="13"/>
      <c r="AC387" s="13"/>
      <c r="AD387" s="13"/>
      <c r="AE387" s="13"/>
      <c r="AT387" s="249" t="s">
        <v>206</v>
      </c>
      <c r="AU387" s="249" t="s">
        <v>84</v>
      </c>
      <c r="AV387" s="13" t="s">
        <v>82</v>
      </c>
      <c r="AW387" s="13" t="s">
        <v>5</v>
      </c>
      <c r="AX387" s="13" t="s">
        <v>74</v>
      </c>
      <c r="AY387" s="249" t="s">
        <v>194</v>
      </c>
    </row>
    <row r="388" s="14" customFormat="1">
      <c r="A388" s="14"/>
      <c r="B388" s="250"/>
      <c r="C388" s="251"/>
      <c r="D388" s="241" t="s">
        <v>206</v>
      </c>
      <c r="E388" s="252" t="s">
        <v>20</v>
      </c>
      <c r="F388" s="253" t="s">
        <v>296</v>
      </c>
      <c r="G388" s="251"/>
      <c r="H388" s="254">
        <v>20</v>
      </c>
      <c r="I388" s="255"/>
      <c r="J388" s="255"/>
      <c r="K388" s="251"/>
      <c r="L388" s="251"/>
      <c r="M388" s="256"/>
      <c r="N388" s="257"/>
      <c r="O388" s="258"/>
      <c r="P388" s="258"/>
      <c r="Q388" s="258"/>
      <c r="R388" s="258"/>
      <c r="S388" s="258"/>
      <c r="T388" s="258"/>
      <c r="U388" s="258"/>
      <c r="V388" s="258"/>
      <c r="W388" s="258"/>
      <c r="X388" s="259"/>
      <c r="Y388" s="14"/>
      <c r="Z388" s="14"/>
      <c r="AA388" s="14"/>
      <c r="AB388" s="14"/>
      <c r="AC388" s="14"/>
      <c r="AD388" s="14"/>
      <c r="AE388" s="14"/>
      <c r="AT388" s="260" t="s">
        <v>206</v>
      </c>
      <c r="AU388" s="260" t="s">
        <v>84</v>
      </c>
      <c r="AV388" s="14" t="s">
        <v>84</v>
      </c>
      <c r="AW388" s="14" t="s">
        <v>5</v>
      </c>
      <c r="AX388" s="14" t="s">
        <v>74</v>
      </c>
      <c r="AY388" s="260" t="s">
        <v>194</v>
      </c>
    </row>
    <row r="389" s="15" customFormat="1">
      <c r="A389" s="15"/>
      <c r="B389" s="261"/>
      <c r="C389" s="262"/>
      <c r="D389" s="241" t="s">
        <v>206</v>
      </c>
      <c r="E389" s="263" t="s">
        <v>20</v>
      </c>
      <c r="F389" s="264" t="s">
        <v>210</v>
      </c>
      <c r="G389" s="262"/>
      <c r="H389" s="265">
        <v>20</v>
      </c>
      <c r="I389" s="266"/>
      <c r="J389" s="266"/>
      <c r="K389" s="262"/>
      <c r="L389" s="262"/>
      <c r="M389" s="267"/>
      <c r="N389" s="268"/>
      <c r="O389" s="269"/>
      <c r="P389" s="269"/>
      <c r="Q389" s="269"/>
      <c r="R389" s="269"/>
      <c r="S389" s="269"/>
      <c r="T389" s="269"/>
      <c r="U389" s="269"/>
      <c r="V389" s="269"/>
      <c r="W389" s="269"/>
      <c r="X389" s="270"/>
      <c r="Y389" s="15"/>
      <c r="Z389" s="15"/>
      <c r="AA389" s="15"/>
      <c r="AB389" s="15"/>
      <c r="AC389" s="15"/>
      <c r="AD389" s="15"/>
      <c r="AE389" s="15"/>
      <c r="AT389" s="271" t="s">
        <v>206</v>
      </c>
      <c r="AU389" s="271" t="s">
        <v>84</v>
      </c>
      <c r="AV389" s="15" t="s">
        <v>202</v>
      </c>
      <c r="AW389" s="15" t="s">
        <v>5</v>
      </c>
      <c r="AX389" s="15" t="s">
        <v>82</v>
      </c>
      <c r="AY389" s="271" t="s">
        <v>194</v>
      </c>
    </row>
    <row r="390" s="2" customFormat="1" ht="24.15" customHeight="1">
      <c r="A390" s="41"/>
      <c r="B390" s="42"/>
      <c r="C390" s="220" t="s">
        <v>375</v>
      </c>
      <c r="D390" s="220" t="s">
        <v>197</v>
      </c>
      <c r="E390" s="221" t="s">
        <v>1522</v>
      </c>
      <c r="F390" s="222" t="s">
        <v>1523</v>
      </c>
      <c r="G390" s="223" t="s">
        <v>200</v>
      </c>
      <c r="H390" s="224">
        <v>20</v>
      </c>
      <c r="I390" s="225"/>
      <c r="J390" s="225"/>
      <c r="K390" s="226">
        <f>ROUND(P390*H390,2)</f>
        <v>0</v>
      </c>
      <c r="L390" s="222" t="s">
        <v>201</v>
      </c>
      <c r="M390" s="47"/>
      <c r="N390" s="227" t="s">
        <v>20</v>
      </c>
      <c r="O390" s="228" t="s">
        <v>43</v>
      </c>
      <c r="P390" s="229">
        <f>I390+J390</f>
        <v>0</v>
      </c>
      <c r="Q390" s="229">
        <f>ROUND(I390*H390,2)</f>
        <v>0</v>
      </c>
      <c r="R390" s="229">
        <f>ROUND(J390*H390,2)</f>
        <v>0</v>
      </c>
      <c r="S390" s="87"/>
      <c r="T390" s="230">
        <f>S390*H390</f>
        <v>0</v>
      </c>
      <c r="U390" s="230">
        <v>0</v>
      </c>
      <c r="V390" s="230">
        <f>U390*H390</f>
        <v>0</v>
      </c>
      <c r="W390" s="230">
        <v>0</v>
      </c>
      <c r="X390" s="231">
        <f>W390*H390</f>
        <v>0</v>
      </c>
      <c r="Y390" s="41"/>
      <c r="Z390" s="41"/>
      <c r="AA390" s="41"/>
      <c r="AB390" s="41"/>
      <c r="AC390" s="41"/>
      <c r="AD390" s="41"/>
      <c r="AE390" s="41"/>
      <c r="AR390" s="232" t="s">
        <v>202</v>
      </c>
      <c r="AT390" s="232" t="s">
        <v>197</v>
      </c>
      <c r="AU390" s="232" t="s">
        <v>84</v>
      </c>
      <c r="AY390" s="20" t="s">
        <v>194</v>
      </c>
      <c r="BE390" s="233">
        <f>IF(O390="základní",K390,0)</f>
        <v>0</v>
      </c>
      <c r="BF390" s="233">
        <f>IF(O390="snížená",K390,0)</f>
        <v>0</v>
      </c>
      <c r="BG390" s="233">
        <f>IF(O390="zákl. přenesená",K390,0)</f>
        <v>0</v>
      </c>
      <c r="BH390" s="233">
        <f>IF(O390="sníž. přenesená",K390,0)</f>
        <v>0</v>
      </c>
      <c r="BI390" s="233">
        <f>IF(O390="nulová",K390,0)</f>
        <v>0</v>
      </c>
      <c r="BJ390" s="20" t="s">
        <v>82</v>
      </c>
      <c r="BK390" s="233">
        <f>ROUND(P390*H390,2)</f>
        <v>0</v>
      </c>
      <c r="BL390" s="20" t="s">
        <v>202</v>
      </c>
      <c r="BM390" s="232" t="s">
        <v>1524</v>
      </c>
    </row>
    <row r="391" s="2" customFormat="1">
      <c r="A391" s="41"/>
      <c r="B391" s="42"/>
      <c r="C391" s="43"/>
      <c r="D391" s="234" t="s">
        <v>204</v>
      </c>
      <c r="E391" s="43"/>
      <c r="F391" s="235" t="s">
        <v>1525</v>
      </c>
      <c r="G391" s="43"/>
      <c r="H391" s="43"/>
      <c r="I391" s="236"/>
      <c r="J391" s="236"/>
      <c r="K391" s="43"/>
      <c r="L391" s="43"/>
      <c r="M391" s="47"/>
      <c r="N391" s="237"/>
      <c r="O391" s="238"/>
      <c r="P391" s="87"/>
      <c r="Q391" s="87"/>
      <c r="R391" s="87"/>
      <c r="S391" s="87"/>
      <c r="T391" s="87"/>
      <c r="U391" s="87"/>
      <c r="V391" s="87"/>
      <c r="W391" s="87"/>
      <c r="X391" s="88"/>
      <c r="Y391" s="41"/>
      <c r="Z391" s="41"/>
      <c r="AA391" s="41"/>
      <c r="AB391" s="41"/>
      <c r="AC391" s="41"/>
      <c r="AD391" s="41"/>
      <c r="AE391" s="41"/>
      <c r="AT391" s="20" t="s">
        <v>204</v>
      </c>
      <c r="AU391" s="20" t="s">
        <v>84</v>
      </c>
    </row>
    <row r="392" s="13" customFormat="1">
      <c r="A392" s="13"/>
      <c r="B392" s="239"/>
      <c r="C392" s="240"/>
      <c r="D392" s="241" t="s">
        <v>206</v>
      </c>
      <c r="E392" s="242" t="s">
        <v>20</v>
      </c>
      <c r="F392" s="243" t="s">
        <v>1526</v>
      </c>
      <c r="G392" s="240"/>
      <c r="H392" s="242" t="s">
        <v>20</v>
      </c>
      <c r="I392" s="244"/>
      <c r="J392" s="244"/>
      <c r="K392" s="240"/>
      <c r="L392" s="240"/>
      <c r="M392" s="245"/>
      <c r="N392" s="246"/>
      <c r="O392" s="247"/>
      <c r="P392" s="247"/>
      <c r="Q392" s="247"/>
      <c r="R392" s="247"/>
      <c r="S392" s="247"/>
      <c r="T392" s="247"/>
      <c r="U392" s="247"/>
      <c r="V392" s="247"/>
      <c r="W392" s="247"/>
      <c r="X392" s="248"/>
      <c r="Y392" s="13"/>
      <c r="Z392" s="13"/>
      <c r="AA392" s="13"/>
      <c r="AB392" s="13"/>
      <c r="AC392" s="13"/>
      <c r="AD392" s="13"/>
      <c r="AE392" s="13"/>
      <c r="AT392" s="249" t="s">
        <v>206</v>
      </c>
      <c r="AU392" s="249" t="s">
        <v>84</v>
      </c>
      <c r="AV392" s="13" t="s">
        <v>82</v>
      </c>
      <c r="AW392" s="13" t="s">
        <v>5</v>
      </c>
      <c r="AX392" s="13" t="s">
        <v>74</v>
      </c>
      <c r="AY392" s="249" t="s">
        <v>194</v>
      </c>
    </row>
    <row r="393" s="13" customFormat="1">
      <c r="A393" s="13"/>
      <c r="B393" s="239"/>
      <c r="C393" s="240"/>
      <c r="D393" s="241" t="s">
        <v>206</v>
      </c>
      <c r="E393" s="242" t="s">
        <v>20</v>
      </c>
      <c r="F393" s="243" t="s">
        <v>1527</v>
      </c>
      <c r="G393" s="240"/>
      <c r="H393" s="242" t="s">
        <v>20</v>
      </c>
      <c r="I393" s="244"/>
      <c r="J393" s="244"/>
      <c r="K393" s="240"/>
      <c r="L393" s="240"/>
      <c r="M393" s="245"/>
      <c r="N393" s="246"/>
      <c r="O393" s="247"/>
      <c r="P393" s="247"/>
      <c r="Q393" s="247"/>
      <c r="R393" s="247"/>
      <c r="S393" s="247"/>
      <c r="T393" s="247"/>
      <c r="U393" s="247"/>
      <c r="V393" s="247"/>
      <c r="W393" s="247"/>
      <c r="X393" s="248"/>
      <c r="Y393" s="13"/>
      <c r="Z393" s="13"/>
      <c r="AA393" s="13"/>
      <c r="AB393" s="13"/>
      <c r="AC393" s="13"/>
      <c r="AD393" s="13"/>
      <c r="AE393" s="13"/>
      <c r="AT393" s="249" t="s">
        <v>206</v>
      </c>
      <c r="AU393" s="249" t="s">
        <v>84</v>
      </c>
      <c r="AV393" s="13" t="s">
        <v>82</v>
      </c>
      <c r="AW393" s="13" t="s">
        <v>5</v>
      </c>
      <c r="AX393" s="13" t="s">
        <v>74</v>
      </c>
      <c r="AY393" s="249" t="s">
        <v>194</v>
      </c>
    </row>
    <row r="394" s="13" customFormat="1">
      <c r="A394" s="13"/>
      <c r="B394" s="239"/>
      <c r="C394" s="240"/>
      <c r="D394" s="241" t="s">
        <v>206</v>
      </c>
      <c r="E394" s="242" t="s">
        <v>20</v>
      </c>
      <c r="F394" s="243" t="s">
        <v>200</v>
      </c>
      <c r="G394" s="240"/>
      <c r="H394" s="242" t="s">
        <v>20</v>
      </c>
      <c r="I394" s="244"/>
      <c r="J394" s="244"/>
      <c r="K394" s="240"/>
      <c r="L394" s="240"/>
      <c r="M394" s="245"/>
      <c r="N394" s="246"/>
      <c r="O394" s="247"/>
      <c r="P394" s="247"/>
      <c r="Q394" s="247"/>
      <c r="R394" s="247"/>
      <c r="S394" s="247"/>
      <c r="T394" s="247"/>
      <c r="U394" s="247"/>
      <c r="V394" s="247"/>
      <c r="W394" s="247"/>
      <c r="X394" s="248"/>
      <c r="Y394" s="13"/>
      <c r="Z394" s="13"/>
      <c r="AA394" s="13"/>
      <c r="AB394" s="13"/>
      <c r="AC394" s="13"/>
      <c r="AD394" s="13"/>
      <c r="AE394" s="13"/>
      <c r="AT394" s="249" t="s">
        <v>206</v>
      </c>
      <c r="AU394" s="249" t="s">
        <v>84</v>
      </c>
      <c r="AV394" s="13" t="s">
        <v>82</v>
      </c>
      <c r="AW394" s="13" t="s">
        <v>5</v>
      </c>
      <c r="AX394" s="13" t="s">
        <v>74</v>
      </c>
      <c r="AY394" s="249" t="s">
        <v>194</v>
      </c>
    </row>
    <row r="395" s="14" customFormat="1">
      <c r="A395" s="14"/>
      <c r="B395" s="250"/>
      <c r="C395" s="251"/>
      <c r="D395" s="241" t="s">
        <v>206</v>
      </c>
      <c r="E395" s="252" t="s">
        <v>20</v>
      </c>
      <c r="F395" s="253" t="s">
        <v>296</v>
      </c>
      <c r="G395" s="251"/>
      <c r="H395" s="254">
        <v>20</v>
      </c>
      <c r="I395" s="255"/>
      <c r="J395" s="255"/>
      <c r="K395" s="251"/>
      <c r="L395" s="251"/>
      <c r="M395" s="256"/>
      <c r="N395" s="257"/>
      <c r="O395" s="258"/>
      <c r="P395" s="258"/>
      <c r="Q395" s="258"/>
      <c r="R395" s="258"/>
      <c r="S395" s="258"/>
      <c r="T395" s="258"/>
      <c r="U395" s="258"/>
      <c r="V395" s="258"/>
      <c r="W395" s="258"/>
      <c r="X395" s="259"/>
      <c r="Y395" s="14"/>
      <c r="Z395" s="14"/>
      <c r="AA395" s="14"/>
      <c r="AB395" s="14"/>
      <c r="AC395" s="14"/>
      <c r="AD395" s="14"/>
      <c r="AE395" s="14"/>
      <c r="AT395" s="260" t="s">
        <v>206</v>
      </c>
      <c r="AU395" s="260" t="s">
        <v>84</v>
      </c>
      <c r="AV395" s="14" t="s">
        <v>84</v>
      </c>
      <c r="AW395" s="14" t="s">
        <v>5</v>
      </c>
      <c r="AX395" s="14" t="s">
        <v>74</v>
      </c>
      <c r="AY395" s="260" t="s">
        <v>194</v>
      </c>
    </row>
    <row r="396" s="15" customFormat="1">
      <c r="A396" s="15"/>
      <c r="B396" s="261"/>
      <c r="C396" s="262"/>
      <c r="D396" s="241" t="s">
        <v>206</v>
      </c>
      <c r="E396" s="263" t="s">
        <v>20</v>
      </c>
      <c r="F396" s="264" t="s">
        <v>210</v>
      </c>
      <c r="G396" s="262"/>
      <c r="H396" s="265">
        <v>20</v>
      </c>
      <c r="I396" s="266"/>
      <c r="J396" s="266"/>
      <c r="K396" s="262"/>
      <c r="L396" s="262"/>
      <c r="M396" s="267"/>
      <c r="N396" s="268"/>
      <c r="O396" s="269"/>
      <c r="P396" s="269"/>
      <c r="Q396" s="269"/>
      <c r="R396" s="269"/>
      <c r="S396" s="269"/>
      <c r="T396" s="269"/>
      <c r="U396" s="269"/>
      <c r="V396" s="269"/>
      <c r="W396" s="269"/>
      <c r="X396" s="270"/>
      <c r="Y396" s="15"/>
      <c r="Z396" s="15"/>
      <c r="AA396" s="15"/>
      <c r="AB396" s="15"/>
      <c r="AC396" s="15"/>
      <c r="AD396" s="15"/>
      <c r="AE396" s="15"/>
      <c r="AT396" s="271" t="s">
        <v>206</v>
      </c>
      <c r="AU396" s="271" t="s">
        <v>84</v>
      </c>
      <c r="AV396" s="15" t="s">
        <v>202</v>
      </c>
      <c r="AW396" s="15" t="s">
        <v>5</v>
      </c>
      <c r="AX396" s="15" t="s">
        <v>82</v>
      </c>
      <c r="AY396" s="271" t="s">
        <v>194</v>
      </c>
    </row>
    <row r="397" s="2" customFormat="1" ht="16.5" customHeight="1">
      <c r="A397" s="41"/>
      <c r="B397" s="42"/>
      <c r="C397" s="283" t="s">
        <v>392</v>
      </c>
      <c r="D397" s="283" t="s">
        <v>418</v>
      </c>
      <c r="E397" s="284" t="s">
        <v>1528</v>
      </c>
      <c r="F397" s="285" t="s">
        <v>1529</v>
      </c>
      <c r="G397" s="286" t="s">
        <v>200</v>
      </c>
      <c r="H397" s="287">
        <v>20</v>
      </c>
      <c r="I397" s="288"/>
      <c r="J397" s="289"/>
      <c r="K397" s="290">
        <f>ROUND(P397*H397,2)</f>
        <v>0</v>
      </c>
      <c r="L397" s="285" t="s">
        <v>20</v>
      </c>
      <c r="M397" s="291"/>
      <c r="N397" s="292" t="s">
        <v>20</v>
      </c>
      <c r="O397" s="228" t="s">
        <v>43</v>
      </c>
      <c r="P397" s="229">
        <f>I397+J397</f>
        <v>0</v>
      </c>
      <c r="Q397" s="229">
        <f>ROUND(I397*H397,2)</f>
        <v>0</v>
      </c>
      <c r="R397" s="229">
        <f>ROUND(J397*H397,2)</f>
        <v>0</v>
      </c>
      <c r="S397" s="87"/>
      <c r="T397" s="230">
        <f>S397*H397</f>
        <v>0</v>
      </c>
      <c r="U397" s="230">
        <v>0.00012</v>
      </c>
      <c r="V397" s="230">
        <f>U397*H397</f>
        <v>0.0024000000000000002</v>
      </c>
      <c r="W397" s="230">
        <v>0</v>
      </c>
      <c r="X397" s="231">
        <f>W397*H397</f>
        <v>0</v>
      </c>
      <c r="Y397" s="41"/>
      <c r="Z397" s="41"/>
      <c r="AA397" s="41"/>
      <c r="AB397" s="41"/>
      <c r="AC397" s="41"/>
      <c r="AD397" s="41"/>
      <c r="AE397" s="41"/>
      <c r="AR397" s="232" t="s">
        <v>243</v>
      </c>
      <c r="AT397" s="232" t="s">
        <v>418</v>
      </c>
      <c r="AU397" s="232" t="s">
        <v>84</v>
      </c>
      <c r="AY397" s="20" t="s">
        <v>194</v>
      </c>
      <c r="BE397" s="233">
        <f>IF(O397="základní",K397,0)</f>
        <v>0</v>
      </c>
      <c r="BF397" s="233">
        <f>IF(O397="snížená",K397,0)</f>
        <v>0</v>
      </c>
      <c r="BG397" s="233">
        <f>IF(O397="zákl. přenesená",K397,0)</f>
        <v>0</v>
      </c>
      <c r="BH397" s="233">
        <f>IF(O397="sníž. přenesená",K397,0)</f>
        <v>0</v>
      </c>
      <c r="BI397" s="233">
        <f>IF(O397="nulová",K397,0)</f>
        <v>0</v>
      </c>
      <c r="BJ397" s="20" t="s">
        <v>82</v>
      </c>
      <c r="BK397" s="233">
        <f>ROUND(P397*H397,2)</f>
        <v>0</v>
      </c>
      <c r="BL397" s="20" t="s">
        <v>202</v>
      </c>
      <c r="BM397" s="232" t="s">
        <v>1530</v>
      </c>
    </row>
    <row r="398" s="13" customFormat="1">
      <c r="A398" s="13"/>
      <c r="B398" s="239"/>
      <c r="C398" s="240"/>
      <c r="D398" s="241" t="s">
        <v>206</v>
      </c>
      <c r="E398" s="242" t="s">
        <v>20</v>
      </c>
      <c r="F398" s="243" t="s">
        <v>1529</v>
      </c>
      <c r="G398" s="240"/>
      <c r="H398" s="242" t="s">
        <v>20</v>
      </c>
      <c r="I398" s="244"/>
      <c r="J398" s="244"/>
      <c r="K398" s="240"/>
      <c r="L398" s="240"/>
      <c r="M398" s="245"/>
      <c r="N398" s="246"/>
      <c r="O398" s="247"/>
      <c r="P398" s="247"/>
      <c r="Q398" s="247"/>
      <c r="R398" s="247"/>
      <c r="S398" s="247"/>
      <c r="T398" s="247"/>
      <c r="U398" s="247"/>
      <c r="V398" s="247"/>
      <c r="W398" s="247"/>
      <c r="X398" s="248"/>
      <c r="Y398" s="13"/>
      <c r="Z398" s="13"/>
      <c r="AA398" s="13"/>
      <c r="AB398" s="13"/>
      <c r="AC398" s="13"/>
      <c r="AD398" s="13"/>
      <c r="AE398" s="13"/>
      <c r="AT398" s="249" t="s">
        <v>206</v>
      </c>
      <c r="AU398" s="249" t="s">
        <v>84</v>
      </c>
      <c r="AV398" s="13" t="s">
        <v>82</v>
      </c>
      <c r="AW398" s="13" t="s">
        <v>5</v>
      </c>
      <c r="AX398" s="13" t="s">
        <v>74</v>
      </c>
      <c r="AY398" s="249" t="s">
        <v>194</v>
      </c>
    </row>
    <row r="399" s="13" customFormat="1">
      <c r="A399" s="13"/>
      <c r="B399" s="239"/>
      <c r="C399" s="240"/>
      <c r="D399" s="241" t="s">
        <v>206</v>
      </c>
      <c r="E399" s="242" t="s">
        <v>20</v>
      </c>
      <c r="F399" s="243" t="s">
        <v>1526</v>
      </c>
      <c r="G399" s="240"/>
      <c r="H399" s="242" t="s">
        <v>20</v>
      </c>
      <c r="I399" s="244"/>
      <c r="J399" s="244"/>
      <c r="K399" s="240"/>
      <c r="L399" s="240"/>
      <c r="M399" s="245"/>
      <c r="N399" s="246"/>
      <c r="O399" s="247"/>
      <c r="P399" s="247"/>
      <c r="Q399" s="247"/>
      <c r="R399" s="247"/>
      <c r="S399" s="247"/>
      <c r="T399" s="247"/>
      <c r="U399" s="247"/>
      <c r="V399" s="247"/>
      <c r="W399" s="247"/>
      <c r="X399" s="248"/>
      <c r="Y399" s="13"/>
      <c r="Z399" s="13"/>
      <c r="AA399" s="13"/>
      <c r="AB399" s="13"/>
      <c r="AC399" s="13"/>
      <c r="AD399" s="13"/>
      <c r="AE399" s="13"/>
      <c r="AT399" s="249" t="s">
        <v>206</v>
      </c>
      <c r="AU399" s="249" t="s">
        <v>84</v>
      </c>
      <c r="AV399" s="13" t="s">
        <v>82</v>
      </c>
      <c r="AW399" s="13" t="s">
        <v>5</v>
      </c>
      <c r="AX399" s="13" t="s">
        <v>74</v>
      </c>
      <c r="AY399" s="249" t="s">
        <v>194</v>
      </c>
    </row>
    <row r="400" s="13" customFormat="1">
      <c r="A400" s="13"/>
      <c r="B400" s="239"/>
      <c r="C400" s="240"/>
      <c r="D400" s="241" t="s">
        <v>206</v>
      </c>
      <c r="E400" s="242" t="s">
        <v>20</v>
      </c>
      <c r="F400" s="243" t="s">
        <v>1527</v>
      </c>
      <c r="G400" s="240"/>
      <c r="H400" s="242" t="s">
        <v>20</v>
      </c>
      <c r="I400" s="244"/>
      <c r="J400" s="244"/>
      <c r="K400" s="240"/>
      <c r="L400" s="240"/>
      <c r="M400" s="245"/>
      <c r="N400" s="246"/>
      <c r="O400" s="247"/>
      <c r="P400" s="247"/>
      <c r="Q400" s="247"/>
      <c r="R400" s="247"/>
      <c r="S400" s="247"/>
      <c r="T400" s="247"/>
      <c r="U400" s="247"/>
      <c r="V400" s="247"/>
      <c r="W400" s="247"/>
      <c r="X400" s="248"/>
      <c r="Y400" s="13"/>
      <c r="Z400" s="13"/>
      <c r="AA400" s="13"/>
      <c r="AB400" s="13"/>
      <c r="AC400" s="13"/>
      <c r="AD400" s="13"/>
      <c r="AE400" s="13"/>
      <c r="AT400" s="249" t="s">
        <v>206</v>
      </c>
      <c r="AU400" s="249" t="s">
        <v>84</v>
      </c>
      <c r="AV400" s="13" t="s">
        <v>82</v>
      </c>
      <c r="AW400" s="13" t="s">
        <v>5</v>
      </c>
      <c r="AX400" s="13" t="s">
        <v>74</v>
      </c>
      <c r="AY400" s="249" t="s">
        <v>194</v>
      </c>
    </row>
    <row r="401" s="13" customFormat="1">
      <c r="A401" s="13"/>
      <c r="B401" s="239"/>
      <c r="C401" s="240"/>
      <c r="D401" s="241" t="s">
        <v>206</v>
      </c>
      <c r="E401" s="242" t="s">
        <v>20</v>
      </c>
      <c r="F401" s="243" t="s">
        <v>200</v>
      </c>
      <c r="G401" s="240"/>
      <c r="H401" s="242" t="s">
        <v>20</v>
      </c>
      <c r="I401" s="244"/>
      <c r="J401" s="244"/>
      <c r="K401" s="240"/>
      <c r="L401" s="240"/>
      <c r="M401" s="245"/>
      <c r="N401" s="246"/>
      <c r="O401" s="247"/>
      <c r="P401" s="247"/>
      <c r="Q401" s="247"/>
      <c r="R401" s="247"/>
      <c r="S401" s="247"/>
      <c r="T401" s="247"/>
      <c r="U401" s="247"/>
      <c r="V401" s="247"/>
      <c r="W401" s="247"/>
      <c r="X401" s="248"/>
      <c r="Y401" s="13"/>
      <c r="Z401" s="13"/>
      <c r="AA401" s="13"/>
      <c r="AB401" s="13"/>
      <c r="AC401" s="13"/>
      <c r="AD401" s="13"/>
      <c r="AE401" s="13"/>
      <c r="AT401" s="249" t="s">
        <v>206</v>
      </c>
      <c r="AU401" s="249" t="s">
        <v>84</v>
      </c>
      <c r="AV401" s="13" t="s">
        <v>82</v>
      </c>
      <c r="AW401" s="13" t="s">
        <v>5</v>
      </c>
      <c r="AX401" s="13" t="s">
        <v>74</v>
      </c>
      <c r="AY401" s="249" t="s">
        <v>194</v>
      </c>
    </row>
    <row r="402" s="14" customFormat="1">
      <c r="A402" s="14"/>
      <c r="B402" s="250"/>
      <c r="C402" s="251"/>
      <c r="D402" s="241" t="s">
        <v>206</v>
      </c>
      <c r="E402" s="252" t="s">
        <v>20</v>
      </c>
      <c r="F402" s="253" t="s">
        <v>296</v>
      </c>
      <c r="G402" s="251"/>
      <c r="H402" s="254">
        <v>20</v>
      </c>
      <c r="I402" s="255"/>
      <c r="J402" s="255"/>
      <c r="K402" s="251"/>
      <c r="L402" s="251"/>
      <c r="M402" s="256"/>
      <c r="N402" s="257"/>
      <c r="O402" s="258"/>
      <c r="P402" s="258"/>
      <c r="Q402" s="258"/>
      <c r="R402" s="258"/>
      <c r="S402" s="258"/>
      <c r="T402" s="258"/>
      <c r="U402" s="258"/>
      <c r="V402" s="258"/>
      <c r="W402" s="258"/>
      <c r="X402" s="259"/>
      <c r="Y402" s="14"/>
      <c r="Z402" s="14"/>
      <c r="AA402" s="14"/>
      <c r="AB402" s="14"/>
      <c r="AC402" s="14"/>
      <c r="AD402" s="14"/>
      <c r="AE402" s="14"/>
      <c r="AT402" s="260" t="s">
        <v>206</v>
      </c>
      <c r="AU402" s="260" t="s">
        <v>84</v>
      </c>
      <c r="AV402" s="14" t="s">
        <v>84</v>
      </c>
      <c r="AW402" s="14" t="s">
        <v>5</v>
      </c>
      <c r="AX402" s="14" t="s">
        <v>74</v>
      </c>
      <c r="AY402" s="260" t="s">
        <v>194</v>
      </c>
    </row>
    <row r="403" s="15" customFormat="1">
      <c r="A403" s="15"/>
      <c r="B403" s="261"/>
      <c r="C403" s="262"/>
      <c r="D403" s="241" t="s">
        <v>206</v>
      </c>
      <c r="E403" s="263" t="s">
        <v>20</v>
      </c>
      <c r="F403" s="264" t="s">
        <v>210</v>
      </c>
      <c r="G403" s="262"/>
      <c r="H403" s="265">
        <v>20</v>
      </c>
      <c r="I403" s="266"/>
      <c r="J403" s="266"/>
      <c r="K403" s="262"/>
      <c r="L403" s="262"/>
      <c r="M403" s="267"/>
      <c r="N403" s="268"/>
      <c r="O403" s="269"/>
      <c r="P403" s="269"/>
      <c r="Q403" s="269"/>
      <c r="R403" s="269"/>
      <c r="S403" s="269"/>
      <c r="T403" s="269"/>
      <c r="U403" s="269"/>
      <c r="V403" s="269"/>
      <c r="W403" s="269"/>
      <c r="X403" s="270"/>
      <c r="Y403" s="15"/>
      <c r="Z403" s="15"/>
      <c r="AA403" s="15"/>
      <c r="AB403" s="15"/>
      <c r="AC403" s="15"/>
      <c r="AD403" s="15"/>
      <c r="AE403" s="15"/>
      <c r="AT403" s="271" t="s">
        <v>206</v>
      </c>
      <c r="AU403" s="271" t="s">
        <v>84</v>
      </c>
      <c r="AV403" s="15" t="s">
        <v>202</v>
      </c>
      <c r="AW403" s="15" t="s">
        <v>5</v>
      </c>
      <c r="AX403" s="15" t="s">
        <v>82</v>
      </c>
      <c r="AY403" s="271" t="s">
        <v>194</v>
      </c>
    </row>
    <row r="404" s="2" customFormat="1" ht="16.5" customHeight="1">
      <c r="A404" s="41"/>
      <c r="B404" s="42"/>
      <c r="C404" s="220" t="s">
        <v>380</v>
      </c>
      <c r="D404" s="220" t="s">
        <v>197</v>
      </c>
      <c r="E404" s="221" t="s">
        <v>1531</v>
      </c>
      <c r="F404" s="222" t="s">
        <v>1532</v>
      </c>
      <c r="G404" s="223" t="s">
        <v>200</v>
      </c>
      <c r="H404" s="224">
        <v>20</v>
      </c>
      <c r="I404" s="225"/>
      <c r="J404" s="225"/>
      <c r="K404" s="226">
        <f>ROUND(P404*H404,2)</f>
        <v>0</v>
      </c>
      <c r="L404" s="222" t="s">
        <v>20</v>
      </c>
      <c r="M404" s="47"/>
      <c r="N404" s="227" t="s">
        <v>20</v>
      </c>
      <c r="O404" s="228" t="s">
        <v>43</v>
      </c>
      <c r="P404" s="229">
        <f>I404+J404</f>
        <v>0</v>
      </c>
      <c r="Q404" s="229">
        <f>ROUND(I404*H404,2)</f>
        <v>0</v>
      </c>
      <c r="R404" s="229">
        <f>ROUND(J404*H404,2)</f>
        <v>0</v>
      </c>
      <c r="S404" s="87"/>
      <c r="T404" s="230">
        <f>S404*H404</f>
        <v>0</v>
      </c>
      <c r="U404" s="230">
        <v>0</v>
      </c>
      <c r="V404" s="230">
        <f>U404*H404</f>
        <v>0</v>
      </c>
      <c r="W404" s="230">
        <v>0</v>
      </c>
      <c r="X404" s="231">
        <f>W404*H404</f>
        <v>0</v>
      </c>
      <c r="Y404" s="41"/>
      <c r="Z404" s="41"/>
      <c r="AA404" s="41"/>
      <c r="AB404" s="41"/>
      <c r="AC404" s="41"/>
      <c r="AD404" s="41"/>
      <c r="AE404" s="41"/>
      <c r="AR404" s="232" t="s">
        <v>202</v>
      </c>
      <c r="AT404" s="232" t="s">
        <v>197</v>
      </c>
      <c r="AU404" s="232" t="s">
        <v>84</v>
      </c>
      <c r="AY404" s="20" t="s">
        <v>194</v>
      </c>
      <c r="BE404" s="233">
        <f>IF(O404="základní",K404,0)</f>
        <v>0</v>
      </c>
      <c r="BF404" s="233">
        <f>IF(O404="snížená",K404,0)</f>
        <v>0</v>
      </c>
      <c r="BG404" s="233">
        <f>IF(O404="zákl. přenesená",K404,0)</f>
        <v>0</v>
      </c>
      <c r="BH404" s="233">
        <f>IF(O404="sníž. přenesená",K404,0)</f>
        <v>0</v>
      </c>
      <c r="BI404" s="233">
        <f>IF(O404="nulová",K404,0)</f>
        <v>0</v>
      </c>
      <c r="BJ404" s="20" t="s">
        <v>82</v>
      </c>
      <c r="BK404" s="233">
        <f>ROUND(P404*H404,2)</f>
        <v>0</v>
      </c>
      <c r="BL404" s="20" t="s">
        <v>202</v>
      </c>
      <c r="BM404" s="232" t="s">
        <v>1533</v>
      </c>
    </row>
    <row r="405" s="13" customFormat="1">
      <c r="A405" s="13"/>
      <c r="B405" s="239"/>
      <c r="C405" s="240"/>
      <c r="D405" s="241" t="s">
        <v>206</v>
      </c>
      <c r="E405" s="242" t="s">
        <v>20</v>
      </c>
      <c r="F405" s="243" t="s">
        <v>1526</v>
      </c>
      <c r="G405" s="240"/>
      <c r="H405" s="242" t="s">
        <v>20</v>
      </c>
      <c r="I405" s="244"/>
      <c r="J405" s="244"/>
      <c r="K405" s="240"/>
      <c r="L405" s="240"/>
      <c r="M405" s="245"/>
      <c r="N405" s="246"/>
      <c r="O405" s="247"/>
      <c r="P405" s="247"/>
      <c r="Q405" s="247"/>
      <c r="R405" s="247"/>
      <c r="S405" s="247"/>
      <c r="T405" s="247"/>
      <c r="U405" s="247"/>
      <c r="V405" s="247"/>
      <c r="W405" s="247"/>
      <c r="X405" s="248"/>
      <c r="Y405" s="13"/>
      <c r="Z405" s="13"/>
      <c r="AA405" s="13"/>
      <c r="AB405" s="13"/>
      <c r="AC405" s="13"/>
      <c r="AD405" s="13"/>
      <c r="AE405" s="13"/>
      <c r="AT405" s="249" t="s">
        <v>206</v>
      </c>
      <c r="AU405" s="249" t="s">
        <v>84</v>
      </c>
      <c r="AV405" s="13" t="s">
        <v>82</v>
      </c>
      <c r="AW405" s="13" t="s">
        <v>5</v>
      </c>
      <c r="AX405" s="13" t="s">
        <v>74</v>
      </c>
      <c r="AY405" s="249" t="s">
        <v>194</v>
      </c>
    </row>
    <row r="406" s="13" customFormat="1">
      <c r="A406" s="13"/>
      <c r="B406" s="239"/>
      <c r="C406" s="240"/>
      <c r="D406" s="241" t="s">
        <v>206</v>
      </c>
      <c r="E406" s="242" t="s">
        <v>20</v>
      </c>
      <c r="F406" s="243" t="s">
        <v>1534</v>
      </c>
      <c r="G406" s="240"/>
      <c r="H406" s="242" t="s">
        <v>20</v>
      </c>
      <c r="I406" s="244"/>
      <c r="J406" s="244"/>
      <c r="K406" s="240"/>
      <c r="L406" s="240"/>
      <c r="M406" s="245"/>
      <c r="N406" s="246"/>
      <c r="O406" s="247"/>
      <c r="P406" s="247"/>
      <c r="Q406" s="247"/>
      <c r="R406" s="247"/>
      <c r="S406" s="247"/>
      <c r="T406" s="247"/>
      <c r="U406" s="247"/>
      <c r="V406" s="247"/>
      <c r="W406" s="247"/>
      <c r="X406" s="248"/>
      <c r="Y406" s="13"/>
      <c r="Z406" s="13"/>
      <c r="AA406" s="13"/>
      <c r="AB406" s="13"/>
      <c r="AC406" s="13"/>
      <c r="AD406" s="13"/>
      <c r="AE406" s="13"/>
      <c r="AT406" s="249" t="s">
        <v>206</v>
      </c>
      <c r="AU406" s="249" t="s">
        <v>84</v>
      </c>
      <c r="AV406" s="13" t="s">
        <v>82</v>
      </c>
      <c r="AW406" s="13" t="s">
        <v>5</v>
      </c>
      <c r="AX406" s="13" t="s">
        <v>74</v>
      </c>
      <c r="AY406" s="249" t="s">
        <v>194</v>
      </c>
    </row>
    <row r="407" s="13" customFormat="1">
      <c r="A407" s="13"/>
      <c r="B407" s="239"/>
      <c r="C407" s="240"/>
      <c r="D407" s="241" t="s">
        <v>206</v>
      </c>
      <c r="E407" s="242" t="s">
        <v>20</v>
      </c>
      <c r="F407" s="243" t="s">
        <v>200</v>
      </c>
      <c r="G407" s="240"/>
      <c r="H407" s="242" t="s">
        <v>20</v>
      </c>
      <c r="I407" s="244"/>
      <c r="J407" s="244"/>
      <c r="K407" s="240"/>
      <c r="L407" s="240"/>
      <c r="M407" s="245"/>
      <c r="N407" s="246"/>
      <c r="O407" s="247"/>
      <c r="P407" s="247"/>
      <c r="Q407" s="247"/>
      <c r="R407" s="247"/>
      <c r="S407" s="247"/>
      <c r="T407" s="247"/>
      <c r="U407" s="247"/>
      <c r="V407" s="247"/>
      <c r="W407" s="247"/>
      <c r="X407" s="248"/>
      <c r="Y407" s="13"/>
      <c r="Z407" s="13"/>
      <c r="AA407" s="13"/>
      <c r="AB407" s="13"/>
      <c r="AC407" s="13"/>
      <c r="AD407" s="13"/>
      <c r="AE407" s="13"/>
      <c r="AT407" s="249" t="s">
        <v>206</v>
      </c>
      <c r="AU407" s="249" t="s">
        <v>84</v>
      </c>
      <c r="AV407" s="13" t="s">
        <v>82</v>
      </c>
      <c r="AW407" s="13" t="s">
        <v>5</v>
      </c>
      <c r="AX407" s="13" t="s">
        <v>74</v>
      </c>
      <c r="AY407" s="249" t="s">
        <v>194</v>
      </c>
    </row>
    <row r="408" s="14" customFormat="1">
      <c r="A408" s="14"/>
      <c r="B408" s="250"/>
      <c r="C408" s="251"/>
      <c r="D408" s="241" t="s">
        <v>206</v>
      </c>
      <c r="E408" s="252" t="s">
        <v>20</v>
      </c>
      <c r="F408" s="253" t="s">
        <v>296</v>
      </c>
      <c r="G408" s="251"/>
      <c r="H408" s="254">
        <v>20</v>
      </c>
      <c r="I408" s="255"/>
      <c r="J408" s="255"/>
      <c r="K408" s="251"/>
      <c r="L408" s="251"/>
      <c r="M408" s="256"/>
      <c r="N408" s="257"/>
      <c r="O408" s="258"/>
      <c r="P408" s="258"/>
      <c r="Q408" s="258"/>
      <c r="R408" s="258"/>
      <c r="S408" s="258"/>
      <c r="T408" s="258"/>
      <c r="U408" s="258"/>
      <c r="V408" s="258"/>
      <c r="W408" s="258"/>
      <c r="X408" s="259"/>
      <c r="Y408" s="14"/>
      <c r="Z408" s="14"/>
      <c r="AA408" s="14"/>
      <c r="AB408" s="14"/>
      <c r="AC408" s="14"/>
      <c r="AD408" s="14"/>
      <c r="AE408" s="14"/>
      <c r="AT408" s="260" t="s">
        <v>206</v>
      </c>
      <c r="AU408" s="260" t="s">
        <v>84</v>
      </c>
      <c r="AV408" s="14" t="s">
        <v>84</v>
      </c>
      <c r="AW408" s="14" t="s">
        <v>5</v>
      </c>
      <c r="AX408" s="14" t="s">
        <v>74</v>
      </c>
      <c r="AY408" s="260" t="s">
        <v>194</v>
      </c>
    </row>
    <row r="409" s="15" customFormat="1">
      <c r="A409" s="15"/>
      <c r="B409" s="261"/>
      <c r="C409" s="262"/>
      <c r="D409" s="241" t="s">
        <v>206</v>
      </c>
      <c r="E409" s="263" t="s">
        <v>20</v>
      </c>
      <c r="F409" s="264" t="s">
        <v>210</v>
      </c>
      <c r="G409" s="262"/>
      <c r="H409" s="265">
        <v>20</v>
      </c>
      <c r="I409" s="266"/>
      <c r="J409" s="266"/>
      <c r="K409" s="262"/>
      <c r="L409" s="262"/>
      <c r="M409" s="267"/>
      <c r="N409" s="268"/>
      <c r="O409" s="269"/>
      <c r="P409" s="269"/>
      <c r="Q409" s="269"/>
      <c r="R409" s="269"/>
      <c r="S409" s="269"/>
      <c r="T409" s="269"/>
      <c r="U409" s="269"/>
      <c r="V409" s="269"/>
      <c r="W409" s="269"/>
      <c r="X409" s="270"/>
      <c r="Y409" s="15"/>
      <c r="Z409" s="15"/>
      <c r="AA409" s="15"/>
      <c r="AB409" s="15"/>
      <c r="AC409" s="15"/>
      <c r="AD409" s="15"/>
      <c r="AE409" s="15"/>
      <c r="AT409" s="271" t="s">
        <v>206</v>
      </c>
      <c r="AU409" s="271" t="s">
        <v>84</v>
      </c>
      <c r="AV409" s="15" t="s">
        <v>202</v>
      </c>
      <c r="AW409" s="15" t="s">
        <v>5</v>
      </c>
      <c r="AX409" s="15" t="s">
        <v>82</v>
      </c>
      <c r="AY409" s="271" t="s">
        <v>194</v>
      </c>
    </row>
    <row r="410" s="2" customFormat="1" ht="16.5" customHeight="1">
      <c r="A410" s="41"/>
      <c r="B410" s="42"/>
      <c r="C410" s="220" t="s">
        <v>377</v>
      </c>
      <c r="D410" s="220" t="s">
        <v>197</v>
      </c>
      <c r="E410" s="221" t="s">
        <v>1535</v>
      </c>
      <c r="F410" s="222" t="s">
        <v>1536</v>
      </c>
      <c r="G410" s="223" t="s">
        <v>200</v>
      </c>
      <c r="H410" s="224">
        <v>20</v>
      </c>
      <c r="I410" s="225"/>
      <c r="J410" s="225"/>
      <c r="K410" s="226">
        <f>ROUND(P410*H410,2)</f>
        <v>0</v>
      </c>
      <c r="L410" s="222" t="s">
        <v>20</v>
      </c>
      <c r="M410" s="47"/>
      <c r="N410" s="227" t="s">
        <v>20</v>
      </c>
      <c r="O410" s="228" t="s">
        <v>43</v>
      </c>
      <c r="P410" s="229">
        <f>I410+J410</f>
        <v>0</v>
      </c>
      <c r="Q410" s="229">
        <f>ROUND(I410*H410,2)</f>
        <v>0</v>
      </c>
      <c r="R410" s="229">
        <f>ROUND(J410*H410,2)</f>
        <v>0</v>
      </c>
      <c r="S410" s="87"/>
      <c r="T410" s="230">
        <f>S410*H410</f>
        <v>0</v>
      </c>
      <c r="U410" s="230">
        <v>0</v>
      </c>
      <c r="V410" s="230">
        <f>U410*H410</f>
        <v>0</v>
      </c>
      <c r="W410" s="230">
        <v>0</v>
      </c>
      <c r="X410" s="231">
        <f>W410*H410</f>
        <v>0</v>
      </c>
      <c r="Y410" s="41"/>
      <c r="Z410" s="41"/>
      <c r="AA410" s="41"/>
      <c r="AB410" s="41"/>
      <c r="AC410" s="41"/>
      <c r="AD410" s="41"/>
      <c r="AE410" s="41"/>
      <c r="AR410" s="232" t="s">
        <v>202</v>
      </c>
      <c r="AT410" s="232" t="s">
        <v>197</v>
      </c>
      <c r="AU410" s="232" t="s">
        <v>84</v>
      </c>
      <c r="AY410" s="20" t="s">
        <v>194</v>
      </c>
      <c r="BE410" s="233">
        <f>IF(O410="základní",K410,0)</f>
        <v>0</v>
      </c>
      <c r="BF410" s="233">
        <f>IF(O410="snížená",K410,0)</f>
        <v>0</v>
      </c>
      <c r="BG410" s="233">
        <f>IF(O410="zákl. přenesená",K410,0)</f>
        <v>0</v>
      </c>
      <c r="BH410" s="233">
        <f>IF(O410="sníž. přenesená",K410,0)</f>
        <v>0</v>
      </c>
      <c r="BI410" s="233">
        <f>IF(O410="nulová",K410,0)</f>
        <v>0</v>
      </c>
      <c r="BJ410" s="20" t="s">
        <v>82</v>
      </c>
      <c r="BK410" s="233">
        <f>ROUND(P410*H410,2)</f>
        <v>0</v>
      </c>
      <c r="BL410" s="20" t="s">
        <v>202</v>
      </c>
      <c r="BM410" s="232" t="s">
        <v>1537</v>
      </c>
    </row>
    <row r="411" s="13" customFormat="1">
      <c r="A411" s="13"/>
      <c r="B411" s="239"/>
      <c r="C411" s="240"/>
      <c r="D411" s="241" t="s">
        <v>206</v>
      </c>
      <c r="E411" s="242" t="s">
        <v>20</v>
      </c>
      <c r="F411" s="243" t="s">
        <v>1526</v>
      </c>
      <c r="G411" s="240"/>
      <c r="H411" s="242" t="s">
        <v>20</v>
      </c>
      <c r="I411" s="244"/>
      <c r="J411" s="244"/>
      <c r="K411" s="240"/>
      <c r="L411" s="240"/>
      <c r="M411" s="245"/>
      <c r="N411" s="246"/>
      <c r="O411" s="247"/>
      <c r="P411" s="247"/>
      <c r="Q411" s="247"/>
      <c r="R411" s="247"/>
      <c r="S411" s="247"/>
      <c r="T411" s="247"/>
      <c r="U411" s="247"/>
      <c r="V411" s="247"/>
      <c r="W411" s="247"/>
      <c r="X411" s="248"/>
      <c r="Y411" s="13"/>
      <c r="Z411" s="13"/>
      <c r="AA411" s="13"/>
      <c r="AB411" s="13"/>
      <c r="AC411" s="13"/>
      <c r="AD411" s="13"/>
      <c r="AE411" s="13"/>
      <c r="AT411" s="249" t="s">
        <v>206</v>
      </c>
      <c r="AU411" s="249" t="s">
        <v>84</v>
      </c>
      <c r="AV411" s="13" t="s">
        <v>82</v>
      </c>
      <c r="AW411" s="13" t="s">
        <v>5</v>
      </c>
      <c r="AX411" s="13" t="s">
        <v>74</v>
      </c>
      <c r="AY411" s="249" t="s">
        <v>194</v>
      </c>
    </row>
    <row r="412" s="13" customFormat="1">
      <c r="A412" s="13"/>
      <c r="B412" s="239"/>
      <c r="C412" s="240"/>
      <c r="D412" s="241" t="s">
        <v>206</v>
      </c>
      <c r="E412" s="242" t="s">
        <v>20</v>
      </c>
      <c r="F412" s="243" t="s">
        <v>1450</v>
      </c>
      <c r="G412" s="240"/>
      <c r="H412" s="242" t="s">
        <v>20</v>
      </c>
      <c r="I412" s="244"/>
      <c r="J412" s="244"/>
      <c r="K412" s="240"/>
      <c r="L412" s="240"/>
      <c r="M412" s="245"/>
      <c r="N412" s="246"/>
      <c r="O412" s="247"/>
      <c r="P412" s="247"/>
      <c r="Q412" s="247"/>
      <c r="R412" s="247"/>
      <c r="S412" s="247"/>
      <c r="T412" s="247"/>
      <c r="U412" s="247"/>
      <c r="V412" s="247"/>
      <c r="W412" s="247"/>
      <c r="X412" s="248"/>
      <c r="Y412" s="13"/>
      <c r="Z412" s="13"/>
      <c r="AA412" s="13"/>
      <c r="AB412" s="13"/>
      <c r="AC412" s="13"/>
      <c r="AD412" s="13"/>
      <c r="AE412" s="13"/>
      <c r="AT412" s="249" t="s">
        <v>206</v>
      </c>
      <c r="AU412" s="249" t="s">
        <v>84</v>
      </c>
      <c r="AV412" s="13" t="s">
        <v>82</v>
      </c>
      <c r="AW412" s="13" t="s">
        <v>5</v>
      </c>
      <c r="AX412" s="13" t="s">
        <v>74</v>
      </c>
      <c r="AY412" s="249" t="s">
        <v>194</v>
      </c>
    </row>
    <row r="413" s="13" customFormat="1">
      <c r="A413" s="13"/>
      <c r="B413" s="239"/>
      <c r="C413" s="240"/>
      <c r="D413" s="241" t="s">
        <v>206</v>
      </c>
      <c r="E413" s="242" t="s">
        <v>20</v>
      </c>
      <c r="F413" s="243" t="s">
        <v>200</v>
      </c>
      <c r="G413" s="240"/>
      <c r="H413" s="242" t="s">
        <v>20</v>
      </c>
      <c r="I413" s="244"/>
      <c r="J413" s="244"/>
      <c r="K413" s="240"/>
      <c r="L413" s="240"/>
      <c r="M413" s="245"/>
      <c r="N413" s="246"/>
      <c r="O413" s="247"/>
      <c r="P413" s="247"/>
      <c r="Q413" s="247"/>
      <c r="R413" s="247"/>
      <c r="S413" s="247"/>
      <c r="T413" s="247"/>
      <c r="U413" s="247"/>
      <c r="V413" s="247"/>
      <c r="W413" s="247"/>
      <c r="X413" s="248"/>
      <c r="Y413" s="13"/>
      <c r="Z413" s="13"/>
      <c r="AA413" s="13"/>
      <c r="AB413" s="13"/>
      <c r="AC413" s="13"/>
      <c r="AD413" s="13"/>
      <c r="AE413" s="13"/>
      <c r="AT413" s="249" t="s">
        <v>206</v>
      </c>
      <c r="AU413" s="249" t="s">
        <v>84</v>
      </c>
      <c r="AV413" s="13" t="s">
        <v>82</v>
      </c>
      <c r="AW413" s="13" t="s">
        <v>5</v>
      </c>
      <c r="AX413" s="13" t="s">
        <v>74</v>
      </c>
      <c r="AY413" s="249" t="s">
        <v>194</v>
      </c>
    </row>
    <row r="414" s="14" customFormat="1">
      <c r="A414" s="14"/>
      <c r="B414" s="250"/>
      <c r="C414" s="251"/>
      <c r="D414" s="241" t="s">
        <v>206</v>
      </c>
      <c r="E414" s="252" t="s">
        <v>20</v>
      </c>
      <c r="F414" s="253" t="s">
        <v>296</v>
      </c>
      <c r="G414" s="251"/>
      <c r="H414" s="254">
        <v>20</v>
      </c>
      <c r="I414" s="255"/>
      <c r="J414" s="255"/>
      <c r="K414" s="251"/>
      <c r="L414" s="251"/>
      <c r="M414" s="256"/>
      <c r="N414" s="257"/>
      <c r="O414" s="258"/>
      <c r="P414" s="258"/>
      <c r="Q414" s="258"/>
      <c r="R414" s="258"/>
      <c r="S414" s="258"/>
      <c r="T414" s="258"/>
      <c r="U414" s="258"/>
      <c r="V414" s="258"/>
      <c r="W414" s="258"/>
      <c r="X414" s="259"/>
      <c r="Y414" s="14"/>
      <c r="Z414" s="14"/>
      <c r="AA414" s="14"/>
      <c r="AB414" s="14"/>
      <c r="AC414" s="14"/>
      <c r="AD414" s="14"/>
      <c r="AE414" s="14"/>
      <c r="AT414" s="260" t="s">
        <v>206</v>
      </c>
      <c r="AU414" s="260" t="s">
        <v>84</v>
      </c>
      <c r="AV414" s="14" t="s">
        <v>84</v>
      </c>
      <c r="AW414" s="14" t="s">
        <v>5</v>
      </c>
      <c r="AX414" s="14" t="s">
        <v>74</v>
      </c>
      <c r="AY414" s="260" t="s">
        <v>194</v>
      </c>
    </row>
    <row r="415" s="15" customFormat="1">
      <c r="A415" s="15"/>
      <c r="B415" s="261"/>
      <c r="C415" s="262"/>
      <c r="D415" s="241" t="s">
        <v>206</v>
      </c>
      <c r="E415" s="263" t="s">
        <v>20</v>
      </c>
      <c r="F415" s="264" t="s">
        <v>210</v>
      </c>
      <c r="G415" s="262"/>
      <c r="H415" s="265">
        <v>20</v>
      </c>
      <c r="I415" s="266"/>
      <c r="J415" s="266"/>
      <c r="K415" s="262"/>
      <c r="L415" s="262"/>
      <c r="M415" s="267"/>
      <c r="N415" s="268"/>
      <c r="O415" s="269"/>
      <c r="P415" s="269"/>
      <c r="Q415" s="269"/>
      <c r="R415" s="269"/>
      <c r="S415" s="269"/>
      <c r="T415" s="269"/>
      <c r="U415" s="269"/>
      <c r="V415" s="269"/>
      <c r="W415" s="269"/>
      <c r="X415" s="270"/>
      <c r="Y415" s="15"/>
      <c r="Z415" s="15"/>
      <c r="AA415" s="15"/>
      <c r="AB415" s="15"/>
      <c r="AC415" s="15"/>
      <c r="AD415" s="15"/>
      <c r="AE415" s="15"/>
      <c r="AT415" s="271" t="s">
        <v>206</v>
      </c>
      <c r="AU415" s="271" t="s">
        <v>84</v>
      </c>
      <c r="AV415" s="15" t="s">
        <v>202</v>
      </c>
      <c r="AW415" s="15" t="s">
        <v>5</v>
      </c>
      <c r="AX415" s="15" t="s">
        <v>82</v>
      </c>
      <c r="AY415" s="271" t="s">
        <v>194</v>
      </c>
    </row>
    <row r="416" s="2" customFormat="1" ht="24.15" customHeight="1">
      <c r="A416" s="41"/>
      <c r="B416" s="42"/>
      <c r="C416" s="220" t="s">
        <v>357</v>
      </c>
      <c r="D416" s="220" t="s">
        <v>197</v>
      </c>
      <c r="E416" s="221" t="s">
        <v>1538</v>
      </c>
      <c r="F416" s="222" t="s">
        <v>1539</v>
      </c>
      <c r="G416" s="223" t="s">
        <v>200</v>
      </c>
      <c r="H416" s="224">
        <v>20</v>
      </c>
      <c r="I416" s="225"/>
      <c r="J416" s="225"/>
      <c r="K416" s="226">
        <f>ROUND(P416*H416,2)</f>
        <v>0</v>
      </c>
      <c r="L416" s="222" t="s">
        <v>201</v>
      </c>
      <c r="M416" s="47"/>
      <c r="N416" s="227" t="s">
        <v>20</v>
      </c>
      <c r="O416" s="228" t="s">
        <v>43</v>
      </c>
      <c r="P416" s="229">
        <f>I416+J416</f>
        <v>0</v>
      </c>
      <c r="Q416" s="229">
        <f>ROUND(I416*H416,2)</f>
        <v>0</v>
      </c>
      <c r="R416" s="229">
        <f>ROUND(J416*H416,2)</f>
        <v>0</v>
      </c>
      <c r="S416" s="87"/>
      <c r="T416" s="230">
        <f>S416*H416</f>
        <v>0</v>
      </c>
      <c r="U416" s="230">
        <v>3.3000000000000002E-06</v>
      </c>
      <c r="V416" s="230">
        <f>U416*H416</f>
        <v>6.6000000000000005E-05</v>
      </c>
      <c r="W416" s="230">
        <v>0</v>
      </c>
      <c r="X416" s="231">
        <f>W416*H416</f>
        <v>0</v>
      </c>
      <c r="Y416" s="41"/>
      <c r="Z416" s="41"/>
      <c r="AA416" s="41"/>
      <c r="AB416" s="41"/>
      <c r="AC416" s="41"/>
      <c r="AD416" s="41"/>
      <c r="AE416" s="41"/>
      <c r="AR416" s="232" t="s">
        <v>202</v>
      </c>
      <c r="AT416" s="232" t="s">
        <v>197</v>
      </c>
      <c r="AU416" s="232" t="s">
        <v>84</v>
      </c>
      <c r="AY416" s="20" t="s">
        <v>194</v>
      </c>
      <c r="BE416" s="233">
        <f>IF(O416="základní",K416,0)</f>
        <v>0</v>
      </c>
      <c r="BF416" s="233">
        <f>IF(O416="snížená",K416,0)</f>
        <v>0</v>
      </c>
      <c r="BG416" s="233">
        <f>IF(O416="zákl. přenesená",K416,0)</f>
        <v>0</v>
      </c>
      <c r="BH416" s="233">
        <f>IF(O416="sníž. přenesená",K416,0)</f>
        <v>0</v>
      </c>
      <c r="BI416" s="233">
        <f>IF(O416="nulová",K416,0)</f>
        <v>0</v>
      </c>
      <c r="BJ416" s="20" t="s">
        <v>82</v>
      </c>
      <c r="BK416" s="233">
        <f>ROUND(P416*H416,2)</f>
        <v>0</v>
      </c>
      <c r="BL416" s="20" t="s">
        <v>202</v>
      </c>
      <c r="BM416" s="232" t="s">
        <v>1540</v>
      </c>
    </row>
    <row r="417" s="2" customFormat="1">
      <c r="A417" s="41"/>
      <c r="B417" s="42"/>
      <c r="C417" s="43"/>
      <c r="D417" s="234" t="s">
        <v>204</v>
      </c>
      <c r="E417" s="43"/>
      <c r="F417" s="235" t="s">
        <v>1541</v>
      </c>
      <c r="G417" s="43"/>
      <c r="H417" s="43"/>
      <c r="I417" s="236"/>
      <c r="J417" s="236"/>
      <c r="K417" s="43"/>
      <c r="L417" s="43"/>
      <c r="M417" s="47"/>
      <c r="N417" s="237"/>
      <c r="O417" s="238"/>
      <c r="P417" s="87"/>
      <c r="Q417" s="87"/>
      <c r="R417" s="87"/>
      <c r="S417" s="87"/>
      <c r="T417" s="87"/>
      <c r="U417" s="87"/>
      <c r="V417" s="87"/>
      <c r="W417" s="87"/>
      <c r="X417" s="88"/>
      <c r="Y417" s="41"/>
      <c r="Z417" s="41"/>
      <c r="AA417" s="41"/>
      <c r="AB417" s="41"/>
      <c r="AC417" s="41"/>
      <c r="AD417" s="41"/>
      <c r="AE417" s="41"/>
      <c r="AT417" s="20" t="s">
        <v>204</v>
      </c>
      <c r="AU417" s="20" t="s">
        <v>84</v>
      </c>
    </row>
    <row r="418" s="13" customFormat="1">
      <c r="A418" s="13"/>
      <c r="B418" s="239"/>
      <c r="C418" s="240"/>
      <c r="D418" s="241" t="s">
        <v>206</v>
      </c>
      <c r="E418" s="242" t="s">
        <v>20</v>
      </c>
      <c r="F418" s="243" t="s">
        <v>1542</v>
      </c>
      <c r="G418" s="240"/>
      <c r="H418" s="242" t="s">
        <v>20</v>
      </c>
      <c r="I418" s="244"/>
      <c r="J418" s="244"/>
      <c r="K418" s="240"/>
      <c r="L418" s="240"/>
      <c r="M418" s="245"/>
      <c r="N418" s="246"/>
      <c r="O418" s="247"/>
      <c r="P418" s="247"/>
      <c r="Q418" s="247"/>
      <c r="R418" s="247"/>
      <c r="S418" s="247"/>
      <c r="T418" s="247"/>
      <c r="U418" s="247"/>
      <c r="V418" s="247"/>
      <c r="W418" s="247"/>
      <c r="X418" s="248"/>
      <c r="Y418" s="13"/>
      <c r="Z418" s="13"/>
      <c r="AA418" s="13"/>
      <c r="AB418" s="13"/>
      <c r="AC418" s="13"/>
      <c r="AD418" s="13"/>
      <c r="AE418" s="13"/>
      <c r="AT418" s="249" t="s">
        <v>206</v>
      </c>
      <c r="AU418" s="249" t="s">
        <v>84</v>
      </c>
      <c r="AV418" s="13" t="s">
        <v>82</v>
      </c>
      <c r="AW418" s="13" t="s">
        <v>5</v>
      </c>
      <c r="AX418" s="13" t="s">
        <v>74</v>
      </c>
      <c r="AY418" s="249" t="s">
        <v>194</v>
      </c>
    </row>
    <row r="419" s="13" customFormat="1">
      <c r="A419" s="13"/>
      <c r="B419" s="239"/>
      <c r="C419" s="240"/>
      <c r="D419" s="241" t="s">
        <v>206</v>
      </c>
      <c r="E419" s="242" t="s">
        <v>20</v>
      </c>
      <c r="F419" s="243" t="s">
        <v>1460</v>
      </c>
      <c r="G419" s="240"/>
      <c r="H419" s="242" t="s">
        <v>20</v>
      </c>
      <c r="I419" s="244"/>
      <c r="J419" s="244"/>
      <c r="K419" s="240"/>
      <c r="L419" s="240"/>
      <c r="M419" s="245"/>
      <c r="N419" s="246"/>
      <c r="O419" s="247"/>
      <c r="P419" s="247"/>
      <c r="Q419" s="247"/>
      <c r="R419" s="247"/>
      <c r="S419" s="247"/>
      <c r="T419" s="247"/>
      <c r="U419" s="247"/>
      <c r="V419" s="247"/>
      <c r="W419" s="247"/>
      <c r="X419" s="248"/>
      <c r="Y419" s="13"/>
      <c r="Z419" s="13"/>
      <c r="AA419" s="13"/>
      <c r="AB419" s="13"/>
      <c r="AC419" s="13"/>
      <c r="AD419" s="13"/>
      <c r="AE419" s="13"/>
      <c r="AT419" s="249" t="s">
        <v>206</v>
      </c>
      <c r="AU419" s="249" t="s">
        <v>84</v>
      </c>
      <c r="AV419" s="13" t="s">
        <v>82</v>
      </c>
      <c r="AW419" s="13" t="s">
        <v>5</v>
      </c>
      <c r="AX419" s="13" t="s">
        <v>74</v>
      </c>
      <c r="AY419" s="249" t="s">
        <v>194</v>
      </c>
    </row>
    <row r="420" s="13" customFormat="1">
      <c r="A420" s="13"/>
      <c r="B420" s="239"/>
      <c r="C420" s="240"/>
      <c r="D420" s="241" t="s">
        <v>206</v>
      </c>
      <c r="E420" s="242" t="s">
        <v>20</v>
      </c>
      <c r="F420" s="243" t="s">
        <v>200</v>
      </c>
      <c r="G420" s="240"/>
      <c r="H420" s="242" t="s">
        <v>20</v>
      </c>
      <c r="I420" s="244"/>
      <c r="J420" s="244"/>
      <c r="K420" s="240"/>
      <c r="L420" s="240"/>
      <c r="M420" s="245"/>
      <c r="N420" s="246"/>
      <c r="O420" s="247"/>
      <c r="P420" s="247"/>
      <c r="Q420" s="247"/>
      <c r="R420" s="247"/>
      <c r="S420" s="247"/>
      <c r="T420" s="247"/>
      <c r="U420" s="247"/>
      <c r="V420" s="247"/>
      <c r="W420" s="247"/>
      <c r="X420" s="248"/>
      <c r="Y420" s="13"/>
      <c r="Z420" s="13"/>
      <c r="AA420" s="13"/>
      <c r="AB420" s="13"/>
      <c r="AC420" s="13"/>
      <c r="AD420" s="13"/>
      <c r="AE420" s="13"/>
      <c r="AT420" s="249" t="s">
        <v>206</v>
      </c>
      <c r="AU420" s="249" t="s">
        <v>84</v>
      </c>
      <c r="AV420" s="13" t="s">
        <v>82</v>
      </c>
      <c r="AW420" s="13" t="s">
        <v>5</v>
      </c>
      <c r="AX420" s="13" t="s">
        <v>74</v>
      </c>
      <c r="AY420" s="249" t="s">
        <v>194</v>
      </c>
    </row>
    <row r="421" s="14" customFormat="1">
      <c r="A421" s="14"/>
      <c r="B421" s="250"/>
      <c r="C421" s="251"/>
      <c r="D421" s="241" t="s">
        <v>206</v>
      </c>
      <c r="E421" s="252" t="s">
        <v>20</v>
      </c>
      <c r="F421" s="253" t="s">
        <v>296</v>
      </c>
      <c r="G421" s="251"/>
      <c r="H421" s="254">
        <v>20</v>
      </c>
      <c r="I421" s="255"/>
      <c r="J421" s="255"/>
      <c r="K421" s="251"/>
      <c r="L421" s="251"/>
      <c r="M421" s="256"/>
      <c r="N421" s="257"/>
      <c r="O421" s="258"/>
      <c r="P421" s="258"/>
      <c r="Q421" s="258"/>
      <c r="R421" s="258"/>
      <c r="S421" s="258"/>
      <c r="T421" s="258"/>
      <c r="U421" s="258"/>
      <c r="V421" s="258"/>
      <c r="W421" s="258"/>
      <c r="X421" s="259"/>
      <c r="Y421" s="14"/>
      <c r="Z421" s="14"/>
      <c r="AA421" s="14"/>
      <c r="AB421" s="14"/>
      <c r="AC421" s="14"/>
      <c r="AD421" s="14"/>
      <c r="AE421" s="14"/>
      <c r="AT421" s="260" t="s">
        <v>206</v>
      </c>
      <c r="AU421" s="260" t="s">
        <v>84</v>
      </c>
      <c r="AV421" s="14" t="s">
        <v>84</v>
      </c>
      <c r="AW421" s="14" t="s">
        <v>5</v>
      </c>
      <c r="AX421" s="14" t="s">
        <v>74</v>
      </c>
      <c r="AY421" s="260" t="s">
        <v>194</v>
      </c>
    </row>
    <row r="422" s="15" customFormat="1">
      <c r="A422" s="15"/>
      <c r="B422" s="261"/>
      <c r="C422" s="262"/>
      <c r="D422" s="241" t="s">
        <v>206</v>
      </c>
      <c r="E422" s="263" t="s">
        <v>20</v>
      </c>
      <c r="F422" s="264" t="s">
        <v>210</v>
      </c>
      <c r="G422" s="262"/>
      <c r="H422" s="265">
        <v>20</v>
      </c>
      <c r="I422" s="266"/>
      <c r="J422" s="266"/>
      <c r="K422" s="262"/>
      <c r="L422" s="262"/>
      <c r="M422" s="267"/>
      <c r="N422" s="268"/>
      <c r="O422" s="269"/>
      <c r="P422" s="269"/>
      <c r="Q422" s="269"/>
      <c r="R422" s="269"/>
      <c r="S422" s="269"/>
      <c r="T422" s="269"/>
      <c r="U422" s="269"/>
      <c r="V422" s="269"/>
      <c r="W422" s="269"/>
      <c r="X422" s="270"/>
      <c r="Y422" s="15"/>
      <c r="Z422" s="15"/>
      <c r="AA422" s="15"/>
      <c r="AB422" s="15"/>
      <c r="AC422" s="15"/>
      <c r="AD422" s="15"/>
      <c r="AE422" s="15"/>
      <c r="AT422" s="271" t="s">
        <v>206</v>
      </c>
      <c r="AU422" s="271" t="s">
        <v>84</v>
      </c>
      <c r="AV422" s="15" t="s">
        <v>202</v>
      </c>
      <c r="AW422" s="15" t="s">
        <v>5</v>
      </c>
      <c r="AX422" s="15" t="s">
        <v>82</v>
      </c>
      <c r="AY422" s="271" t="s">
        <v>194</v>
      </c>
    </row>
    <row r="423" s="2" customFormat="1" ht="16.5" customHeight="1">
      <c r="A423" s="41"/>
      <c r="B423" s="42"/>
      <c r="C423" s="283" t="s">
        <v>367</v>
      </c>
      <c r="D423" s="283" t="s">
        <v>418</v>
      </c>
      <c r="E423" s="284" t="s">
        <v>1462</v>
      </c>
      <c r="F423" s="285" t="s">
        <v>1463</v>
      </c>
      <c r="G423" s="286" t="s">
        <v>1464</v>
      </c>
      <c r="H423" s="287">
        <v>0.0080000000000000002</v>
      </c>
      <c r="I423" s="288"/>
      <c r="J423" s="289"/>
      <c r="K423" s="290">
        <f>ROUND(P423*H423,2)</f>
        <v>0</v>
      </c>
      <c r="L423" s="285" t="s">
        <v>20</v>
      </c>
      <c r="M423" s="291"/>
      <c r="N423" s="292" t="s">
        <v>20</v>
      </c>
      <c r="O423" s="228" t="s">
        <v>43</v>
      </c>
      <c r="P423" s="229">
        <f>I423+J423</f>
        <v>0</v>
      </c>
      <c r="Q423" s="229">
        <f>ROUND(I423*H423,2)</f>
        <v>0</v>
      </c>
      <c r="R423" s="229">
        <f>ROUND(J423*H423,2)</f>
        <v>0</v>
      </c>
      <c r="S423" s="87"/>
      <c r="T423" s="230">
        <f>S423*H423</f>
        <v>0</v>
      </c>
      <c r="U423" s="230">
        <v>0.001</v>
      </c>
      <c r="V423" s="230">
        <f>U423*H423</f>
        <v>7.9999999999999996E-06</v>
      </c>
      <c r="W423" s="230">
        <v>0</v>
      </c>
      <c r="X423" s="231">
        <f>W423*H423</f>
        <v>0</v>
      </c>
      <c r="Y423" s="41"/>
      <c r="Z423" s="41"/>
      <c r="AA423" s="41"/>
      <c r="AB423" s="41"/>
      <c r="AC423" s="41"/>
      <c r="AD423" s="41"/>
      <c r="AE423" s="41"/>
      <c r="AR423" s="232" t="s">
        <v>243</v>
      </c>
      <c r="AT423" s="232" t="s">
        <v>418</v>
      </c>
      <c r="AU423" s="232" t="s">
        <v>84</v>
      </c>
      <c r="AY423" s="20" t="s">
        <v>194</v>
      </c>
      <c r="BE423" s="233">
        <f>IF(O423="základní",K423,0)</f>
        <v>0</v>
      </c>
      <c r="BF423" s="233">
        <f>IF(O423="snížená",K423,0)</f>
        <v>0</v>
      </c>
      <c r="BG423" s="233">
        <f>IF(O423="zákl. přenesená",K423,0)</f>
        <v>0</v>
      </c>
      <c r="BH423" s="233">
        <f>IF(O423="sníž. přenesená",K423,0)</f>
        <v>0</v>
      </c>
      <c r="BI423" s="233">
        <f>IF(O423="nulová",K423,0)</f>
        <v>0</v>
      </c>
      <c r="BJ423" s="20" t="s">
        <v>82</v>
      </c>
      <c r="BK423" s="233">
        <f>ROUND(P423*H423,2)</f>
        <v>0</v>
      </c>
      <c r="BL423" s="20" t="s">
        <v>202</v>
      </c>
      <c r="BM423" s="232" t="s">
        <v>1543</v>
      </c>
    </row>
    <row r="424" s="13" customFormat="1">
      <c r="A424" s="13"/>
      <c r="B424" s="239"/>
      <c r="C424" s="240"/>
      <c r="D424" s="241" t="s">
        <v>206</v>
      </c>
      <c r="E424" s="242" t="s">
        <v>20</v>
      </c>
      <c r="F424" s="243" t="s">
        <v>1526</v>
      </c>
      <c r="G424" s="240"/>
      <c r="H424" s="242" t="s">
        <v>20</v>
      </c>
      <c r="I424" s="244"/>
      <c r="J424" s="244"/>
      <c r="K424" s="240"/>
      <c r="L424" s="240"/>
      <c r="M424" s="245"/>
      <c r="N424" s="246"/>
      <c r="O424" s="247"/>
      <c r="P424" s="247"/>
      <c r="Q424" s="247"/>
      <c r="R424" s="247"/>
      <c r="S424" s="247"/>
      <c r="T424" s="247"/>
      <c r="U424" s="247"/>
      <c r="V424" s="247"/>
      <c r="W424" s="247"/>
      <c r="X424" s="248"/>
      <c r="Y424" s="13"/>
      <c r="Z424" s="13"/>
      <c r="AA424" s="13"/>
      <c r="AB424" s="13"/>
      <c r="AC424" s="13"/>
      <c r="AD424" s="13"/>
      <c r="AE424" s="13"/>
      <c r="AT424" s="249" t="s">
        <v>206</v>
      </c>
      <c r="AU424" s="249" t="s">
        <v>84</v>
      </c>
      <c r="AV424" s="13" t="s">
        <v>82</v>
      </c>
      <c r="AW424" s="13" t="s">
        <v>5</v>
      </c>
      <c r="AX424" s="13" t="s">
        <v>74</v>
      </c>
      <c r="AY424" s="249" t="s">
        <v>194</v>
      </c>
    </row>
    <row r="425" s="13" customFormat="1">
      <c r="A425" s="13"/>
      <c r="B425" s="239"/>
      <c r="C425" s="240"/>
      <c r="D425" s="241" t="s">
        <v>206</v>
      </c>
      <c r="E425" s="242" t="s">
        <v>20</v>
      </c>
      <c r="F425" s="243" t="s">
        <v>1466</v>
      </c>
      <c r="G425" s="240"/>
      <c r="H425" s="242" t="s">
        <v>20</v>
      </c>
      <c r="I425" s="244"/>
      <c r="J425" s="244"/>
      <c r="K425" s="240"/>
      <c r="L425" s="240"/>
      <c r="M425" s="245"/>
      <c r="N425" s="246"/>
      <c r="O425" s="247"/>
      <c r="P425" s="247"/>
      <c r="Q425" s="247"/>
      <c r="R425" s="247"/>
      <c r="S425" s="247"/>
      <c r="T425" s="247"/>
      <c r="U425" s="247"/>
      <c r="V425" s="247"/>
      <c r="W425" s="247"/>
      <c r="X425" s="248"/>
      <c r="Y425" s="13"/>
      <c r="Z425" s="13"/>
      <c r="AA425" s="13"/>
      <c r="AB425" s="13"/>
      <c r="AC425" s="13"/>
      <c r="AD425" s="13"/>
      <c r="AE425" s="13"/>
      <c r="AT425" s="249" t="s">
        <v>206</v>
      </c>
      <c r="AU425" s="249" t="s">
        <v>84</v>
      </c>
      <c r="AV425" s="13" t="s">
        <v>82</v>
      </c>
      <c r="AW425" s="13" t="s">
        <v>5</v>
      </c>
      <c r="AX425" s="13" t="s">
        <v>74</v>
      </c>
      <c r="AY425" s="249" t="s">
        <v>194</v>
      </c>
    </row>
    <row r="426" s="14" customFormat="1">
      <c r="A426" s="14"/>
      <c r="B426" s="250"/>
      <c r="C426" s="251"/>
      <c r="D426" s="241" t="s">
        <v>206</v>
      </c>
      <c r="E426" s="252" t="s">
        <v>20</v>
      </c>
      <c r="F426" s="253" t="s">
        <v>1544</v>
      </c>
      <c r="G426" s="251"/>
      <c r="H426" s="254">
        <v>0.0080000000000000002</v>
      </c>
      <c r="I426" s="255"/>
      <c r="J426" s="255"/>
      <c r="K426" s="251"/>
      <c r="L426" s="251"/>
      <c r="M426" s="256"/>
      <c r="N426" s="257"/>
      <c r="O426" s="258"/>
      <c r="P426" s="258"/>
      <c r="Q426" s="258"/>
      <c r="R426" s="258"/>
      <c r="S426" s="258"/>
      <c r="T426" s="258"/>
      <c r="U426" s="258"/>
      <c r="V426" s="258"/>
      <c r="W426" s="258"/>
      <c r="X426" s="259"/>
      <c r="Y426" s="14"/>
      <c r="Z426" s="14"/>
      <c r="AA426" s="14"/>
      <c r="AB426" s="14"/>
      <c r="AC426" s="14"/>
      <c r="AD426" s="14"/>
      <c r="AE426" s="14"/>
      <c r="AT426" s="260" t="s">
        <v>206</v>
      </c>
      <c r="AU426" s="260" t="s">
        <v>84</v>
      </c>
      <c r="AV426" s="14" t="s">
        <v>84</v>
      </c>
      <c r="AW426" s="14" t="s">
        <v>5</v>
      </c>
      <c r="AX426" s="14" t="s">
        <v>74</v>
      </c>
      <c r="AY426" s="260" t="s">
        <v>194</v>
      </c>
    </row>
    <row r="427" s="15" customFormat="1">
      <c r="A427" s="15"/>
      <c r="B427" s="261"/>
      <c r="C427" s="262"/>
      <c r="D427" s="241" t="s">
        <v>206</v>
      </c>
      <c r="E427" s="263" t="s">
        <v>20</v>
      </c>
      <c r="F427" s="264" t="s">
        <v>210</v>
      </c>
      <c r="G427" s="262"/>
      <c r="H427" s="265">
        <v>0.0080000000000000002</v>
      </c>
      <c r="I427" s="266"/>
      <c r="J427" s="266"/>
      <c r="K427" s="262"/>
      <c r="L427" s="262"/>
      <c r="M427" s="267"/>
      <c r="N427" s="268"/>
      <c r="O427" s="269"/>
      <c r="P427" s="269"/>
      <c r="Q427" s="269"/>
      <c r="R427" s="269"/>
      <c r="S427" s="269"/>
      <c r="T427" s="269"/>
      <c r="U427" s="269"/>
      <c r="V427" s="269"/>
      <c r="W427" s="269"/>
      <c r="X427" s="270"/>
      <c r="Y427" s="15"/>
      <c r="Z427" s="15"/>
      <c r="AA427" s="15"/>
      <c r="AB427" s="15"/>
      <c r="AC427" s="15"/>
      <c r="AD427" s="15"/>
      <c r="AE427" s="15"/>
      <c r="AT427" s="271" t="s">
        <v>206</v>
      </c>
      <c r="AU427" s="271" t="s">
        <v>84</v>
      </c>
      <c r="AV427" s="15" t="s">
        <v>202</v>
      </c>
      <c r="AW427" s="15" t="s">
        <v>5</v>
      </c>
      <c r="AX427" s="15" t="s">
        <v>82</v>
      </c>
      <c r="AY427" s="271" t="s">
        <v>194</v>
      </c>
    </row>
    <row r="428" s="2" customFormat="1" ht="24.15" customHeight="1">
      <c r="A428" s="41"/>
      <c r="B428" s="42"/>
      <c r="C428" s="220" t="s">
        <v>371</v>
      </c>
      <c r="D428" s="220" t="s">
        <v>197</v>
      </c>
      <c r="E428" s="221" t="s">
        <v>1538</v>
      </c>
      <c r="F428" s="222" t="s">
        <v>1539</v>
      </c>
      <c r="G428" s="223" t="s">
        <v>200</v>
      </c>
      <c r="H428" s="224">
        <v>20</v>
      </c>
      <c r="I428" s="225"/>
      <c r="J428" s="225"/>
      <c r="K428" s="226">
        <f>ROUND(P428*H428,2)</f>
        <v>0</v>
      </c>
      <c r="L428" s="222" t="s">
        <v>201</v>
      </c>
      <c r="M428" s="47"/>
      <c r="N428" s="227" t="s">
        <v>20</v>
      </c>
      <c r="O428" s="228" t="s">
        <v>43</v>
      </c>
      <c r="P428" s="229">
        <f>I428+J428</f>
        <v>0</v>
      </c>
      <c r="Q428" s="229">
        <f>ROUND(I428*H428,2)</f>
        <v>0</v>
      </c>
      <c r="R428" s="229">
        <f>ROUND(J428*H428,2)</f>
        <v>0</v>
      </c>
      <c r="S428" s="87"/>
      <c r="T428" s="230">
        <f>S428*H428</f>
        <v>0</v>
      </c>
      <c r="U428" s="230">
        <v>3.3000000000000002E-06</v>
      </c>
      <c r="V428" s="230">
        <f>U428*H428</f>
        <v>6.6000000000000005E-05</v>
      </c>
      <c r="W428" s="230">
        <v>0</v>
      </c>
      <c r="X428" s="231">
        <f>W428*H428</f>
        <v>0</v>
      </c>
      <c r="Y428" s="41"/>
      <c r="Z428" s="41"/>
      <c r="AA428" s="41"/>
      <c r="AB428" s="41"/>
      <c r="AC428" s="41"/>
      <c r="AD428" s="41"/>
      <c r="AE428" s="41"/>
      <c r="AR428" s="232" t="s">
        <v>202</v>
      </c>
      <c r="AT428" s="232" t="s">
        <v>197</v>
      </c>
      <c r="AU428" s="232" t="s">
        <v>84</v>
      </c>
      <c r="AY428" s="20" t="s">
        <v>194</v>
      </c>
      <c r="BE428" s="233">
        <f>IF(O428="základní",K428,0)</f>
        <v>0</v>
      </c>
      <c r="BF428" s="233">
        <f>IF(O428="snížená",K428,0)</f>
        <v>0</v>
      </c>
      <c r="BG428" s="233">
        <f>IF(O428="zákl. přenesená",K428,0)</f>
        <v>0</v>
      </c>
      <c r="BH428" s="233">
        <f>IF(O428="sníž. přenesená",K428,0)</f>
        <v>0</v>
      </c>
      <c r="BI428" s="233">
        <f>IF(O428="nulová",K428,0)</f>
        <v>0</v>
      </c>
      <c r="BJ428" s="20" t="s">
        <v>82</v>
      </c>
      <c r="BK428" s="233">
        <f>ROUND(P428*H428,2)</f>
        <v>0</v>
      </c>
      <c r="BL428" s="20" t="s">
        <v>202</v>
      </c>
      <c r="BM428" s="232" t="s">
        <v>1545</v>
      </c>
    </row>
    <row r="429" s="2" customFormat="1">
      <c r="A429" s="41"/>
      <c r="B429" s="42"/>
      <c r="C429" s="43"/>
      <c r="D429" s="234" t="s">
        <v>204</v>
      </c>
      <c r="E429" s="43"/>
      <c r="F429" s="235" t="s">
        <v>1541</v>
      </c>
      <c r="G429" s="43"/>
      <c r="H429" s="43"/>
      <c r="I429" s="236"/>
      <c r="J429" s="236"/>
      <c r="K429" s="43"/>
      <c r="L429" s="43"/>
      <c r="M429" s="47"/>
      <c r="N429" s="237"/>
      <c r="O429" s="238"/>
      <c r="P429" s="87"/>
      <c r="Q429" s="87"/>
      <c r="R429" s="87"/>
      <c r="S429" s="87"/>
      <c r="T429" s="87"/>
      <c r="U429" s="87"/>
      <c r="V429" s="87"/>
      <c r="W429" s="87"/>
      <c r="X429" s="88"/>
      <c r="Y429" s="41"/>
      <c r="Z429" s="41"/>
      <c r="AA429" s="41"/>
      <c r="AB429" s="41"/>
      <c r="AC429" s="41"/>
      <c r="AD429" s="41"/>
      <c r="AE429" s="41"/>
      <c r="AT429" s="20" t="s">
        <v>204</v>
      </c>
      <c r="AU429" s="20" t="s">
        <v>84</v>
      </c>
    </row>
    <row r="430" s="13" customFormat="1">
      <c r="A430" s="13"/>
      <c r="B430" s="239"/>
      <c r="C430" s="240"/>
      <c r="D430" s="241" t="s">
        <v>206</v>
      </c>
      <c r="E430" s="242" t="s">
        <v>20</v>
      </c>
      <c r="F430" s="243" t="s">
        <v>1542</v>
      </c>
      <c r="G430" s="240"/>
      <c r="H430" s="242" t="s">
        <v>20</v>
      </c>
      <c r="I430" s="244"/>
      <c r="J430" s="244"/>
      <c r="K430" s="240"/>
      <c r="L430" s="240"/>
      <c r="M430" s="245"/>
      <c r="N430" s="246"/>
      <c r="O430" s="247"/>
      <c r="P430" s="247"/>
      <c r="Q430" s="247"/>
      <c r="R430" s="247"/>
      <c r="S430" s="247"/>
      <c r="T430" s="247"/>
      <c r="U430" s="247"/>
      <c r="V430" s="247"/>
      <c r="W430" s="247"/>
      <c r="X430" s="248"/>
      <c r="Y430" s="13"/>
      <c r="Z430" s="13"/>
      <c r="AA430" s="13"/>
      <c r="AB430" s="13"/>
      <c r="AC430" s="13"/>
      <c r="AD430" s="13"/>
      <c r="AE430" s="13"/>
      <c r="AT430" s="249" t="s">
        <v>206</v>
      </c>
      <c r="AU430" s="249" t="s">
        <v>84</v>
      </c>
      <c r="AV430" s="13" t="s">
        <v>82</v>
      </c>
      <c r="AW430" s="13" t="s">
        <v>5</v>
      </c>
      <c r="AX430" s="13" t="s">
        <v>74</v>
      </c>
      <c r="AY430" s="249" t="s">
        <v>194</v>
      </c>
    </row>
    <row r="431" s="13" customFormat="1">
      <c r="A431" s="13"/>
      <c r="B431" s="239"/>
      <c r="C431" s="240"/>
      <c r="D431" s="241" t="s">
        <v>206</v>
      </c>
      <c r="E431" s="242" t="s">
        <v>20</v>
      </c>
      <c r="F431" s="243" t="s">
        <v>1460</v>
      </c>
      <c r="G431" s="240"/>
      <c r="H431" s="242" t="s">
        <v>20</v>
      </c>
      <c r="I431" s="244"/>
      <c r="J431" s="244"/>
      <c r="K431" s="240"/>
      <c r="L431" s="240"/>
      <c r="M431" s="245"/>
      <c r="N431" s="246"/>
      <c r="O431" s="247"/>
      <c r="P431" s="247"/>
      <c r="Q431" s="247"/>
      <c r="R431" s="247"/>
      <c r="S431" s="247"/>
      <c r="T431" s="247"/>
      <c r="U431" s="247"/>
      <c r="V431" s="247"/>
      <c r="W431" s="247"/>
      <c r="X431" s="248"/>
      <c r="Y431" s="13"/>
      <c r="Z431" s="13"/>
      <c r="AA431" s="13"/>
      <c r="AB431" s="13"/>
      <c r="AC431" s="13"/>
      <c r="AD431" s="13"/>
      <c r="AE431" s="13"/>
      <c r="AT431" s="249" t="s">
        <v>206</v>
      </c>
      <c r="AU431" s="249" t="s">
        <v>84</v>
      </c>
      <c r="AV431" s="13" t="s">
        <v>82</v>
      </c>
      <c r="AW431" s="13" t="s">
        <v>5</v>
      </c>
      <c r="AX431" s="13" t="s">
        <v>74</v>
      </c>
      <c r="AY431" s="249" t="s">
        <v>194</v>
      </c>
    </row>
    <row r="432" s="13" customFormat="1">
      <c r="A432" s="13"/>
      <c r="B432" s="239"/>
      <c r="C432" s="240"/>
      <c r="D432" s="241" t="s">
        <v>206</v>
      </c>
      <c r="E432" s="242" t="s">
        <v>20</v>
      </c>
      <c r="F432" s="243" t="s">
        <v>200</v>
      </c>
      <c r="G432" s="240"/>
      <c r="H432" s="242" t="s">
        <v>20</v>
      </c>
      <c r="I432" s="244"/>
      <c r="J432" s="244"/>
      <c r="K432" s="240"/>
      <c r="L432" s="240"/>
      <c r="M432" s="245"/>
      <c r="N432" s="246"/>
      <c r="O432" s="247"/>
      <c r="P432" s="247"/>
      <c r="Q432" s="247"/>
      <c r="R432" s="247"/>
      <c r="S432" s="247"/>
      <c r="T432" s="247"/>
      <c r="U432" s="247"/>
      <c r="V432" s="247"/>
      <c r="W432" s="247"/>
      <c r="X432" s="248"/>
      <c r="Y432" s="13"/>
      <c r="Z432" s="13"/>
      <c r="AA432" s="13"/>
      <c r="AB432" s="13"/>
      <c r="AC432" s="13"/>
      <c r="AD432" s="13"/>
      <c r="AE432" s="13"/>
      <c r="AT432" s="249" t="s">
        <v>206</v>
      </c>
      <c r="AU432" s="249" t="s">
        <v>84</v>
      </c>
      <c r="AV432" s="13" t="s">
        <v>82</v>
      </c>
      <c r="AW432" s="13" t="s">
        <v>5</v>
      </c>
      <c r="AX432" s="13" t="s">
        <v>74</v>
      </c>
      <c r="AY432" s="249" t="s">
        <v>194</v>
      </c>
    </row>
    <row r="433" s="14" customFormat="1">
      <c r="A433" s="14"/>
      <c r="B433" s="250"/>
      <c r="C433" s="251"/>
      <c r="D433" s="241" t="s">
        <v>206</v>
      </c>
      <c r="E433" s="252" t="s">
        <v>20</v>
      </c>
      <c r="F433" s="253" t="s">
        <v>296</v>
      </c>
      <c r="G433" s="251"/>
      <c r="H433" s="254">
        <v>20</v>
      </c>
      <c r="I433" s="255"/>
      <c r="J433" s="255"/>
      <c r="K433" s="251"/>
      <c r="L433" s="251"/>
      <c r="M433" s="256"/>
      <c r="N433" s="257"/>
      <c r="O433" s="258"/>
      <c r="P433" s="258"/>
      <c r="Q433" s="258"/>
      <c r="R433" s="258"/>
      <c r="S433" s="258"/>
      <c r="T433" s="258"/>
      <c r="U433" s="258"/>
      <c r="V433" s="258"/>
      <c r="W433" s="258"/>
      <c r="X433" s="259"/>
      <c r="Y433" s="14"/>
      <c r="Z433" s="14"/>
      <c r="AA433" s="14"/>
      <c r="AB433" s="14"/>
      <c r="AC433" s="14"/>
      <c r="AD433" s="14"/>
      <c r="AE433" s="14"/>
      <c r="AT433" s="260" t="s">
        <v>206</v>
      </c>
      <c r="AU433" s="260" t="s">
        <v>84</v>
      </c>
      <c r="AV433" s="14" t="s">
        <v>84</v>
      </c>
      <c r="AW433" s="14" t="s">
        <v>5</v>
      </c>
      <c r="AX433" s="14" t="s">
        <v>74</v>
      </c>
      <c r="AY433" s="260" t="s">
        <v>194</v>
      </c>
    </row>
    <row r="434" s="15" customFormat="1">
      <c r="A434" s="15"/>
      <c r="B434" s="261"/>
      <c r="C434" s="262"/>
      <c r="D434" s="241" t="s">
        <v>206</v>
      </c>
      <c r="E434" s="263" t="s">
        <v>20</v>
      </c>
      <c r="F434" s="264" t="s">
        <v>210</v>
      </c>
      <c r="G434" s="262"/>
      <c r="H434" s="265">
        <v>20</v>
      </c>
      <c r="I434" s="266"/>
      <c r="J434" s="266"/>
      <c r="K434" s="262"/>
      <c r="L434" s="262"/>
      <c r="M434" s="267"/>
      <c r="N434" s="268"/>
      <c r="O434" s="269"/>
      <c r="P434" s="269"/>
      <c r="Q434" s="269"/>
      <c r="R434" s="269"/>
      <c r="S434" s="269"/>
      <c r="T434" s="269"/>
      <c r="U434" s="269"/>
      <c r="V434" s="269"/>
      <c r="W434" s="269"/>
      <c r="X434" s="270"/>
      <c r="Y434" s="15"/>
      <c r="Z434" s="15"/>
      <c r="AA434" s="15"/>
      <c r="AB434" s="15"/>
      <c r="AC434" s="15"/>
      <c r="AD434" s="15"/>
      <c r="AE434" s="15"/>
      <c r="AT434" s="271" t="s">
        <v>206</v>
      </c>
      <c r="AU434" s="271" t="s">
        <v>84</v>
      </c>
      <c r="AV434" s="15" t="s">
        <v>202</v>
      </c>
      <c r="AW434" s="15" t="s">
        <v>5</v>
      </c>
      <c r="AX434" s="15" t="s">
        <v>82</v>
      </c>
      <c r="AY434" s="271" t="s">
        <v>194</v>
      </c>
    </row>
    <row r="435" s="2" customFormat="1" ht="16.5" customHeight="1">
      <c r="A435" s="41"/>
      <c r="B435" s="42"/>
      <c r="C435" s="283" t="s">
        <v>373</v>
      </c>
      <c r="D435" s="283" t="s">
        <v>418</v>
      </c>
      <c r="E435" s="284" t="s">
        <v>1462</v>
      </c>
      <c r="F435" s="285" t="s">
        <v>1463</v>
      </c>
      <c r="G435" s="286" t="s">
        <v>1464</v>
      </c>
      <c r="H435" s="287">
        <v>0.0080000000000000002</v>
      </c>
      <c r="I435" s="288"/>
      <c r="J435" s="289"/>
      <c r="K435" s="290">
        <f>ROUND(P435*H435,2)</f>
        <v>0</v>
      </c>
      <c r="L435" s="285" t="s">
        <v>20</v>
      </c>
      <c r="M435" s="291"/>
      <c r="N435" s="292" t="s">
        <v>20</v>
      </c>
      <c r="O435" s="228" t="s">
        <v>43</v>
      </c>
      <c r="P435" s="229">
        <f>I435+J435</f>
        <v>0</v>
      </c>
      <c r="Q435" s="229">
        <f>ROUND(I435*H435,2)</f>
        <v>0</v>
      </c>
      <c r="R435" s="229">
        <f>ROUND(J435*H435,2)</f>
        <v>0</v>
      </c>
      <c r="S435" s="87"/>
      <c r="T435" s="230">
        <f>S435*H435</f>
        <v>0</v>
      </c>
      <c r="U435" s="230">
        <v>0.001</v>
      </c>
      <c r="V435" s="230">
        <f>U435*H435</f>
        <v>7.9999999999999996E-06</v>
      </c>
      <c r="W435" s="230">
        <v>0</v>
      </c>
      <c r="X435" s="231">
        <f>W435*H435</f>
        <v>0</v>
      </c>
      <c r="Y435" s="41"/>
      <c r="Z435" s="41"/>
      <c r="AA435" s="41"/>
      <c r="AB435" s="41"/>
      <c r="AC435" s="41"/>
      <c r="AD435" s="41"/>
      <c r="AE435" s="41"/>
      <c r="AR435" s="232" t="s">
        <v>243</v>
      </c>
      <c r="AT435" s="232" t="s">
        <v>418</v>
      </c>
      <c r="AU435" s="232" t="s">
        <v>84</v>
      </c>
      <c r="AY435" s="20" t="s">
        <v>194</v>
      </c>
      <c r="BE435" s="233">
        <f>IF(O435="základní",K435,0)</f>
        <v>0</v>
      </c>
      <c r="BF435" s="233">
        <f>IF(O435="snížená",K435,0)</f>
        <v>0</v>
      </c>
      <c r="BG435" s="233">
        <f>IF(O435="zákl. přenesená",K435,0)</f>
        <v>0</v>
      </c>
      <c r="BH435" s="233">
        <f>IF(O435="sníž. přenesená",K435,0)</f>
        <v>0</v>
      </c>
      <c r="BI435" s="233">
        <f>IF(O435="nulová",K435,0)</f>
        <v>0</v>
      </c>
      <c r="BJ435" s="20" t="s">
        <v>82</v>
      </c>
      <c r="BK435" s="233">
        <f>ROUND(P435*H435,2)</f>
        <v>0</v>
      </c>
      <c r="BL435" s="20" t="s">
        <v>202</v>
      </c>
      <c r="BM435" s="232" t="s">
        <v>1546</v>
      </c>
    </row>
    <row r="436" s="13" customFormat="1">
      <c r="A436" s="13"/>
      <c r="B436" s="239"/>
      <c r="C436" s="240"/>
      <c r="D436" s="241" t="s">
        <v>206</v>
      </c>
      <c r="E436" s="242" t="s">
        <v>20</v>
      </c>
      <c r="F436" s="243" t="s">
        <v>1526</v>
      </c>
      <c r="G436" s="240"/>
      <c r="H436" s="242" t="s">
        <v>20</v>
      </c>
      <c r="I436" s="244"/>
      <c r="J436" s="244"/>
      <c r="K436" s="240"/>
      <c r="L436" s="240"/>
      <c r="M436" s="245"/>
      <c r="N436" s="246"/>
      <c r="O436" s="247"/>
      <c r="P436" s="247"/>
      <c r="Q436" s="247"/>
      <c r="R436" s="247"/>
      <c r="S436" s="247"/>
      <c r="T436" s="247"/>
      <c r="U436" s="247"/>
      <c r="V436" s="247"/>
      <c r="W436" s="247"/>
      <c r="X436" s="248"/>
      <c r="Y436" s="13"/>
      <c r="Z436" s="13"/>
      <c r="AA436" s="13"/>
      <c r="AB436" s="13"/>
      <c r="AC436" s="13"/>
      <c r="AD436" s="13"/>
      <c r="AE436" s="13"/>
      <c r="AT436" s="249" t="s">
        <v>206</v>
      </c>
      <c r="AU436" s="249" t="s">
        <v>84</v>
      </c>
      <c r="AV436" s="13" t="s">
        <v>82</v>
      </c>
      <c r="AW436" s="13" t="s">
        <v>5</v>
      </c>
      <c r="AX436" s="13" t="s">
        <v>74</v>
      </c>
      <c r="AY436" s="249" t="s">
        <v>194</v>
      </c>
    </row>
    <row r="437" s="13" customFormat="1">
      <c r="A437" s="13"/>
      <c r="B437" s="239"/>
      <c r="C437" s="240"/>
      <c r="D437" s="241" t="s">
        <v>206</v>
      </c>
      <c r="E437" s="242" t="s">
        <v>20</v>
      </c>
      <c r="F437" s="243" t="s">
        <v>1466</v>
      </c>
      <c r="G437" s="240"/>
      <c r="H437" s="242" t="s">
        <v>20</v>
      </c>
      <c r="I437" s="244"/>
      <c r="J437" s="244"/>
      <c r="K437" s="240"/>
      <c r="L437" s="240"/>
      <c r="M437" s="245"/>
      <c r="N437" s="246"/>
      <c r="O437" s="247"/>
      <c r="P437" s="247"/>
      <c r="Q437" s="247"/>
      <c r="R437" s="247"/>
      <c r="S437" s="247"/>
      <c r="T437" s="247"/>
      <c r="U437" s="247"/>
      <c r="V437" s="247"/>
      <c r="W437" s="247"/>
      <c r="X437" s="248"/>
      <c r="Y437" s="13"/>
      <c r="Z437" s="13"/>
      <c r="AA437" s="13"/>
      <c r="AB437" s="13"/>
      <c r="AC437" s="13"/>
      <c r="AD437" s="13"/>
      <c r="AE437" s="13"/>
      <c r="AT437" s="249" t="s">
        <v>206</v>
      </c>
      <c r="AU437" s="249" t="s">
        <v>84</v>
      </c>
      <c r="AV437" s="13" t="s">
        <v>82</v>
      </c>
      <c r="AW437" s="13" t="s">
        <v>5</v>
      </c>
      <c r="AX437" s="13" t="s">
        <v>74</v>
      </c>
      <c r="AY437" s="249" t="s">
        <v>194</v>
      </c>
    </row>
    <row r="438" s="14" customFormat="1">
      <c r="A438" s="14"/>
      <c r="B438" s="250"/>
      <c r="C438" s="251"/>
      <c r="D438" s="241" t="s">
        <v>206</v>
      </c>
      <c r="E438" s="252" t="s">
        <v>20</v>
      </c>
      <c r="F438" s="253" t="s">
        <v>1544</v>
      </c>
      <c r="G438" s="251"/>
      <c r="H438" s="254">
        <v>0.0080000000000000002</v>
      </c>
      <c r="I438" s="255"/>
      <c r="J438" s="255"/>
      <c r="K438" s="251"/>
      <c r="L438" s="251"/>
      <c r="M438" s="256"/>
      <c r="N438" s="257"/>
      <c r="O438" s="258"/>
      <c r="P438" s="258"/>
      <c r="Q438" s="258"/>
      <c r="R438" s="258"/>
      <c r="S438" s="258"/>
      <c r="T438" s="258"/>
      <c r="U438" s="258"/>
      <c r="V438" s="258"/>
      <c r="W438" s="258"/>
      <c r="X438" s="259"/>
      <c r="Y438" s="14"/>
      <c r="Z438" s="14"/>
      <c r="AA438" s="14"/>
      <c r="AB438" s="14"/>
      <c r="AC438" s="14"/>
      <c r="AD438" s="14"/>
      <c r="AE438" s="14"/>
      <c r="AT438" s="260" t="s">
        <v>206</v>
      </c>
      <c r="AU438" s="260" t="s">
        <v>84</v>
      </c>
      <c r="AV438" s="14" t="s">
        <v>84</v>
      </c>
      <c r="AW438" s="14" t="s">
        <v>5</v>
      </c>
      <c r="AX438" s="14" t="s">
        <v>74</v>
      </c>
      <c r="AY438" s="260" t="s">
        <v>194</v>
      </c>
    </row>
    <row r="439" s="15" customFormat="1">
      <c r="A439" s="15"/>
      <c r="B439" s="261"/>
      <c r="C439" s="262"/>
      <c r="D439" s="241" t="s">
        <v>206</v>
      </c>
      <c r="E439" s="263" t="s">
        <v>20</v>
      </c>
      <c r="F439" s="264" t="s">
        <v>210</v>
      </c>
      <c r="G439" s="262"/>
      <c r="H439" s="265">
        <v>0.0080000000000000002</v>
      </c>
      <c r="I439" s="266"/>
      <c r="J439" s="266"/>
      <c r="K439" s="262"/>
      <c r="L439" s="262"/>
      <c r="M439" s="267"/>
      <c r="N439" s="268"/>
      <c r="O439" s="269"/>
      <c r="P439" s="269"/>
      <c r="Q439" s="269"/>
      <c r="R439" s="269"/>
      <c r="S439" s="269"/>
      <c r="T439" s="269"/>
      <c r="U439" s="269"/>
      <c r="V439" s="269"/>
      <c r="W439" s="269"/>
      <c r="X439" s="270"/>
      <c r="Y439" s="15"/>
      <c r="Z439" s="15"/>
      <c r="AA439" s="15"/>
      <c r="AB439" s="15"/>
      <c r="AC439" s="15"/>
      <c r="AD439" s="15"/>
      <c r="AE439" s="15"/>
      <c r="AT439" s="271" t="s">
        <v>206</v>
      </c>
      <c r="AU439" s="271" t="s">
        <v>84</v>
      </c>
      <c r="AV439" s="15" t="s">
        <v>202</v>
      </c>
      <c r="AW439" s="15" t="s">
        <v>5</v>
      </c>
      <c r="AX439" s="15" t="s">
        <v>82</v>
      </c>
      <c r="AY439" s="271" t="s">
        <v>194</v>
      </c>
    </row>
    <row r="440" s="12" customFormat="1" ht="22.8" customHeight="1">
      <c r="A440" s="12"/>
      <c r="B440" s="203"/>
      <c r="C440" s="204"/>
      <c r="D440" s="205" t="s">
        <v>73</v>
      </c>
      <c r="E440" s="218" t="s">
        <v>510</v>
      </c>
      <c r="F440" s="218" t="s">
        <v>511</v>
      </c>
      <c r="G440" s="204"/>
      <c r="H440" s="204"/>
      <c r="I440" s="207"/>
      <c r="J440" s="207"/>
      <c r="K440" s="219">
        <f>BK440</f>
        <v>0</v>
      </c>
      <c r="L440" s="204"/>
      <c r="M440" s="209"/>
      <c r="N440" s="210"/>
      <c r="O440" s="211"/>
      <c r="P440" s="211"/>
      <c r="Q440" s="212">
        <f>SUM(Q441:Q442)</f>
        <v>0</v>
      </c>
      <c r="R440" s="212">
        <f>SUM(R441:R442)</f>
        <v>0</v>
      </c>
      <c r="S440" s="211"/>
      <c r="T440" s="213">
        <f>SUM(T441:T442)</f>
        <v>0</v>
      </c>
      <c r="U440" s="211"/>
      <c r="V440" s="213">
        <f>SUM(V441:V442)</f>
        <v>0</v>
      </c>
      <c r="W440" s="211"/>
      <c r="X440" s="214">
        <f>SUM(X441:X442)</f>
        <v>0</v>
      </c>
      <c r="Y440" s="12"/>
      <c r="Z440" s="12"/>
      <c r="AA440" s="12"/>
      <c r="AB440" s="12"/>
      <c r="AC440" s="12"/>
      <c r="AD440" s="12"/>
      <c r="AE440" s="12"/>
      <c r="AR440" s="215" t="s">
        <v>82</v>
      </c>
      <c r="AT440" s="216" t="s">
        <v>73</v>
      </c>
      <c r="AU440" s="216" t="s">
        <v>82</v>
      </c>
      <c r="AY440" s="215" t="s">
        <v>194</v>
      </c>
      <c r="BK440" s="217">
        <f>SUM(BK441:BK442)</f>
        <v>0</v>
      </c>
    </row>
    <row r="441" s="2" customFormat="1">
      <c r="A441" s="41"/>
      <c r="B441" s="42"/>
      <c r="C441" s="220" t="s">
        <v>399</v>
      </c>
      <c r="D441" s="220" t="s">
        <v>197</v>
      </c>
      <c r="E441" s="221" t="s">
        <v>1293</v>
      </c>
      <c r="F441" s="222" t="s">
        <v>1294</v>
      </c>
      <c r="G441" s="223" t="s">
        <v>262</v>
      </c>
      <c r="H441" s="224">
        <v>1.5680000000000001</v>
      </c>
      <c r="I441" s="225"/>
      <c r="J441" s="225"/>
      <c r="K441" s="226">
        <f>ROUND(P441*H441,2)</f>
        <v>0</v>
      </c>
      <c r="L441" s="222" t="s">
        <v>201</v>
      </c>
      <c r="M441" s="47"/>
      <c r="N441" s="227" t="s">
        <v>20</v>
      </c>
      <c r="O441" s="228" t="s">
        <v>43</v>
      </c>
      <c r="P441" s="229">
        <f>I441+J441</f>
        <v>0</v>
      </c>
      <c r="Q441" s="229">
        <f>ROUND(I441*H441,2)</f>
        <v>0</v>
      </c>
      <c r="R441" s="229">
        <f>ROUND(J441*H441,2)</f>
        <v>0</v>
      </c>
      <c r="S441" s="87"/>
      <c r="T441" s="230">
        <f>S441*H441</f>
        <v>0</v>
      </c>
      <c r="U441" s="230">
        <v>0</v>
      </c>
      <c r="V441" s="230">
        <f>U441*H441</f>
        <v>0</v>
      </c>
      <c r="W441" s="230">
        <v>0</v>
      </c>
      <c r="X441" s="231">
        <f>W441*H441</f>
        <v>0</v>
      </c>
      <c r="Y441" s="41"/>
      <c r="Z441" s="41"/>
      <c r="AA441" s="41"/>
      <c r="AB441" s="41"/>
      <c r="AC441" s="41"/>
      <c r="AD441" s="41"/>
      <c r="AE441" s="41"/>
      <c r="AR441" s="232" t="s">
        <v>202</v>
      </c>
      <c r="AT441" s="232" t="s">
        <v>197</v>
      </c>
      <c r="AU441" s="232" t="s">
        <v>84</v>
      </c>
      <c r="AY441" s="20" t="s">
        <v>194</v>
      </c>
      <c r="BE441" s="233">
        <f>IF(O441="základní",K441,0)</f>
        <v>0</v>
      </c>
      <c r="BF441" s="233">
        <f>IF(O441="snížená",K441,0)</f>
        <v>0</v>
      </c>
      <c r="BG441" s="233">
        <f>IF(O441="zákl. přenesená",K441,0)</f>
        <v>0</v>
      </c>
      <c r="BH441" s="233">
        <f>IF(O441="sníž. přenesená",K441,0)</f>
        <v>0</v>
      </c>
      <c r="BI441" s="233">
        <f>IF(O441="nulová",K441,0)</f>
        <v>0</v>
      </c>
      <c r="BJ441" s="20" t="s">
        <v>82</v>
      </c>
      <c r="BK441" s="233">
        <f>ROUND(P441*H441,2)</f>
        <v>0</v>
      </c>
      <c r="BL441" s="20" t="s">
        <v>202</v>
      </c>
      <c r="BM441" s="232" t="s">
        <v>1547</v>
      </c>
    </row>
    <row r="442" s="2" customFormat="1">
      <c r="A442" s="41"/>
      <c r="B442" s="42"/>
      <c r="C442" s="43"/>
      <c r="D442" s="234" t="s">
        <v>204</v>
      </c>
      <c r="E442" s="43"/>
      <c r="F442" s="235" t="s">
        <v>1296</v>
      </c>
      <c r="G442" s="43"/>
      <c r="H442" s="43"/>
      <c r="I442" s="236"/>
      <c r="J442" s="236"/>
      <c r="K442" s="43"/>
      <c r="L442" s="43"/>
      <c r="M442" s="47"/>
      <c r="N442" s="293"/>
      <c r="O442" s="294"/>
      <c r="P442" s="295"/>
      <c r="Q442" s="295"/>
      <c r="R442" s="295"/>
      <c r="S442" s="295"/>
      <c r="T442" s="295"/>
      <c r="U442" s="295"/>
      <c r="V442" s="295"/>
      <c r="W442" s="295"/>
      <c r="X442" s="296"/>
      <c r="Y442" s="41"/>
      <c r="Z442" s="41"/>
      <c r="AA442" s="41"/>
      <c r="AB442" s="41"/>
      <c r="AC442" s="41"/>
      <c r="AD442" s="41"/>
      <c r="AE442" s="41"/>
      <c r="AT442" s="20" t="s">
        <v>204</v>
      </c>
      <c r="AU442" s="20" t="s">
        <v>84</v>
      </c>
    </row>
    <row r="443" s="2" customFormat="1" ht="6.96" customHeight="1">
      <c r="A443" s="41"/>
      <c r="B443" s="62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47"/>
      <c r="N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</row>
  </sheetData>
  <sheetProtection sheet="1" autoFilter="0" formatColumns="0" formatRows="0" objects="1" scenarios="1" spinCount="100000" saltValue="BKeuajV7yhVy7KOx57sJWhHhdEqHwXqZ8O9vb8rC9Ml5+MHiNSvYOC5earSLED09+fECxLKAuVbesiJMXU7jCg==" hashValue="kHSVklIkBHY9g2PDcMKAu67+n3HPUeu5qcEW4HPcQgBicPJ2eKk6ofA+/bkwN8/pwtJue+vJ+wKLLF6P7ffd4Q==" algorithmName="SHA-512" password="CC35"/>
  <autoFilter ref="C100:L442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89:H89"/>
    <mergeCell ref="E91:H91"/>
    <mergeCell ref="E93:H93"/>
    <mergeCell ref="M2:Z2"/>
  </mergeCells>
  <hyperlinks>
    <hyperlink ref="F105" r:id="rId1" display="https://podminky.urs.cz/item/CS_URS_2025_01/111111331"/>
    <hyperlink ref="F112" r:id="rId2" display="https://podminky.urs.cz/item/CS_URS_2025_01/111111332"/>
    <hyperlink ref="F118" r:id="rId3" display="https://podminky.urs.cz/item/CS_URS_2025_01/111111333"/>
    <hyperlink ref="F124" r:id="rId4" display="https://podminky.urs.cz/item/CS_URS_2025_01/111111334"/>
    <hyperlink ref="F130" r:id="rId5" display="https://podminky.urs.cz/item/CS_URS_2025_01/111301111"/>
    <hyperlink ref="F147" r:id="rId6" display="https://podminky.urs.cz/item/CS_URS_2025_01/131104113"/>
    <hyperlink ref="F154" r:id="rId7" display="https://podminky.urs.cz/item/CS_URS_2025_01/162211311"/>
    <hyperlink ref="F160" r:id="rId8" display="https://podminky.urs.cz/item/CS_URS_2025_01/162211319"/>
    <hyperlink ref="F166" r:id="rId9" display="https://podminky.urs.cz/item/CS_URS_2025_01/167111101"/>
    <hyperlink ref="F171" r:id="rId10" display="https://podminky.urs.cz/item/CS_URS_2025_01/162211311"/>
    <hyperlink ref="F177" r:id="rId11" display="https://podminky.urs.cz/item/CS_URS_2025_01/162211319"/>
    <hyperlink ref="F183" r:id="rId12" display="https://podminky.urs.cz/item/CS_URS_2025_01/167111101"/>
    <hyperlink ref="F188" r:id="rId13" display="https://podminky.urs.cz/item/CS_URS_2025_01/171251201"/>
    <hyperlink ref="F196" r:id="rId14" display="https://podminky.urs.cz/item/CS_URS_2025_01/171111103"/>
    <hyperlink ref="F204" r:id="rId15" display="https://podminky.urs.cz/item/CS_URS_2025_01/171203111"/>
    <hyperlink ref="F211" r:id="rId16" display="https://podminky.urs.cz/item/CS_URS_2025_01/171203112"/>
    <hyperlink ref="F218" r:id="rId17" display="https://podminky.urs.cz/item/CS_URS_2025_01/171203113"/>
    <hyperlink ref="F225" r:id="rId18" display="https://podminky.urs.cz/item/CS_URS_2025_01/171203114"/>
    <hyperlink ref="F247" r:id="rId19" display="https://podminky.urs.cz/item/CS_URS_2025_01/181101131"/>
    <hyperlink ref="F253" r:id="rId20" display="https://podminky.urs.cz/item/CS_URS_2025_01/182112121"/>
    <hyperlink ref="F261" r:id="rId21" display="https://podminky.urs.cz/item/CS_URS_2025_01/181151331"/>
    <hyperlink ref="F268" r:id="rId22" display="https://podminky.urs.cz/item/CS_URS_2025_01/183403111"/>
    <hyperlink ref="F275" r:id="rId23" display="https://podminky.urs.cz/item/CS_URS_2025_01/183403113"/>
    <hyperlink ref="F282" r:id="rId24" display="https://podminky.urs.cz/item/CS_URS_2025_01/183403153"/>
    <hyperlink ref="F289" r:id="rId25" display="https://podminky.urs.cz/item/CS_URS_2025_01/183403161"/>
    <hyperlink ref="F296" r:id="rId26" display="https://podminky.urs.cz/item/CS_URS_2025_01/184813511"/>
    <hyperlink ref="F309" r:id="rId27" display="https://podminky.urs.cz/item/CS_URS_2025_01/181151332"/>
    <hyperlink ref="F316" r:id="rId28" display="https://podminky.urs.cz/item/CS_URS_2025_01/183403211"/>
    <hyperlink ref="F323" r:id="rId29" display="https://podminky.urs.cz/item/CS_URS_2025_01/183403213"/>
    <hyperlink ref="F330" r:id="rId30" display="https://podminky.urs.cz/item/CS_URS_2025_01/183403253"/>
    <hyperlink ref="F337" r:id="rId31" display="https://podminky.urs.cz/item/CS_URS_2025_01/184813512"/>
    <hyperlink ref="F350" r:id="rId32" display="https://podminky.urs.cz/item/CS_URS_2025_01/181111133"/>
    <hyperlink ref="F357" r:id="rId33" display="https://podminky.urs.cz/item/CS_URS_2025_01/183403311"/>
    <hyperlink ref="F364" r:id="rId34" display="https://podminky.urs.cz/item/CS_URS_2025_01/183403353"/>
    <hyperlink ref="F371" r:id="rId35" display="https://podminky.urs.cz/item/CS_URS_2025_01/184813513"/>
    <hyperlink ref="F384" r:id="rId36" display="https://podminky.urs.cz/item/CS_URS_2025_01/181111134"/>
    <hyperlink ref="F391" r:id="rId37" display="https://podminky.urs.cz/item/CS_URS_2025_01/182111112"/>
    <hyperlink ref="F417" r:id="rId38" display="https://podminky.urs.cz/item/CS_URS_2025_01/184813514"/>
    <hyperlink ref="F429" r:id="rId39" display="https://podminky.urs.cz/item/CS_URS_2025_01/184813514"/>
    <hyperlink ref="F442" r:id="rId40" display="https://podminky.urs.cz/item/CS_URS_2025_01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124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1" customFormat="1" ht="12" customHeight="1">
      <c r="B8" s="23"/>
      <c r="D8" s="148" t="s">
        <v>153</v>
      </c>
      <c r="M8" s="23"/>
    </row>
    <row r="9" s="2" customFormat="1" ht="16.5" customHeight="1">
      <c r="A9" s="41"/>
      <c r="B9" s="47"/>
      <c r="C9" s="41"/>
      <c r="D9" s="41"/>
      <c r="E9" s="149" t="s">
        <v>1318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8" t="s">
        <v>518</v>
      </c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1548</v>
      </c>
      <c r="F11" s="41"/>
      <c r="G11" s="41"/>
      <c r="H11" s="41"/>
      <c r="I11" s="41"/>
      <c r="J11" s="41"/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8" t="s">
        <v>19</v>
      </c>
      <c r="E13" s="41"/>
      <c r="F13" s="139" t="s">
        <v>20</v>
      </c>
      <c r="G13" s="41"/>
      <c r="H13" s="41"/>
      <c r="I13" s="148" t="s">
        <v>21</v>
      </c>
      <c r="J13" s="139" t="s">
        <v>20</v>
      </c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22</v>
      </c>
      <c r="E14" s="41"/>
      <c r="F14" s="139" t="s">
        <v>23</v>
      </c>
      <c r="G14" s="41"/>
      <c r="H14" s="41"/>
      <c r="I14" s="148" t="s">
        <v>24</v>
      </c>
      <c r="J14" s="152" t="str">
        <f>'Rekapitulace stavby'!AN8</f>
        <v>5. 6. 2025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8" t="s">
        <v>26</v>
      </c>
      <c r="E16" s="41"/>
      <c r="F16" s="41"/>
      <c r="G16" s="41"/>
      <c r="H16" s="41"/>
      <c r="I16" s="148" t="s">
        <v>27</v>
      </c>
      <c r="J16" s="139" t="s">
        <v>20</v>
      </c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9" t="s">
        <v>28</v>
      </c>
      <c r="F17" s="41"/>
      <c r="G17" s="41"/>
      <c r="H17" s="41"/>
      <c r="I17" s="148" t="s">
        <v>29</v>
      </c>
      <c r="J17" s="139" t="s">
        <v>20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8" t="s">
        <v>30</v>
      </c>
      <c r="E19" s="41"/>
      <c r="F19" s="41"/>
      <c r="G19" s="41"/>
      <c r="H19" s="41"/>
      <c r="I19" s="148" t="s">
        <v>27</v>
      </c>
      <c r="J19" s="36" t="str">
        <f>'Rekapitulace stavby'!AN13</f>
        <v>Vyplň údaj</v>
      </c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9"/>
      <c r="G20" s="139"/>
      <c r="H20" s="139"/>
      <c r="I20" s="148" t="s">
        <v>29</v>
      </c>
      <c r="J20" s="36" t="str">
        <f>'Rekapitulace stavby'!AN14</f>
        <v>Vyplň údaj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8" t="s">
        <v>32</v>
      </c>
      <c r="E22" s="41"/>
      <c r="F22" s="41"/>
      <c r="G22" s="41"/>
      <c r="H22" s="41"/>
      <c r="I22" s="148" t="s">
        <v>27</v>
      </c>
      <c r="J22" s="139" t="s">
        <v>20</v>
      </c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9" t="s">
        <v>33</v>
      </c>
      <c r="F23" s="41"/>
      <c r="G23" s="41"/>
      <c r="H23" s="41"/>
      <c r="I23" s="148" t="s">
        <v>29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8" t="s">
        <v>34</v>
      </c>
      <c r="E25" s="41"/>
      <c r="F25" s="41"/>
      <c r="G25" s="41"/>
      <c r="H25" s="41"/>
      <c r="I25" s="148" t="s">
        <v>27</v>
      </c>
      <c r="J25" s="139" t="s">
        <v>20</v>
      </c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9" t="s">
        <v>35</v>
      </c>
      <c r="F26" s="41"/>
      <c r="G26" s="41"/>
      <c r="H26" s="41"/>
      <c r="I26" s="148" t="s">
        <v>29</v>
      </c>
      <c r="J26" s="139" t="s">
        <v>20</v>
      </c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8" t="s">
        <v>36</v>
      </c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3"/>
      <c r="B29" s="154"/>
      <c r="C29" s="153"/>
      <c r="D29" s="153"/>
      <c r="E29" s="155" t="s">
        <v>520</v>
      </c>
      <c r="F29" s="155"/>
      <c r="G29" s="155"/>
      <c r="H29" s="155"/>
      <c r="I29" s="153"/>
      <c r="J29" s="153"/>
      <c r="K29" s="153"/>
      <c r="L29" s="153"/>
      <c r="M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7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7"/>
      <c r="C32" s="41"/>
      <c r="D32" s="41"/>
      <c r="E32" s="148" t="s">
        <v>156</v>
      </c>
      <c r="F32" s="41"/>
      <c r="G32" s="41"/>
      <c r="H32" s="41"/>
      <c r="I32" s="41"/>
      <c r="J32" s="41"/>
      <c r="K32" s="158">
        <f>I65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>
      <c r="A33" s="41"/>
      <c r="B33" s="47"/>
      <c r="C33" s="41"/>
      <c r="D33" s="41"/>
      <c r="E33" s="148" t="s">
        <v>157</v>
      </c>
      <c r="F33" s="41"/>
      <c r="G33" s="41"/>
      <c r="H33" s="41"/>
      <c r="I33" s="41"/>
      <c r="J33" s="41"/>
      <c r="K33" s="158">
        <f>J65</f>
        <v>0</v>
      </c>
      <c r="L33" s="41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38</v>
      </c>
      <c r="E34" s="41"/>
      <c r="F34" s="41"/>
      <c r="G34" s="41"/>
      <c r="H34" s="41"/>
      <c r="I34" s="41"/>
      <c r="J34" s="41"/>
      <c r="K34" s="160">
        <f>ROUND(K92, 2)</f>
        <v>0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7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40</v>
      </c>
      <c r="G36" s="41"/>
      <c r="H36" s="41"/>
      <c r="I36" s="161" t="s">
        <v>39</v>
      </c>
      <c r="J36" s="41"/>
      <c r="K36" s="161" t="s">
        <v>41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2" t="s">
        <v>42</v>
      </c>
      <c r="E37" s="148" t="s">
        <v>43</v>
      </c>
      <c r="F37" s="158">
        <f>ROUND((SUM(BE92:BE540)),  2)</f>
        <v>0</v>
      </c>
      <c r="G37" s="41"/>
      <c r="H37" s="41"/>
      <c r="I37" s="163">
        <v>0.20999999999999999</v>
      </c>
      <c r="J37" s="41"/>
      <c r="K37" s="158">
        <f>ROUND(((SUM(BE92:BE540))*I37),  2)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8" t="s">
        <v>44</v>
      </c>
      <c r="F38" s="158">
        <f>ROUND((SUM(BF92:BF540)),  2)</f>
        <v>0</v>
      </c>
      <c r="G38" s="41"/>
      <c r="H38" s="41"/>
      <c r="I38" s="163">
        <v>0.12</v>
      </c>
      <c r="J38" s="41"/>
      <c r="K38" s="158">
        <f>ROUND(((SUM(BF92:BF540))*I38),  2)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45</v>
      </c>
      <c r="F39" s="158">
        <f>ROUND((SUM(BG92:BG540)),  2)</f>
        <v>0</v>
      </c>
      <c r="G39" s="41"/>
      <c r="H39" s="41"/>
      <c r="I39" s="163">
        <v>0.20999999999999999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8" t="s">
        <v>46</v>
      </c>
      <c r="F40" s="158">
        <f>ROUND((SUM(BH92:BH540)),  2)</f>
        <v>0</v>
      </c>
      <c r="G40" s="41"/>
      <c r="H40" s="41"/>
      <c r="I40" s="163">
        <v>0.12</v>
      </c>
      <c r="J40" s="41"/>
      <c r="K40" s="158">
        <f>0</f>
        <v>0</v>
      </c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8" t="s">
        <v>47</v>
      </c>
      <c r="F41" s="158">
        <f>ROUND((SUM(BI92:BI540)),  2)</f>
        <v>0</v>
      </c>
      <c r="G41" s="41"/>
      <c r="H41" s="41"/>
      <c r="I41" s="163">
        <v>0</v>
      </c>
      <c r="J41" s="41"/>
      <c r="K41" s="158">
        <f>0</f>
        <v>0</v>
      </c>
      <c r="L41" s="41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48</v>
      </c>
      <c r="E43" s="166"/>
      <c r="F43" s="166"/>
      <c r="G43" s="167" t="s">
        <v>49</v>
      </c>
      <c r="H43" s="168" t="s">
        <v>50</v>
      </c>
      <c r="I43" s="166"/>
      <c r="J43" s="166"/>
      <c r="K43" s="169">
        <f>SUM(K34:K41)</f>
        <v>0</v>
      </c>
      <c r="L43" s="170"/>
      <c r="M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158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17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Revitalizace zahrady Benediktinského opatství</v>
      </c>
      <c r="F52" s="35"/>
      <c r="G52" s="35"/>
      <c r="H52" s="35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153</v>
      </c>
      <c r="D53" s="25"/>
      <c r="E53" s="25"/>
      <c r="F53" s="25"/>
      <c r="G53" s="25"/>
      <c r="H53" s="25"/>
      <c r="I53" s="25"/>
      <c r="J53" s="25"/>
      <c r="K53" s="25"/>
      <c r="L53" s="25"/>
      <c r="M53" s="23"/>
    </row>
    <row r="54" s="2" customFormat="1" ht="16.5" customHeight="1">
      <c r="A54" s="41"/>
      <c r="B54" s="42"/>
      <c r="C54" s="43"/>
      <c r="D54" s="43"/>
      <c r="E54" s="175" t="s">
        <v>1318</v>
      </c>
      <c r="F54" s="43"/>
      <c r="G54" s="43"/>
      <c r="H54" s="43"/>
      <c r="I54" s="43"/>
      <c r="J54" s="43"/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2" customHeight="1">
      <c r="A55" s="41"/>
      <c r="B55" s="42"/>
      <c r="C55" s="35" t="s">
        <v>518</v>
      </c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6.5" customHeight="1">
      <c r="A56" s="41"/>
      <c r="B56" s="42"/>
      <c r="C56" s="43"/>
      <c r="D56" s="43"/>
      <c r="E56" s="72" t="str">
        <f>E11</f>
        <v>2025-014-04-02 - Krajinářské úpravy - výsadba stromů</v>
      </c>
      <c r="F56" s="43"/>
      <c r="G56" s="43"/>
      <c r="H56" s="43"/>
      <c r="I56" s="43"/>
      <c r="J56" s="43"/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2" customHeight="1">
      <c r="A58" s="41"/>
      <c r="B58" s="42"/>
      <c r="C58" s="35" t="s">
        <v>22</v>
      </c>
      <c r="D58" s="43"/>
      <c r="E58" s="43"/>
      <c r="F58" s="30" t="str">
        <f>F14</f>
        <v>parc.č.:1236, 1237/1, 1237/2, 1238, k.ú</v>
      </c>
      <c r="G58" s="43"/>
      <c r="H58" s="43"/>
      <c r="I58" s="35" t="s">
        <v>24</v>
      </c>
      <c r="J58" s="75" t="str">
        <f>IF(J14="","",J14)</f>
        <v>5. 6. 2025</v>
      </c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40.05" customHeight="1">
      <c r="A60" s="41"/>
      <c r="B60" s="42"/>
      <c r="C60" s="35" t="s">
        <v>26</v>
      </c>
      <c r="D60" s="43"/>
      <c r="E60" s="43"/>
      <c r="F60" s="30" t="str">
        <f>E17</f>
        <v xml:space="preserve">Benediktinské opatství, Vyšehradská 49, Praha 2   </v>
      </c>
      <c r="G60" s="43"/>
      <c r="H60" s="43"/>
      <c r="I60" s="35" t="s">
        <v>32</v>
      </c>
      <c r="J60" s="39" t="str">
        <f>E23</f>
        <v xml:space="preserve">Ing. arch. Tomáš Hradečný, Sestupná 21, Praha 6   </v>
      </c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15.15" customHeight="1">
      <c r="A61" s="41"/>
      <c r="B61" s="42"/>
      <c r="C61" s="35" t="s">
        <v>30</v>
      </c>
      <c r="D61" s="43"/>
      <c r="E61" s="43"/>
      <c r="F61" s="30" t="str">
        <f>IF(E20="","",E20)</f>
        <v>Vyplň údaj</v>
      </c>
      <c r="G61" s="43"/>
      <c r="H61" s="43"/>
      <c r="I61" s="35" t="s">
        <v>34</v>
      </c>
      <c r="J61" s="39" t="str">
        <f>E26</f>
        <v>Ing. Dana Mlejnková</v>
      </c>
      <c r="K61" s="43"/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9.28" customHeight="1">
      <c r="A63" s="41"/>
      <c r="B63" s="42"/>
      <c r="C63" s="176" t="s">
        <v>159</v>
      </c>
      <c r="D63" s="177"/>
      <c r="E63" s="177"/>
      <c r="F63" s="177"/>
      <c r="G63" s="177"/>
      <c r="H63" s="177"/>
      <c r="I63" s="178" t="s">
        <v>160</v>
      </c>
      <c r="J63" s="178" t="s">
        <v>161</v>
      </c>
      <c r="K63" s="178" t="s">
        <v>162</v>
      </c>
      <c r="L63" s="177"/>
      <c r="M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2.8" customHeight="1">
      <c r="A65" s="41"/>
      <c r="B65" s="42"/>
      <c r="C65" s="179" t="s">
        <v>72</v>
      </c>
      <c r="D65" s="43"/>
      <c r="E65" s="43"/>
      <c r="F65" s="43"/>
      <c r="G65" s="43"/>
      <c r="H65" s="43"/>
      <c r="I65" s="105">
        <f>Q92</f>
        <v>0</v>
      </c>
      <c r="J65" s="105">
        <f>R92</f>
        <v>0</v>
      </c>
      <c r="K65" s="105">
        <f>K92</f>
        <v>0</v>
      </c>
      <c r="L65" s="43"/>
      <c r="M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U65" s="20" t="s">
        <v>163</v>
      </c>
    </row>
    <row r="66" s="9" customFormat="1" ht="24.96" customHeight="1">
      <c r="A66" s="9"/>
      <c r="B66" s="180"/>
      <c r="C66" s="181"/>
      <c r="D66" s="182" t="s">
        <v>164</v>
      </c>
      <c r="E66" s="183"/>
      <c r="F66" s="183"/>
      <c r="G66" s="183"/>
      <c r="H66" s="183"/>
      <c r="I66" s="184">
        <f>Q93</f>
        <v>0</v>
      </c>
      <c r="J66" s="184">
        <f>R93</f>
        <v>0</v>
      </c>
      <c r="K66" s="184">
        <f>K93</f>
        <v>0</v>
      </c>
      <c r="L66" s="181"/>
      <c r="M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31"/>
      <c r="D67" s="187" t="s">
        <v>1549</v>
      </c>
      <c r="E67" s="188"/>
      <c r="F67" s="188"/>
      <c r="G67" s="188"/>
      <c r="H67" s="188"/>
      <c r="I67" s="189">
        <f>Q94</f>
        <v>0</v>
      </c>
      <c r="J67" s="189">
        <f>R94</f>
        <v>0</v>
      </c>
      <c r="K67" s="189">
        <f>K94</f>
        <v>0</v>
      </c>
      <c r="L67" s="131"/>
      <c r="M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31"/>
      <c r="D68" s="187" t="s">
        <v>1550</v>
      </c>
      <c r="E68" s="188"/>
      <c r="F68" s="188"/>
      <c r="G68" s="188"/>
      <c r="H68" s="188"/>
      <c r="I68" s="189">
        <f>Q301</f>
        <v>0</v>
      </c>
      <c r="J68" s="189">
        <f>R301</f>
        <v>0</v>
      </c>
      <c r="K68" s="189">
        <f>K301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31"/>
      <c r="D69" s="187" t="s">
        <v>1551</v>
      </c>
      <c r="E69" s="188"/>
      <c r="F69" s="188"/>
      <c r="G69" s="188"/>
      <c r="H69" s="188"/>
      <c r="I69" s="189">
        <f>Q527</f>
        <v>0</v>
      </c>
      <c r="J69" s="189">
        <f>R527</f>
        <v>0</v>
      </c>
      <c r="K69" s="189">
        <f>K527</f>
        <v>0</v>
      </c>
      <c r="L69" s="131"/>
      <c r="M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31"/>
      <c r="D70" s="187" t="s">
        <v>1552</v>
      </c>
      <c r="E70" s="188"/>
      <c r="F70" s="188"/>
      <c r="G70" s="188"/>
      <c r="H70" s="188"/>
      <c r="I70" s="189">
        <f>Q534</f>
        <v>0</v>
      </c>
      <c r="J70" s="189">
        <f>R534</f>
        <v>0</v>
      </c>
      <c r="K70" s="189">
        <f>K534</f>
        <v>0</v>
      </c>
      <c r="L70" s="131"/>
      <c r="M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150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15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175</v>
      </c>
      <c r="D77" s="43"/>
      <c r="E77" s="43"/>
      <c r="F77" s="43"/>
      <c r="G77" s="43"/>
      <c r="H77" s="43"/>
      <c r="I77" s="43"/>
      <c r="J77" s="43"/>
      <c r="K77" s="43"/>
      <c r="L77" s="43"/>
      <c r="M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17</v>
      </c>
      <c r="D79" s="43"/>
      <c r="E79" s="43"/>
      <c r="F79" s="43"/>
      <c r="G79" s="43"/>
      <c r="H79" s="43"/>
      <c r="I79" s="43"/>
      <c r="J79" s="43"/>
      <c r="K79" s="43"/>
      <c r="L79" s="43"/>
      <c r="M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5" t="str">
        <f>E7</f>
        <v>Revitalizace zahrady Benediktinského opatství</v>
      </c>
      <c r="F80" s="35"/>
      <c r="G80" s="35"/>
      <c r="H80" s="35"/>
      <c r="I80" s="43"/>
      <c r="J80" s="43"/>
      <c r="K80" s="43"/>
      <c r="L80" s="43"/>
      <c r="M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153</v>
      </c>
      <c r="D81" s="25"/>
      <c r="E81" s="25"/>
      <c r="F81" s="25"/>
      <c r="G81" s="25"/>
      <c r="H81" s="25"/>
      <c r="I81" s="25"/>
      <c r="J81" s="25"/>
      <c r="K81" s="25"/>
      <c r="L81" s="25"/>
      <c r="M81" s="23"/>
    </row>
    <row r="82" s="2" customFormat="1" ht="16.5" customHeight="1">
      <c r="A82" s="41"/>
      <c r="B82" s="42"/>
      <c r="C82" s="43"/>
      <c r="D82" s="43"/>
      <c r="E82" s="175" t="s">
        <v>1318</v>
      </c>
      <c r="F82" s="43"/>
      <c r="G82" s="43"/>
      <c r="H82" s="43"/>
      <c r="I82" s="43"/>
      <c r="J82" s="43"/>
      <c r="K82" s="43"/>
      <c r="L82" s="43"/>
      <c r="M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518</v>
      </c>
      <c r="D83" s="43"/>
      <c r="E83" s="43"/>
      <c r="F83" s="43"/>
      <c r="G83" s="43"/>
      <c r="H83" s="43"/>
      <c r="I83" s="43"/>
      <c r="J83" s="43"/>
      <c r="K83" s="43"/>
      <c r="L83" s="43"/>
      <c r="M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2025-014-04-02 - Krajinářské úpravy - výsadba stromů</v>
      </c>
      <c r="F84" s="43"/>
      <c r="G84" s="43"/>
      <c r="H84" s="43"/>
      <c r="I84" s="43"/>
      <c r="J84" s="43"/>
      <c r="K84" s="43"/>
      <c r="L84" s="43"/>
      <c r="M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22</v>
      </c>
      <c r="D86" s="43"/>
      <c r="E86" s="43"/>
      <c r="F86" s="30" t="str">
        <f>F14</f>
        <v>parc.č.:1236, 1237/1, 1237/2, 1238, k.ú</v>
      </c>
      <c r="G86" s="43"/>
      <c r="H86" s="43"/>
      <c r="I86" s="35" t="s">
        <v>24</v>
      </c>
      <c r="J86" s="75" t="str">
        <f>IF(J14="","",J14)</f>
        <v>5. 6. 2025</v>
      </c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40.05" customHeight="1">
      <c r="A88" s="41"/>
      <c r="B88" s="42"/>
      <c r="C88" s="35" t="s">
        <v>26</v>
      </c>
      <c r="D88" s="43"/>
      <c r="E88" s="43"/>
      <c r="F88" s="30" t="str">
        <f>E17</f>
        <v xml:space="preserve">Benediktinské opatství, Vyšehradská 49, Praha 2   </v>
      </c>
      <c r="G88" s="43"/>
      <c r="H88" s="43"/>
      <c r="I88" s="35" t="s">
        <v>32</v>
      </c>
      <c r="J88" s="39" t="str">
        <f>E23</f>
        <v xml:space="preserve">Ing. arch. Tomáš Hradečný, Sestupná 21, Praha 6   </v>
      </c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30</v>
      </c>
      <c r="D89" s="43"/>
      <c r="E89" s="43"/>
      <c r="F89" s="30" t="str">
        <f>IF(E20="","",E20)</f>
        <v>Vyplň údaj</v>
      </c>
      <c r="G89" s="43"/>
      <c r="H89" s="43"/>
      <c r="I89" s="35" t="s">
        <v>34</v>
      </c>
      <c r="J89" s="39" t="str">
        <f>E26</f>
        <v>Ing. Dana Mlejnková</v>
      </c>
      <c r="K89" s="43"/>
      <c r="L89" s="43"/>
      <c r="M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91"/>
      <c r="B91" s="192"/>
      <c r="C91" s="193" t="s">
        <v>176</v>
      </c>
      <c r="D91" s="194" t="s">
        <v>57</v>
      </c>
      <c r="E91" s="194" t="s">
        <v>53</v>
      </c>
      <c r="F91" s="194" t="s">
        <v>54</v>
      </c>
      <c r="G91" s="194" t="s">
        <v>177</v>
      </c>
      <c r="H91" s="194" t="s">
        <v>178</v>
      </c>
      <c r="I91" s="194" t="s">
        <v>179</v>
      </c>
      <c r="J91" s="194" t="s">
        <v>180</v>
      </c>
      <c r="K91" s="194" t="s">
        <v>162</v>
      </c>
      <c r="L91" s="195" t="s">
        <v>181</v>
      </c>
      <c r="M91" s="196"/>
      <c r="N91" s="95" t="s">
        <v>20</v>
      </c>
      <c r="O91" s="96" t="s">
        <v>42</v>
      </c>
      <c r="P91" s="96" t="s">
        <v>182</v>
      </c>
      <c r="Q91" s="96" t="s">
        <v>183</v>
      </c>
      <c r="R91" s="96" t="s">
        <v>184</v>
      </c>
      <c r="S91" s="96" t="s">
        <v>185</v>
      </c>
      <c r="T91" s="96" t="s">
        <v>186</v>
      </c>
      <c r="U91" s="96" t="s">
        <v>187</v>
      </c>
      <c r="V91" s="96" t="s">
        <v>188</v>
      </c>
      <c r="W91" s="96" t="s">
        <v>189</v>
      </c>
      <c r="X91" s="97" t="s">
        <v>190</v>
      </c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1"/>
      <c r="B92" s="42"/>
      <c r="C92" s="102" t="s">
        <v>191</v>
      </c>
      <c r="D92" s="43"/>
      <c r="E92" s="43"/>
      <c r="F92" s="43"/>
      <c r="G92" s="43"/>
      <c r="H92" s="43"/>
      <c r="I92" s="43"/>
      <c r="J92" s="43"/>
      <c r="K92" s="197">
        <f>BK92</f>
        <v>0</v>
      </c>
      <c r="L92" s="43"/>
      <c r="M92" s="47"/>
      <c r="N92" s="98"/>
      <c r="O92" s="198"/>
      <c r="P92" s="99"/>
      <c r="Q92" s="199">
        <f>Q93</f>
        <v>0</v>
      </c>
      <c r="R92" s="199">
        <f>R93</f>
        <v>0</v>
      </c>
      <c r="S92" s="99"/>
      <c r="T92" s="200">
        <f>T93</f>
        <v>0</v>
      </c>
      <c r="U92" s="99"/>
      <c r="V92" s="200">
        <f>V93</f>
        <v>3.5255998000000002</v>
      </c>
      <c r="W92" s="99"/>
      <c r="X92" s="201">
        <f>X93</f>
        <v>0</v>
      </c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163</v>
      </c>
      <c r="BK92" s="202">
        <f>BK93</f>
        <v>0</v>
      </c>
    </row>
    <row r="93" s="12" customFormat="1" ht="25.92" customHeight="1">
      <c r="A93" s="12"/>
      <c r="B93" s="203"/>
      <c r="C93" s="204"/>
      <c r="D93" s="205" t="s">
        <v>73</v>
      </c>
      <c r="E93" s="206" t="s">
        <v>192</v>
      </c>
      <c r="F93" s="206" t="s">
        <v>193</v>
      </c>
      <c r="G93" s="204"/>
      <c r="H93" s="204"/>
      <c r="I93" s="207"/>
      <c r="J93" s="207"/>
      <c r="K93" s="208">
        <f>BK93</f>
        <v>0</v>
      </c>
      <c r="L93" s="204"/>
      <c r="M93" s="209"/>
      <c r="N93" s="210"/>
      <c r="O93" s="211"/>
      <c r="P93" s="211"/>
      <c r="Q93" s="212">
        <f>Q94+Q301+Q527+Q534</f>
        <v>0</v>
      </c>
      <c r="R93" s="212">
        <f>R94+R301+R527+R534</f>
        <v>0</v>
      </c>
      <c r="S93" s="211"/>
      <c r="T93" s="213">
        <f>T94+T301+T527+T534</f>
        <v>0</v>
      </c>
      <c r="U93" s="211"/>
      <c r="V93" s="213">
        <f>V94+V301+V527+V534</f>
        <v>3.5255998000000002</v>
      </c>
      <c r="W93" s="211"/>
      <c r="X93" s="214">
        <f>X94+X301+X527+X534</f>
        <v>0</v>
      </c>
      <c r="Y93" s="12"/>
      <c r="Z93" s="12"/>
      <c r="AA93" s="12"/>
      <c r="AB93" s="12"/>
      <c r="AC93" s="12"/>
      <c r="AD93" s="12"/>
      <c r="AE93" s="12"/>
      <c r="AR93" s="215" t="s">
        <v>82</v>
      </c>
      <c r="AT93" s="216" t="s">
        <v>73</v>
      </c>
      <c r="AU93" s="216" t="s">
        <v>74</v>
      </c>
      <c r="AY93" s="215" t="s">
        <v>194</v>
      </c>
      <c r="BK93" s="217">
        <f>BK94+BK301+BK527+BK534</f>
        <v>0</v>
      </c>
    </row>
    <row r="94" s="12" customFormat="1" ht="22.8" customHeight="1">
      <c r="A94" s="12"/>
      <c r="B94" s="203"/>
      <c r="C94" s="204"/>
      <c r="D94" s="205" t="s">
        <v>73</v>
      </c>
      <c r="E94" s="218" t="s">
        <v>195</v>
      </c>
      <c r="F94" s="218" t="s">
        <v>1553</v>
      </c>
      <c r="G94" s="204"/>
      <c r="H94" s="204"/>
      <c r="I94" s="207"/>
      <c r="J94" s="207"/>
      <c r="K94" s="219">
        <f>BK94</f>
        <v>0</v>
      </c>
      <c r="L94" s="204"/>
      <c r="M94" s="209"/>
      <c r="N94" s="210"/>
      <c r="O94" s="211"/>
      <c r="P94" s="211"/>
      <c r="Q94" s="212">
        <f>SUM(Q95:Q300)</f>
        <v>0</v>
      </c>
      <c r="R94" s="212">
        <f>SUM(R95:R300)</f>
        <v>0</v>
      </c>
      <c r="S94" s="211"/>
      <c r="T94" s="213">
        <f>SUM(T95:T300)</f>
        <v>0</v>
      </c>
      <c r="U94" s="211"/>
      <c r="V94" s="213">
        <f>SUM(V95:V300)</f>
        <v>1.7089757999999999</v>
      </c>
      <c r="W94" s="211"/>
      <c r="X94" s="214">
        <f>SUM(X95:X300)</f>
        <v>0</v>
      </c>
      <c r="Y94" s="12"/>
      <c r="Z94" s="12"/>
      <c r="AA94" s="12"/>
      <c r="AB94" s="12"/>
      <c r="AC94" s="12"/>
      <c r="AD94" s="12"/>
      <c r="AE94" s="12"/>
      <c r="AR94" s="215" t="s">
        <v>82</v>
      </c>
      <c r="AT94" s="216" t="s">
        <v>73</v>
      </c>
      <c r="AU94" s="216" t="s">
        <v>82</v>
      </c>
      <c r="AY94" s="215" t="s">
        <v>194</v>
      </c>
      <c r="BK94" s="217">
        <f>SUM(BK95:BK300)</f>
        <v>0</v>
      </c>
    </row>
    <row r="95" s="2" customFormat="1" ht="33" customHeight="1">
      <c r="A95" s="41"/>
      <c r="B95" s="42"/>
      <c r="C95" s="220" t="s">
        <v>202</v>
      </c>
      <c r="D95" s="220" t="s">
        <v>197</v>
      </c>
      <c r="E95" s="221" t="s">
        <v>781</v>
      </c>
      <c r="F95" s="222" t="s">
        <v>782</v>
      </c>
      <c r="G95" s="223" t="s">
        <v>218</v>
      </c>
      <c r="H95" s="224">
        <v>24.812999999999999</v>
      </c>
      <c r="I95" s="225"/>
      <c r="J95" s="225"/>
      <c r="K95" s="226">
        <f>ROUND(P95*H95,2)</f>
        <v>0</v>
      </c>
      <c r="L95" s="222" t="s">
        <v>201</v>
      </c>
      <c r="M95" s="47"/>
      <c r="N95" s="227" t="s">
        <v>20</v>
      </c>
      <c r="O95" s="228" t="s">
        <v>43</v>
      </c>
      <c r="P95" s="229">
        <f>I95+J95</f>
        <v>0</v>
      </c>
      <c r="Q95" s="229">
        <f>ROUND(I95*H95,2)</f>
        <v>0</v>
      </c>
      <c r="R95" s="229">
        <f>ROUND(J95*H95,2)</f>
        <v>0</v>
      </c>
      <c r="S95" s="87"/>
      <c r="T95" s="230">
        <f>S95*H95</f>
        <v>0</v>
      </c>
      <c r="U95" s="230">
        <v>0</v>
      </c>
      <c r="V95" s="230">
        <f>U95*H95</f>
        <v>0</v>
      </c>
      <c r="W95" s="230">
        <v>0</v>
      </c>
      <c r="X95" s="231">
        <f>W95*H95</f>
        <v>0</v>
      </c>
      <c r="Y95" s="41"/>
      <c r="Z95" s="41"/>
      <c r="AA95" s="41"/>
      <c r="AB95" s="41"/>
      <c r="AC95" s="41"/>
      <c r="AD95" s="41"/>
      <c r="AE95" s="41"/>
      <c r="AR95" s="232" t="s">
        <v>202</v>
      </c>
      <c r="AT95" s="232" t="s">
        <v>197</v>
      </c>
      <c r="AU95" s="232" t="s">
        <v>84</v>
      </c>
      <c r="AY95" s="20" t="s">
        <v>194</v>
      </c>
      <c r="BE95" s="233">
        <f>IF(O95="základní",K95,0)</f>
        <v>0</v>
      </c>
      <c r="BF95" s="233">
        <f>IF(O95="snížená",K95,0)</f>
        <v>0</v>
      </c>
      <c r="BG95" s="233">
        <f>IF(O95="zákl. přenesená",K95,0)</f>
        <v>0</v>
      </c>
      <c r="BH95" s="233">
        <f>IF(O95="sníž. přenesená",K95,0)</f>
        <v>0</v>
      </c>
      <c r="BI95" s="233">
        <f>IF(O95="nulová",K95,0)</f>
        <v>0</v>
      </c>
      <c r="BJ95" s="20" t="s">
        <v>82</v>
      </c>
      <c r="BK95" s="233">
        <f>ROUND(P95*H95,2)</f>
        <v>0</v>
      </c>
      <c r="BL95" s="20" t="s">
        <v>202</v>
      </c>
      <c r="BM95" s="232" t="s">
        <v>1554</v>
      </c>
    </row>
    <row r="96" s="2" customFormat="1">
      <c r="A96" s="41"/>
      <c r="B96" s="42"/>
      <c r="C96" s="43"/>
      <c r="D96" s="234" t="s">
        <v>204</v>
      </c>
      <c r="E96" s="43"/>
      <c r="F96" s="235" t="s">
        <v>784</v>
      </c>
      <c r="G96" s="43"/>
      <c r="H96" s="43"/>
      <c r="I96" s="236"/>
      <c r="J96" s="236"/>
      <c r="K96" s="43"/>
      <c r="L96" s="43"/>
      <c r="M96" s="47"/>
      <c r="N96" s="237"/>
      <c r="O96" s="238"/>
      <c r="P96" s="87"/>
      <c r="Q96" s="87"/>
      <c r="R96" s="87"/>
      <c r="S96" s="87"/>
      <c r="T96" s="87"/>
      <c r="U96" s="87"/>
      <c r="V96" s="87"/>
      <c r="W96" s="87"/>
      <c r="X96" s="88"/>
      <c r="Y96" s="41"/>
      <c r="Z96" s="41"/>
      <c r="AA96" s="41"/>
      <c r="AB96" s="41"/>
      <c r="AC96" s="41"/>
      <c r="AD96" s="41"/>
      <c r="AE96" s="41"/>
      <c r="AT96" s="20" t="s">
        <v>204</v>
      </c>
      <c r="AU96" s="20" t="s">
        <v>84</v>
      </c>
    </row>
    <row r="97" s="13" customFormat="1">
      <c r="A97" s="13"/>
      <c r="B97" s="239"/>
      <c r="C97" s="240"/>
      <c r="D97" s="241" t="s">
        <v>206</v>
      </c>
      <c r="E97" s="242" t="s">
        <v>20</v>
      </c>
      <c r="F97" s="243" t="s">
        <v>1555</v>
      </c>
      <c r="G97" s="240"/>
      <c r="H97" s="242" t="s">
        <v>20</v>
      </c>
      <c r="I97" s="244"/>
      <c r="J97" s="244"/>
      <c r="K97" s="240"/>
      <c r="L97" s="240"/>
      <c r="M97" s="245"/>
      <c r="N97" s="246"/>
      <c r="O97" s="247"/>
      <c r="P97" s="247"/>
      <c r="Q97" s="247"/>
      <c r="R97" s="247"/>
      <c r="S97" s="247"/>
      <c r="T97" s="247"/>
      <c r="U97" s="247"/>
      <c r="V97" s="247"/>
      <c r="W97" s="247"/>
      <c r="X97" s="248"/>
      <c r="Y97" s="13"/>
      <c r="Z97" s="13"/>
      <c r="AA97" s="13"/>
      <c r="AB97" s="13"/>
      <c r="AC97" s="13"/>
      <c r="AD97" s="13"/>
      <c r="AE97" s="13"/>
      <c r="AT97" s="249" t="s">
        <v>206</v>
      </c>
      <c r="AU97" s="249" t="s">
        <v>84</v>
      </c>
      <c r="AV97" s="13" t="s">
        <v>82</v>
      </c>
      <c r="AW97" s="13" t="s">
        <v>5</v>
      </c>
      <c r="AX97" s="13" t="s">
        <v>74</v>
      </c>
      <c r="AY97" s="249" t="s">
        <v>194</v>
      </c>
    </row>
    <row r="98" s="13" customFormat="1">
      <c r="A98" s="13"/>
      <c r="B98" s="239"/>
      <c r="C98" s="240"/>
      <c r="D98" s="241" t="s">
        <v>206</v>
      </c>
      <c r="E98" s="242" t="s">
        <v>20</v>
      </c>
      <c r="F98" s="243" t="s">
        <v>1556</v>
      </c>
      <c r="G98" s="240"/>
      <c r="H98" s="242" t="s">
        <v>20</v>
      </c>
      <c r="I98" s="244"/>
      <c r="J98" s="244"/>
      <c r="K98" s="240"/>
      <c r="L98" s="240"/>
      <c r="M98" s="245"/>
      <c r="N98" s="246"/>
      <c r="O98" s="247"/>
      <c r="P98" s="247"/>
      <c r="Q98" s="247"/>
      <c r="R98" s="247"/>
      <c r="S98" s="247"/>
      <c r="T98" s="247"/>
      <c r="U98" s="247"/>
      <c r="V98" s="247"/>
      <c r="W98" s="247"/>
      <c r="X98" s="248"/>
      <c r="Y98" s="13"/>
      <c r="Z98" s="13"/>
      <c r="AA98" s="13"/>
      <c r="AB98" s="13"/>
      <c r="AC98" s="13"/>
      <c r="AD98" s="13"/>
      <c r="AE98" s="13"/>
      <c r="AT98" s="249" t="s">
        <v>206</v>
      </c>
      <c r="AU98" s="249" t="s">
        <v>84</v>
      </c>
      <c r="AV98" s="13" t="s">
        <v>82</v>
      </c>
      <c r="AW98" s="13" t="s">
        <v>5</v>
      </c>
      <c r="AX98" s="13" t="s">
        <v>74</v>
      </c>
      <c r="AY98" s="249" t="s">
        <v>194</v>
      </c>
    </row>
    <row r="99" s="13" customFormat="1">
      <c r="A99" s="13"/>
      <c r="B99" s="239"/>
      <c r="C99" s="240"/>
      <c r="D99" s="241" t="s">
        <v>206</v>
      </c>
      <c r="E99" s="242" t="s">
        <v>20</v>
      </c>
      <c r="F99" s="243" t="s">
        <v>355</v>
      </c>
      <c r="G99" s="240"/>
      <c r="H99" s="242" t="s">
        <v>20</v>
      </c>
      <c r="I99" s="244"/>
      <c r="J99" s="244"/>
      <c r="K99" s="240"/>
      <c r="L99" s="240"/>
      <c r="M99" s="245"/>
      <c r="N99" s="246"/>
      <c r="O99" s="247"/>
      <c r="P99" s="247"/>
      <c r="Q99" s="247"/>
      <c r="R99" s="247"/>
      <c r="S99" s="247"/>
      <c r="T99" s="247"/>
      <c r="U99" s="247"/>
      <c r="V99" s="247"/>
      <c r="W99" s="247"/>
      <c r="X99" s="248"/>
      <c r="Y99" s="13"/>
      <c r="Z99" s="13"/>
      <c r="AA99" s="13"/>
      <c r="AB99" s="13"/>
      <c r="AC99" s="13"/>
      <c r="AD99" s="13"/>
      <c r="AE99" s="13"/>
      <c r="AT99" s="249" t="s">
        <v>206</v>
      </c>
      <c r="AU99" s="249" t="s">
        <v>84</v>
      </c>
      <c r="AV99" s="13" t="s">
        <v>82</v>
      </c>
      <c r="AW99" s="13" t="s">
        <v>5</v>
      </c>
      <c r="AX99" s="13" t="s">
        <v>74</v>
      </c>
      <c r="AY99" s="249" t="s">
        <v>194</v>
      </c>
    </row>
    <row r="100" s="14" customFormat="1">
      <c r="A100" s="14"/>
      <c r="B100" s="250"/>
      <c r="C100" s="251"/>
      <c r="D100" s="241" t="s">
        <v>206</v>
      </c>
      <c r="E100" s="252" t="s">
        <v>20</v>
      </c>
      <c r="F100" s="253" t="s">
        <v>1557</v>
      </c>
      <c r="G100" s="251"/>
      <c r="H100" s="254">
        <v>0.81299999999999994</v>
      </c>
      <c r="I100" s="255"/>
      <c r="J100" s="255"/>
      <c r="K100" s="251"/>
      <c r="L100" s="251"/>
      <c r="M100" s="256"/>
      <c r="N100" s="257"/>
      <c r="O100" s="258"/>
      <c r="P100" s="258"/>
      <c r="Q100" s="258"/>
      <c r="R100" s="258"/>
      <c r="S100" s="258"/>
      <c r="T100" s="258"/>
      <c r="U100" s="258"/>
      <c r="V100" s="258"/>
      <c r="W100" s="258"/>
      <c r="X100" s="259"/>
      <c r="Y100" s="14"/>
      <c r="Z100" s="14"/>
      <c r="AA100" s="14"/>
      <c r="AB100" s="14"/>
      <c r="AC100" s="14"/>
      <c r="AD100" s="14"/>
      <c r="AE100" s="14"/>
      <c r="AT100" s="260" t="s">
        <v>206</v>
      </c>
      <c r="AU100" s="260" t="s">
        <v>84</v>
      </c>
      <c r="AV100" s="14" t="s">
        <v>84</v>
      </c>
      <c r="AW100" s="14" t="s">
        <v>5</v>
      </c>
      <c r="AX100" s="14" t="s">
        <v>74</v>
      </c>
      <c r="AY100" s="260" t="s">
        <v>194</v>
      </c>
    </row>
    <row r="101" s="13" customFormat="1">
      <c r="A101" s="13"/>
      <c r="B101" s="239"/>
      <c r="C101" s="240"/>
      <c r="D101" s="241" t="s">
        <v>206</v>
      </c>
      <c r="E101" s="242" t="s">
        <v>20</v>
      </c>
      <c r="F101" s="243" t="s">
        <v>1555</v>
      </c>
      <c r="G101" s="240"/>
      <c r="H101" s="242" t="s">
        <v>20</v>
      </c>
      <c r="I101" s="244"/>
      <c r="J101" s="244"/>
      <c r="K101" s="240"/>
      <c r="L101" s="240"/>
      <c r="M101" s="245"/>
      <c r="N101" s="246"/>
      <c r="O101" s="247"/>
      <c r="P101" s="247"/>
      <c r="Q101" s="247"/>
      <c r="R101" s="247"/>
      <c r="S101" s="247"/>
      <c r="T101" s="247"/>
      <c r="U101" s="247"/>
      <c r="V101" s="247"/>
      <c r="W101" s="247"/>
      <c r="X101" s="248"/>
      <c r="Y101" s="13"/>
      <c r="Z101" s="13"/>
      <c r="AA101" s="13"/>
      <c r="AB101" s="13"/>
      <c r="AC101" s="13"/>
      <c r="AD101" s="13"/>
      <c r="AE101" s="13"/>
      <c r="AT101" s="249" t="s">
        <v>206</v>
      </c>
      <c r="AU101" s="249" t="s">
        <v>84</v>
      </c>
      <c r="AV101" s="13" t="s">
        <v>82</v>
      </c>
      <c r="AW101" s="13" t="s">
        <v>5</v>
      </c>
      <c r="AX101" s="13" t="s">
        <v>74</v>
      </c>
      <c r="AY101" s="249" t="s">
        <v>194</v>
      </c>
    </row>
    <row r="102" s="13" customFormat="1">
      <c r="A102" s="13"/>
      <c r="B102" s="239"/>
      <c r="C102" s="240"/>
      <c r="D102" s="241" t="s">
        <v>206</v>
      </c>
      <c r="E102" s="242" t="s">
        <v>20</v>
      </c>
      <c r="F102" s="243" t="s">
        <v>1558</v>
      </c>
      <c r="G102" s="240"/>
      <c r="H102" s="242" t="s">
        <v>20</v>
      </c>
      <c r="I102" s="244"/>
      <c r="J102" s="244"/>
      <c r="K102" s="240"/>
      <c r="L102" s="240"/>
      <c r="M102" s="245"/>
      <c r="N102" s="246"/>
      <c r="O102" s="247"/>
      <c r="P102" s="247"/>
      <c r="Q102" s="247"/>
      <c r="R102" s="247"/>
      <c r="S102" s="247"/>
      <c r="T102" s="247"/>
      <c r="U102" s="247"/>
      <c r="V102" s="247"/>
      <c r="W102" s="247"/>
      <c r="X102" s="248"/>
      <c r="Y102" s="13"/>
      <c r="Z102" s="13"/>
      <c r="AA102" s="13"/>
      <c r="AB102" s="13"/>
      <c r="AC102" s="13"/>
      <c r="AD102" s="13"/>
      <c r="AE102" s="13"/>
      <c r="AT102" s="249" t="s">
        <v>206</v>
      </c>
      <c r="AU102" s="249" t="s">
        <v>84</v>
      </c>
      <c r="AV102" s="13" t="s">
        <v>82</v>
      </c>
      <c r="AW102" s="13" t="s">
        <v>5</v>
      </c>
      <c r="AX102" s="13" t="s">
        <v>74</v>
      </c>
      <c r="AY102" s="249" t="s">
        <v>194</v>
      </c>
    </row>
    <row r="103" s="13" customFormat="1">
      <c r="A103" s="13"/>
      <c r="B103" s="239"/>
      <c r="C103" s="240"/>
      <c r="D103" s="241" t="s">
        <v>206</v>
      </c>
      <c r="E103" s="242" t="s">
        <v>20</v>
      </c>
      <c r="F103" s="243" t="s">
        <v>355</v>
      </c>
      <c r="G103" s="240"/>
      <c r="H103" s="242" t="s">
        <v>20</v>
      </c>
      <c r="I103" s="244"/>
      <c r="J103" s="244"/>
      <c r="K103" s="240"/>
      <c r="L103" s="240"/>
      <c r="M103" s="245"/>
      <c r="N103" s="246"/>
      <c r="O103" s="247"/>
      <c r="P103" s="247"/>
      <c r="Q103" s="247"/>
      <c r="R103" s="247"/>
      <c r="S103" s="247"/>
      <c r="T103" s="247"/>
      <c r="U103" s="247"/>
      <c r="V103" s="247"/>
      <c r="W103" s="247"/>
      <c r="X103" s="248"/>
      <c r="Y103" s="13"/>
      <c r="Z103" s="13"/>
      <c r="AA103" s="13"/>
      <c r="AB103" s="13"/>
      <c r="AC103" s="13"/>
      <c r="AD103" s="13"/>
      <c r="AE103" s="13"/>
      <c r="AT103" s="249" t="s">
        <v>206</v>
      </c>
      <c r="AU103" s="249" t="s">
        <v>84</v>
      </c>
      <c r="AV103" s="13" t="s">
        <v>82</v>
      </c>
      <c r="AW103" s="13" t="s">
        <v>5</v>
      </c>
      <c r="AX103" s="13" t="s">
        <v>74</v>
      </c>
      <c r="AY103" s="249" t="s">
        <v>194</v>
      </c>
    </row>
    <row r="104" s="14" customFormat="1">
      <c r="A104" s="14"/>
      <c r="B104" s="250"/>
      <c r="C104" s="251"/>
      <c r="D104" s="241" t="s">
        <v>206</v>
      </c>
      <c r="E104" s="252" t="s">
        <v>20</v>
      </c>
      <c r="F104" s="253" t="s">
        <v>1559</v>
      </c>
      <c r="G104" s="251"/>
      <c r="H104" s="254">
        <v>24</v>
      </c>
      <c r="I104" s="255"/>
      <c r="J104" s="255"/>
      <c r="K104" s="251"/>
      <c r="L104" s="251"/>
      <c r="M104" s="256"/>
      <c r="N104" s="257"/>
      <c r="O104" s="258"/>
      <c r="P104" s="258"/>
      <c r="Q104" s="258"/>
      <c r="R104" s="258"/>
      <c r="S104" s="258"/>
      <c r="T104" s="258"/>
      <c r="U104" s="258"/>
      <c r="V104" s="258"/>
      <c r="W104" s="258"/>
      <c r="X104" s="259"/>
      <c r="Y104" s="14"/>
      <c r="Z104" s="14"/>
      <c r="AA104" s="14"/>
      <c r="AB104" s="14"/>
      <c r="AC104" s="14"/>
      <c r="AD104" s="14"/>
      <c r="AE104" s="14"/>
      <c r="AT104" s="260" t="s">
        <v>206</v>
      </c>
      <c r="AU104" s="260" t="s">
        <v>84</v>
      </c>
      <c r="AV104" s="14" t="s">
        <v>84</v>
      </c>
      <c r="AW104" s="14" t="s">
        <v>5</v>
      </c>
      <c r="AX104" s="14" t="s">
        <v>74</v>
      </c>
      <c r="AY104" s="260" t="s">
        <v>194</v>
      </c>
    </row>
    <row r="105" s="15" customFormat="1">
      <c r="A105" s="15"/>
      <c r="B105" s="261"/>
      <c r="C105" s="262"/>
      <c r="D105" s="241" t="s">
        <v>206</v>
      </c>
      <c r="E105" s="263" t="s">
        <v>20</v>
      </c>
      <c r="F105" s="264" t="s">
        <v>210</v>
      </c>
      <c r="G105" s="262"/>
      <c r="H105" s="265">
        <v>24.812999999999999</v>
      </c>
      <c r="I105" s="266"/>
      <c r="J105" s="266"/>
      <c r="K105" s="262"/>
      <c r="L105" s="262"/>
      <c r="M105" s="267"/>
      <c r="N105" s="268"/>
      <c r="O105" s="269"/>
      <c r="P105" s="269"/>
      <c r="Q105" s="269"/>
      <c r="R105" s="269"/>
      <c r="S105" s="269"/>
      <c r="T105" s="269"/>
      <c r="U105" s="269"/>
      <c r="V105" s="269"/>
      <c r="W105" s="269"/>
      <c r="X105" s="270"/>
      <c r="Y105" s="15"/>
      <c r="Z105" s="15"/>
      <c r="AA105" s="15"/>
      <c r="AB105" s="15"/>
      <c r="AC105" s="15"/>
      <c r="AD105" s="15"/>
      <c r="AE105" s="15"/>
      <c r="AT105" s="271" t="s">
        <v>206</v>
      </c>
      <c r="AU105" s="271" t="s">
        <v>84</v>
      </c>
      <c r="AV105" s="15" t="s">
        <v>202</v>
      </c>
      <c r="AW105" s="15" t="s">
        <v>5</v>
      </c>
      <c r="AX105" s="15" t="s">
        <v>82</v>
      </c>
      <c r="AY105" s="271" t="s">
        <v>194</v>
      </c>
    </row>
    <row r="106" s="2" customFormat="1" ht="37.8" customHeight="1">
      <c r="A106" s="41"/>
      <c r="B106" s="42"/>
      <c r="C106" s="220" t="s">
        <v>232</v>
      </c>
      <c r="D106" s="220" t="s">
        <v>197</v>
      </c>
      <c r="E106" s="221" t="s">
        <v>239</v>
      </c>
      <c r="F106" s="222" t="s">
        <v>240</v>
      </c>
      <c r="G106" s="223" t="s">
        <v>218</v>
      </c>
      <c r="H106" s="224">
        <v>24.812999999999999</v>
      </c>
      <c r="I106" s="225"/>
      <c r="J106" s="225"/>
      <c r="K106" s="226">
        <f>ROUND(P106*H106,2)</f>
        <v>0</v>
      </c>
      <c r="L106" s="222" t="s">
        <v>201</v>
      </c>
      <c r="M106" s="47"/>
      <c r="N106" s="227" t="s">
        <v>20</v>
      </c>
      <c r="O106" s="228" t="s">
        <v>43</v>
      </c>
      <c r="P106" s="229">
        <f>I106+J106</f>
        <v>0</v>
      </c>
      <c r="Q106" s="229">
        <f>ROUND(I106*H106,2)</f>
        <v>0</v>
      </c>
      <c r="R106" s="229">
        <f>ROUND(J106*H106,2)</f>
        <v>0</v>
      </c>
      <c r="S106" s="87"/>
      <c r="T106" s="230">
        <f>S106*H106</f>
        <v>0</v>
      </c>
      <c r="U106" s="230">
        <v>0</v>
      </c>
      <c r="V106" s="230">
        <f>U106*H106</f>
        <v>0</v>
      </c>
      <c r="W106" s="230">
        <v>0</v>
      </c>
      <c r="X106" s="231">
        <f>W106*H106</f>
        <v>0</v>
      </c>
      <c r="Y106" s="41"/>
      <c r="Z106" s="41"/>
      <c r="AA106" s="41"/>
      <c r="AB106" s="41"/>
      <c r="AC106" s="41"/>
      <c r="AD106" s="41"/>
      <c r="AE106" s="41"/>
      <c r="AR106" s="232" t="s">
        <v>202</v>
      </c>
      <c r="AT106" s="232" t="s">
        <v>197</v>
      </c>
      <c r="AU106" s="232" t="s">
        <v>84</v>
      </c>
      <c r="AY106" s="20" t="s">
        <v>194</v>
      </c>
      <c r="BE106" s="233">
        <f>IF(O106="základní",K106,0)</f>
        <v>0</v>
      </c>
      <c r="BF106" s="233">
        <f>IF(O106="snížená",K106,0)</f>
        <v>0</v>
      </c>
      <c r="BG106" s="233">
        <f>IF(O106="zákl. přenesená",K106,0)</f>
        <v>0</v>
      </c>
      <c r="BH106" s="233">
        <f>IF(O106="sníž. přenesená",K106,0)</f>
        <v>0</v>
      </c>
      <c r="BI106" s="233">
        <f>IF(O106="nulová",K106,0)</f>
        <v>0</v>
      </c>
      <c r="BJ106" s="20" t="s">
        <v>82</v>
      </c>
      <c r="BK106" s="233">
        <f>ROUND(P106*H106,2)</f>
        <v>0</v>
      </c>
      <c r="BL106" s="20" t="s">
        <v>202</v>
      </c>
      <c r="BM106" s="232" t="s">
        <v>1560</v>
      </c>
    </row>
    <row r="107" s="2" customFormat="1">
      <c r="A107" s="41"/>
      <c r="B107" s="42"/>
      <c r="C107" s="43"/>
      <c r="D107" s="234" t="s">
        <v>204</v>
      </c>
      <c r="E107" s="43"/>
      <c r="F107" s="235" t="s">
        <v>242</v>
      </c>
      <c r="G107" s="43"/>
      <c r="H107" s="43"/>
      <c r="I107" s="236"/>
      <c r="J107" s="236"/>
      <c r="K107" s="43"/>
      <c r="L107" s="43"/>
      <c r="M107" s="47"/>
      <c r="N107" s="237"/>
      <c r="O107" s="238"/>
      <c r="P107" s="87"/>
      <c r="Q107" s="87"/>
      <c r="R107" s="87"/>
      <c r="S107" s="87"/>
      <c r="T107" s="87"/>
      <c r="U107" s="87"/>
      <c r="V107" s="87"/>
      <c r="W107" s="87"/>
      <c r="X107" s="88"/>
      <c r="Y107" s="41"/>
      <c r="Z107" s="41"/>
      <c r="AA107" s="41"/>
      <c r="AB107" s="41"/>
      <c r="AC107" s="41"/>
      <c r="AD107" s="41"/>
      <c r="AE107" s="41"/>
      <c r="AT107" s="20" t="s">
        <v>204</v>
      </c>
      <c r="AU107" s="20" t="s">
        <v>84</v>
      </c>
    </row>
    <row r="108" s="13" customFormat="1">
      <c r="A108" s="13"/>
      <c r="B108" s="239"/>
      <c r="C108" s="240"/>
      <c r="D108" s="241" t="s">
        <v>206</v>
      </c>
      <c r="E108" s="242" t="s">
        <v>20</v>
      </c>
      <c r="F108" s="243" t="s">
        <v>785</v>
      </c>
      <c r="G108" s="240"/>
      <c r="H108" s="242" t="s">
        <v>20</v>
      </c>
      <c r="I108" s="244"/>
      <c r="J108" s="244"/>
      <c r="K108" s="240"/>
      <c r="L108" s="240"/>
      <c r="M108" s="245"/>
      <c r="N108" s="246"/>
      <c r="O108" s="247"/>
      <c r="P108" s="247"/>
      <c r="Q108" s="247"/>
      <c r="R108" s="247"/>
      <c r="S108" s="247"/>
      <c r="T108" s="247"/>
      <c r="U108" s="247"/>
      <c r="V108" s="247"/>
      <c r="W108" s="247"/>
      <c r="X108" s="248"/>
      <c r="Y108" s="13"/>
      <c r="Z108" s="13"/>
      <c r="AA108" s="13"/>
      <c r="AB108" s="13"/>
      <c r="AC108" s="13"/>
      <c r="AD108" s="13"/>
      <c r="AE108" s="13"/>
      <c r="AT108" s="249" t="s">
        <v>206</v>
      </c>
      <c r="AU108" s="249" t="s">
        <v>84</v>
      </c>
      <c r="AV108" s="13" t="s">
        <v>82</v>
      </c>
      <c r="AW108" s="13" t="s">
        <v>5</v>
      </c>
      <c r="AX108" s="13" t="s">
        <v>74</v>
      </c>
      <c r="AY108" s="249" t="s">
        <v>194</v>
      </c>
    </row>
    <row r="109" s="13" customFormat="1">
      <c r="A109" s="13"/>
      <c r="B109" s="239"/>
      <c r="C109" s="240"/>
      <c r="D109" s="241" t="s">
        <v>206</v>
      </c>
      <c r="E109" s="242" t="s">
        <v>20</v>
      </c>
      <c r="F109" s="243" t="s">
        <v>1555</v>
      </c>
      <c r="G109" s="240"/>
      <c r="H109" s="242" t="s">
        <v>20</v>
      </c>
      <c r="I109" s="244"/>
      <c r="J109" s="244"/>
      <c r="K109" s="240"/>
      <c r="L109" s="240"/>
      <c r="M109" s="245"/>
      <c r="N109" s="246"/>
      <c r="O109" s="247"/>
      <c r="P109" s="247"/>
      <c r="Q109" s="247"/>
      <c r="R109" s="247"/>
      <c r="S109" s="247"/>
      <c r="T109" s="247"/>
      <c r="U109" s="247"/>
      <c r="V109" s="247"/>
      <c r="W109" s="247"/>
      <c r="X109" s="248"/>
      <c r="Y109" s="13"/>
      <c r="Z109" s="13"/>
      <c r="AA109" s="13"/>
      <c r="AB109" s="13"/>
      <c r="AC109" s="13"/>
      <c r="AD109" s="13"/>
      <c r="AE109" s="13"/>
      <c r="AT109" s="249" t="s">
        <v>206</v>
      </c>
      <c r="AU109" s="249" t="s">
        <v>84</v>
      </c>
      <c r="AV109" s="13" t="s">
        <v>82</v>
      </c>
      <c r="AW109" s="13" t="s">
        <v>5</v>
      </c>
      <c r="AX109" s="13" t="s">
        <v>74</v>
      </c>
      <c r="AY109" s="249" t="s">
        <v>194</v>
      </c>
    </row>
    <row r="110" s="13" customFormat="1">
      <c r="A110" s="13"/>
      <c r="B110" s="239"/>
      <c r="C110" s="240"/>
      <c r="D110" s="241" t="s">
        <v>206</v>
      </c>
      <c r="E110" s="242" t="s">
        <v>20</v>
      </c>
      <c r="F110" s="243" t="s">
        <v>1556</v>
      </c>
      <c r="G110" s="240"/>
      <c r="H110" s="242" t="s">
        <v>20</v>
      </c>
      <c r="I110" s="244"/>
      <c r="J110" s="244"/>
      <c r="K110" s="240"/>
      <c r="L110" s="240"/>
      <c r="M110" s="245"/>
      <c r="N110" s="246"/>
      <c r="O110" s="247"/>
      <c r="P110" s="247"/>
      <c r="Q110" s="247"/>
      <c r="R110" s="247"/>
      <c r="S110" s="247"/>
      <c r="T110" s="247"/>
      <c r="U110" s="247"/>
      <c r="V110" s="247"/>
      <c r="W110" s="247"/>
      <c r="X110" s="248"/>
      <c r="Y110" s="13"/>
      <c r="Z110" s="13"/>
      <c r="AA110" s="13"/>
      <c r="AB110" s="13"/>
      <c r="AC110" s="13"/>
      <c r="AD110" s="13"/>
      <c r="AE110" s="13"/>
      <c r="AT110" s="249" t="s">
        <v>206</v>
      </c>
      <c r="AU110" s="249" t="s">
        <v>84</v>
      </c>
      <c r="AV110" s="13" t="s">
        <v>82</v>
      </c>
      <c r="AW110" s="13" t="s">
        <v>5</v>
      </c>
      <c r="AX110" s="13" t="s">
        <v>74</v>
      </c>
      <c r="AY110" s="249" t="s">
        <v>194</v>
      </c>
    </row>
    <row r="111" s="13" customFormat="1">
      <c r="A111" s="13"/>
      <c r="B111" s="239"/>
      <c r="C111" s="240"/>
      <c r="D111" s="241" t="s">
        <v>206</v>
      </c>
      <c r="E111" s="242" t="s">
        <v>20</v>
      </c>
      <c r="F111" s="243" t="s">
        <v>355</v>
      </c>
      <c r="G111" s="240"/>
      <c r="H111" s="242" t="s">
        <v>20</v>
      </c>
      <c r="I111" s="244"/>
      <c r="J111" s="244"/>
      <c r="K111" s="240"/>
      <c r="L111" s="240"/>
      <c r="M111" s="245"/>
      <c r="N111" s="246"/>
      <c r="O111" s="247"/>
      <c r="P111" s="247"/>
      <c r="Q111" s="247"/>
      <c r="R111" s="247"/>
      <c r="S111" s="247"/>
      <c r="T111" s="247"/>
      <c r="U111" s="247"/>
      <c r="V111" s="247"/>
      <c r="W111" s="247"/>
      <c r="X111" s="248"/>
      <c r="Y111" s="13"/>
      <c r="Z111" s="13"/>
      <c r="AA111" s="13"/>
      <c r="AB111" s="13"/>
      <c r="AC111" s="13"/>
      <c r="AD111" s="13"/>
      <c r="AE111" s="13"/>
      <c r="AT111" s="249" t="s">
        <v>206</v>
      </c>
      <c r="AU111" s="249" t="s">
        <v>84</v>
      </c>
      <c r="AV111" s="13" t="s">
        <v>82</v>
      </c>
      <c r="AW111" s="13" t="s">
        <v>5</v>
      </c>
      <c r="AX111" s="13" t="s">
        <v>74</v>
      </c>
      <c r="AY111" s="249" t="s">
        <v>194</v>
      </c>
    </row>
    <row r="112" s="14" customFormat="1">
      <c r="A112" s="14"/>
      <c r="B112" s="250"/>
      <c r="C112" s="251"/>
      <c r="D112" s="241" t="s">
        <v>206</v>
      </c>
      <c r="E112" s="252" t="s">
        <v>20</v>
      </c>
      <c r="F112" s="253" t="s">
        <v>1557</v>
      </c>
      <c r="G112" s="251"/>
      <c r="H112" s="254">
        <v>0.81299999999999994</v>
      </c>
      <c r="I112" s="255"/>
      <c r="J112" s="255"/>
      <c r="K112" s="251"/>
      <c r="L112" s="251"/>
      <c r="M112" s="256"/>
      <c r="N112" s="257"/>
      <c r="O112" s="258"/>
      <c r="P112" s="258"/>
      <c r="Q112" s="258"/>
      <c r="R112" s="258"/>
      <c r="S112" s="258"/>
      <c r="T112" s="258"/>
      <c r="U112" s="258"/>
      <c r="V112" s="258"/>
      <c r="W112" s="258"/>
      <c r="X112" s="259"/>
      <c r="Y112" s="14"/>
      <c r="Z112" s="14"/>
      <c r="AA112" s="14"/>
      <c r="AB112" s="14"/>
      <c r="AC112" s="14"/>
      <c r="AD112" s="14"/>
      <c r="AE112" s="14"/>
      <c r="AT112" s="260" t="s">
        <v>206</v>
      </c>
      <c r="AU112" s="260" t="s">
        <v>84</v>
      </c>
      <c r="AV112" s="14" t="s">
        <v>84</v>
      </c>
      <c r="AW112" s="14" t="s">
        <v>5</v>
      </c>
      <c r="AX112" s="14" t="s">
        <v>74</v>
      </c>
      <c r="AY112" s="260" t="s">
        <v>194</v>
      </c>
    </row>
    <row r="113" s="13" customFormat="1">
      <c r="A113" s="13"/>
      <c r="B113" s="239"/>
      <c r="C113" s="240"/>
      <c r="D113" s="241" t="s">
        <v>206</v>
      </c>
      <c r="E113" s="242" t="s">
        <v>20</v>
      </c>
      <c r="F113" s="243" t="s">
        <v>1555</v>
      </c>
      <c r="G113" s="240"/>
      <c r="H113" s="242" t="s">
        <v>20</v>
      </c>
      <c r="I113" s="244"/>
      <c r="J113" s="244"/>
      <c r="K113" s="240"/>
      <c r="L113" s="240"/>
      <c r="M113" s="245"/>
      <c r="N113" s="246"/>
      <c r="O113" s="247"/>
      <c r="P113" s="247"/>
      <c r="Q113" s="247"/>
      <c r="R113" s="247"/>
      <c r="S113" s="247"/>
      <c r="T113" s="247"/>
      <c r="U113" s="247"/>
      <c r="V113" s="247"/>
      <c r="W113" s="247"/>
      <c r="X113" s="248"/>
      <c r="Y113" s="13"/>
      <c r="Z113" s="13"/>
      <c r="AA113" s="13"/>
      <c r="AB113" s="13"/>
      <c r="AC113" s="13"/>
      <c r="AD113" s="13"/>
      <c r="AE113" s="13"/>
      <c r="AT113" s="249" t="s">
        <v>206</v>
      </c>
      <c r="AU113" s="249" t="s">
        <v>84</v>
      </c>
      <c r="AV113" s="13" t="s">
        <v>82</v>
      </c>
      <c r="AW113" s="13" t="s">
        <v>5</v>
      </c>
      <c r="AX113" s="13" t="s">
        <v>74</v>
      </c>
      <c r="AY113" s="249" t="s">
        <v>194</v>
      </c>
    </row>
    <row r="114" s="13" customFormat="1">
      <c r="A114" s="13"/>
      <c r="B114" s="239"/>
      <c r="C114" s="240"/>
      <c r="D114" s="241" t="s">
        <v>206</v>
      </c>
      <c r="E114" s="242" t="s">
        <v>20</v>
      </c>
      <c r="F114" s="243" t="s">
        <v>1558</v>
      </c>
      <c r="G114" s="240"/>
      <c r="H114" s="242" t="s">
        <v>20</v>
      </c>
      <c r="I114" s="244"/>
      <c r="J114" s="244"/>
      <c r="K114" s="240"/>
      <c r="L114" s="240"/>
      <c r="M114" s="245"/>
      <c r="N114" s="246"/>
      <c r="O114" s="247"/>
      <c r="P114" s="247"/>
      <c r="Q114" s="247"/>
      <c r="R114" s="247"/>
      <c r="S114" s="247"/>
      <c r="T114" s="247"/>
      <c r="U114" s="247"/>
      <c r="V114" s="247"/>
      <c r="W114" s="247"/>
      <c r="X114" s="248"/>
      <c r="Y114" s="13"/>
      <c r="Z114" s="13"/>
      <c r="AA114" s="13"/>
      <c r="AB114" s="13"/>
      <c r="AC114" s="13"/>
      <c r="AD114" s="13"/>
      <c r="AE114" s="13"/>
      <c r="AT114" s="249" t="s">
        <v>206</v>
      </c>
      <c r="AU114" s="249" t="s">
        <v>84</v>
      </c>
      <c r="AV114" s="13" t="s">
        <v>82</v>
      </c>
      <c r="AW114" s="13" t="s">
        <v>5</v>
      </c>
      <c r="AX114" s="13" t="s">
        <v>74</v>
      </c>
      <c r="AY114" s="249" t="s">
        <v>194</v>
      </c>
    </row>
    <row r="115" s="13" customFormat="1">
      <c r="A115" s="13"/>
      <c r="B115" s="239"/>
      <c r="C115" s="240"/>
      <c r="D115" s="241" t="s">
        <v>206</v>
      </c>
      <c r="E115" s="242" t="s">
        <v>20</v>
      </c>
      <c r="F115" s="243" t="s">
        <v>355</v>
      </c>
      <c r="G115" s="240"/>
      <c r="H115" s="242" t="s">
        <v>20</v>
      </c>
      <c r="I115" s="244"/>
      <c r="J115" s="244"/>
      <c r="K115" s="240"/>
      <c r="L115" s="240"/>
      <c r="M115" s="245"/>
      <c r="N115" s="246"/>
      <c r="O115" s="247"/>
      <c r="P115" s="247"/>
      <c r="Q115" s="247"/>
      <c r="R115" s="247"/>
      <c r="S115" s="247"/>
      <c r="T115" s="247"/>
      <c r="U115" s="247"/>
      <c r="V115" s="247"/>
      <c r="W115" s="247"/>
      <c r="X115" s="248"/>
      <c r="Y115" s="13"/>
      <c r="Z115" s="13"/>
      <c r="AA115" s="13"/>
      <c r="AB115" s="13"/>
      <c r="AC115" s="13"/>
      <c r="AD115" s="13"/>
      <c r="AE115" s="13"/>
      <c r="AT115" s="249" t="s">
        <v>206</v>
      </c>
      <c r="AU115" s="249" t="s">
        <v>84</v>
      </c>
      <c r="AV115" s="13" t="s">
        <v>82</v>
      </c>
      <c r="AW115" s="13" t="s">
        <v>5</v>
      </c>
      <c r="AX115" s="13" t="s">
        <v>74</v>
      </c>
      <c r="AY115" s="249" t="s">
        <v>194</v>
      </c>
    </row>
    <row r="116" s="14" customFormat="1">
      <c r="A116" s="14"/>
      <c r="B116" s="250"/>
      <c r="C116" s="251"/>
      <c r="D116" s="241" t="s">
        <v>206</v>
      </c>
      <c r="E116" s="252" t="s">
        <v>20</v>
      </c>
      <c r="F116" s="253" t="s">
        <v>1559</v>
      </c>
      <c r="G116" s="251"/>
      <c r="H116" s="254">
        <v>24</v>
      </c>
      <c r="I116" s="255"/>
      <c r="J116" s="255"/>
      <c r="K116" s="251"/>
      <c r="L116" s="251"/>
      <c r="M116" s="256"/>
      <c r="N116" s="257"/>
      <c r="O116" s="258"/>
      <c r="P116" s="258"/>
      <c r="Q116" s="258"/>
      <c r="R116" s="258"/>
      <c r="S116" s="258"/>
      <c r="T116" s="258"/>
      <c r="U116" s="258"/>
      <c r="V116" s="258"/>
      <c r="W116" s="258"/>
      <c r="X116" s="259"/>
      <c r="Y116" s="14"/>
      <c r="Z116" s="14"/>
      <c r="AA116" s="14"/>
      <c r="AB116" s="14"/>
      <c r="AC116" s="14"/>
      <c r="AD116" s="14"/>
      <c r="AE116" s="14"/>
      <c r="AT116" s="260" t="s">
        <v>206</v>
      </c>
      <c r="AU116" s="260" t="s">
        <v>84</v>
      </c>
      <c r="AV116" s="14" t="s">
        <v>84</v>
      </c>
      <c r="AW116" s="14" t="s">
        <v>5</v>
      </c>
      <c r="AX116" s="14" t="s">
        <v>74</v>
      </c>
      <c r="AY116" s="260" t="s">
        <v>194</v>
      </c>
    </row>
    <row r="117" s="15" customFormat="1">
      <c r="A117" s="15"/>
      <c r="B117" s="261"/>
      <c r="C117" s="262"/>
      <c r="D117" s="241" t="s">
        <v>206</v>
      </c>
      <c r="E117" s="263" t="s">
        <v>20</v>
      </c>
      <c r="F117" s="264" t="s">
        <v>210</v>
      </c>
      <c r="G117" s="262"/>
      <c r="H117" s="265">
        <v>24.812999999999999</v>
      </c>
      <c r="I117" s="266"/>
      <c r="J117" s="266"/>
      <c r="K117" s="262"/>
      <c r="L117" s="262"/>
      <c r="M117" s="267"/>
      <c r="N117" s="268"/>
      <c r="O117" s="269"/>
      <c r="P117" s="269"/>
      <c r="Q117" s="269"/>
      <c r="R117" s="269"/>
      <c r="S117" s="269"/>
      <c r="T117" s="269"/>
      <c r="U117" s="269"/>
      <c r="V117" s="269"/>
      <c r="W117" s="269"/>
      <c r="X117" s="270"/>
      <c r="Y117" s="15"/>
      <c r="Z117" s="15"/>
      <c r="AA117" s="15"/>
      <c r="AB117" s="15"/>
      <c r="AC117" s="15"/>
      <c r="AD117" s="15"/>
      <c r="AE117" s="15"/>
      <c r="AT117" s="271" t="s">
        <v>206</v>
      </c>
      <c r="AU117" s="271" t="s">
        <v>84</v>
      </c>
      <c r="AV117" s="15" t="s">
        <v>202</v>
      </c>
      <c r="AW117" s="15" t="s">
        <v>5</v>
      </c>
      <c r="AX117" s="15" t="s">
        <v>82</v>
      </c>
      <c r="AY117" s="271" t="s">
        <v>194</v>
      </c>
    </row>
    <row r="118" s="2" customFormat="1" ht="37.8" customHeight="1">
      <c r="A118" s="41"/>
      <c r="B118" s="42"/>
      <c r="C118" s="220" t="s">
        <v>223</v>
      </c>
      <c r="D118" s="220" t="s">
        <v>197</v>
      </c>
      <c r="E118" s="221" t="s">
        <v>244</v>
      </c>
      <c r="F118" s="222" t="s">
        <v>245</v>
      </c>
      <c r="G118" s="223" t="s">
        <v>218</v>
      </c>
      <c r="H118" s="224">
        <v>24.812999999999999</v>
      </c>
      <c r="I118" s="225"/>
      <c r="J118" s="225"/>
      <c r="K118" s="226">
        <f>ROUND(P118*H118,2)</f>
        <v>0</v>
      </c>
      <c r="L118" s="222" t="s">
        <v>201</v>
      </c>
      <c r="M118" s="47"/>
      <c r="N118" s="227" t="s">
        <v>20</v>
      </c>
      <c r="O118" s="228" t="s">
        <v>43</v>
      </c>
      <c r="P118" s="229">
        <f>I118+J118</f>
        <v>0</v>
      </c>
      <c r="Q118" s="229">
        <f>ROUND(I118*H118,2)</f>
        <v>0</v>
      </c>
      <c r="R118" s="229">
        <f>ROUND(J118*H118,2)</f>
        <v>0</v>
      </c>
      <c r="S118" s="87"/>
      <c r="T118" s="230">
        <f>S118*H118</f>
        <v>0</v>
      </c>
      <c r="U118" s="230">
        <v>0</v>
      </c>
      <c r="V118" s="230">
        <f>U118*H118</f>
        <v>0</v>
      </c>
      <c r="W118" s="230">
        <v>0</v>
      </c>
      <c r="X118" s="231">
        <f>W118*H118</f>
        <v>0</v>
      </c>
      <c r="Y118" s="41"/>
      <c r="Z118" s="41"/>
      <c r="AA118" s="41"/>
      <c r="AB118" s="41"/>
      <c r="AC118" s="41"/>
      <c r="AD118" s="41"/>
      <c r="AE118" s="41"/>
      <c r="AR118" s="232" t="s">
        <v>202</v>
      </c>
      <c r="AT118" s="232" t="s">
        <v>197</v>
      </c>
      <c r="AU118" s="232" t="s">
        <v>84</v>
      </c>
      <c r="AY118" s="20" t="s">
        <v>194</v>
      </c>
      <c r="BE118" s="233">
        <f>IF(O118="základní",K118,0)</f>
        <v>0</v>
      </c>
      <c r="BF118" s="233">
        <f>IF(O118="snížená",K118,0)</f>
        <v>0</v>
      </c>
      <c r="BG118" s="233">
        <f>IF(O118="zákl. přenesená",K118,0)</f>
        <v>0</v>
      </c>
      <c r="BH118" s="233">
        <f>IF(O118="sníž. přenesená",K118,0)</f>
        <v>0</v>
      </c>
      <c r="BI118" s="233">
        <f>IF(O118="nulová",K118,0)</f>
        <v>0</v>
      </c>
      <c r="BJ118" s="20" t="s">
        <v>82</v>
      </c>
      <c r="BK118" s="233">
        <f>ROUND(P118*H118,2)</f>
        <v>0</v>
      </c>
      <c r="BL118" s="20" t="s">
        <v>202</v>
      </c>
      <c r="BM118" s="232" t="s">
        <v>1561</v>
      </c>
    </row>
    <row r="119" s="2" customFormat="1">
      <c r="A119" s="41"/>
      <c r="B119" s="42"/>
      <c r="C119" s="43"/>
      <c r="D119" s="234" t="s">
        <v>204</v>
      </c>
      <c r="E119" s="43"/>
      <c r="F119" s="235" t="s">
        <v>247</v>
      </c>
      <c r="G119" s="43"/>
      <c r="H119" s="43"/>
      <c r="I119" s="236"/>
      <c r="J119" s="236"/>
      <c r="K119" s="43"/>
      <c r="L119" s="43"/>
      <c r="M119" s="47"/>
      <c r="N119" s="237"/>
      <c r="O119" s="238"/>
      <c r="P119" s="87"/>
      <c r="Q119" s="87"/>
      <c r="R119" s="87"/>
      <c r="S119" s="87"/>
      <c r="T119" s="87"/>
      <c r="U119" s="87"/>
      <c r="V119" s="87"/>
      <c r="W119" s="87"/>
      <c r="X119" s="88"/>
      <c r="Y119" s="41"/>
      <c r="Z119" s="41"/>
      <c r="AA119" s="41"/>
      <c r="AB119" s="41"/>
      <c r="AC119" s="41"/>
      <c r="AD119" s="41"/>
      <c r="AE119" s="41"/>
      <c r="AT119" s="20" t="s">
        <v>204</v>
      </c>
      <c r="AU119" s="20" t="s">
        <v>84</v>
      </c>
    </row>
    <row r="120" s="13" customFormat="1">
      <c r="A120" s="13"/>
      <c r="B120" s="239"/>
      <c r="C120" s="240"/>
      <c r="D120" s="241" t="s">
        <v>206</v>
      </c>
      <c r="E120" s="242" t="s">
        <v>20</v>
      </c>
      <c r="F120" s="243" t="s">
        <v>785</v>
      </c>
      <c r="G120" s="240"/>
      <c r="H120" s="242" t="s">
        <v>20</v>
      </c>
      <c r="I120" s="244"/>
      <c r="J120" s="244"/>
      <c r="K120" s="240"/>
      <c r="L120" s="240"/>
      <c r="M120" s="245"/>
      <c r="N120" s="246"/>
      <c r="O120" s="247"/>
      <c r="P120" s="247"/>
      <c r="Q120" s="247"/>
      <c r="R120" s="247"/>
      <c r="S120" s="247"/>
      <c r="T120" s="247"/>
      <c r="U120" s="247"/>
      <c r="V120" s="247"/>
      <c r="W120" s="247"/>
      <c r="X120" s="248"/>
      <c r="Y120" s="13"/>
      <c r="Z120" s="13"/>
      <c r="AA120" s="13"/>
      <c r="AB120" s="13"/>
      <c r="AC120" s="13"/>
      <c r="AD120" s="13"/>
      <c r="AE120" s="13"/>
      <c r="AT120" s="249" t="s">
        <v>206</v>
      </c>
      <c r="AU120" s="249" t="s">
        <v>84</v>
      </c>
      <c r="AV120" s="13" t="s">
        <v>82</v>
      </c>
      <c r="AW120" s="13" t="s">
        <v>5</v>
      </c>
      <c r="AX120" s="13" t="s">
        <v>74</v>
      </c>
      <c r="AY120" s="249" t="s">
        <v>194</v>
      </c>
    </row>
    <row r="121" s="13" customFormat="1">
      <c r="A121" s="13"/>
      <c r="B121" s="239"/>
      <c r="C121" s="240"/>
      <c r="D121" s="241" t="s">
        <v>206</v>
      </c>
      <c r="E121" s="242" t="s">
        <v>20</v>
      </c>
      <c r="F121" s="243" t="s">
        <v>1555</v>
      </c>
      <c r="G121" s="240"/>
      <c r="H121" s="242" t="s">
        <v>20</v>
      </c>
      <c r="I121" s="244"/>
      <c r="J121" s="244"/>
      <c r="K121" s="240"/>
      <c r="L121" s="240"/>
      <c r="M121" s="245"/>
      <c r="N121" s="246"/>
      <c r="O121" s="247"/>
      <c r="P121" s="247"/>
      <c r="Q121" s="247"/>
      <c r="R121" s="247"/>
      <c r="S121" s="247"/>
      <c r="T121" s="247"/>
      <c r="U121" s="247"/>
      <c r="V121" s="247"/>
      <c r="W121" s="247"/>
      <c r="X121" s="248"/>
      <c r="Y121" s="13"/>
      <c r="Z121" s="13"/>
      <c r="AA121" s="13"/>
      <c r="AB121" s="13"/>
      <c r="AC121" s="13"/>
      <c r="AD121" s="13"/>
      <c r="AE121" s="13"/>
      <c r="AT121" s="249" t="s">
        <v>206</v>
      </c>
      <c r="AU121" s="249" t="s">
        <v>84</v>
      </c>
      <c r="AV121" s="13" t="s">
        <v>82</v>
      </c>
      <c r="AW121" s="13" t="s">
        <v>5</v>
      </c>
      <c r="AX121" s="13" t="s">
        <v>74</v>
      </c>
      <c r="AY121" s="249" t="s">
        <v>194</v>
      </c>
    </row>
    <row r="122" s="13" customFormat="1">
      <c r="A122" s="13"/>
      <c r="B122" s="239"/>
      <c r="C122" s="240"/>
      <c r="D122" s="241" t="s">
        <v>206</v>
      </c>
      <c r="E122" s="242" t="s">
        <v>20</v>
      </c>
      <c r="F122" s="243" t="s">
        <v>1556</v>
      </c>
      <c r="G122" s="240"/>
      <c r="H122" s="242" t="s">
        <v>20</v>
      </c>
      <c r="I122" s="244"/>
      <c r="J122" s="244"/>
      <c r="K122" s="240"/>
      <c r="L122" s="240"/>
      <c r="M122" s="245"/>
      <c r="N122" s="246"/>
      <c r="O122" s="247"/>
      <c r="P122" s="247"/>
      <c r="Q122" s="247"/>
      <c r="R122" s="247"/>
      <c r="S122" s="247"/>
      <c r="T122" s="247"/>
      <c r="U122" s="247"/>
      <c r="V122" s="247"/>
      <c r="W122" s="247"/>
      <c r="X122" s="248"/>
      <c r="Y122" s="13"/>
      <c r="Z122" s="13"/>
      <c r="AA122" s="13"/>
      <c r="AB122" s="13"/>
      <c r="AC122" s="13"/>
      <c r="AD122" s="13"/>
      <c r="AE122" s="13"/>
      <c r="AT122" s="249" t="s">
        <v>206</v>
      </c>
      <c r="AU122" s="249" t="s">
        <v>84</v>
      </c>
      <c r="AV122" s="13" t="s">
        <v>82</v>
      </c>
      <c r="AW122" s="13" t="s">
        <v>5</v>
      </c>
      <c r="AX122" s="13" t="s">
        <v>74</v>
      </c>
      <c r="AY122" s="249" t="s">
        <v>194</v>
      </c>
    </row>
    <row r="123" s="13" customFormat="1">
      <c r="A123" s="13"/>
      <c r="B123" s="239"/>
      <c r="C123" s="240"/>
      <c r="D123" s="241" t="s">
        <v>206</v>
      </c>
      <c r="E123" s="242" t="s">
        <v>20</v>
      </c>
      <c r="F123" s="243" t="s">
        <v>355</v>
      </c>
      <c r="G123" s="240"/>
      <c r="H123" s="242" t="s">
        <v>20</v>
      </c>
      <c r="I123" s="244"/>
      <c r="J123" s="244"/>
      <c r="K123" s="240"/>
      <c r="L123" s="240"/>
      <c r="M123" s="245"/>
      <c r="N123" s="246"/>
      <c r="O123" s="247"/>
      <c r="P123" s="247"/>
      <c r="Q123" s="247"/>
      <c r="R123" s="247"/>
      <c r="S123" s="247"/>
      <c r="T123" s="247"/>
      <c r="U123" s="247"/>
      <c r="V123" s="247"/>
      <c r="W123" s="247"/>
      <c r="X123" s="248"/>
      <c r="Y123" s="13"/>
      <c r="Z123" s="13"/>
      <c r="AA123" s="13"/>
      <c r="AB123" s="13"/>
      <c r="AC123" s="13"/>
      <c r="AD123" s="13"/>
      <c r="AE123" s="13"/>
      <c r="AT123" s="249" t="s">
        <v>206</v>
      </c>
      <c r="AU123" s="249" t="s">
        <v>84</v>
      </c>
      <c r="AV123" s="13" t="s">
        <v>82</v>
      </c>
      <c r="AW123" s="13" t="s">
        <v>5</v>
      </c>
      <c r="AX123" s="13" t="s">
        <v>74</v>
      </c>
      <c r="AY123" s="249" t="s">
        <v>194</v>
      </c>
    </row>
    <row r="124" s="14" customFormat="1">
      <c r="A124" s="14"/>
      <c r="B124" s="250"/>
      <c r="C124" s="251"/>
      <c r="D124" s="241" t="s">
        <v>206</v>
      </c>
      <c r="E124" s="252" t="s">
        <v>20</v>
      </c>
      <c r="F124" s="253" t="s">
        <v>1557</v>
      </c>
      <c r="G124" s="251"/>
      <c r="H124" s="254">
        <v>0.81299999999999994</v>
      </c>
      <c r="I124" s="255"/>
      <c r="J124" s="255"/>
      <c r="K124" s="251"/>
      <c r="L124" s="251"/>
      <c r="M124" s="256"/>
      <c r="N124" s="257"/>
      <c r="O124" s="258"/>
      <c r="P124" s="258"/>
      <c r="Q124" s="258"/>
      <c r="R124" s="258"/>
      <c r="S124" s="258"/>
      <c r="T124" s="258"/>
      <c r="U124" s="258"/>
      <c r="V124" s="258"/>
      <c r="W124" s="258"/>
      <c r="X124" s="259"/>
      <c r="Y124" s="14"/>
      <c r="Z124" s="14"/>
      <c r="AA124" s="14"/>
      <c r="AB124" s="14"/>
      <c r="AC124" s="14"/>
      <c r="AD124" s="14"/>
      <c r="AE124" s="14"/>
      <c r="AT124" s="260" t="s">
        <v>206</v>
      </c>
      <c r="AU124" s="260" t="s">
        <v>84</v>
      </c>
      <c r="AV124" s="14" t="s">
        <v>84</v>
      </c>
      <c r="AW124" s="14" t="s">
        <v>5</v>
      </c>
      <c r="AX124" s="14" t="s">
        <v>74</v>
      </c>
      <c r="AY124" s="260" t="s">
        <v>194</v>
      </c>
    </row>
    <row r="125" s="13" customFormat="1">
      <c r="A125" s="13"/>
      <c r="B125" s="239"/>
      <c r="C125" s="240"/>
      <c r="D125" s="241" t="s">
        <v>206</v>
      </c>
      <c r="E125" s="242" t="s">
        <v>20</v>
      </c>
      <c r="F125" s="243" t="s">
        <v>1555</v>
      </c>
      <c r="G125" s="240"/>
      <c r="H125" s="242" t="s">
        <v>20</v>
      </c>
      <c r="I125" s="244"/>
      <c r="J125" s="244"/>
      <c r="K125" s="240"/>
      <c r="L125" s="240"/>
      <c r="M125" s="245"/>
      <c r="N125" s="246"/>
      <c r="O125" s="247"/>
      <c r="P125" s="247"/>
      <c r="Q125" s="247"/>
      <c r="R125" s="247"/>
      <c r="S125" s="247"/>
      <c r="T125" s="247"/>
      <c r="U125" s="247"/>
      <c r="V125" s="247"/>
      <c r="W125" s="247"/>
      <c r="X125" s="248"/>
      <c r="Y125" s="13"/>
      <c r="Z125" s="13"/>
      <c r="AA125" s="13"/>
      <c r="AB125" s="13"/>
      <c r="AC125" s="13"/>
      <c r="AD125" s="13"/>
      <c r="AE125" s="13"/>
      <c r="AT125" s="249" t="s">
        <v>206</v>
      </c>
      <c r="AU125" s="249" t="s">
        <v>84</v>
      </c>
      <c r="AV125" s="13" t="s">
        <v>82</v>
      </c>
      <c r="AW125" s="13" t="s">
        <v>5</v>
      </c>
      <c r="AX125" s="13" t="s">
        <v>74</v>
      </c>
      <c r="AY125" s="249" t="s">
        <v>194</v>
      </c>
    </row>
    <row r="126" s="13" customFormat="1">
      <c r="A126" s="13"/>
      <c r="B126" s="239"/>
      <c r="C126" s="240"/>
      <c r="D126" s="241" t="s">
        <v>206</v>
      </c>
      <c r="E126" s="242" t="s">
        <v>20</v>
      </c>
      <c r="F126" s="243" t="s">
        <v>1558</v>
      </c>
      <c r="G126" s="240"/>
      <c r="H126" s="242" t="s">
        <v>20</v>
      </c>
      <c r="I126" s="244"/>
      <c r="J126" s="244"/>
      <c r="K126" s="240"/>
      <c r="L126" s="240"/>
      <c r="M126" s="245"/>
      <c r="N126" s="246"/>
      <c r="O126" s="247"/>
      <c r="P126" s="247"/>
      <c r="Q126" s="247"/>
      <c r="R126" s="247"/>
      <c r="S126" s="247"/>
      <c r="T126" s="247"/>
      <c r="U126" s="247"/>
      <c r="V126" s="247"/>
      <c r="W126" s="247"/>
      <c r="X126" s="248"/>
      <c r="Y126" s="13"/>
      <c r="Z126" s="13"/>
      <c r="AA126" s="13"/>
      <c r="AB126" s="13"/>
      <c r="AC126" s="13"/>
      <c r="AD126" s="13"/>
      <c r="AE126" s="13"/>
      <c r="AT126" s="249" t="s">
        <v>206</v>
      </c>
      <c r="AU126" s="249" t="s">
        <v>84</v>
      </c>
      <c r="AV126" s="13" t="s">
        <v>82</v>
      </c>
      <c r="AW126" s="13" t="s">
        <v>5</v>
      </c>
      <c r="AX126" s="13" t="s">
        <v>74</v>
      </c>
      <c r="AY126" s="249" t="s">
        <v>194</v>
      </c>
    </row>
    <row r="127" s="13" customFormat="1">
      <c r="A127" s="13"/>
      <c r="B127" s="239"/>
      <c r="C127" s="240"/>
      <c r="D127" s="241" t="s">
        <v>206</v>
      </c>
      <c r="E127" s="242" t="s">
        <v>20</v>
      </c>
      <c r="F127" s="243" t="s">
        <v>355</v>
      </c>
      <c r="G127" s="240"/>
      <c r="H127" s="242" t="s">
        <v>20</v>
      </c>
      <c r="I127" s="244"/>
      <c r="J127" s="244"/>
      <c r="K127" s="240"/>
      <c r="L127" s="240"/>
      <c r="M127" s="245"/>
      <c r="N127" s="246"/>
      <c r="O127" s="247"/>
      <c r="P127" s="247"/>
      <c r="Q127" s="247"/>
      <c r="R127" s="247"/>
      <c r="S127" s="247"/>
      <c r="T127" s="247"/>
      <c r="U127" s="247"/>
      <c r="V127" s="247"/>
      <c r="W127" s="247"/>
      <c r="X127" s="248"/>
      <c r="Y127" s="13"/>
      <c r="Z127" s="13"/>
      <c r="AA127" s="13"/>
      <c r="AB127" s="13"/>
      <c r="AC127" s="13"/>
      <c r="AD127" s="13"/>
      <c r="AE127" s="13"/>
      <c r="AT127" s="249" t="s">
        <v>206</v>
      </c>
      <c r="AU127" s="249" t="s">
        <v>84</v>
      </c>
      <c r="AV127" s="13" t="s">
        <v>82</v>
      </c>
      <c r="AW127" s="13" t="s">
        <v>5</v>
      </c>
      <c r="AX127" s="13" t="s">
        <v>74</v>
      </c>
      <c r="AY127" s="249" t="s">
        <v>194</v>
      </c>
    </row>
    <row r="128" s="14" customFormat="1">
      <c r="A128" s="14"/>
      <c r="B128" s="250"/>
      <c r="C128" s="251"/>
      <c r="D128" s="241" t="s">
        <v>206</v>
      </c>
      <c r="E128" s="252" t="s">
        <v>20</v>
      </c>
      <c r="F128" s="253" t="s">
        <v>1559</v>
      </c>
      <c r="G128" s="251"/>
      <c r="H128" s="254">
        <v>24</v>
      </c>
      <c r="I128" s="255"/>
      <c r="J128" s="255"/>
      <c r="K128" s="251"/>
      <c r="L128" s="251"/>
      <c r="M128" s="256"/>
      <c r="N128" s="257"/>
      <c r="O128" s="258"/>
      <c r="P128" s="258"/>
      <c r="Q128" s="258"/>
      <c r="R128" s="258"/>
      <c r="S128" s="258"/>
      <c r="T128" s="258"/>
      <c r="U128" s="258"/>
      <c r="V128" s="258"/>
      <c r="W128" s="258"/>
      <c r="X128" s="259"/>
      <c r="Y128" s="14"/>
      <c r="Z128" s="14"/>
      <c r="AA128" s="14"/>
      <c r="AB128" s="14"/>
      <c r="AC128" s="14"/>
      <c r="AD128" s="14"/>
      <c r="AE128" s="14"/>
      <c r="AT128" s="260" t="s">
        <v>206</v>
      </c>
      <c r="AU128" s="260" t="s">
        <v>84</v>
      </c>
      <c r="AV128" s="14" t="s">
        <v>84</v>
      </c>
      <c r="AW128" s="14" t="s">
        <v>5</v>
      </c>
      <c r="AX128" s="14" t="s">
        <v>74</v>
      </c>
      <c r="AY128" s="260" t="s">
        <v>194</v>
      </c>
    </row>
    <row r="129" s="15" customFormat="1">
      <c r="A129" s="15"/>
      <c r="B129" s="261"/>
      <c r="C129" s="262"/>
      <c r="D129" s="241" t="s">
        <v>206</v>
      </c>
      <c r="E129" s="263" t="s">
        <v>20</v>
      </c>
      <c r="F129" s="264" t="s">
        <v>210</v>
      </c>
      <c r="G129" s="262"/>
      <c r="H129" s="265">
        <v>24.812999999999999</v>
      </c>
      <c r="I129" s="266"/>
      <c r="J129" s="266"/>
      <c r="K129" s="262"/>
      <c r="L129" s="262"/>
      <c r="M129" s="267"/>
      <c r="N129" s="268"/>
      <c r="O129" s="269"/>
      <c r="P129" s="269"/>
      <c r="Q129" s="269"/>
      <c r="R129" s="269"/>
      <c r="S129" s="269"/>
      <c r="T129" s="269"/>
      <c r="U129" s="269"/>
      <c r="V129" s="269"/>
      <c r="W129" s="269"/>
      <c r="X129" s="270"/>
      <c r="Y129" s="15"/>
      <c r="Z129" s="15"/>
      <c r="AA129" s="15"/>
      <c r="AB129" s="15"/>
      <c r="AC129" s="15"/>
      <c r="AD129" s="15"/>
      <c r="AE129" s="15"/>
      <c r="AT129" s="271" t="s">
        <v>206</v>
      </c>
      <c r="AU129" s="271" t="s">
        <v>84</v>
      </c>
      <c r="AV129" s="15" t="s">
        <v>202</v>
      </c>
      <c r="AW129" s="15" t="s">
        <v>5</v>
      </c>
      <c r="AX129" s="15" t="s">
        <v>82</v>
      </c>
      <c r="AY129" s="271" t="s">
        <v>194</v>
      </c>
    </row>
    <row r="130" s="2" customFormat="1" ht="24.15" customHeight="1">
      <c r="A130" s="41"/>
      <c r="B130" s="42"/>
      <c r="C130" s="220" t="s">
        <v>238</v>
      </c>
      <c r="D130" s="220" t="s">
        <v>197</v>
      </c>
      <c r="E130" s="221" t="s">
        <v>249</v>
      </c>
      <c r="F130" s="222" t="s">
        <v>250</v>
      </c>
      <c r="G130" s="223" t="s">
        <v>218</v>
      </c>
      <c r="H130" s="224">
        <v>24.812999999999999</v>
      </c>
      <c r="I130" s="225"/>
      <c r="J130" s="225"/>
      <c r="K130" s="226">
        <f>ROUND(P130*H130,2)</f>
        <v>0</v>
      </c>
      <c r="L130" s="222" t="s">
        <v>201</v>
      </c>
      <c r="M130" s="47"/>
      <c r="N130" s="227" t="s">
        <v>20</v>
      </c>
      <c r="O130" s="228" t="s">
        <v>43</v>
      </c>
      <c r="P130" s="229">
        <f>I130+J130</f>
        <v>0</v>
      </c>
      <c r="Q130" s="229">
        <f>ROUND(I130*H130,2)</f>
        <v>0</v>
      </c>
      <c r="R130" s="229">
        <f>ROUND(J130*H130,2)</f>
        <v>0</v>
      </c>
      <c r="S130" s="87"/>
      <c r="T130" s="230">
        <f>S130*H130</f>
        <v>0</v>
      </c>
      <c r="U130" s="230">
        <v>0</v>
      </c>
      <c r="V130" s="230">
        <f>U130*H130</f>
        <v>0</v>
      </c>
      <c r="W130" s="230">
        <v>0</v>
      </c>
      <c r="X130" s="231">
        <f>W130*H130</f>
        <v>0</v>
      </c>
      <c r="Y130" s="41"/>
      <c r="Z130" s="41"/>
      <c r="AA130" s="41"/>
      <c r="AB130" s="41"/>
      <c r="AC130" s="41"/>
      <c r="AD130" s="41"/>
      <c r="AE130" s="41"/>
      <c r="AR130" s="232" t="s">
        <v>202</v>
      </c>
      <c r="AT130" s="232" t="s">
        <v>197</v>
      </c>
      <c r="AU130" s="232" t="s">
        <v>84</v>
      </c>
      <c r="AY130" s="20" t="s">
        <v>194</v>
      </c>
      <c r="BE130" s="233">
        <f>IF(O130="základní",K130,0)</f>
        <v>0</v>
      </c>
      <c r="BF130" s="233">
        <f>IF(O130="snížená",K130,0)</f>
        <v>0</v>
      </c>
      <c r="BG130" s="233">
        <f>IF(O130="zákl. přenesená",K130,0)</f>
        <v>0</v>
      </c>
      <c r="BH130" s="233">
        <f>IF(O130="sníž. přenesená",K130,0)</f>
        <v>0</v>
      </c>
      <c r="BI130" s="233">
        <f>IF(O130="nulová",K130,0)</f>
        <v>0</v>
      </c>
      <c r="BJ130" s="20" t="s">
        <v>82</v>
      </c>
      <c r="BK130" s="233">
        <f>ROUND(P130*H130,2)</f>
        <v>0</v>
      </c>
      <c r="BL130" s="20" t="s">
        <v>202</v>
      </c>
      <c r="BM130" s="232" t="s">
        <v>1562</v>
      </c>
    </row>
    <row r="131" s="2" customFormat="1">
      <c r="A131" s="41"/>
      <c r="B131" s="42"/>
      <c r="C131" s="43"/>
      <c r="D131" s="234" t="s">
        <v>204</v>
      </c>
      <c r="E131" s="43"/>
      <c r="F131" s="235" t="s">
        <v>252</v>
      </c>
      <c r="G131" s="43"/>
      <c r="H131" s="43"/>
      <c r="I131" s="236"/>
      <c r="J131" s="236"/>
      <c r="K131" s="43"/>
      <c r="L131" s="43"/>
      <c r="M131" s="47"/>
      <c r="N131" s="237"/>
      <c r="O131" s="238"/>
      <c r="P131" s="87"/>
      <c r="Q131" s="87"/>
      <c r="R131" s="87"/>
      <c r="S131" s="87"/>
      <c r="T131" s="87"/>
      <c r="U131" s="87"/>
      <c r="V131" s="87"/>
      <c r="W131" s="87"/>
      <c r="X131" s="88"/>
      <c r="Y131" s="41"/>
      <c r="Z131" s="41"/>
      <c r="AA131" s="41"/>
      <c r="AB131" s="41"/>
      <c r="AC131" s="41"/>
      <c r="AD131" s="41"/>
      <c r="AE131" s="41"/>
      <c r="AT131" s="20" t="s">
        <v>204</v>
      </c>
      <c r="AU131" s="20" t="s">
        <v>84</v>
      </c>
    </row>
    <row r="132" s="13" customFormat="1">
      <c r="A132" s="13"/>
      <c r="B132" s="239"/>
      <c r="C132" s="240"/>
      <c r="D132" s="241" t="s">
        <v>206</v>
      </c>
      <c r="E132" s="242" t="s">
        <v>20</v>
      </c>
      <c r="F132" s="243" t="s">
        <v>785</v>
      </c>
      <c r="G132" s="240"/>
      <c r="H132" s="242" t="s">
        <v>20</v>
      </c>
      <c r="I132" s="244"/>
      <c r="J132" s="244"/>
      <c r="K132" s="240"/>
      <c r="L132" s="240"/>
      <c r="M132" s="245"/>
      <c r="N132" s="246"/>
      <c r="O132" s="247"/>
      <c r="P132" s="247"/>
      <c r="Q132" s="247"/>
      <c r="R132" s="247"/>
      <c r="S132" s="247"/>
      <c r="T132" s="247"/>
      <c r="U132" s="247"/>
      <c r="V132" s="247"/>
      <c r="W132" s="247"/>
      <c r="X132" s="248"/>
      <c r="Y132" s="13"/>
      <c r="Z132" s="13"/>
      <c r="AA132" s="13"/>
      <c r="AB132" s="13"/>
      <c r="AC132" s="13"/>
      <c r="AD132" s="13"/>
      <c r="AE132" s="13"/>
      <c r="AT132" s="249" t="s">
        <v>206</v>
      </c>
      <c r="AU132" s="249" t="s">
        <v>84</v>
      </c>
      <c r="AV132" s="13" t="s">
        <v>82</v>
      </c>
      <c r="AW132" s="13" t="s">
        <v>5</v>
      </c>
      <c r="AX132" s="13" t="s">
        <v>74</v>
      </c>
      <c r="AY132" s="249" t="s">
        <v>194</v>
      </c>
    </row>
    <row r="133" s="13" customFormat="1">
      <c r="A133" s="13"/>
      <c r="B133" s="239"/>
      <c r="C133" s="240"/>
      <c r="D133" s="241" t="s">
        <v>206</v>
      </c>
      <c r="E133" s="242" t="s">
        <v>20</v>
      </c>
      <c r="F133" s="243" t="s">
        <v>1555</v>
      </c>
      <c r="G133" s="240"/>
      <c r="H133" s="242" t="s">
        <v>20</v>
      </c>
      <c r="I133" s="244"/>
      <c r="J133" s="244"/>
      <c r="K133" s="240"/>
      <c r="L133" s="240"/>
      <c r="M133" s="245"/>
      <c r="N133" s="246"/>
      <c r="O133" s="247"/>
      <c r="P133" s="247"/>
      <c r="Q133" s="247"/>
      <c r="R133" s="247"/>
      <c r="S133" s="247"/>
      <c r="T133" s="247"/>
      <c r="U133" s="247"/>
      <c r="V133" s="247"/>
      <c r="W133" s="247"/>
      <c r="X133" s="248"/>
      <c r="Y133" s="13"/>
      <c r="Z133" s="13"/>
      <c r="AA133" s="13"/>
      <c r="AB133" s="13"/>
      <c r="AC133" s="13"/>
      <c r="AD133" s="13"/>
      <c r="AE133" s="13"/>
      <c r="AT133" s="249" t="s">
        <v>206</v>
      </c>
      <c r="AU133" s="249" t="s">
        <v>84</v>
      </c>
      <c r="AV133" s="13" t="s">
        <v>82</v>
      </c>
      <c r="AW133" s="13" t="s">
        <v>5</v>
      </c>
      <c r="AX133" s="13" t="s">
        <v>74</v>
      </c>
      <c r="AY133" s="249" t="s">
        <v>194</v>
      </c>
    </row>
    <row r="134" s="13" customFormat="1">
      <c r="A134" s="13"/>
      <c r="B134" s="239"/>
      <c r="C134" s="240"/>
      <c r="D134" s="241" t="s">
        <v>206</v>
      </c>
      <c r="E134" s="242" t="s">
        <v>20</v>
      </c>
      <c r="F134" s="243" t="s">
        <v>1556</v>
      </c>
      <c r="G134" s="240"/>
      <c r="H134" s="242" t="s">
        <v>20</v>
      </c>
      <c r="I134" s="244"/>
      <c r="J134" s="244"/>
      <c r="K134" s="240"/>
      <c r="L134" s="240"/>
      <c r="M134" s="245"/>
      <c r="N134" s="246"/>
      <c r="O134" s="247"/>
      <c r="P134" s="247"/>
      <c r="Q134" s="247"/>
      <c r="R134" s="247"/>
      <c r="S134" s="247"/>
      <c r="T134" s="247"/>
      <c r="U134" s="247"/>
      <c r="V134" s="247"/>
      <c r="W134" s="247"/>
      <c r="X134" s="248"/>
      <c r="Y134" s="13"/>
      <c r="Z134" s="13"/>
      <c r="AA134" s="13"/>
      <c r="AB134" s="13"/>
      <c r="AC134" s="13"/>
      <c r="AD134" s="13"/>
      <c r="AE134" s="13"/>
      <c r="AT134" s="249" t="s">
        <v>206</v>
      </c>
      <c r="AU134" s="249" t="s">
        <v>84</v>
      </c>
      <c r="AV134" s="13" t="s">
        <v>82</v>
      </c>
      <c r="AW134" s="13" t="s">
        <v>5</v>
      </c>
      <c r="AX134" s="13" t="s">
        <v>74</v>
      </c>
      <c r="AY134" s="249" t="s">
        <v>194</v>
      </c>
    </row>
    <row r="135" s="13" customFormat="1">
      <c r="A135" s="13"/>
      <c r="B135" s="239"/>
      <c r="C135" s="240"/>
      <c r="D135" s="241" t="s">
        <v>206</v>
      </c>
      <c r="E135" s="242" t="s">
        <v>20</v>
      </c>
      <c r="F135" s="243" t="s">
        <v>355</v>
      </c>
      <c r="G135" s="240"/>
      <c r="H135" s="242" t="s">
        <v>20</v>
      </c>
      <c r="I135" s="244"/>
      <c r="J135" s="244"/>
      <c r="K135" s="240"/>
      <c r="L135" s="240"/>
      <c r="M135" s="245"/>
      <c r="N135" s="246"/>
      <c r="O135" s="247"/>
      <c r="P135" s="247"/>
      <c r="Q135" s="247"/>
      <c r="R135" s="247"/>
      <c r="S135" s="247"/>
      <c r="T135" s="247"/>
      <c r="U135" s="247"/>
      <c r="V135" s="247"/>
      <c r="W135" s="247"/>
      <c r="X135" s="248"/>
      <c r="Y135" s="13"/>
      <c r="Z135" s="13"/>
      <c r="AA135" s="13"/>
      <c r="AB135" s="13"/>
      <c r="AC135" s="13"/>
      <c r="AD135" s="13"/>
      <c r="AE135" s="13"/>
      <c r="AT135" s="249" t="s">
        <v>206</v>
      </c>
      <c r="AU135" s="249" t="s">
        <v>84</v>
      </c>
      <c r="AV135" s="13" t="s">
        <v>82</v>
      </c>
      <c r="AW135" s="13" t="s">
        <v>5</v>
      </c>
      <c r="AX135" s="13" t="s">
        <v>74</v>
      </c>
      <c r="AY135" s="249" t="s">
        <v>194</v>
      </c>
    </row>
    <row r="136" s="14" customFormat="1">
      <c r="A136" s="14"/>
      <c r="B136" s="250"/>
      <c r="C136" s="251"/>
      <c r="D136" s="241" t="s">
        <v>206</v>
      </c>
      <c r="E136" s="252" t="s">
        <v>20</v>
      </c>
      <c r="F136" s="253" t="s">
        <v>1557</v>
      </c>
      <c r="G136" s="251"/>
      <c r="H136" s="254">
        <v>0.81299999999999994</v>
      </c>
      <c r="I136" s="255"/>
      <c r="J136" s="255"/>
      <c r="K136" s="251"/>
      <c r="L136" s="251"/>
      <c r="M136" s="256"/>
      <c r="N136" s="257"/>
      <c r="O136" s="258"/>
      <c r="P136" s="258"/>
      <c r="Q136" s="258"/>
      <c r="R136" s="258"/>
      <c r="S136" s="258"/>
      <c r="T136" s="258"/>
      <c r="U136" s="258"/>
      <c r="V136" s="258"/>
      <c r="W136" s="258"/>
      <c r="X136" s="259"/>
      <c r="Y136" s="14"/>
      <c r="Z136" s="14"/>
      <c r="AA136" s="14"/>
      <c r="AB136" s="14"/>
      <c r="AC136" s="14"/>
      <c r="AD136" s="14"/>
      <c r="AE136" s="14"/>
      <c r="AT136" s="260" t="s">
        <v>206</v>
      </c>
      <c r="AU136" s="260" t="s">
        <v>84</v>
      </c>
      <c r="AV136" s="14" t="s">
        <v>84</v>
      </c>
      <c r="AW136" s="14" t="s">
        <v>5</v>
      </c>
      <c r="AX136" s="14" t="s">
        <v>74</v>
      </c>
      <c r="AY136" s="260" t="s">
        <v>194</v>
      </c>
    </row>
    <row r="137" s="13" customFormat="1">
      <c r="A137" s="13"/>
      <c r="B137" s="239"/>
      <c r="C137" s="240"/>
      <c r="D137" s="241" t="s">
        <v>206</v>
      </c>
      <c r="E137" s="242" t="s">
        <v>20</v>
      </c>
      <c r="F137" s="243" t="s">
        <v>1555</v>
      </c>
      <c r="G137" s="240"/>
      <c r="H137" s="242" t="s">
        <v>20</v>
      </c>
      <c r="I137" s="244"/>
      <c r="J137" s="244"/>
      <c r="K137" s="240"/>
      <c r="L137" s="240"/>
      <c r="M137" s="245"/>
      <c r="N137" s="246"/>
      <c r="O137" s="247"/>
      <c r="P137" s="247"/>
      <c r="Q137" s="247"/>
      <c r="R137" s="247"/>
      <c r="S137" s="247"/>
      <c r="T137" s="247"/>
      <c r="U137" s="247"/>
      <c r="V137" s="247"/>
      <c r="W137" s="247"/>
      <c r="X137" s="248"/>
      <c r="Y137" s="13"/>
      <c r="Z137" s="13"/>
      <c r="AA137" s="13"/>
      <c r="AB137" s="13"/>
      <c r="AC137" s="13"/>
      <c r="AD137" s="13"/>
      <c r="AE137" s="13"/>
      <c r="AT137" s="249" t="s">
        <v>206</v>
      </c>
      <c r="AU137" s="249" t="s">
        <v>84</v>
      </c>
      <c r="AV137" s="13" t="s">
        <v>82</v>
      </c>
      <c r="AW137" s="13" t="s">
        <v>5</v>
      </c>
      <c r="AX137" s="13" t="s">
        <v>74</v>
      </c>
      <c r="AY137" s="249" t="s">
        <v>194</v>
      </c>
    </row>
    <row r="138" s="13" customFormat="1">
      <c r="A138" s="13"/>
      <c r="B138" s="239"/>
      <c r="C138" s="240"/>
      <c r="D138" s="241" t="s">
        <v>206</v>
      </c>
      <c r="E138" s="242" t="s">
        <v>20</v>
      </c>
      <c r="F138" s="243" t="s">
        <v>1558</v>
      </c>
      <c r="G138" s="240"/>
      <c r="H138" s="242" t="s">
        <v>20</v>
      </c>
      <c r="I138" s="244"/>
      <c r="J138" s="244"/>
      <c r="K138" s="240"/>
      <c r="L138" s="240"/>
      <c r="M138" s="245"/>
      <c r="N138" s="246"/>
      <c r="O138" s="247"/>
      <c r="P138" s="247"/>
      <c r="Q138" s="247"/>
      <c r="R138" s="247"/>
      <c r="S138" s="247"/>
      <c r="T138" s="247"/>
      <c r="U138" s="247"/>
      <c r="V138" s="247"/>
      <c r="W138" s="247"/>
      <c r="X138" s="248"/>
      <c r="Y138" s="13"/>
      <c r="Z138" s="13"/>
      <c r="AA138" s="13"/>
      <c r="AB138" s="13"/>
      <c r="AC138" s="13"/>
      <c r="AD138" s="13"/>
      <c r="AE138" s="13"/>
      <c r="AT138" s="249" t="s">
        <v>206</v>
      </c>
      <c r="AU138" s="249" t="s">
        <v>84</v>
      </c>
      <c r="AV138" s="13" t="s">
        <v>82</v>
      </c>
      <c r="AW138" s="13" t="s">
        <v>5</v>
      </c>
      <c r="AX138" s="13" t="s">
        <v>74</v>
      </c>
      <c r="AY138" s="249" t="s">
        <v>194</v>
      </c>
    </row>
    <row r="139" s="13" customFormat="1">
      <c r="A139" s="13"/>
      <c r="B139" s="239"/>
      <c r="C139" s="240"/>
      <c r="D139" s="241" t="s">
        <v>206</v>
      </c>
      <c r="E139" s="242" t="s">
        <v>20</v>
      </c>
      <c r="F139" s="243" t="s">
        <v>355</v>
      </c>
      <c r="G139" s="240"/>
      <c r="H139" s="242" t="s">
        <v>20</v>
      </c>
      <c r="I139" s="244"/>
      <c r="J139" s="244"/>
      <c r="K139" s="240"/>
      <c r="L139" s="240"/>
      <c r="M139" s="245"/>
      <c r="N139" s="246"/>
      <c r="O139" s="247"/>
      <c r="P139" s="247"/>
      <c r="Q139" s="247"/>
      <c r="R139" s="247"/>
      <c r="S139" s="247"/>
      <c r="T139" s="247"/>
      <c r="U139" s="247"/>
      <c r="V139" s="247"/>
      <c r="W139" s="247"/>
      <c r="X139" s="248"/>
      <c r="Y139" s="13"/>
      <c r="Z139" s="13"/>
      <c r="AA139" s="13"/>
      <c r="AB139" s="13"/>
      <c r="AC139" s="13"/>
      <c r="AD139" s="13"/>
      <c r="AE139" s="13"/>
      <c r="AT139" s="249" t="s">
        <v>206</v>
      </c>
      <c r="AU139" s="249" t="s">
        <v>84</v>
      </c>
      <c r="AV139" s="13" t="s">
        <v>82</v>
      </c>
      <c r="AW139" s="13" t="s">
        <v>5</v>
      </c>
      <c r="AX139" s="13" t="s">
        <v>74</v>
      </c>
      <c r="AY139" s="249" t="s">
        <v>194</v>
      </c>
    </row>
    <row r="140" s="14" customFormat="1">
      <c r="A140" s="14"/>
      <c r="B140" s="250"/>
      <c r="C140" s="251"/>
      <c r="D140" s="241" t="s">
        <v>206</v>
      </c>
      <c r="E140" s="252" t="s">
        <v>20</v>
      </c>
      <c r="F140" s="253" t="s">
        <v>1559</v>
      </c>
      <c r="G140" s="251"/>
      <c r="H140" s="254">
        <v>24</v>
      </c>
      <c r="I140" s="255"/>
      <c r="J140" s="255"/>
      <c r="K140" s="251"/>
      <c r="L140" s="251"/>
      <c r="M140" s="256"/>
      <c r="N140" s="257"/>
      <c r="O140" s="258"/>
      <c r="P140" s="258"/>
      <c r="Q140" s="258"/>
      <c r="R140" s="258"/>
      <c r="S140" s="258"/>
      <c r="T140" s="258"/>
      <c r="U140" s="258"/>
      <c r="V140" s="258"/>
      <c r="W140" s="258"/>
      <c r="X140" s="259"/>
      <c r="Y140" s="14"/>
      <c r="Z140" s="14"/>
      <c r="AA140" s="14"/>
      <c r="AB140" s="14"/>
      <c r="AC140" s="14"/>
      <c r="AD140" s="14"/>
      <c r="AE140" s="14"/>
      <c r="AT140" s="260" t="s">
        <v>206</v>
      </c>
      <c r="AU140" s="260" t="s">
        <v>84</v>
      </c>
      <c r="AV140" s="14" t="s">
        <v>84</v>
      </c>
      <c r="AW140" s="14" t="s">
        <v>5</v>
      </c>
      <c r="AX140" s="14" t="s">
        <v>74</v>
      </c>
      <c r="AY140" s="260" t="s">
        <v>194</v>
      </c>
    </row>
    <row r="141" s="15" customFormat="1">
      <c r="A141" s="15"/>
      <c r="B141" s="261"/>
      <c r="C141" s="262"/>
      <c r="D141" s="241" t="s">
        <v>206</v>
      </c>
      <c r="E141" s="263" t="s">
        <v>20</v>
      </c>
      <c r="F141" s="264" t="s">
        <v>210</v>
      </c>
      <c r="G141" s="262"/>
      <c r="H141" s="265">
        <v>24.812999999999999</v>
      </c>
      <c r="I141" s="266"/>
      <c r="J141" s="266"/>
      <c r="K141" s="262"/>
      <c r="L141" s="262"/>
      <c r="M141" s="267"/>
      <c r="N141" s="268"/>
      <c r="O141" s="269"/>
      <c r="P141" s="269"/>
      <c r="Q141" s="269"/>
      <c r="R141" s="269"/>
      <c r="S141" s="269"/>
      <c r="T141" s="269"/>
      <c r="U141" s="269"/>
      <c r="V141" s="269"/>
      <c r="W141" s="269"/>
      <c r="X141" s="270"/>
      <c r="Y141" s="15"/>
      <c r="Z141" s="15"/>
      <c r="AA141" s="15"/>
      <c r="AB141" s="15"/>
      <c r="AC141" s="15"/>
      <c r="AD141" s="15"/>
      <c r="AE141" s="15"/>
      <c r="AT141" s="271" t="s">
        <v>206</v>
      </c>
      <c r="AU141" s="271" t="s">
        <v>84</v>
      </c>
      <c r="AV141" s="15" t="s">
        <v>202</v>
      </c>
      <c r="AW141" s="15" t="s">
        <v>5</v>
      </c>
      <c r="AX141" s="15" t="s">
        <v>82</v>
      </c>
      <c r="AY141" s="271" t="s">
        <v>194</v>
      </c>
    </row>
    <row r="142" s="2" customFormat="1" ht="24.15" customHeight="1">
      <c r="A142" s="41"/>
      <c r="B142" s="42"/>
      <c r="C142" s="220" t="s">
        <v>248</v>
      </c>
      <c r="D142" s="220" t="s">
        <v>197</v>
      </c>
      <c r="E142" s="221" t="s">
        <v>260</v>
      </c>
      <c r="F142" s="222" t="s">
        <v>261</v>
      </c>
      <c r="G142" s="223" t="s">
        <v>262</v>
      </c>
      <c r="H142" s="224">
        <v>39.700000000000003</v>
      </c>
      <c r="I142" s="225"/>
      <c r="J142" s="225"/>
      <c r="K142" s="226">
        <f>ROUND(P142*H142,2)</f>
        <v>0</v>
      </c>
      <c r="L142" s="222" t="s">
        <v>201</v>
      </c>
      <c r="M142" s="47"/>
      <c r="N142" s="227" t="s">
        <v>20</v>
      </c>
      <c r="O142" s="228" t="s">
        <v>43</v>
      </c>
      <c r="P142" s="229">
        <f>I142+J142</f>
        <v>0</v>
      </c>
      <c r="Q142" s="229">
        <f>ROUND(I142*H142,2)</f>
        <v>0</v>
      </c>
      <c r="R142" s="229">
        <f>ROUND(J142*H142,2)</f>
        <v>0</v>
      </c>
      <c r="S142" s="87"/>
      <c r="T142" s="230">
        <f>S142*H142</f>
        <v>0</v>
      </c>
      <c r="U142" s="230">
        <v>0</v>
      </c>
      <c r="V142" s="230">
        <f>U142*H142</f>
        <v>0</v>
      </c>
      <c r="W142" s="230">
        <v>0</v>
      </c>
      <c r="X142" s="231">
        <f>W142*H142</f>
        <v>0</v>
      </c>
      <c r="Y142" s="41"/>
      <c r="Z142" s="41"/>
      <c r="AA142" s="41"/>
      <c r="AB142" s="41"/>
      <c r="AC142" s="41"/>
      <c r="AD142" s="41"/>
      <c r="AE142" s="41"/>
      <c r="AR142" s="232" t="s">
        <v>202</v>
      </c>
      <c r="AT142" s="232" t="s">
        <v>197</v>
      </c>
      <c r="AU142" s="232" t="s">
        <v>84</v>
      </c>
      <c r="AY142" s="20" t="s">
        <v>194</v>
      </c>
      <c r="BE142" s="233">
        <f>IF(O142="základní",K142,0)</f>
        <v>0</v>
      </c>
      <c r="BF142" s="233">
        <f>IF(O142="snížená",K142,0)</f>
        <v>0</v>
      </c>
      <c r="BG142" s="233">
        <f>IF(O142="zákl. přenesená",K142,0)</f>
        <v>0</v>
      </c>
      <c r="BH142" s="233">
        <f>IF(O142="sníž. přenesená",K142,0)</f>
        <v>0</v>
      </c>
      <c r="BI142" s="233">
        <f>IF(O142="nulová",K142,0)</f>
        <v>0</v>
      </c>
      <c r="BJ142" s="20" t="s">
        <v>82</v>
      </c>
      <c r="BK142" s="233">
        <f>ROUND(P142*H142,2)</f>
        <v>0</v>
      </c>
      <c r="BL142" s="20" t="s">
        <v>202</v>
      </c>
      <c r="BM142" s="232" t="s">
        <v>1563</v>
      </c>
    </row>
    <row r="143" s="2" customFormat="1">
      <c r="A143" s="41"/>
      <c r="B143" s="42"/>
      <c r="C143" s="43"/>
      <c r="D143" s="234" t="s">
        <v>204</v>
      </c>
      <c r="E143" s="43"/>
      <c r="F143" s="235" t="s">
        <v>264</v>
      </c>
      <c r="G143" s="43"/>
      <c r="H143" s="43"/>
      <c r="I143" s="236"/>
      <c r="J143" s="236"/>
      <c r="K143" s="43"/>
      <c r="L143" s="43"/>
      <c r="M143" s="47"/>
      <c r="N143" s="237"/>
      <c r="O143" s="238"/>
      <c r="P143" s="87"/>
      <c r="Q143" s="87"/>
      <c r="R143" s="87"/>
      <c r="S143" s="87"/>
      <c r="T143" s="87"/>
      <c r="U143" s="87"/>
      <c r="V143" s="87"/>
      <c r="W143" s="87"/>
      <c r="X143" s="88"/>
      <c r="Y143" s="41"/>
      <c r="Z143" s="41"/>
      <c r="AA143" s="41"/>
      <c r="AB143" s="41"/>
      <c r="AC143" s="41"/>
      <c r="AD143" s="41"/>
      <c r="AE143" s="41"/>
      <c r="AT143" s="20" t="s">
        <v>204</v>
      </c>
      <c r="AU143" s="20" t="s">
        <v>84</v>
      </c>
    </row>
    <row r="144" s="13" customFormat="1">
      <c r="A144" s="13"/>
      <c r="B144" s="239"/>
      <c r="C144" s="240"/>
      <c r="D144" s="241" t="s">
        <v>206</v>
      </c>
      <c r="E144" s="242" t="s">
        <v>20</v>
      </c>
      <c r="F144" s="243" t="s">
        <v>785</v>
      </c>
      <c r="G144" s="240"/>
      <c r="H144" s="242" t="s">
        <v>20</v>
      </c>
      <c r="I144" s="244"/>
      <c r="J144" s="244"/>
      <c r="K144" s="240"/>
      <c r="L144" s="240"/>
      <c r="M144" s="245"/>
      <c r="N144" s="246"/>
      <c r="O144" s="247"/>
      <c r="P144" s="247"/>
      <c r="Q144" s="247"/>
      <c r="R144" s="247"/>
      <c r="S144" s="247"/>
      <c r="T144" s="247"/>
      <c r="U144" s="247"/>
      <c r="V144" s="247"/>
      <c r="W144" s="247"/>
      <c r="X144" s="248"/>
      <c r="Y144" s="13"/>
      <c r="Z144" s="13"/>
      <c r="AA144" s="13"/>
      <c r="AB144" s="13"/>
      <c r="AC144" s="13"/>
      <c r="AD144" s="13"/>
      <c r="AE144" s="13"/>
      <c r="AT144" s="249" t="s">
        <v>206</v>
      </c>
      <c r="AU144" s="249" t="s">
        <v>84</v>
      </c>
      <c r="AV144" s="13" t="s">
        <v>82</v>
      </c>
      <c r="AW144" s="13" t="s">
        <v>5</v>
      </c>
      <c r="AX144" s="13" t="s">
        <v>74</v>
      </c>
      <c r="AY144" s="249" t="s">
        <v>194</v>
      </c>
    </row>
    <row r="145" s="13" customFormat="1">
      <c r="A145" s="13"/>
      <c r="B145" s="239"/>
      <c r="C145" s="240"/>
      <c r="D145" s="241" t="s">
        <v>206</v>
      </c>
      <c r="E145" s="242" t="s">
        <v>20</v>
      </c>
      <c r="F145" s="243" t="s">
        <v>1555</v>
      </c>
      <c r="G145" s="240"/>
      <c r="H145" s="242" t="s">
        <v>20</v>
      </c>
      <c r="I145" s="244"/>
      <c r="J145" s="244"/>
      <c r="K145" s="240"/>
      <c r="L145" s="240"/>
      <c r="M145" s="245"/>
      <c r="N145" s="246"/>
      <c r="O145" s="247"/>
      <c r="P145" s="247"/>
      <c r="Q145" s="247"/>
      <c r="R145" s="247"/>
      <c r="S145" s="247"/>
      <c r="T145" s="247"/>
      <c r="U145" s="247"/>
      <c r="V145" s="247"/>
      <c r="W145" s="247"/>
      <c r="X145" s="248"/>
      <c r="Y145" s="13"/>
      <c r="Z145" s="13"/>
      <c r="AA145" s="13"/>
      <c r="AB145" s="13"/>
      <c r="AC145" s="13"/>
      <c r="AD145" s="13"/>
      <c r="AE145" s="13"/>
      <c r="AT145" s="249" t="s">
        <v>206</v>
      </c>
      <c r="AU145" s="249" t="s">
        <v>84</v>
      </c>
      <c r="AV145" s="13" t="s">
        <v>82</v>
      </c>
      <c r="AW145" s="13" t="s">
        <v>5</v>
      </c>
      <c r="AX145" s="13" t="s">
        <v>74</v>
      </c>
      <c r="AY145" s="249" t="s">
        <v>194</v>
      </c>
    </row>
    <row r="146" s="13" customFormat="1">
      <c r="A146" s="13"/>
      <c r="B146" s="239"/>
      <c r="C146" s="240"/>
      <c r="D146" s="241" t="s">
        <v>206</v>
      </c>
      <c r="E146" s="242" t="s">
        <v>20</v>
      </c>
      <c r="F146" s="243" t="s">
        <v>1556</v>
      </c>
      <c r="G146" s="240"/>
      <c r="H146" s="242" t="s">
        <v>20</v>
      </c>
      <c r="I146" s="244"/>
      <c r="J146" s="244"/>
      <c r="K146" s="240"/>
      <c r="L146" s="240"/>
      <c r="M146" s="245"/>
      <c r="N146" s="246"/>
      <c r="O146" s="247"/>
      <c r="P146" s="247"/>
      <c r="Q146" s="247"/>
      <c r="R146" s="247"/>
      <c r="S146" s="247"/>
      <c r="T146" s="247"/>
      <c r="U146" s="247"/>
      <c r="V146" s="247"/>
      <c r="W146" s="247"/>
      <c r="X146" s="248"/>
      <c r="Y146" s="13"/>
      <c r="Z146" s="13"/>
      <c r="AA146" s="13"/>
      <c r="AB146" s="13"/>
      <c r="AC146" s="13"/>
      <c r="AD146" s="13"/>
      <c r="AE146" s="13"/>
      <c r="AT146" s="249" t="s">
        <v>206</v>
      </c>
      <c r="AU146" s="249" t="s">
        <v>84</v>
      </c>
      <c r="AV146" s="13" t="s">
        <v>82</v>
      </c>
      <c r="AW146" s="13" t="s">
        <v>5</v>
      </c>
      <c r="AX146" s="13" t="s">
        <v>74</v>
      </c>
      <c r="AY146" s="249" t="s">
        <v>194</v>
      </c>
    </row>
    <row r="147" s="13" customFormat="1">
      <c r="A147" s="13"/>
      <c r="B147" s="239"/>
      <c r="C147" s="240"/>
      <c r="D147" s="241" t="s">
        <v>206</v>
      </c>
      <c r="E147" s="242" t="s">
        <v>20</v>
      </c>
      <c r="F147" s="243" t="s">
        <v>355</v>
      </c>
      <c r="G147" s="240"/>
      <c r="H147" s="242" t="s">
        <v>20</v>
      </c>
      <c r="I147" s="244"/>
      <c r="J147" s="244"/>
      <c r="K147" s="240"/>
      <c r="L147" s="240"/>
      <c r="M147" s="245"/>
      <c r="N147" s="246"/>
      <c r="O147" s="247"/>
      <c r="P147" s="247"/>
      <c r="Q147" s="247"/>
      <c r="R147" s="247"/>
      <c r="S147" s="247"/>
      <c r="T147" s="247"/>
      <c r="U147" s="247"/>
      <c r="V147" s="247"/>
      <c r="W147" s="247"/>
      <c r="X147" s="248"/>
      <c r="Y147" s="13"/>
      <c r="Z147" s="13"/>
      <c r="AA147" s="13"/>
      <c r="AB147" s="13"/>
      <c r="AC147" s="13"/>
      <c r="AD147" s="13"/>
      <c r="AE147" s="13"/>
      <c r="AT147" s="249" t="s">
        <v>206</v>
      </c>
      <c r="AU147" s="249" t="s">
        <v>84</v>
      </c>
      <c r="AV147" s="13" t="s">
        <v>82</v>
      </c>
      <c r="AW147" s="13" t="s">
        <v>5</v>
      </c>
      <c r="AX147" s="13" t="s">
        <v>74</v>
      </c>
      <c r="AY147" s="249" t="s">
        <v>194</v>
      </c>
    </row>
    <row r="148" s="14" customFormat="1">
      <c r="A148" s="14"/>
      <c r="B148" s="250"/>
      <c r="C148" s="251"/>
      <c r="D148" s="241" t="s">
        <v>206</v>
      </c>
      <c r="E148" s="252" t="s">
        <v>20</v>
      </c>
      <c r="F148" s="253" t="s">
        <v>1564</v>
      </c>
      <c r="G148" s="251"/>
      <c r="H148" s="254">
        <v>1.3</v>
      </c>
      <c r="I148" s="255"/>
      <c r="J148" s="255"/>
      <c r="K148" s="251"/>
      <c r="L148" s="251"/>
      <c r="M148" s="256"/>
      <c r="N148" s="257"/>
      <c r="O148" s="258"/>
      <c r="P148" s="258"/>
      <c r="Q148" s="258"/>
      <c r="R148" s="258"/>
      <c r="S148" s="258"/>
      <c r="T148" s="258"/>
      <c r="U148" s="258"/>
      <c r="V148" s="258"/>
      <c r="W148" s="258"/>
      <c r="X148" s="259"/>
      <c r="Y148" s="14"/>
      <c r="Z148" s="14"/>
      <c r="AA148" s="14"/>
      <c r="AB148" s="14"/>
      <c r="AC148" s="14"/>
      <c r="AD148" s="14"/>
      <c r="AE148" s="14"/>
      <c r="AT148" s="260" t="s">
        <v>206</v>
      </c>
      <c r="AU148" s="260" t="s">
        <v>84</v>
      </c>
      <c r="AV148" s="14" t="s">
        <v>84</v>
      </c>
      <c r="AW148" s="14" t="s">
        <v>5</v>
      </c>
      <c r="AX148" s="14" t="s">
        <v>74</v>
      </c>
      <c r="AY148" s="260" t="s">
        <v>194</v>
      </c>
    </row>
    <row r="149" s="13" customFormat="1">
      <c r="A149" s="13"/>
      <c r="B149" s="239"/>
      <c r="C149" s="240"/>
      <c r="D149" s="241" t="s">
        <v>206</v>
      </c>
      <c r="E149" s="242" t="s">
        <v>20</v>
      </c>
      <c r="F149" s="243" t="s">
        <v>1555</v>
      </c>
      <c r="G149" s="240"/>
      <c r="H149" s="242" t="s">
        <v>20</v>
      </c>
      <c r="I149" s="244"/>
      <c r="J149" s="244"/>
      <c r="K149" s="240"/>
      <c r="L149" s="240"/>
      <c r="M149" s="245"/>
      <c r="N149" s="246"/>
      <c r="O149" s="247"/>
      <c r="P149" s="247"/>
      <c r="Q149" s="247"/>
      <c r="R149" s="247"/>
      <c r="S149" s="247"/>
      <c r="T149" s="247"/>
      <c r="U149" s="247"/>
      <c r="V149" s="247"/>
      <c r="W149" s="247"/>
      <c r="X149" s="248"/>
      <c r="Y149" s="13"/>
      <c r="Z149" s="13"/>
      <c r="AA149" s="13"/>
      <c r="AB149" s="13"/>
      <c r="AC149" s="13"/>
      <c r="AD149" s="13"/>
      <c r="AE149" s="13"/>
      <c r="AT149" s="249" t="s">
        <v>206</v>
      </c>
      <c r="AU149" s="249" t="s">
        <v>84</v>
      </c>
      <c r="AV149" s="13" t="s">
        <v>82</v>
      </c>
      <c r="AW149" s="13" t="s">
        <v>5</v>
      </c>
      <c r="AX149" s="13" t="s">
        <v>74</v>
      </c>
      <c r="AY149" s="249" t="s">
        <v>194</v>
      </c>
    </row>
    <row r="150" s="13" customFormat="1">
      <c r="A150" s="13"/>
      <c r="B150" s="239"/>
      <c r="C150" s="240"/>
      <c r="D150" s="241" t="s">
        <v>206</v>
      </c>
      <c r="E150" s="242" t="s">
        <v>20</v>
      </c>
      <c r="F150" s="243" t="s">
        <v>1558</v>
      </c>
      <c r="G150" s="240"/>
      <c r="H150" s="242" t="s">
        <v>20</v>
      </c>
      <c r="I150" s="244"/>
      <c r="J150" s="244"/>
      <c r="K150" s="240"/>
      <c r="L150" s="240"/>
      <c r="M150" s="245"/>
      <c r="N150" s="246"/>
      <c r="O150" s="247"/>
      <c r="P150" s="247"/>
      <c r="Q150" s="247"/>
      <c r="R150" s="247"/>
      <c r="S150" s="247"/>
      <c r="T150" s="247"/>
      <c r="U150" s="247"/>
      <c r="V150" s="247"/>
      <c r="W150" s="247"/>
      <c r="X150" s="248"/>
      <c r="Y150" s="13"/>
      <c r="Z150" s="13"/>
      <c r="AA150" s="13"/>
      <c r="AB150" s="13"/>
      <c r="AC150" s="13"/>
      <c r="AD150" s="13"/>
      <c r="AE150" s="13"/>
      <c r="AT150" s="249" t="s">
        <v>206</v>
      </c>
      <c r="AU150" s="249" t="s">
        <v>84</v>
      </c>
      <c r="AV150" s="13" t="s">
        <v>82</v>
      </c>
      <c r="AW150" s="13" t="s">
        <v>5</v>
      </c>
      <c r="AX150" s="13" t="s">
        <v>74</v>
      </c>
      <c r="AY150" s="249" t="s">
        <v>194</v>
      </c>
    </row>
    <row r="151" s="13" customFormat="1">
      <c r="A151" s="13"/>
      <c r="B151" s="239"/>
      <c r="C151" s="240"/>
      <c r="D151" s="241" t="s">
        <v>206</v>
      </c>
      <c r="E151" s="242" t="s">
        <v>20</v>
      </c>
      <c r="F151" s="243" t="s">
        <v>355</v>
      </c>
      <c r="G151" s="240"/>
      <c r="H151" s="242" t="s">
        <v>20</v>
      </c>
      <c r="I151" s="244"/>
      <c r="J151" s="244"/>
      <c r="K151" s="240"/>
      <c r="L151" s="240"/>
      <c r="M151" s="245"/>
      <c r="N151" s="246"/>
      <c r="O151" s="247"/>
      <c r="P151" s="247"/>
      <c r="Q151" s="247"/>
      <c r="R151" s="247"/>
      <c r="S151" s="247"/>
      <c r="T151" s="247"/>
      <c r="U151" s="247"/>
      <c r="V151" s="247"/>
      <c r="W151" s="247"/>
      <c r="X151" s="248"/>
      <c r="Y151" s="13"/>
      <c r="Z151" s="13"/>
      <c r="AA151" s="13"/>
      <c r="AB151" s="13"/>
      <c r="AC151" s="13"/>
      <c r="AD151" s="13"/>
      <c r="AE151" s="13"/>
      <c r="AT151" s="249" t="s">
        <v>206</v>
      </c>
      <c r="AU151" s="249" t="s">
        <v>84</v>
      </c>
      <c r="AV151" s="13" t="s">
        <v>82</v>
      </c>
      <c r="AW151" s="13" t="s">
        <v>5</v>
      </c>
      <c r="AX151" s="13" t="s">
        <v>74</v>
      </c>
      <c r="AY151" s="249" t="s">
        <v>194</v>
      </c>
    </row>
    <row r="152" s="14" customFormat="1">
      <c r="A152" s="14"/>
      <c r="B152" s="250"/>
      <c r="C152" s="251"/>
      <c r="D152" s="241" t="s">
        <v>206</v>
      </c>
      <c r="E152" s="252" t="s">
        <v>20</v>
      </c>
      <c r="F152" s="253" t="s">
        <v>1565</v>
      </c>
      <c r="G152" s="251"/>
      <c r="H152" s="254">
        <v>38.399999999999999</v>
      </c>
      <c r="I152" s="255"/>
      <c r="J152" s="255"/>
      <c r="K152" s="251"/>
      <c r="L152" s="251"/>
      <c r="M152" s="256"/>
      <c r="N152" s="257"/>
      <c r="O152" s="258"/>
      <c r="P152" s="258"/>
      <c r="Q152" s="258"/>
      <c r="R152" s="258"/>
      <c r="S152" s="258"/>
      <c r="T152" s="258"/>
      <c r="U152" s="258"/>
      <c r="V152" s="258"/>
      <c r="W152" s="258"/>
      <c r="X152" s="259"/>
      <c r="Y152" s="14"/>
      <c r="Z152" s="14"/>
      <c r="AA152" s="14"/>
      <c r="AB152" s="14"/>
      <c r="AC152" s="14"/>
      <c r="AD152" s="14"/>
      <c r="AE152" s="14"/>
      <c r="AT152" s="260" t="s">
        <v>206</v>
      </c>
      <c r="AU152" s="260" t="s">
        <v>84</v>
      </c>
      <c r="AV152" s="14" t="s">
        <v>84</v>
      </c>
      <c r="AW152" s="14" t="s">
        <v>5</v>
      </c>
      <c r="AX152" s="14" t="s">
        <v>74</v>
      </c>
      <c r="AY152" s="260" t="s">
        <v>194</v>
      </c>
    </row>
    <row r="153" s="15" customFormat="1">
      <c r="A153" s="15"/>
      <c r="B153" s="261"/>
      <c r="C153" s="262"/>
      <c r="D153" s="241" t="s">
        <v>206</v>
      </c>
      <c r="E153" s="263" t="s">
        <v>20</v>
      </c>
      <c r="F153" s="264" t="s">
        <v>210</v>
      </c>
      <c r="G153" s="262"/>
      <c r="H153" s="265">
        <v>39.700000000000003</v>
      </c>
      <c r="I153" s="266"/>
      <c r="J153" s="266"/>
      <c r="K153" s="262"/>
      <c r="L153" s="262"/>
      <c r="M153" s="267"/>
      <c r="N153" s="268"/>
      <c r="O153" s="269"/>
      <c r="P153" s="269"/>
      <c r="Q153" s="269"/>
      <c r="R153" s="269"/>
      <c r="S153" s="269"/>
      <c r="T153" s="269"/>
      <c r="U153" s="269"/>
      <c r="V153" s="269"/>
      <c r="W153" s="269"/>
      <c r="X153" s="270"/>
      <c r="Y153" s="15"/>
      <c r="Z153" s="15"/>
      <c r="AA153" s="15"/>
      <c r="AB153" s="15"/>
      <c r="AC153" s="15"/>
      <c r="AD153" s="15"/>
      <c r="AE153" s="15"/>
      <c r="AT153" s="271" t="s">
        <v>206</v>
      </c>
      <c r="AU153" s="271" t="s">
        <v>84</v>
      </c>
      <c r="AV153" s="15" t="s">
        <v>202</v>
      </c>
      <c r="AW153" s="15" t="s">
        <v>5</v>
      </c>
      <c r="AX153" s="15" t="s">
        <v>82</v>
      </c>
      <c r="AY153" s="271" t="s">
        <v>194</v>
      </c>
    </row>
    <row r="154" s="2" customFormat="1" ht="24.15" customHeight="1">
      <c r="A154" s="41"/>
      <c r="B154" s="42"/>
      <c r="C154" s="220" t="s">
        <v>243</v>
      </c>
      <c r="D154" s="220" t="s">
        <v>197</v>
      </c>
      <c r="E154" s="221" t="s">
        <v>267</v>
      </c>
      <c r="F154" s="222" t="s">
        <v>268</v>
      </c>
      <c r="G154" s="223" t="s">
        <v>218</v>
      </c>
      <c r="H154" s="224">
        <v>24.812999999999999</v>
      </c>
      <c r="I154" s="225"/>
      <c r="J154" s="225"/>
      <c r="K154" s="226">
        <f>ROUND(P154*H154,2)</f>
        <v>0</v>
      </c>
      <c r="L154" s="222" t="s">
        <v>201</v>
      </c>
      <c r="M154" s="47"/>
      <c r="N154" s="227" t="s">
        <v>20</v>
      </c>
      <c r="O154" s="228" t="s">
        <v>43</v>
      </c>
      <c r="P154" s="229">
        <f>I154+J154</f>
        <v>0</v>
      </c>
      <c r="Q154" s="229">
        <f>ROUND(I154*H154,2)</f>
        <v>0</v>
      </c>
      <c r="R154" s="229">
        <f>ROUND(J154*H154,2)</f>
        <v>0</v>
      </c>
      <c r="S154" s="87"/>
      <c r="T154" s="230">
        <f>S154*H154</f>
        <v>0</v>
      </c>
      <c r="U154" s="230">
        <v>0</v>
      </c>
      <c r="V154" s="230">
        <f>U154*H154</f>
        <v>0</v>
      </c>
      <c r="W154" s="230">
        <v>0</v>
      </c>
      <c r="X154" s="231">
        <f>W154*H154</f>
        <v>0</v>
      </c>
      <c r="Y154" s="41"/>
      <c r="Z154" s="41"/>
      <c r="AA154" s="41"/>
      <c r="AB154" s="41"/>
      <c r="AC154" s="41"/>
      <c r="AD154" s="41"/>
      <c r="AE154" s="41"/>
      <c r="AR154" s="232" t="s">
        <v>202</v>
      </c>
      <c r="AT154" s="232" t="s">
        <v>197</v>
      </c>
      <c r="AU154" s="232" t="s">
        <v>84</v>
      </c>
      <c r="AY154" s="20" t="s">
        <v>194</v>
      </c>
      <c r="BE154" s="233">
        <f>IF(O154="základní",K154,0)</f>
        <v>0</v>
      </c>
      <c r="BF154" s="233">
        <f>IF(O154="snížená",K154,0)</f>
        <v>0</v>
      </c>
      <c r="BG154" s="233">
        <f>IF(O154="zákl. přenesená",K154,0)</f>
        <v>0</v>
      </c>
      <c r="BH154" s="233">
        <f>IF(O154="sníž. přenesená",K154,0)</f>
        <v>0</v>
      </c>
      <c r="BI154" s="233">
        <f>IF(O154="nulová",K154,0)</f>
        <v>0</v>
      </c>
      <c r="BJ154" s="20" t="s">
        <v>82</v>
      </c>
      <c r="BK154" s="233">
        <f>ROUND(P154*H154,2)</f>
        <v>0</v>
      </c>
      <c r="BL154" s="20" t="s">
        <v>202</v>
      </c>
      <c r="BM154" s="232" t="s">
        <v>1566</v>
      </c>
    </row>
    <row r="155" s="2" customFormat="1">
      <c r="A155" s="41"/>
      <c r="B155" s="42"/>
      <c r="C155" s="43"/>
      <c r="D155" s="234" t="s">
        <v>204</v>
      </c>
      <c r="E155" s="43"/>
      <c r="F155" s="235" t="s">
        <v>270</v>
      </c>
      <c r="G155" s="43"/>
      <c r="H155" s="43"/>
      <c r="I155" s="236"/>
      <c r="J155" s="236"/>
      <c r="K155" s="43"/>
      <c r="L155" s="43"/>
      <c r="M155" s="47"/>
      <c r="N155" s="237"/>
      <c r="O155" s="238"/>
      <c r="P155" s="87"/>
      <c r="Q155" s="87"/>
      <c r="R155" s="87"/>
      <c r="S155" s="87"/>
      <c r="T155" s="87"/>
      <c r="U155" s="87"/>
      <c r="V155" s="87"/>
      <c r="W155" s="87"/>
      <c r="X155" s="88"/>
      <c r="Y155" s="41"/>
      <c r="Z155" s="41"/>
      <c r="AA155" s="41"/>
      <c r="AB155" s="41"/>
      <c r="AC155" s="41"/>
      <c r="AD155" s="41"/>
      <c r="AE155" s="41"/>
      <c r="AT155" s="20" t="s">
        <v>204</v>
      </c>
      <c r="AU155" s="20" t="s">
        <v>84</v>
      </c>
    </row>
    <row r="156" s="13" customFormat="1">
      <c r="A156" s="13"/>
      <c r="B156" s="239"/>
      <c r="C156" s="240"/>
      <c r="D156" s="241" t="s">
        <v>206</v>
      </c>
      <c r="E156" s="242" t="s">
        <v>20</v>
      </c>
      <c r="F156" s="243" t="s">
        <v>785</v>
      </c>
      <c r="G156" s="240"/>
      <c r="H156" s="242" t="s">
        <v>20</v>
      </c>
      <c r="I156" s="244"/>
      <c r="J156" s="244"/>
      <c r="K156" s="240"/>
      <c r="L156" s="240"/>
      <c r="M156" s="245"/>
      <c r="N156" s="246"/>
      <c r="O156" s="247"/>
      <c r="P156" s="247"/>
      <c r="Q156" s="247"/>
      <c r="R156" s="247"/>
      <c r="S156" s="247"/>
      <c r="T156" s="247"/>
      <c r="U156" s="247"/>
      <c r="V156" s="247"/>
      <c r="W156" s="247"/>
      <c r="X156" s="248"/>
      <c r="Y156" s="13"/>
      <c r="Z156" s="13"/>
      <c r="AA156" s="13"/>
      <c r="AB156" s="13"/>
      <c r="AC156" s="13"/>
      <c r="AD156" s="13"/>
      <c r="AE156" s="13"/>
      <c r="AT156" s="249" t="s">
        <v>206</v>
      </c>
      <c r="AU156" s="249" t="s">
        <v>84</v>
      </c>
      <c r="AV156" s="13" t="s">
        <v>82</v>
      </c>
      <c r="AW156" s="13" t="s">
        <v>5</v>
      </c>
      <c r="AX156" s="13" t="s">
        <v>74</v>
      </c>
      <c r="AY156" s="249" t="s">
        <v>194</v>
      </c>
    </row>
    <row r="157" s="13" customFormat="1">
      <c r="A157" s="13"/>
      <c r="B157" s="239"/>
      <c r="C157" s="240"/>
      <c r="D157" s="241" t="s">
        <v>206</v>
      </c>
      <c r="E157" s="242" t="s">
        <v>20</v>
      </c>
      <c r="F157" s="243" t="s">
        <v>1555</v>
      </c>
      <c r="G157" s="240"/>
      <c r="H157" s="242" t="s">
        <v>20</v>
      </c>
      <c r="I157" s="244"/>
      <c r="J157" s="244"/>
      <c r="K157" s="240"/>
      <c r="L157" s="240"/>
      <c r="M157" s="245"/>
      <c r="N157" s="246"/>
      <c r="O157" s="247"/>
      <c r="P157" s="247"/>
      <c r="Q157" s="247"/>
      <c r="R157" s="247"/>
      <c r="S157" s="247"/>
      <c r="T157" s="247"/>
      <c r="U157" s="247"/>
      <c r="V157" s="247"/>
      <c r="W157" s="247"/>
      <c r="X157" s="248"/>
      <c r="Y157" s="13"/>
      <c r="Z157" s="13"/>
      <c r="AA157" s="13"/>
      <c r="AB157" s="13"/>
      <c r="AC157" s="13"/>
      <c r="AD157" s="13"/>
      <c r="AE157" s="13"/>
      <c r="AT157" s="249" t="s">
        <v>206</v>
      </c>
      <c r="AU157" s="249" t="s">
        <v>84</v>
      </c>
      <c r="AV157" s="13" t="s">
        <v>82</v>
      </c>
      <c r="AW157" s="13" t="s">
        <v>5</v>
      </c>
      <c r="AX157" s="13" t="s">
        <v>74</v>
      </c>
      <c r="AY157" s="249" t="s">
        <v>194</v>
      </c>
    </row>
    <row r="158" s="13" customFormat="1">
      <c r="A158" s="13"/>
      <c r="B158" s="239"/>
      <c r="C158" s="240"/>
      <c r="D158" s="241" t="s">
        <v>206</v>
      </c>
      <c r="E158" s="242" t="s">
        <v>20</v>
      </c>
      <c r="F158" s="243" t="s">
        <v>1556</v>
      </c>
      <c r="G158" s="240"/>
      <c r="H158" s="242" t="s">
        <v>20</v>
      </c>
      <c r="I158" s="244"/>
      <c r="J158" s="244"/>
      <c r="K158" s="240"/>
      <c r="L158" s="240"/>
      <c r="M158" s="245"/>
      <c r="N158" s="246"/>
      <c r="O158" s="247"/>
      <c r="P158" s="247"/>
      <c r="Q158" s="247"/>
      <c r="R158" s="247"/>
      <c r="S158" s="247"/>
      <c r="T158" s="247"/>
      <c r="U158" s="247"/>
      <c r="V158" s="247"/>
      <c r="W158" s="247"/>
      <c r="X158" s="248"/>
      <c r="Y158" s="13"/>
      <c r="Z158" s="13"/>
      <c r="AA158" s="13"/>
      <c r="AB158" s="13"/>
      <c r="AC158" s="13"/>
      <c r="AD158" s="13"/>
      <c r="AE158" s="13"/>
      <c r="AT158" s="249" t="s">
        <v>206</v>
      </c>
      <c r="AU158" s="249" t="s">
        <v>84</v>
      </c>
      <c r="AV158" s="13" t="s">
        <v>82</v>
      </c>
      <c r="AW158" s="13" t="s">
        <v>5</v>
      </c>
      <c r="AX158" s="13" t="s">
        <v>74</v>
      </c>
      <c r="AY158" s="249" t="s">
        <v>194</v>
      </c>
    </row>
    <row r="159" s="13" customFormat="1">
      <c r="A159" s="13"/>
      <c r="B159" s="239"/>
      <c r="C159" s="240"/>
      <c r="D159" s="241" t="s">
        <v>206</v>
      </c>
      <c r="E159" s="242" t="s">
        <v>20</v>
      </c>
      <c r="F159" s="243" t="s">
        <v>355</v>
      </c>
      <c r="G159" s="240"/>
      <c r="H159" s="242" t="s">
        <v>20</v>
      </c>
      <c r="I159" s="244"/>
      <c r="J159" s="244"/>
      <c r="K159" s="240"/>
      <c r="L159" s="240"/>
      <c r="M159" s="245"/>
      <c r="N159" s="246"/>
      <c r="O159" s="247"/>
      <c r="P159" s="247"/>
      <c r="Q159" s="247"/>
      <c r="R159" s="247"/>
      <c r="S159" s="247"/>
      <c r="T159" s="247"/>
      <c r="U159" s="247"/>
      <c r="V159" s="247"/>
      <c r="W159" s="247"/>
      <c r="X159" s="248"/>
      <c r="Y159" s="13"/>
      <c r="Z159" s="13"/>
      <c r="AA159" s="13"/>
      <c r="AB159" s="13"/>
      <c r="AC159" s="13"/>
      <c r="AD159" s="13"/>
      <c r="AE159" s="13"/>
      <c r="AT159" s="249" t="s">
        <v>206</v>
      </c>
      <c r="AU159" s="249" t="s">
        <v>84</v>
      </c>
      <c r="AV159" s="13" t="s">
        <v>82</v>
      </c>
      <c r="AW159" s="13" t="s">
        <v>5</v>
      </c>
      <c r="AX159" s="13" t="s">
        <v>74</v>
      </c>
      <c r="AY159" s="249" t="s">
        <v>194</v>
      </c>
    </row>
    <row r="160" s="14" customFormat="1">
      <c r="A160" s="14"/>
      <c r="B160" s="250"/>
      <c r="C160" s="251"/>
      <c r="D160" s="241" t="s">
        <v>206</v>
      </c>
      <c r="E160" s="252" t="s">
        <v>20</v>
      </c>
      <c r="F160" s="253" t="s">
        <v>1557</v>
      </c>
      <c r="G160" s="251"/>
      <c r="H160" s="254">
        <v>0.81299999999999994</v>
      </c>
      <c r="I160" s="255"/>
      <c r="J160" s="255"/>
      <c r="K160" s="251"/>
      <c r="L160" s="251"/>
      <c r="M160" s="256"/>
      <c r="N160" s="257"/>
      <c r="O160" s="258"/>
      <c r="P160" s="258"/>
      <c r="Q160" s="258"/>
      <c r="R160" s="258"/>
      <c r="S160" s="258"/>
      <c r="T160" s="258"/>
      <c r="U160" s="258"/>
      <c r="V160" s="258"/>
      <c r="W160" s="258"/>
      <c r="X160" s="259"/>
      <c r="Y160" s="14"/>
      <c r="Z160" s="14"/>
      <c r="AA160" s="14"/>
      <c r="AB160" s="14"/>
      <c r="AC160" s="14"/>
      <c r="AD160" s="14"/>
      <c r="AE160" s="14"/>
      <c r="AT160" s="260" t="s">
        <v>206</v>
      </c>
      <c r="AU160" s="260" t="s">
        <v>84</v>
      </c>
      <c r="AV160" s="14" t="s">
        <v>84</v>
      </c>
      <c r="AW160" s="14" t="s">
        <v>5</v>
      </c>
      <c r="AX160" s="14" t="s">
        <v>74</v>
      </c>
      <c r="AY160" s="260" t="s">
        <v>194</v>
      </c>
    </row>
    <row r="161" s="13" customFormat="1">
      <c r="A161" s="13"/>
      <c r="B161" s="239"/>
      <c r="C161" s="240"/>
      <c r="D161" s="241" t="s">
        <v>206</v>
      </c>
      <c r="E161" s="242" t="s">
        <v>20</v>
      </c>
      <c r="F161" s="243" t="s">
        <v>1555</v>
      </c>
      <c r="G161" s="240"/>
      <c r="H161" s="242" t="s">
        <v>20</v>
      </c>
      <c r="I161" s="244"/>
      <c r="J161" s="244"/>
      <c r="K161" s="240"/>
      <c r="L161" s="240"/>
      <c r="M161" s="245"/>
      <c r="N161" s="246"/>
      <c r="O161" s="247"/>
      <c r="P161" s="247"/>
      <c r="Q161" s="247"/>
      <c r="R161" s="247"/>
      <c r="S161" s="247"/>
      <c r="T161" s="247"/>
      <c r="U161" s="247"/>
      <c r="V161" s="247"/>
      <c r="W161" s="247"/>
      <c r="X161" s="248"/>
      <c r="Y161" s="13"/>
      <c r="Z161" s="13"/>
      <c r="AA161" s="13"/>
      <c r="AB161" s="13"/>
      <c r="AC161" s="13"/>
      <c r="AD161" s="13"/>
      <c r="AE161" s="13"/>
      <c r="AT161" s="249" t="s">
        <v>206</v>
      </c>
      <c r="AU161" s="249" t="s">
        <v>84</v>
      </c>
      <c r="AV161" s="13" t="s">
        <v>82</v>
      </c>
      <c r="AW161" s="13" t="s">
        <v>5</v>
      </c>
      <c r="AX161" s="13" t="s">
        <v>74</v>
      </c>
      <c r="AY161" s="249" t="s">
        <v>194</v>
      </c>
    </row>
    <row r="162" s="13" customFormat="1">
      <c r="A162" s="13"/>
      <c r="B162" s="239"/>
      <c r="C162" s="240"/>
      <c r="D162" s="241" t="s">
        <v>206</v>
      </c>
      <c r="E162" s="242" t="s">
        <v>20</v>
      </c>
      <c r="F162" s="243" t="s">
        <v>1558</v>
      </c>
      <c r="G162" s="240"/>
      <c r="H162" s="242" t="s">
        <v>20</v>
      </c>
      <c r="I162" s="244"/>
      <c r="J162" s="244"/>
      <c r="K162" s="240"/>
      <c r="L162" s="240"/>
      <c r="M162" s="245"/>
      <c r="N162" s="246"/>
      <c r="O162" s="247"/>
      <c r="P162" s="247"/>
      <c r="Q162" s="247"/>
      <c r="R162" s="247"/>
      <c r="S162" s="247"/>
      <c r="T162" s="247"/>
      <c r="U162" s="247"/>
      <c r="V162" s="247"/>
      <c r="W162" s="247"/>
      <c r="X162" s="248"/>
      <c r="Y162" s="13"/>
      <c r="Z162" s="13"/>
      <c r="AA162" s="13"/>
      <c r="AB162" s="13"/>
      <c r="AC162" s="13"/>
      <c r="AD162" s="13"/>
      <c r="AE162" s="13"/>
      <c r="AT162" s="249" t="s">
        <v>206</v>
      </c>
      <c r="AU162" s="249" t="s">
        <v>84</v>
      </c>
      <c r="AV162" s="13" t="s">
        <v>82</v>
      </c>
      <c r="AW162" s="13" t="s">
        <v>5</v>
      </c>
      <c r="AX162" s="13" t="s">
        <v>74</v>
      </c>
      <c r="AY162" s="249" t="s">
        <v>194</v>
      </c>
    </row>
    <row r="163" s="13" customFormat="1">
      <c r="A163" s="13"/>
      <c r="B163" s="239"/>
      <c r="C163" s="240"/>
      <c r="D163" s="241" t="s">
        <v>206</v>
      </c>
      <c r="E163" s="242" t="s">
        <v>20</v>
      </c>
      <c r="F163" s="243" t="s">
        <v>355</v>
      </c>
      <c r="G163" s="240"/>
      <c r="H163" s="242" t="s">
        <v>20</v>
      </c>
      <c r="I163" s="244"/>
      <c r="J163" s="244"/>
      <c r="K163" s="240"/>
      <c r="L163" s="240"/>
      <c r="M163" s="245"/>
      <c r="N163" s="246"/>
      <c r="O163" s="247"/>
      <c r="P163" s="247"/>
      <c r="Q163" s="247"/>
      <c r="R163" s="247"/>
      <c r="S163" s="247"/>
      <c r="T163" s="247"/>
      <c r="U163" s="247"/>
      <c r="V163" s="247"/>
      <c r="W163" s="247"/>
      <c r="X163" s="248"/>
      <c r="Y163" s="13"/>
      <c r="Z163" s="13"/>
      <c r="AA163" s="13"/>
      <c r="AB163" s="13"/>
      <c r="AC163" s="13"/>
      <c r="AD163" s="13"/>
      <c r="AE163" s="13"/>
      <c r="AT163" s="249" t="s">
        <v>206</v>
      </c>
      <c r="AU163" s="249" t="s">
        <v>84</v>
      </c>
      <c r="AV163" s="13" t="s">
        <v>82</v>
      </c>
      <c r="AW163" s="13" t="s">
        <v>5</v>
      </c>
      <c r="AX163" s="13" t="s">
        <v>74</v>
      </c>
      <c r="AY163" s="249" t="s">
        <v>194</v>
      </c>
    </row>
    <row r="164" s="14" customFormat="1">
      <c r="A164" s="14"/>
      <c r="B164" s="250"/>
      <c r="C164" s="251"/>
      <c r="D164" s="241" t="s">
        <v>206</v>
      </c>
      <c r="E164" s="252" t="s">
        <v>20</v>
      </c>
      <c r="F164" s="253" t="s">
        <v>1559</v>
      </c>
      <c r="G164" s="251"/>
      <c r="H164" s="254">
        <v>24</v>
      </c>
      <c r="I164" s="255"/>
      <c r="J164" s="255"/>
      <c r="K164" s="251"/>
      <c r="L164" s="251"/>
      <c r="M164" s="256"/>
      <c r="N164" s="257"/>
      <c r="O164" s="258"/>
      <c r="P164" s="258"/>
      <c r="Q164" s="258"/>
      <c r="R164" s="258"/>
      <c r="S164" s="258"/>
      <c r="T164" s="258"/>
      <c r="U164" s="258"/>
      <c r="V164" s="258"/>
      <c r="W164" s="258"/>
      <c r="X164" s="259"/>
      <c r="Y164" s="14"/>
      <c r="Z164" s="14"/>
      <c r="AA164" s="14"/>
      <c r="AB164" s="14"/>
      <c r="AC164" s="14"/>
      <c r="AD164" s="14"/>
      <c r="AE164" s="14"/>
      <c r="AT164" s="260" t="s">
        <v>206</v>
      </c>
      <c r="AU164" s="260" t="s">
        <v>84</v>
      </c>
      <c r="AV164" s="14" t="s">
        <v>84</v>
      </c>
      <c r="AW164" s="14" t="s">
        <v>5</v>
      </c>
      <c r="AX164" s="14" t="s">
        <v>74</v>
      </c>
      <c r="AY164" s="260" t="s">
        <v>194</v>
      </c>
    </row>
    <row r="165" s="15" customFormat="1">
      <c r="A165" s="15"/>
      <c r="B165" s="261"/>
      <c r="C165" s="262"/>
      <c r="D165" s="241" t="s">
        <v>206</v>
      </c>
      <c r="E165" s="263" t="s">
        <v>20</v>
      </c>
      <c r="F165" s="264" t="s">
        <v>210</v>
      </c>
      <c r="G165" s="262"/>
      <c r="H165" s="265">
        <v>24.812999999999999</v>
      </c>
      <c r="I165" s="266"/>
      <c r="J165" s="266"/>
      <c r="K165" s="262"/>
      <c r="L165" s="262"/>
      <c r="M165" s="267"/>
      <c r="N165" s="268"/>
      <c r="O165" s="269"/>
      <c r="P165" s="269"/>
      <c r="Q165" s="269"/>
      <c r="R165" s="269"/>
      <c r="S165" s="269"/>
      <c r="T165" s="269"/>
      <c r="U165" s="269"/>
      <c r="V165" s="269"/>
      <c r="W165" s="269"/>
      <c r="X165" s="270"/>
      <c r="Y165" s="15"/>
      <c r="Z165" s="15"/>
      <c r="AA165" s="15"/>
      <c r="AB165" s="15"/>
      <c r="AC165" s="15"/>
      <c r="AD165" s="15"/>
      <c r="AE165" s="15"/>
      <c r="AT165" s="271" t="s">
        <v>206</v>
      </c>
      <c r="AU165" s="271" t="s">
        <v>84</v>
      </c>
      <c r="AV165" s="15" t="s">
        <v>202</v>
      </c>
      <c r="AW165" s="15" t="s">
        <v>5</v>
      </c>
      <c r="AX165" s="15" t="s">
        <v>82</v>
      </c>
      <c r="AY165" s="271" t="s">
        <v>194</v>
      </c>
    </row>
    <row r="166" s="2" customFormat="1" ht="24.15" customHeight="1">
      <c r="A166" s="41"/>
      <c r="B166" s="42"/>
      <c r="C166" s="220" t="s">
        <v>266</v>
      </c>
      <c r="D166" s="220" t="s">
        <v>197</v>
      </c>
      <c r="E166" s="221" t="s">
        <v>1567</v>
      </c>
      <c r="F166" s="222" t="s">
        <v>1568</v>
      </c>
      <c r="G166" s="223" t="s">
        <v>218</v>
      </c>
      <c r="H166" s="224">
        <v>0.81299999999999994</v>
      </c>
      <c r="I166" s="225"/>
      <c r="J166" s="225"/>
      <c r="K166" s="226">
        <f>ROUND(P166*H166,2)</f>
        <v>0</v>
      </c>
      <c r="L166" s="222" t="s">
        <v>201</v>
      </c>
      <c r="M166" s="47"/>
      <c r="N166" s="227" t="s">
        <v>20</v>
      </c>
      <c r="O166" s="228" t="s">
        <v>43</v>
      </c>
      <c r="P166" s="229">
        <f>I166+J166</f>
        <v>0</v>
      </c>
      <c r="Q166" s="229">
        <f>ROUND(I166*H166,2)</f>
        <v>0</v>
      </c>
      <c r="R166" s="229">
        <f>ROUND(J166*H166,2)</f>
        <v>0</v>
      </c>
      <c r="S166" s="87"/>
      <c r="T166" s="230">
        <f>S166*H166</f>
        <v>0</v>
      </c>
      <c r="U166" s="230">
        <v>0</v>
      </c>
      <c r="V166" s="230">
        <f>U166*H166</f>
        <v>0</v>
      </c>
      <c r="W166" s="230">
        <v>0</v>
      </c>
      <c r="X166" s="231">
        <f>W166*H166</f>
        <v>0</v>
      </c>
      <c r="Y166" s="41"/>
      <c r="Z166" s="41"/>
      <c r="AA166" s="41"/>
      <c r="AB166" s="41"/>
      <c r="AC166" s="41"/>
      <c r="AD166" s="41"/>
      <c r="AE166" s="41"/>
      <c r="AR166" s="232" t="s">
        <v>202</v>
      </c>
      <c r="AT166" s="232" t="s">
        <v>197</v>
      </c>
      <c r="AU166" s="232" t="s">
        <v>84</v>
      </c>
      <c r="AY166" s="20" t="s">
        <v>194</v>
      </c>
      <c r="BE166" s="233">
        <f>IF(O166="základní",K166,0)</f>
        <v>0</v>
      </c>
      <c r="BF166" s="233">
        <f>IF(O166="snížená",K166,0)</f>
        <v>0</v>
      </c>
      <c r="BG166" s="233">
        <f>IF(O166="zákl. přenesená",K166,0)</f>
        <v>0</v>
      </c>
      <c r="BH166" s="233">
        <f>IF(O166="sníž. přenesená",K166,0)</f>
        <v>0</v>
      </c>
      <c r="BI166" s="233">
        <f>IF(O166="nulová",K166,0)</f>
        <v>0</v>
      </c>
      <c r="BJ166" s="20" t="s">
        <v>82</v>
      </c>
      <c r="BK166" s="233">
        <f>ROUND(P166*H166,2)</f>
        <v>0</v>
      </c>
      <c r="BL166" s="20" t="s">
        <v>202</v>
      </c>
      <c r="BM166" s="232" t="s">
        <v>1569</v>
      </c>
    </row>
    <row r="167" s="2" customFormat="1">
      <c r="A167" s="41"/>
      <c r="B167" s="42"/>
      <c r="C167" s="43"/>
      <c r="D167" s="234" t="s">
        <v>204</v>
      </c>
      <c r="E167" s="43"/>
      <c r="F167" s="235" t="s">
        <v>1570</v>
      </c>
      <c r="G167" s="43"/>
      <c r="H167" s="43"/>
      <c r="I167" s="236"/>
      <c r="J167" s="236"/>
      <c r="K167" s="43"/>
      <c r="L167" s="43"/>
      <c r="M167" s="47"/>
      <c r="N167" s="237"/>
      <c r="O167" s="238"/>
      <c r="P167" s="87"/>
      <c r="Q167" s="87"/>
      <c r="R167" s="87"/>
      <c r="S167" s="87"/>
      <c r="T167" s="87"/>
      <c r="U167" s="87"/>
      <c r="V167" s="87"/>
      <c r="W167" s="87"/>
      <c r="X167" s="88"/>
      <c r="Y167" s="41"/>
      <c r="Z167" s="41"/>
      <c r="AA167" s="41"/>
      <c r="AB167" s="41"/>
      <c r="AC167" s="41"/>
      <c r="AD167" s="41"/>
      <c r="AE167" s="41"/>
      <c r="AT167" s="20" t="s">
        <v>204</v>
      </c>
      <c r="AU167" s="20" t="s">
        <v>84</v>
      </c>
    </row>
    <row r="168" s="13" customFormat="1">
      <c r="A168" s="13"/>
      <c r="B168" s="239"/>
      <c r="C168" s="240"/>
      <c r="D168" s="241" t="s">
        <v>206</v>
      </c>
      <c r="E168" s="242" t="s">
        <v>20</v>
      </c>
      <c r="F168" s="243" t="s">
        <v>1555</v>
      </c>
      <c r="G168" s="240"/>
      <c r="H168" s="242" t="s">
        <v>20</v>
      </c>
      <c r="I168" s="244"/>
      <c r="J168" s="244"/>
      <c r="K168" s="240"/>
      <c r="L168" s="240"/>
      <c r="M168" s="245"/>
      <c r="N168" s="246"/>
      <c r="O168" s="247"/>
      <c r="P168" s="247"/>
      <c r="Q168" s="247"/>
      <c r="R168" s="247"/>
      <c r="S168" s="247"/>
      <c r="T168" s="247"/>
      <c r="U168" s="247"/>
      <c r="V168" s="247"/>
      <c r="W168" s="247"/>
      <c r="X168" s="248"/>
      <c r="Y168" s="13"/>
      <c r="Z168" s="13"/>
      <c r="AA168" s="13"/>
      <c r="AB168" s="13"/>
      <c r="AC168" s="13"/>
      <c r="AD168" s="13"/>
      <c r="AE168" s="13"/>
      <c r="AT168" s="249" t="s">
        <v>206</v>
      </c>
      <c r="AU168" s="249" t="s">
        <v>84</v>
      </c>
      <c r="AV168" s="13" t="s">
        <v>82</v>
      </c>
      <c r="AW168" s="13" t="s">
        <v>5</v>
      </c>
      <c r="AX168" s="13" t="s">
        <v>74</v>
      </c>
      <c r="AY168" s="249" t="s">
        <v>194</v>
      </c>
    </row>
    <row r="169" s="13" customFormat="1">
      <c r="A169" s="13"/>
      <c r="B169" s="239"/>
      <c r="C169" s="240"/>
      <c r="D169" s="241" t="s">
        <v>206</v>
      </c>
      <c r="E169" s="242" t="s">
        <v>20</v>
      </c>
      <c r="F169" s="243" t="s">
        <v>1571</v>
      </c>
      <c r="G169" s="240"/>
      <c r="H169" s="242" t="s">
        <v>20</v>
      </c>
      <c r="I169" s="244"/>
      <c r="J169" s="244"/>
      <c r="K169" s="240"/>
      <c r="L169" s="240"/>
      <c r="M169" s="245"/>
      <c r="N169" s="246"/>
      <c r="O169" s="247"/>
      <c r="P169" s="247"/>
      <c r="Q169" s="247"/>
      <c r="R169" s="247"/>
      <c r="S169" s="247"/>
      <c r="T169" s="247"/>
      <c r="U169" s="247"/>
      <c r="V169" s="247"/>
      <c r="W169" s="247"/>
      <c r="X169" s="248"/>
      <c r="Y169" s="13"/>
      <c r="Z169" s="13"/>
      <c r="AA169" s="13"/>
      <c r="AB169" s="13"/>
      <c r="AC169" s="13"/>
      <c r="AD169" s="13"/>
      <c r="AE169" s="13"/>
      <c r="AT169" s="249" t="s">
        <v>206</v>
      </c>
      <c r="AU169" s="249" t="s">
        <v>84</v>
      </c>
      <c r="AV169" s="13" t="s">
        <v>82</v>
      </c>
      <c r="AW169" s="13" t="s">
        <v>5</v>
      </c>
      <c r="AX169" s="13" t="s">
        <v>74</v>
      </c>
      <c r="AY169" s="249" t="s">
        <v>194</v>
      </c>
    </row>
    <row r="170" s="13" customFormat="1">
      <c r="A170" s="13"/>
      <c r="B170" s="239"/>
      <c r="C170" s="240"/>
      <c r="D170" s="241" t="s">
        <v>206</v>
      </c>
      <c r="E170" s="242" t="s">
        <v>20</v>
      </c>
      <c r="F170" s="243" t="s">
        <v>355</v>
      </c>
      <c r="G170" s="240"/>
      <c r="H170" s="242" t="s">
        <v>20</v>
      </c>
      <c r="I170" s="244"/>
      <c r="J170" s="244"/>
      <c r="K170" s="240"/>
      <c r="L170" s="240"/>
      <c r="M170" s="245"/>
      <c r="N170" s="246"/>
      <c r="O170" s="247"/>
      <c r="P170" s="247"/>
      <c r="Q170" s="247"/>
      <c r="R170" s="247"/>
      <c r="S170" s="247"/>
      <c r="T170" s="247"/>
      <c r="U170" s="247"/>
      <c r="V170" s="247"/>
      <c r="W170" s="247"/>
      <c r="X170" s="248"/>
      <c r="Y170" s="13"/>
      <c r="Z170" s="13"/>
      <c r="AA170" s="13"/>
      <c r="AB170" s="13"/>
      <c r="AC170" s="13"/>
      <c r="AD170" s="13"/>
      <c r="AE170" s="13"/>
      <c r="AT170" s="249" t="s">
        <v>206</v>
      </c>
      <c r="AU170" s="249" t="s">
        <v>84</v>
      </c>
      <c r="AV170" s="13" t="s">
        <v>82</v>
      </c>
      <c r="AW170" s="13" t="s">
        <v>5</v>
      </c>
      <c r="AX170" s="13" t="s">
        <v>74</v>
      </c>
      <c r="AY170" s="249" t="s">
        <v>194</v>
      </c>
    </row>
    <row r="171" s="14" customFormat="1">
      <c r="A171" s="14"/>
      <c r="B171" s="250"/>
      <c r="C171" s="251"/>
      <c r="D171" s="241" t="s">
        <v>206</v>
      </c>
      <c r="E171" s="252" t="s">
        <v>20</v>
      </c>
      <c r="F171" s="253" t="s">
        <v>1557</v>
      </c>
      <c r="G171" s="251"/>
      <c r="H171" s="254">
        <v>0.81299999999999994</v>
      </c>
      <c r="I171" s="255"/>
      <c r="J171" s="255"/>
      <c r="K171" s="251"/>
      <c r="L171" s="251"/>
      <c r="M171" s="256"/>
      <c r="N171" s="257"/>
      <c r="O171" s="258"/>
      <c r="P171" s="258"/>
      <c r="Q171" s="258"/>
      <c r="R171" s="258"/>
      <c r="S171" s="258"/>
      <c r="T171" s="258"/>
      <c r="U171" s="258"/>
      <c r="V171" s="258"/>
      <c r="W171" s="258"/>
      <c r="X171" s="259"/>
      <c r="Y171" s="14"/>
      <c r="Z171" s="14"/>
      <c r="AA171" s="14"/>
      <c r="AB171" s="14"/>
      <c r="AC171" s="14"/>
      <c r="AD171" s="14"/>
      <c r="AE171" s="14"/>
      <c r="AT171" s="260" t="s">
        <v>206</v>
      </c>
      <c r="AU171" s="260" t="s">
        <v>84</v>
      </c>
      <c r="AV171" s="14" t="s">
        <v>84</v>
      </c>
      <c r="AW171" s="14" t="s">
        <v>5</v>
      </c>
      <c r="AX171" s="14" t="s">
        <v>74</v>
      </c>
      <c r="AY171" s="260" t="s">
        <v>194</v>
      </c>
    </row>
    <row r="172" s="15" customFormat="1">
      <c r="A172" s="15"/>
      <c r="B172" s="261"/>
      <c r="C172" s="262"/>
      <c r="D172" s="241" t="s">
        <v>206</v>
      </c>
      <c r="E172" s="263" t="s">
        <v>20</v>
      </c>
      <c r="F172" s="264" t="s">
        <v>210</v>
      </c>
      <c r="G172" s="262"/>
      <c r="H172" s="265">
        <v>0.81299999999999994</v>
      </c>
      <c r="I172" s="266"/>
      <c r="J172" s="266"/>
      <c r="K172" s="262"/>
      <c r="L172" s="262"/>
      <c r="M172" s="267"/>
      <c r="N172" s="268"/>
      <c r="O172" s="269"/>
      <c r="P172" s="269"/>
      <c r="Q172" s="269"/>
      <c r="R172" s="269"/>
      <c r="S172" s="269"/>
      <c r="T172" s="269"/>
      <c r="U172" s="269"/>
      <c r="V172" s="269"/>
      <c r="W172" s="269"/>
      <c r="X172" s="270"/>
      <c r="Y172" s="15"/>
      <c r="Z172" s="15"/>
      <c r="AA172" s="15"/>
      <c r="AB172" s="15"/>
      <c r="AC172" s="15"/>
      <c r="AD172" s="15"/>
      <c r="AE172" s="15"/>
      <c r="AT172" s="271" t="s">
        <v>206</v>
      </c>
      <c r="AU172" s="271" t="s">
        <v>84</v>
      </c>
      <c r="AV172" s="15" t="s">
        <v>202</v>
      </c>
      <c r="AW172" s="15" t="s">
        <v>5</v>
      </c>
      <c r="AX172" s="15" t="s">
        <v>82</v>
      </c>
      <c r="AY172" s="271" t="s">
        <v>194</v>
      </c>
    </row>
    <row r="173" s="2" customFormat="1" ht="24.15" customHeight="1">
      <c r="A173" s="41"/>
      <c r="B173" s="42"/>
      <c r="C173" s="220" t="s">
        <v>82</v>
      </c>
      <c r="D173" s="220" t="s">
        <v>197</v>
      </c>
      <c r="E173" s="221" t="s">
        <v>1572</v>
      </c>
      <c r="F173" s="222" t="s">
        <v>1573</v>
      </c>
      <c r="G173" s="223" t="s">
        <v>503</v>
      </c>
      <c r="H173" s="224">
        <v>24</v>
      </c>
      <c r="I173" s="225"/>
      <c r="J173" s="225"/>
      <c r="K173" s="226">
        <f>ROUND(P173*H173,2)</f>
        <v>0</v>
      </c>
      <c r="L173" s="222" t="s">
        <v>201</v>
      </c>
      <c r="M173" s="47"/>
      <c r="N173" s="227" t="s">
        <v>20</v>
      </c>
      <c r="O173" s="228" t="s">
        <v>43</v>
      </c>
      <c r="P173" s="229">
        <f>I173+J173</f>
        <v>0</v>
      </c>
      <c r="Q173" s="229">
        <f>ROUND(I173*H173,2)</f>
        <v>0</v>
      </c>
      <c r="R173" s="229">
        <f>ROUND(J173*H173,2)</f>
        <v>0</v>
      </c>
      <c r="S173" s="87"/>
      <c r="T173" s="230">
        <f>S173*H173</f>
        <v>0</v>
      </c>
      <c r="U173" s="230">
        <v>0</v>
      </c>
      <c r="V173" s="230">
        <f>U173*H173</f>
        <v>0</v>
      </c>
      <c r="W173" s="230">
        <v>0</v>
      </c>
      <c r="X173" s="231">
        <f>W173*H173</f>
        <v>0</v>
      </c>
      <c r="Y173" s="41"/>
      <c r="Z173" s="41"/>
      <c r="AA173" s="41"/>
      <c r="AB173" s="41"/>
      <c r="AC173" s="41"/>
      <c r="AD173" s="41"/>
      <c r="AE173" s="41"/>
      <c r="AR173" s="232" t="s">
        <v>202</v>
      </c>
      <c r="AT173" s="232" t="s">
        <v>197</v>
      </c>
      <c r="AU173" s="232" t="s">
        <v>84</v>
      </c>
      <c r="AY173" s="20" t="s">
        <v>194</v>
      </c>
      <c r="BE173" s="233">
        <f>IF(O173="základní",K173,0)</f>
        <v>0</v>
      </c>
      <c r="BF173" s="233">
        <f>IF(O173="snížená",K173,0)</f>
        <v>0</v>
      </c>
      <c r="BG173" s="233">
        <f>IF(O173="zákl. přenesená",K173,0)</f>
        <v>0</v>
      </c>
      <c r="BH173" s="233">
        <f>IF(O173="sníž. přenesená",K173,0)</f>
        <v>0</v>
      </c>
      <c r="BI173" s="233">
        <f>IF(O173="nulová",K173,0)</f>
        <v>0</v>
      </c>
      <c r="BJ173" s="20" t="s">
        <v>82</v>
      </c>
      <c r="BK173" s="233">
        <f>ROUND(P173*H173,2)</f>
        <v>0</v>
      </c>
      <c r="BL173" s="20" t="s">
        <v>202</v>
      </c>
      <c r="BM173" s="232" t="s">
        <v>1574</v>
      </c>
    </row>
    <row r="174" s="2" customFormat="1">
      <c r="A174" s="41"/>
      <c r="B174" s="42"/>
      <c r="C174" s="43"/>
      <c r="D174" s="234" t="s">
        <v>204</v>
      </c>
      <c r="E174" s="43"/>
      <c r="F174" s="235" t="s">
        <v>1575</v>
      </c>
      <c r="G174" s="43"/>
      <c r="H174" s="43"/>
      <c r="I174" s="236"/>
      <c r="J174" s="236"/>
      <c r="K174" s="43"/>
      <c r="L174" s="43"/>
      <c r="M174" s="47"/>
      <c r="N174" s="237"/>
      <c r="O174" s="238"/>
      <c r="P174" s="87"/>
      <c r="Q174" s="87"/>
      <c r="R174" s="87"/>
      <c r="S174" s="87"/>
      <c r="T174" s="87"/>
      <c r="U174" s="87"/>
      <c r="V174" s="87"/>
      <c r="W174" s="87"/>
      <c r="X174" s="88"/>
      <c r="Y174" s="41"/>
      <c r="Z174" s="41"/>
      <c r="AA174" s="41"/>
      <c r="AB174" s="41"/>
      <c r="AC174" s="41"/>
      <c r="AD174" s="41"/>
      <c r="AE174" s="41"/>
      <c r="AT174" s="20" t="s">
        <v>204</v>
      </c>
      <c r="AU174" s="20" t="s">
        <v>84</v>
      </c>
    </row>
    <row r="175" s="13" customFormat="1">
      <c r="A175" s="13"/>
      <c r="B175" s="239"/>
      <c r="C175" s="240"/>
      <c r="D175" s="241" t="s">
        <v>206</v>
      </c>
      <c r="E175" s="242" t="s">
        <v>20</v>
      </c>
      <c r="F175" s="243" t="s">
        <v>1555</v>
      </c>
      <c r="G175" s="240"/>
      <c r="H175" s="242" t="s">
        <v>20</v>
      </c>
      <c r="I175" s="244"/>
      <c r="J175" s="244"/>
      <c r="K175" s="240"/>
      <c r="L175" s="240"/>
      <c r="M175" s="245"/>
      <c r="N175" s="246"/>
      <c r="O175" s="247"/>
      <c r="P175" s="247"/>
      <c r="Q175" s="247"/>
      <c r="R175" s="247"/>
      <c r="S175" s="247"/>
      <c r="T175" s="247"/>
      <c r="U175" s="247"/>
      <c r="V175" s="247"/>
      <c r="W175" s="247"/>
      <c r="X175" s="248"/>
      <c r="Y175" s="13"/>
      <c r="Z175" s="13"/>
      <c r="AA175" s="13"/>
      <c r="AB175" s="13"/>
      <c r="AC175" s="13"/>
      <c r="AD175" s="13"/>
      <c r="AE175" s="13"/>
      <c r="AT175" s="249" t="s">
        <v>206</v>
      </c>
      <c r="AU175" s="249" t="s">
        <v>84</v>
      </c>
      <c r="AV175" s="13" t="s">
        <v>82</v>
      </c>
      <c r="AW175" s="13" t="s">
        <v>5</v>
      </c>
      <c r="AX175" s="13" t="s">
        <v>74</v>
      </c>
      <c r="AY175" s="249" t="s">
        <v>194</v>
      </c>
    </row>
    <row r="176" s="13" customFormat="1">
      <c r="A176" s="13"/>
      <c r="B176" s="239"/>
      <c r="C176" s="240"/>
      <c r="D176" s="241" t="s">
        <v>206</v>
      </c>
      <c r="E176" s="242" t="s">
        <v>20</v>
      </c>
      <c r="F176" s="243" t="s">
        <v>1576</v>
      </c>
      <c r="G176" s="240"/>
      <c r="H176" s="242" t="s">
        <v>20</v>
      </c>
      <c r="I176" s="244"/>
      <c r="J176" s="244"/>
      <c r="K176" s="240"/>
      <c r="L176" s="240"/>
      <c r="M176" s="245"/>
      <c r="N176" s="246"/>
      <c r="O176" s="247"/>
      <c r="P176" s="247"/>
      <c r="Q176" s="247"/>
      <c r="R176" s="247"/>
      <c r="S176" s="247"/>
      <c r="T176" s="247"/>
      <c r="U176" s="247"/>
      <c r="V176" s="247"/>
      <c r="W176" s="247"/>
      <c r="X176" s="248"/>
      <c r="Y176" s="13"/>
      <c r="Z176" s="13"/>
      <c r="AA176" s="13"/>
      <c r="AB176" s="13"/>
      <c r="AC176" s="13"/>
      <c r="AD176" s="13"/>
      <c r="AE176" s="13"/>
      <c r="AT176" s="249" t="s">
        <v>206</v>
      </c>
      <c r="AU176" s="249" t="s">
        <v>84</v>
      </c>
      <c r="AV176" s="13" t="s">
        <v>82</v>
      </c>
      <c r="AW176" s="13" t="s">
        <v>5</v>
      </c>
      <c r="AX176" s="13" t="s">
        <v>74</v>
      </c>
      <c r="AY176" s="249" t="s">
        <v>194</v>
      </c>
    </row>
    <row r="177" s="13" customFormat="1">
      <c r="A177" s="13"/>
      <c r="B177" s="239"/>
      <c r="C177" s="240"/>
      <c r="D177" s="241" t="s">
        <v>206</v>
      </c>
      <c r="E177" s="242" t="s">
        <v>20</v>
      </c>
      <c r="F177" s="243" t="s">
        <v>506</v>
      </c>
      <c r="G177" s="240"/>
      <c r="H177" s="242" t="s">
        <v>20</v>
      </c>
      <c r="I177" s="244"/>
      <c r="J177" s="244"/>
      <c r="K177" s="240"/>
      <c r="L177" s="240"/>
      <c r="M177" s="245"/>
      <c r="N177" s="246"/>
      <c r="O177" s="247"/>
      <c r="P177" s="247"/>
      <c r="Q177" s="247"/>
      <c r="R177" s="247"/>
      <c r="S177" s="247"/>
      <c r="T177" s="247"/>
      <c r="U177" s="247"/>
      <c r="V177" s="247"/>
      <c r="W177" s="247"/>
      <c r="X177" s="248"/>
      <c r="Y177" s="13"/>
      <c r="Z177" s="13"/>
      <c r="AA177" s="13"/>
      <c r="AB177" s="13"/>
      <c r="AC177" s="13"/>
      <c r="AD177" s="13"/>
      <c r="AE177" s="13"/>
      <c r="AT177" s="249" t="s">
        <v>206</v>
      </c>
      <c r="AU177" s="249" t="s">
        <v>84</v>
      </c>
      <c r="AV177" s="13" t="s">
        <v>82</v>
      </c>
      <c r="AW177" s="13" t="s">
        <v>5</v>
      </c>
      <c r="AX177" s="13" t="s">
        <v>74</v>
      </c>
      <c r="AY177" s="249" t="s">
        <v>194</v>
      </c>
    </row>
    <row r="178" s="14" customFormat="1">
      <c r="A178" s="14"/>
      <c r="B178" s="250"/>
      <c r="C178" s="251"/>
      <c r="D178" s="241" t="s">
        <v>206</v>
      </c>
      <c r="E178" s="252" t="s">
        <v>20</v>
      </c>
      <c r="F178" s="253" t="s">
        <v>299</v>
      </c>
      <c r="G178" s="251"/>
      <c r="H178" s="254">
        <v>24</v>
      </c>
      <c r="I178" s="255"/>
      <c r="J178" s="255"/>
      <c r="K178" s="251"/>
      <c r="L178" s="251"/>
      <c r="M178" s="256"/>
      <c r="N178" s="257"/>
      <c r="O178" s="258"/>
      <c r="P178" s="258"/>
      <c r="Q178" s="258"/>
      <c r="R178" s="258"/>
      <c r="S178" s="258"/>
      <c r="T178" s="258"/>
      <c r="U178" s="258"/>
      <c r="V178" s="258"/>
      <c r="W178" s="258"/>
      <c r="X178" s="259"/>
      <c r="Y178" s="14"/>
      <c r="Z178" s="14"/>
      <c r="AA178" s="14"/>
      <c r="AB178" s="14"/>
      <c r="AC178" s="14"/>
      <c r="AD178" s="14"/>
      <c r="AE178" s="14"/>
      <c r="AT178" s="260" t="s">
        <v>206</v>
      </c>
      <c r="AU178" s="260" t="s">
        <v>84</v>
      </c>
      <c r="AV178" s="14" t="s">
        <v>84</v>
      </c>
      <c r="AW178" s="14" t="s">
        <v>5</v>
      </c>
      <c r="AX178" s="14" t="s">
        <v>74</v>
      </c>
      <c r="AY178" s="260" t="s">
        <v>194</v>
      </c>
    </row>
    <row r="179" s="15" customFormat="1">
      <c r="A179" s="15"/>
      <c r="B179" s="261"/>
      <c r="C179" s="262"/>
      <c r="D179" s="241" t="s">
        <v>206</v>
      </c>
      <c r="E179" s="263" t="s">
        <v>20</v>
      </c>
      <c r="F179" s="264" t="s">
        <v>210</v>
      </c>
      <c r="G179" s="262"/>
      <c r="H179" s="265">
        <v>24</v>
      </c>
      <c r="I179" s="266"/>
      <c r="J179" s="266"/>
      <c r="K179" s="262"/>
      <c r="L179" s="262"/>
      <c r="M179" s="267"/>
      <c r="N179" s="268"/>
      <c r="O179" s="269"/>
      <c r="P179" s="269"/>
      <c r="Q179" s="269"/>
      <c r="R179" s="269"/>
      <c r="S179" s="269"/>
      <c r="T179" s="269"/>
      <c r="U179" s="269"/>
      <c r="V179" s="269"/>
      <c r="W179" s="269"/>
      <c r="X179" s="270"/>
      <c r="Y179" s="15"/>
      <c r="Z179" s="15"/>
      <c r="AA179" s="15"/>
      <c r="AB179" s="15"/>
      <c r="AC179" s="15"/>
      <c r="AD179" s="15"/>
      <c r="AE179" s="15"/>
      <c r="AT179" s="271" t="s">
        <v>206</v>
      </c>
      <c r="AU179" s="271" t="s">
        <v>84</v>
      </c>
      <c r="AV179" s="15" t="s">
        <v>202</v>
      </c>
      <c r="AW179" s="15" t="s">
        <v>5</v>
      </c>
      <c r="AX179" s="15" t="s">
        <v>82</v>
      </c>
      <c r="AY179" s="271" t="s">
        <v>194</v>
      </c>
    </row>
    <row r="180" s="2" customFormat="1" ht="24.15" customHeight="1">
      <c r="A180" s="41"/>
      <c r="B180" s="42"/>
      <c r="C180" s="220" t="s">
        <v>84</v>
      </c>
      <c r="D180" s="220" t="s">
        <v>197</v>
      </c>
      <c r="E180" s="221" t="s">
        <v>1577</v>
      </c>
      <c r="F180" s="222" t="s">
        <v>1578</v>
      </c>
      <c r="G180" s="223" t="s">
        <v>503</v>
      </c>
      <c r="H180" s="224">
        <v>13</v>
      </c>
      <c r="I180" s="225"/>
      <c r="J180" s="225"/>
      <c r="K180" s="226">
        <f>ROUND(P180*H180,2)</f>
        <v>0</v>
      </c>
      <c r="L180" s="222" t="s">
        <v>201</v>
      </c>
      <c r="M180" s="47"/>
      <c r="N180" s="227" t="s">
        <v>20</v>
      </c>
      <c r="O180" s="228" t="s">
        <v>43</v>
      </c>
      <c r="P180" s="229">
        <f>I180+J180</f>
        <v>0</v>
      </c>
      <c r="Q180" s="229">
        <f>ROUND(I180*H180,2)</f>
        <v>0</v>
      </c>
      <c r="R180" s="229">
        <f>ROUND(J180*H180,2)</f>
        <v>0</v>
      </c>
      <c r="S180" s="87"/>
      <c r="T180" s="230">
        <f>S180*H180</f>
        <v>0</v>
      </c>
      <c r="U180" s="230">
        <v>0</v>
      </c>
      <c r="V180" s="230">
        <f>U180*H180</f>
        <v>0</v>
      </c>
      <c r="W180" s="230">
        <v>0</v>
      </c>
      <c r="X180" s="231">
        <f>W180*H180</f>
        <v>0</v>
      </c>
      <c r="Y180" s="41"/>
      <c r="Z180" s="41"/>
      <c r="AA180" s="41"/>
      <c r="AB180" s="41"/>
      <c r="AC180" s="41"/>
      <c r="AD180" s="41"/>
      <c r="AE180" s="41"/>
      <c r="AR180" s="232" t="s">
        <v>202</v>
      </c>
      <c r="AT180" s="232" t="s">
        <v>197</v>
      </c>
      <c r="AU180" s="232" t="s">
        <v>84</v>
      </c>
      <c r="AY180" s="20" t="s">
        <v>194</v>
      </c>
      <c r="BE180" s="233">
        <f>IF(O180="základní",K180,0)</f>
        <v>0</v>
      </c>
      <c r="BF180" s="233">
        <f>IF(O180="snížená",K180,0)</f>
        <v>0</v>
      </c>
      <c r="BG180" s="233">
        <f>IF(O180="zákl. přenesená",K180,0)</f>
        <v>0</v>
      </c>
      <c r="BH180" s="233">
        <f>IF(O180="sníž. přenesená",K180,0)</f>
        <v>0</v>
      </c>
      <c r="BI180" s="233">
        <f>IF(O180="nulová",K180,0)</f>
        <v>0</v>
      </c>
      <c r="BJ180" s="20" t="s">
        <v>82</v>
      </c>
      <c r="BK180" s="233">
        <f>ROUND(P180*H180,2)</f>
        <v>0</v>
      </c>
      <c r="BL180" s="20" t="s">
        <v>202</v>
      </c>
      <c r="BM180" s="232" t="s">
        <v>1579</v>
      </c>
    </row>
    <row r="181" s="2" customFormat="1">
      <c r="A181" s="41"/>
      <c r="B181" s="42"/>
      <c r="C181" s="43"/>
      <c r="D181" s="234" t="s">
        <v>204</v>
      </c>
      <c r="E181" s="43"/>
      <c r="F181" s="235" t="s">
        <v>1580</v>
      </c>
      <c r="G181" s="43"/>
      <c r="H181" s="43"/>
      <c r="I181" s="236"/>
      <c r="J181" s="236"/>
      <c r="K181" s="43"/>
      <c r="L181" s="43"/>
      <c r="M181" s="47"/>
      <c r="N181" s="237"/>
      <c r="O181" s="238"/>
      <c r="P181" s="87"/>
      <c r="Q181" s="87"/>
      <c r="R181" s="87"/>
      <c r="S181" s="87"/>
      <c r="T181" s="87"/>
      <c r="U181" s="87"/>
      <c r="V181" s="87"/>
      <c r="W181" s="87"/>
      <c r="X181" s="88"/>
      <c r="Y181" s="41"/>
      <c r="Z181" s="41"/>
      <c r="AA181" s="41"/>
      <c r="AB181" s="41"/>
      <c r="AC181" s="41"/>
      <c r="AD181" s="41"/>
      <c r="AE181" s="41"/>
      <c r="AT181" s="20" t="s">
        <v>204</v>
      </c>
      <c r="AU181" s="20" t="s">
        <v>84</v>
      </c>
    </row>
    <row r="182" s="13" customFormat="1">
      <c r="A182" s="13"/>
      <c r="B182" s="239"/>
      <c r="C182" s="240"/>
      <c r="D182" s="241" t="s">
        <v>206</v>
      </c>
      <c r="E182" s="242" t="s">
        <v>20</v>
      </c>
      <c r="F182" s="243" t="s">
        <v>1555</v>
      </c>
      <c r="G182" s="240"/>
      <c r="H182" s="242" t="s">
        <v>20</v>
      </c>
      <c r="I182" s="244"/>
      <c r="J182" s="244"/>
      <c r="K182" s="240"/>
      <c r="L182" s="240"/>
      <c r="M182" s="245"/>
      <c r="N182" s="246"/>
      <c r="O182" s="247"/>
      <c r="P182" s="247"/>
      <c r="Q182" s="247"/>
      <c r="R182" s="247"/>
      <c r="S182" s="247"/>
      <c r="T182" s="247"/>
      <c r="U182" s="247"/>
      <c r="V182" s="247"/>
      <c r="W182" s="247"/>
      <c r="X182" s="248"/>
      <c r="Y182" s="13"/>
      <c r="Z182" s="13"/>
      <c r="AA182" s="13"/>
      <c r="AB182" s="13"/>
      <c r="AC182" s="13"/>
      <c r="AD182" s="13"/>
      <c r="AE182" s="13"/>
      <c r="AT182" s="249" t="s">
        <v>206</v>
      </c>
      <c r="AU182" s="249" t="s">
        <v>84</v>
      </c>
      <c r="AV182" s="13" t="s">
        <v>82</v>
      </c>
      <c r="AW182" s="13" t="s">
        <v>5</v>
      </c>
      <c r="AX182" s="13" t="s">
        <v>74</v>
      </c>
      <c r="AY182" s="249" t="s">
        <v>194</v>
      </c>
    </row>
    <row r="183" s="13" customFormat="1">
      <c r="A183" s="13"/>
      <c r="B183" s="239"/>
      <c r="C183" s="240"/>
      <c r="D183" s="241" t="s">
        <v>206</v>
      </c>
      <c r="E183" s="242" t="s">
        <v>20</v>
      </c>
      <c r="F183" s="243" t="s">
        <v>1581</v>
      </c>
      <c r="G183" s="240"/>
      <c r="H183" s="242" t="s">
        <v>20</v>
      </c>
      <c r="I183" s="244"/>
      <c r="J183" s="244"/>
      <c r="K183" s="240"/>
      <c r="L183" s="240"/>
      <c r="M183" s="245"/>
      <c r="N183" s="246"/>
      <c r="O183" s="247"/>
      <c r="P183" s="247"/>
      <c r="Q183" s="247"/>
      <c r="R183" s="247"/>
      <c r="S183" s="247"/>
      <c r="T183" s="247"/>
      <c r="U183" s="247"/>
      <c r="V183" s="247"/>
      <c r="W183" s="247"/>
      <c r="X183" s="248"/>
      <c r="Y183" s="13"/>
      <c r="Z183" s="13"/>
      <c r="AA183" s="13"/>
      <c r="AB183" s="13"/>
      <c r="AC183" s="13"/>
      <c r="AD183" s="13"/>
      <c r="AE183" s="13"/>
      <c r="AT183" s="249" t="s">
        <v>206</v>
      </c>
      <c r="AU183" s="249" t="s">
        <v>84</v>
      </c>
      <c r="AV183" s="13" t="s">
        <v>82</v>
      </c>
      <c r="AW183" s="13" t="s">
        <v>5</v>
      </c>
      <c r="AX183" s="13" t="s">
        <v>74</v>
      </c>
      <c r="AY183" s="249" t="s">
        <v>194</v>
      </c>
    </row>
    <row r="184" s="13" customFormat="1">
      <c r="A184" s="13"/>
      <c r="B184" s="239"/>
      <c r="C184" s="240"/>
      <c r="D184" s="241" t="s">
        <v>206</v>
      </c>
      <c r="E184" s="242" t="s">
        <v>20</v>
      </c>
      <c r="F184" s="243" t="s">
        <v>506</v>
      </c>
      <c r="G184" s="240"/>
      <c r="H184" s="242" t="s">
        <v>20</v>
      </c>
      <c r="I184" s="244"/>
      <c r="J184" s="244"/>
      <c r="K184" s="240"/>
      <c r="L184" s="240"/>
      <c r="M184" s="245"/>
      <c r="N184" s="246"/>
      <c r="O184" s="247"/>
      <c r="P184" s="247"/>
      <c r="Q184" s="247"/>
      <c r="R184" s="247"/>
      <c r="S184" s="247"/>
      <c r="T184" s="247"/>
      <c r="U184" s="247"/>
      <c r="V184" s="247"/>
      <c r="W184" s="247"/>
      <c r="X184" s="248"/>
      <c r="Y184" s="13"/>
      <c r="Z184" s="13"/>
      <c r="AA184" s="13"/>
      <c r="AB184" s="13"/>
      <c r="AC184" s="13"/>
      <c r="AD184" s="13"/>
      <c r="AE184" s="13"/>
      <c r="AT184" s="249" t="s">
        <v>206</v>
      </c>
      <c r="AU184" s="249" t="s">
        <v>84</v>
      </c>
      <c r="AV184" s="13" t="s">
        <v>82</v>
      </c>
      <c r="AW184" s="13" t="s">
        <v>5</v>
      </c>
      <c r="AX184" s="13" t="s">
        <v>74</v>
      </c>
      <c r="AY184" s="249" t="s">
        <v>194</v>
      </c>
    </row>
    <row r="185" s="14" customFormat="1">
      <c r="A185" s="14"/>
      <c r="B185" s="250"/>
      <c r="C185" s="251"/>
      <c r="D185" s="241" t="s">
        <v>206</v>
      </c>
      <c r="E185" s="252" t="s">
        <v>20</v>
      </c>
      <c r="F185" s="253" t="s">
        <v>273</v>
      </c>
      <c r="G185" s="251"/>
      <c r="H185" s="254">
        <v>13</v>
      </c>
      <c r="I185" s="255"/>
      <c r="J185" s="255"/>
      <c r="K185" s="251"/>
      <c r="L185" s="251"/>
      <c r="M185" s="256"/>
      <c r="N185" s="257"/>
      <c r="O185" s="258"/>
      <c r="P185" s="258"/>
      <c r="Q185" s="258"/>
      <c r="R185" s="258"/>
      <c r="S185" s="258"/>
      <c r="T185" s="258"/>
      <c r="U185" s="258"/>
      <c r="V185" s="258"/>
      <c r="W185" s="258"/>
      <c r="X185" s="259"/>
      <c r="Y185" s="14"/>
      <c r="Z185" s="14"/>
      <c r="AA185" s="14"/>
      <c r="AB185" s="14"/>
      <c r="AC185" s="14"/>
      <c r="AD185" s="14"/>
      <c r="AE185" s="14"/>
      <c r="AT185" s="260" t="s">
        <v>206</v>
      </c>
      <c r="AU185" s="260" t="s">
        <v>84</v>
      </c>
      <c r="AV185" s="14" t="s">
        <v>84</v>
      </c>
      <c r="AW185" s="14" t="s">
        <v>5</v>
      </c>
      <c r="AX185" s="14" t="s">
        <v>74</v>
      </c>
      <c r="AY185" s="260" t="s">
        <v>194</v>
      </c>
    </row>
    <row r="186" s="15" customFormat="1">
      <c r="A186" s="15"/>
      <c r="B186" s="261"/>
      <c r="C186" s="262"/>
      <c r="D186" s="241" t="s">
        <v>206</v>
      </c>
      <c r="E186" s="263" t="s">
        <v>20</v>
      </c>
      <c r="F186" s="264" t="s">
        <v>210</v>
      </c>
      <c r="G186" s="262"/>
      <c r="H186" s="265">
        <v>13</v>
      </c>
      <c r="I186" s="266"/>
      <c r="J186" s="266"/>
      <c r="K186" s="262"/>
      <c r="L186" s="262"/>
      <c r="M186" s="267"/>
      <c r="N186" s="268"/>
      <c r="O186" s="269"/>
      <c r="P186" s="269"/>
      <c r="Q186" s="269"/>
      <c r="R186" s="269"/>
      <c r="S186" s="269"/>
      <c r="T186" s="269"/>
      <c r="U186" s="269"/>
      <c r="V186" s="269"/>
      <c r="W186" s="269"/>
      <c r="X186" s="270"/>
      <c r="Y186" s="15"/>
      <c r="Z186" s="15"/>
      <c r="AA186" s="15"/>
      <c r="AB186" s="15"/>
      <c r="AC186" s="15"/>
      <c r="AD186" s="15"/>
      <c r="AE186" s="15"/>
      <c r="AT186" s="271" t="s">
        <v>206</v>
      </c>
      <c r="AU186" s="271" t="s">
        <v>84</v>
      </c>
      <c r="AV186" s="15" t="s">
        <v>202</v>
      </c>
      <c r="AW186" s="15" t="s">
        <v>5</v>
      </c>
      <c r="AX186" s="15" t="s">
        <v>82</v>
      </c>
      <c r="AY186" s="271" t="s">
        <v>194</v>
      </c>
    </row>
    <row r="187" s="2" customFormat="1" ht="24.15" customHeight="1">
      <c r="A187" s="41"/>
      <c r="B187" s="42"/>
      <c r="C187" s="283" t="s">
        <v>215</v>
      </c>
      <c r="D187" s="283" t="s">
        <v>418</v>
      </c>
      <c r="E187" s="284" t="s">
        <v>1582</v>
      </c>
      <c r="F187" s="285" t="s">
        <v>1583</v>
      </c>
      <c r="G187" s="286" t="s">
        <v>218</v>
      </c>
      <c r="H187" s="287">
        <v>0.81299999999999994</v>
      </c>
      <c r="I187" s="288"/>
      <c r="J187" s="289"/>
      <c r="K187" s="290">
        <f>ROUND(P187*H187,2)</f>
        <v>0</v>
      </c>
      <c r="L187" s="285" t="s">
        <v>201</v>
      </c>
      <c r="M187" s="291"/>
      <c r="N187" s="292" t="s">
        <v>20</v>
      </c>
      <c r="O187" s="228" t="s">
        <v>43</v>
      </c>
      <c r="P187" s="229">
        <f>I187+J187</f>
        <v>0</v>
      </c>
      <c r="Q187" s="229">
        <f>ROUND(I187*H187,2)</f>
        <v>0</v>
      </c>
      <c r="R187" s="229">
        <f>ROUND(J187*H187,2)</f>
        <v>0</v>
      </c>
      <c r="S187" s="87"/>
      <c r="T187" s="230">
        <f>S187*H187</f>
        <v>0</v>
      </c>
      <c r="U187" s="230">
        <v>0.22</v>
      </c>
      <c r="V187" s="230">
        <f>U187*H187</f>
        <v>0.17885999999999999</v>
      </c>
      <c r="W187" s="230">
        <v>0</v>
      </c>
      <c r="X187" s="231">
        <f>W187*H187</f>
        <v>0</v>
      </c>
      <c r="Y187" s="41"/>
      <c r="Z187" s="41"/>
      <c r="AA187" s="41"/>
      <c r="AB187" s="41"/>
      <c r="AC187" s="41"/>
      <c r="AD187" s="41"/>
      <c r="AE187" s="41"/>
      <c r="AR187" s="232" t="s">
        <v>243</v>
      </c>
      <c r="AT187" s="232" t="s">
        <v>418</v>
      </c>
      <c r="AU187" s="232" t="s">
        <v>84</v>
      </c>
      <c r="AY187" s="20" t="s">
        <v>194</v>
      </c>
      <c r="BE187" s="233">
        <f>IF(O187="základní",K187,0)</f>
        <v>0</v>
      </c>
      <c r="BF187" s="233">
        <f>IF(O187="snížená",K187,0)</f>
        <v>0</v>
      </c>
      <c r="BG187" s="233">
        <f>IF(O187="zákl. přenesená",K187,0)</f>
        <v>0</v>
      </c>
      <c r="BH187" s="233">
        <f>IF(O187="sníž. přenesená",K187,0)</f>
        <v>0</v>
      </c>
      <c r="BI187" s="233">
        <f>IF(O187="nulová",K187,0)</f>
        <v>0</v>
      </c>
      <c r="BJ187" s="20" t="s">
        <v>82</v>
      </c>
      <c r="BK187" s="233">
        <f>ROUND(P187*H187,2)</f>
        <v>0</v>
      </c>
      <c r="BL187" s="20" t="s">
        <v>202</v>
      </c>
      <c r="BM187" s="232" t="s">
        <v>1584</v>
      </c>
    </row>
    <row r="188" s="13" customFormat="1">
      <c r="A188" s="13"/>
      <c r="B188" s="239"/>
      <c r="C188" s="240"/>
      <c r="D188" s="241" t="s">
        <v>206</v>
      </c>
      <c r="E188" s="242" t="s">
        <v>20</v>
      </c>
      <c r="F188" s="243" t="s">
        <v>1555</v>
      </c>
      <c r="G188" s="240"/>
      <c r="H188" s="242" t="s">
        <v>20</v>
      </c>
      <c r="I188" s="244"/>
      <c r="J188" s="244"/>
      <c r="K188" s="240"/>
      <c r="L188" s="240"/>
      <c r="M188" s="245"/>
      <c r="N188" s="246"/>
      <c r="O188" s="247"/>
      <c r="P188" s="247"/>
      <c r="Q188" s="247"/>
      <c r="R188" s="247"/>
      <c r="S188" s="247"/>
      <c r="T188" s="247"/>
      <c r="U188" s="247"/>
      <c r="V188" s="247"/>
      <c r="W188" s="247"/>
      <c r="X188" s="248"/>
      <c r="Y188" s="13"/>
      <c r="Z188" s="13"/>
      <c r="AA188" s="13"/>
      <c r="AB188" s="13"/>
      <c r="AC188" s="13"/>
      <c r="AD188" s="13"/>
      <c r="AE188" s="13"/>
      <c r="AT188" s="249" t="s">
        <v>206</v>
      </c>
      <c r="AU188" s="249" t="s">
        <v>84</v>
      </c>
      <c r="AV188" s="13" t="s">
        <v>82</v>
      </c>
      <c r="AW188" s="13" t="s">
        <v>5</v>
      </c>
      <c r="AX188" s="13" t="s">
        <v>74</v>
      </c>
      <c r="AY188" s="249" t="s">
        <v>194</v>
      </c>
    </row>
    <row r="189" s="13" customFormat="1">
      <c r="A189" s="13"/>
      <c r="B189" s="239"/>
      <c r="C189" s="240"/>
      <c r="D189" s="241" t="s">
        <v>206</v>
      </c>
      <c r="E189" s="242" t="s">
        <v>20</v>
      </c>
      <c r="F189" s="243" t="s">
        <v>1581</v>
      </c>
      <c r="G189" s="240"/>
      <c r="H189" s="242" t="s">
        <v>20</v>
      </c>
      <c r="I189" s="244"/>
      <c r="J189" s="244"/>
      <c r="K189" s="240"/>
      <c r="L189" s="240"/>
      <c r="M189" s="245"/>
      <c r="N189" s="246"/>
      <c r="O189" s="247"/>
      <c r="P189" s="247"/>
      <c r="Q189" s="247"/>
      <c r="R189" s="247"/>
      <c r="S189" s="247"/>
      <c r="T189" s="247"/>
      <c r="U189" s="247"/>
      <c r="V189" s="247"/>
      <c r="W189" s="247"/>
      <c r="X189" s="248"/>
      <c r="Y189" s="13"/>
      <c r="Z189" s="13"/>
      <c r="AA189" s="13"/>
      <c r="AB189" s="13"/>
      <c r="AC189" s="13"/>
      <c r="AD189" s="13"/>
      <c r="AE189" s="13"/>
      <c r="AT189" s="249" t="s">
        <v>206</v>
      </c>
      <c r="AU189" s="249" t="s">
        <v>84</v>
      </c>
      <c r="AV189" s="13" t="s">
        <v>82</v>
      </c>
      <c r="AW189" s="13" t="s">
        <v>5</v>
      </c>
      <c r="AX189" s="13" t="s">
        <v>74</v>
      </c>
      <c r="AY189" s="249" t="s">
        <v>194</v>
      </c>
    </row>
    <row r="190" s="13" customFormat="1">
      <c r="A190" s="13"/>
      <c r="B190" s="239"/>
      <c r="C190" s="240"/>
      <c r="D190" s="241" t="s">
        <v>206</v>
      </c>
      <c r="E190" s="242" t="s">
        <v>20</v>
      </c>
      <c r="F190" s="243" t="s">
        <v>506</v>
      </c>
      <c r="G190" s="240"/>
      <c r="H190" s="242" t="s">
        <v>20</v>
      </c>
      <c r="I190" s="244"/>
      <c r="J190" s="244"/>
      <c r="K190" s="240"/>
      <c r="L190" s="240"/>
      <c r="M190" s="245"/>
      <c r="N190" s="246"/>
      <c r="O190" s="247"/>
      <c r="P190" s="247"/>
      <c r="Q190" s="247"/>
      <c r="R190" s="247"/>
      <c r="S190" s="247"/>
      <c r="T190" s="247"/>
      <c r="U190" s="247"/>
      <c r="V190" s="247"/>
      <c r="W190" s="247"/>
      <c r="X190" s="248"/>
      <c r="Y190" s="13"/>
      <c r="Z190" s="13"/>
      <c r="AA190" s="13"/>
      <c r="AB190" s="13"/>
      <c r="AC190" s="13"/>
      <c r="AD190" s="13"/>
      <c r="AE190" s="13"/>
      <c r="AT190" s="249" t="s">
        <v>206</v>
      </c>
      <c r="AU190" s="249" t="s">
        <v>84</v>
      </c>
      <c r="AV190" s="13" t="s">
        <v>82</v>
      </c>
      <c r="AW190" s="13" t="s">
        <v>5</v>
      </c>
      <c r="AX190" s="13" t="s">
        <v>74</v>
      </c>
      <c r="AY190" s="249" t="s">
        <v>194</v>
      </c>
    </row>
    <row r="191" s="14" customFormat="1">
      <c r="A191" s="14"/>
      <c r="B191" s="250"/>
      <c r="C191" s="251"/>
      <c r="D191" s="241" t="s">
        <v>206</v>
      </c>
      <c r="E191" s="252" t="s">
        <v>20</v>
      </c>
      <c r="F191" s="253" t="s">
        <v>273</v>
      </c>
      <c r="G191" s="251"/>
      <c r="H191" s="254">
        <v>13</v>
      </c>
      <c r="I191" s="255"/>
      <c r="J191" s="255"/>
      <c r="K191" s="251"/>
      <c r="L191" s="251"/>
      <c r="M191" s="256"/>
      <c r="N191" s="257"/>
      <c r="O191" s="258"/>
      <c r="P191" s="258"/>
      <c r="Q191" s="258"/>
      <c r="R191" s="258"/>
      <c r="S191" s="258"/>
      <c r="T191" s="258"/>
      <c r="U191" s="258"/>
      <c r="V191" s="258"/>
      <c r="W191" s="258"/>
      <c r="X191" s="259"/>
      <c r="Y191" s="14"/>
      <c r="Z191" s="14"/>
      <c r="AA191" s="14"/>
      <c r="AB191" s="14"/>
      <c r="AC191" s="14"/>
      <c r="AD191" s="14"/>
      <c r="AE191" s="14"/>
      <c r="AT191" s="260" t="s">
        <v>206</v>
      </c>
      <c r="AU191" s="260" t="s">
        <v>84</v>
      </c>
      <c r="AV191" s="14" t="s">
        <v>84</v>
      </c>
      <c r="AW191" s="14" t="s">
        <v>5</v>
      </c>
      <c r="AX191" s="14" t="s">
        <v>74</v>
      </c>
      <c r="AY191" s="260" t="s">
        <v>194</v>
      </c>
    </row>
    <row r="192" s="15" customFormat="1">
      <c r="A192" s="15"/>
      <c r="B192" s="261"/>
      <c r="C192" s="262"/>
      <c r="D192" s="241" t="s">
        <v>206</v>
      </c>
      <c r="E192" s="263" t="s">
        <v>20</v>
      </c>
      <c r="F192" s="264" t="s">
        <v>210</v>
      </c>
      <c r="G192" s="262"/>
      <c r="H192" s="265">
        <v>13</v>
      </c>
      <c r="I192" s="266"/>
      <c r="J192" s="266"/>
      <c r="K192" s="262"/>
      <c r="L192" s="262"/>
      <c r="M192" s="267"/>
      <c r="N192" s="268"/>
      <c r="O192" s="269"/>
      <c r="P192" s="269"/>
      <c r="Q192" s="269"/>
      <c r="R192" s="269"/>
      <c r="S192" s="269"/>
      <c r="T192" s="269"/>
      <c r="U192" s="269"/>
      <c r="V192" s="269"/>
      <c r="W192" s="269"/>
      <c r="X192" s="270"/>
      <c r="Y192" s="15"/>
      <c r="Z192" s="15"/>
      <c r="AA192" s="15"/>
      <c r="AB192" s="15"/>
      <c r="AC192" s="15"/>
      <c r="AD192" s="15"/>
      <c r="AE192" s="15"/>
      <c r="AT192" s="271" t="s">
        <v>206</v>
      </c>
      <c r="AU192" s="271" t="s">
        <v>84</v>
      </c>
      <c r="AV192" s="15" t="s">
        <v>202</v>
      </c>
      <c r="AW192" s="15" t="s">
        <v>5</v>
      </c>
      <c r="AX192" s="15" t="s">
        <v>82</v>
      </c>
      <c r="AY192" s="271" t="s">
        <v>194</v>
      </c>
    </row>
    <row r="193" s="14" customFormat="1">
      <c r="A193" s="14"/>
      <c r="B193" s="250"/>
      <c r="C193" s="251"/>
      <c r="D193" s="241" t="s">
        <v>206</v>
      </c>
      <c r="E193" s="251"/>
      <c r="F193" s="253" t="s">
        <v>1585</v>
      </c>
      <c r="G193" s="251"/>
      <c r="H193" s="254">
        <v>0.81299999999999994</v>
      </c>
      <c r="I193" s="255"/>
      <c r="J193" s="255"/>
      <c r="K193" s="251"/>
      <c r="L193" s="251"/>
      <c r="M193" s="256"/>
      <c r="N193" s="257"/>
      <c r="O193" s="258"/>
      <c r="P193" s="258"/>
      <c r="Q193" s="258"/>
      <c r="R193" s="258"/>
      <c r="S193" s="258"/>
      <c r="T193" s="258"/>
      <c r="U193" s="258"/>
      <c r="V193" s="258"/>
      <c r="W193" s="258"/>
      <c r="X193" s="259"/>
      <c r="Y193" s="14"/>
      <c r="Z193" s="14"/>
      <c r="AA193" s="14"/>
      <c r="AB193" s="14"/>
      <c r="AC193" s="14"/>
      <c r="AD193" s="14"/>
      <c r="AE193" s="14"/>
      <c r="AT193" s="260" t="s">
        <v>206</v>
      </c>
      <c r="AU193" s="260" t="s">
        <v>84</v>
      </c>
      <c r="AV193" s="14" t="s">
        <v>84</v>
      </c>
      <c r="AW193" s="14" t="s">
        <v>4</v>
      </c>
      <c r="AX193" s="14" t="s">
        <v>82</v>
      </c>
      <c r="AY193" s="260" t="s">
        <v>194</v>
      </c>
    </row>
    <row r="194" s="2" customFormat="1" ht="24.15" customHeight="1">
      <c r="A194" s="41"/>
      <c r="B194" s="42"/>
      <c r="C194" s="220" t="s">
        <v>259</v>
      </c>
      <c r="D194" s="220" t="s">
        <v>197</v>
      </c>
      <c r="E194" s="221" t="s">
        <v>1586</v>
      </c>
      <c r="F194" s="222" t="s">
        <v>1587</v>
      </c>
      <c r="G194" s="223" t="s">
        <v>503</v>
      </c>
      <c r="H194" s="224">
        <v>24</v>
      </c>
      <c r="I194" s="225"/>
      <c r="J194" s="225"/>
      <c r="K194" s="226">
        <f>ROUND(P194*H194,2)</f>
        <v>0</v>
      </c>
      <c r="L194" s="222" t="s">
        <v>201</v>
      </c>
      <c r="M194" s="47"/>
      <c r="N194" s="227" t="s">
        <v>20</v>
      </c>
      <c r="O194" s="228" t="s">
        <v>43</v>
      </c>
      <c r="P194" s="229">
        <f>I194+J194</f>
        <v>0</v>
      </c>
      <c r="Q194" s="229">
        <f>ROUND(I194*H194,2)</f>
        <v>0</v>
      </c>
      <c r="R194" s="229">
        <f>ROUND(J194*H194,2)</f>
        <v>0</v>
      </c>
      <c r="S194" s="87"/>
      <c r="T194" s="230">
        <f>S194*H194</f>
        <v>0</v>
      </c>
      <c r="U194" s="230">
        <v>0</v>
      </c>
      <c r="V194" s="230">
        <f>U194*H194</f>
        <v>0</v>
      </c>
      <c r="W194" s="230">
        <v>0</v>
      </c>
      <c r="X194" s="231">
        <f>W194*H194</f>
        <v>0</v>
      </c>
      <c r="Y194" s="41"/>
      <c r="Z194" s="41"/>
      <c r="AA194" s="41"/>
      <c r="AB194" s="41"/>
      <c r="AC194" s="41"/>
      <c r="AD194" s="41"/>
      <c r="AE194" s="41"/>
      <c r="AR194" s="232" t="s">
        <v>202</v>
      </c>
      <c r="AT194" s="232" t="s">
        <v>197</v>
      </c>
      <c r="AU194" s="232" t="s">
        <v>84</v>
      </c>
      <c r="AY194" s="20" t="s">
        <v>194</v>
      </c>
      <c r="BE194" s="233">
        <f>IF(O194="základní",K194,0)</f>
        <v>0</v>
      </c>
      <c r="BF194" s="233">
        <f>IF(O194="snížená",K194,0)</f>
        <v>0</v>
      </c>
      <c r="BG194" s="233">
        <f>IF(O194="zákl. přenesená",K194,0)</f>
        <v>0</v>
      </c>
      <c r="BH194" s="233">
        <f>IF(O194="sníž. přenesená",K194,0)</f>
        <v>0</v>
      </c>
      <c r="BI194" s="233">
        <f>IF(O194="nulová",K194,0)</f>
        <v>0</v>
      </c>
      <c r="BJ194" s="20" t="s">
        <v>82</v>
      </c>
      <c r="BK194" s="233">
        <f>ROUND(P194*H194,2)</f>
        <v>0</v>
      </c>
      <c r="BL194" s="20" t="s">
        <v>202</v>
      </c>
      <c r="BM194" s="232" t="s">
        <v>1588</v>
      </c>
    </row>
    <row r="195" s="2" customFormat="1">
      <c r="A195" s="41"/>
      <c r="B195" s="42"/>
      <c r="C195" s="43"/>
      <c r="D195" s="234" t="s">
        <v>204</v>
      </c>
      <c r="E195" s="43"/>
      <c r="F195" s="235" t="s">
        <v>1589</v>
      </c>
      <c r="G195" s="43"/>
      <c r="H195" s="43"/>
      <c r="I195" s="236"/>
      <c r="J195" s="236"/>
      <c r="K195" s="43"/>
      <c r="L195" s="43"/>
      <c r="M195" s="47"/>
      <c r="N195" s="237"/>
      <c r="O195" s="238"/>
      <c r="P195" s="87"/>
      <c r="Q195" s="87"/>
      <c r="R195" s="87"/>
      <c r="S195" s="87"/>
      <c r="T195" s="87"/>
      <c r="U195" s="87"/>
      <c r="V195" s="87"/>
      <c r="W195" s="87"/>
      <c r="X195" s="88"/>
      <c r="Y195" s="41"/>
      <c r="Z195" s="41"/>
      <c r="AA195" s="41"/>
      <c r="AB195" s="41"/>
      <c r="AC195" s="41"/>
      <c r="AD195" s="41"/>
      <c r="AE195" s="41"/>
      <c r="AT195" s="20" t="s">
        <v>204</v>
      </c>
      <c r="AU195" s="20" t="s">
        <v>84</v>
      </c>
    </row>
    <row r="196" s="13" customFormat="1">
      <c r="A196" s="13"/>
      <c r="B196" s="239"/>
      <c r="C196" s="240"/>
      <c r="D196" s="241" t="s">
        <v>206</v>
      </c>
      <c r="E196" s="242" t="s">
        <v>20</v>
      </c>
      <c r="F196" s="243" t="s">
        <v>1555</v>
      </c>
      <c r="G196" s="240"/>
      <c r="H196" s="242" t="s">
        <v>20</v>
      </c>
      <c r="I196" s="244"/>
      <c r="J196" s="244"/>
      <c r="K196" s="240"/>
      <c r="L196" s="240"/>
      <c r="M196" s="245"/>
      <c r="N196" s="246"/>
      <c r="O196" s="247"/>
      <c r="P196" s="247"/>
      <c r="Q196" s="247"/>
      <c r="R196" s="247"/>
      <c r="S196" s="247"/>
      <c r="T196" s="247"/>
      <c r="U196" s="247"/>
      <c r="V196" s="247"/>
      <c r="W196" s="247"/>
      <c r="X196" s="248"/>
      <c r="Y196" s="13"/>
      <c r="Z196" s="13"/>
      <c r="AA196" s="13"/>
      <c r="AB196" s="13"/>
      <c r="AC196" s="13"/>
      <c r="AD196" s="13"/>
      <c r="AE196" s="13"/>
      <c r="AT196" s="249" t="s">
        <v>206</v>
      </c>
      <c r="AU196" s="249" t="s">
        <v>84</v>
      </c>
      <c r="AV196" s="13" t="s">
        <v>82</v>
      </c>
      <c r="AW196" s="13" t="s">
        <v>5</v>
      </c>
      <c r="AX196" s="13" t="s">
        <v>74</v>
      </c>
      <c r="AY196" s="249" t="s">
        <v>194</v>
      </c>
    </row>
    <row r="197" s="13" customFormat="1">
      <c r="A197" s="13"/>
      <c r="B197" s="239"/>
      <c r="C197" s="240"/>
      <c r="D197" s="241" t="s">
        <v>206</v>
      </c>
      <c r="E197" s="242" t="s">
        <v>20</v>
      </c>
      <c r="F197" s="243" t="s">
        <v>1590</v>
      </c>
      <c r="G197" s="240"/>
      <c r="H197" s="242" t="s">
        <v>20</v>
      </c>
      <c r="I197" s="244"/>
      <c r="J197" s="244"/>
      <c r="K197" s="240"/>
      <c r="L197" s="240"/>
      <c r="M197" s="245"/>
      <c r="N197" s="246"/>
      <c r="O197" s="247"/>
      <c r="P197" s="247"/>
      <c r="Q197" s="247"/>
      <c r="R197" s="247"/>
      <c r="S197" s="247"/>
      <c r="T197" s="247"/>
      <c r="U197" s="247"/>
      <c r="V197" s="247"/>
      <c r="W197" s="247"/>
      <c r="X197" s="248"/>
      <c r="Y197" s="13"/>
      <c r="Z197" s="13"/>
      <c r="AA197" s="13"/>
      <c r="AB197" s="13"/>
      <c r="AC197" s="13"/>
      <c r="AD197" s="13"/>
      <c r="AE197" s="13"/>
      <c r="AT197" s="249" t="s">
        <v>206</v>
      </c>
      <c r="AU197" s="249" t="s">
        <v>84</v>
      </c>
      <c r="AV197" s="13" t="s">
        <v>82</v>
      </c>
      <c r="AW197" s="13" t="s">
        <v>5</v>
      </c>
      <c r="AX197" s="13" t="s">
        <v>74</v>
      </c>
      <c r="AY197" s="249" t="s">
        <v>194</v>
      </c>
    </row>
    <row r="198" s="13" customFormat="1">
      <c r="A198" s="13"/>
      <c r="B198" s="239"/>
      <c r="C198" s="240"/>
      <c r="D198" s="241" t="s">
        <v>206</v>
      </c>
      <c r="E198" s="242" t="s">
        <v>20</v>
      </c>
      <c r="F198" s="243" t="s">
        <v>506</v>
      </c>
      <c r="G198" s="240"/>
      <c r="H198" s="242" t="s">
        <v>20</v>
      </c>
      <c r="I198" s="244"/>
      <c r="J198" s="244"/>
      <c r="K198" s="240"/>
      <c r="L198" s="240"/>
      <c r="M198" s="245"/>
      <c r="N198" s="246"/>
      <c r="O198" s="247"/>
      <c r="P198" s="247"/>
      <c r="Q198" s="247"/>
      <c r="R198" s="247"/>
      <c r="S198" s="247"/>
      <c r="T198" s="247"/>
      <c r="U198" s="247"/>
      <c r="V198" s="247"/>
      <c r="W198" s="247"/>
      <c r="X198" s="248"/>
      <c r="Y198" s="13"/>
      <c r="Z198" s="13"/>
      <c r="AA198" s="13"/>
      <c r="AB198" s="13"/>
      <c r="AC198" s="13"/>
      <c r="AD198" s="13"/>
      <c r="AE198" s="13"/>
      <c r="AT198" s="249" t="s">
        <v>206</v>
      </c>
      <c r="AU198" s="249" t="s">
        <v>84</v>
      </c>
      <c r="AV198" s="13" t="s">
        <v>82</v>
      </c>
      <c r="AW198" s="13" t="s">
        <v>5</v>
      </c>
      <c r="AX198" s="13" t="s">
        <v>74</v>
      </c>
      <c r="AY198" s="249" t="s">
        <v>194</v>
      </c>
    </row>
    <row r="199" s="14" customFormat="1">
      <c r="A199" s="14"/>
      <c r="B199" s="250"/>
      <c r="C199" s="251"/>
      <c r="D199" s="241" t="s">
        <v>206</v>
      </c>
      <c r="E199" s="252" t="s">
        <v>20</v>
      </c>
      <c r="F199" s="253" t="s">
        <v>299</v>
      </c>
      <c r="G199" s="251"/>
      <c r="H199" s="254">
        <v>24</v>
      </c>
      <c r="I199" s="255"/>
      <c r="J199" s="255"/>
      <c r="K199" s="251"/>
      <c r="L199" s="251"/>
      <c r="M199" s="256"/>
      <c r="N199" s="257"/>
      <c r="O199" s="258"/>
      <c r="P199" s="258"/>
      <c r="Q199" s="258"/>
      <c r="R199" s="258"/>
      <c r="S199" s="258"/>
      <c r="T199" s="258"/>
      <c r="U199" s="258"/>
      <c r="V199" s="258"/>
      <c r="W199" s="258"/>
      <c r="X199" s="259"/>
      <c r="Y199" s="14"/>
      <c r="Z199" s="14"/>
      <c r="AA199" s="14"/>
      <c r="AB199" s="14"/>
      <c r="AC199" s="14"/>
      <c r="AD199" s="14"/>
      <c r="AE199" s="14"/>
      <c r="AT199" s="260" t="s">
        <v>206</v>
      </c>
      <c r="AU199" s="260" t="s">
        <v>84</v>
      </c>
      <c r="AV199" s="14" t="s">
        <v>84</v>
      </c>
      <c r="AW199" s="14" t="s">
        <v>5</v>
      </c>
      <c r="AX199" s="14" t="s">
        <v>74</v>
      </c>
      <c r="AY199" s="260" t="s">
        <v>194</v>
      </c>
    </row>
    <row r="200" s="15" customFormat="1">
      <c r="A200" s="15"/>
      <c r="B200" s="261"/>
      <c r="C200" s="262"/>
      <c r="D200" s="241" t="s">
        <v>206</v>
      </c>
      <c r="E200" s="263" t="s">
        <v>20</v>
      </c>
      <c r="F200" s="264" t="s">
        <v>210</v>
      </c>
      <c r="G200" s="262"/>
      <c r="H200" s="265">
        <v>24</v>
      </c>
      <c r="I200" s="266"/>
      <c r="J200" s="266"/>
      <c r="K200" s="262"/>
      <c r="L200" s="262"/>
      <c r="M200" s="267"/>
      <c r="N200" s="268"/>
      <c r="O200" s="269"/>
      <c r="P200" s="269"/>
      <c r="Q200" s="269"/>
      <c r="R200" s="269"/>
      <c r="S200" s="269"/>
      <c r="T200" s="269"/>
      <c r="U200" s="269"/>
      <c r="V200" s="269"/>
      <c r="W200" s="269"/>
      <c r="X200" s="270"/>
      <c r="Y200" s="15"/>
      <c r="Z200" s="15"/>
      <c r="AA200" s="15"/>
      <c r="AB200" s="15"/>
      <c r="AC200" s="15"/>
      <c r="AD200" s="15"/>
      <c r="AE200" s="15"/>
      <c r="AT200" s="271" t="s">
        <v>206</v>
      </c>
      <c r="AU200" s="271" t="s">
        <v>84</v>
      </c>
      <c r="AV200" s="15" t="s">
        <v>202</v>
      </c>
      <c r="AW200" s="15" t="s">
        <v>5</v>
      </c>
      <c r="AX200" s="15" t="s">
        <v>82</v>
      </c>
      <c r="AY200" s="271" t="s">
        <v>194</v>
      </c>
    </row>
    <row r="201" s="2" customFormat="1" ht="16.5" customHeight="1">
      <c r="A201" s="41"/>
      <c r="B201" s="42"/>
      <c r="C201" s="283" t="s">
        <v>9</v>
      </c>
      <c r="D201" s="283" t="s">
        <v>418</v>
      </c>
      <c r="E201" s="284" t="s">
        <v>1591</v>
      </c>
      <c r="F201" s="285" t="s">
        <v>1592</v>
      </c>
      <c r="G201" s="286" t="s">
        <v>506</v>
      </c>
      <c r="H201" s="287">
        <v>24</v>
      </c>
      <c r="I201" s="288"/>
      <c r="J201" s="289"/>
      <c r="K201" s="290">
        <f>ROUND(P201*H201,2)</f>
        <v>0</v>
      </c>
      <c r="L201" s="285" t="s">
        <v>20</v>
      </c>
      <c r="M201" s="291"/>
      <c r="N201" s="292" t="s">
        <v>20</v>
      </c>
      <c r="O201" s="228" t="s">
        <v>43</v>
      </c>
      <c r="P201" s="229">
        <f>I201+J201</f>
        <v>0</v>
      </c>
      <c r="Q201" s="229">
        <f>ROUND(I201*H201,2)</f>
        <v>0</v>
      </c>
      <c r="R201" s="229">
        <f>ROUND(J201*H201,2)</f>
        <v>0</v>
      </c>
      <c r="S201" s="87"/>
      <c r="T201" s="230">
        <f>S201*H201</f>
        <v>0</v>
      </c>
      <c r="U201" s="230">
        <v>0.029999999999999999</v>
      </c>
      <c r="V201" s="230">
        <f>U201*H201</f>
        <v>0.71999999999999997</v>
      </c>
      <c r="W201" s="230">
        <v>0</v>
      </c>
      <c r="X201" s="231">
        <f>W201*H201</f>
        <v>0</v>
      </c>
      <c r="Y201" s="41"/>
      <c r="Z201" s="41"/>
      <c r="AA201" s="41"/>
      <c r="AB201" s="41"/>
      <c r="AC201" s="41"/>
      <c r="AD201" s="41"/>
      <c r="AE201" s="41"/>
      <c r="AR201" s="232" t="s">
        <v>243</v>
      </c>
      <c r="AT201" s="232" t="s">
        <v>418</v>
      </c>
      <c r="AU201" s="232" t="s">
        <v>84</v>
      </c>
      <c r="AY201" s="20" t="s">
        <v>194</v>
      </c>
      <c r="BE201" s="233">
        <f>IF(O201="základní",K201,0)</f>
        <v>0</v>
      </c>
      <c r="BF201" s="233">
        <f>IF(O201="snížená",K201,0)</f>
        <v>0</v>
      </c>
      <c r="BG201" s="233">
        <f>IF(O201="zákl. přenesená",K201,0)</f>
        <v>0</v>
      </c>
      <c r="BH201" s="233">
        <f>IF(O201="sníž. přenesená",K201,0)</f>
        <v>0</v>
      </c>
      <c r="BI201" s="233">
        <f>IF(O201="nulová",K201,0)</f>
        <v>0</v>
      </c>
      <c r="BJ201" s="20" t="s">
        <v>82</v>
      </c>
      <c r="BK201" s="233">
        <f>ROUND(P201*H201,2)</f>
        <v>0</v>
      </c>
      <c r="BL201" s="20" t="s">
        <v>202</v>
      </c>
      <c r="BM201" s="232" t="s">
        <v>1593</v>
      </c>
    </row>
    <row r="202" s="13" customFormat="1">
      <c r="A202" s="13"/>
      <c r="B202" s="239"/>
      <c r="C202" s="240"/>
      <c r="D202" s="241" t="s">
        <v>206</v>
      </c>
      <c r="E202" s="242" t="s">
        <v>20</v>
      </c>
      <c r="F202" s="243" t="s">
        <v>1555</v>
      </c>
      <c r="G202" s="240"/>
      <c r="H202" s="242" t="s">
        <v>20</v>
      </c>
      <c r="I202" s="244"/>
      <c r="J202" s="244"/>
      <c r="K202" s="240"/>
      <c r="L202" s="240"/>
      <c r="M202" s="245"/>
      <c r="N202" s="246"/>
      <c r="O202" s="247"/>
      <c r="P202" s="247"/>
      <c r="Q202" s="247"/>
      <c r="R202" s="247"/>
      <c r="S202" s="247"/>
      <c r="T202" s="247"/>
      <c r="U202" s="247"/>
      <c r="V202" s="247"/>
      <c r="W202" s="247"/>
      <c r="X202" s="248"/>
      <c r="Y202" s="13"/>
      <c r="Z202" s="13"/>
      <c r="AA202" s="13"/>
      <c r="AB202" s="13"/>
      <c r="AC202" s="13"/>
      <c r="AD202" s="13"/>
      <c r="AE202" s="13"/>
      <c r="AT202" s="249" t="s">
        <v>206</v>
      </c>
      <c r="AU202" s="249" t="s">
        <v>84</v>
      </c>
      <c r="AV202" s="13" t="s">
        <v>82</v>
      </c>
      <c r="AW202" s="13" t="s">
        <v>5</v>
      </c>
      <c r="AX202" s="13" t="s">
        <v>74</v>
      </c>
      <c r="AY202" s="249" t="s">
        <v>194</v>
      </c>
    </row>
    <row r="203" s="13" customFormat="1">
      <c r="A203" s="13"/>
      <c r="B203" s="239"/>
      <c r="C203" s="240"/>
      <c r="D203" s="241" t="s">
        <v>206</v>
      </c>
      <c r="E203" s="242" t="s">
        <v>20</v>
      </c>
      <c r="F203" s="243" t="s">
        <v>1594</v>
      </c>
      <c r="G203" s="240"/>
      <c r="H203" s="242" t="s">
        <v>20</v>
      </c>
      <c r="I203" s="244"/>
      <c r="J203" s="244"/>
      <c r="K203" s="240"/>
      <c r="L203" s="240"/>
      <c r="M203" s="245"/>
      <c r="N203" s="246"/>
      <c r="O203" s="247"/>
      <c r="P203" s="247"/>
      <c r="Q203" s="247"/>
      <c r="R203" s="247"/>
      <c r="S203" s="247"/>
      <c r="T203" s="247"/>
      <c r="U203" s="247"/>
      <c r="V203" s="247"/>
      <c r="W203" s="247"/>
      <c r="X203" s="248"/>
      <c r="Y203" s="13"/>
      <c r="Z203" s="13"/>
      <c r="AA203" s="13"/>
      <c r="AB203" s="13"/>
      <c r="AC203" s="13"/>
      <c r="AD203" s="13"/>
      <c r="AE203" s="13"/>
      <c r="AT203" s="249" t="s">
        <v>206</v>
      </c>
      <c r="AU203" s="249" t="s">
        <v>84</v>
      </c>
      <c r="AV203" s="13" t="s">
        <v>82</v>
      </c>
      <c r="AW203" s="13" t="s">
        <v>5</v>
      </c>
      <c r="AX203" s="13" t="s">
        <v>74</v>
      </c>
      <c r="AY203" s="249" t="s">
        <v>194</v>
      </c>
    </row>
    <row r="204" s="13" customFormat="1">
      <c r="A204" s="13"/>
      <c r="B204" s="239"/>
      <c r="C204" s="240"/>
      <c r="D204" s="241" t="s">
        <v>206</v>
      </c>
      <c r="E204" s="242" t="s">
        <v>20</v>
      </c>
      <c r="F204" s="243" t="s">
        <v>506</v>
      </c>
      <c r="G204" s="240"/>
      <c r="H204" s="242" t="s">
        <v>20</v>
      </c>
      <c r="I204" s="244"/>
      <c r="J204" s="244"/>
      <c r="K204" s="240"/>
      <c r="L204" s="240"/>
      <c r="M204" s="245"/>
      <c r="N204" s="246"/>
      <c r="O204" s="247"/>
      <c r="P204" s="247"/>
      <c r="Q204" s="247"/>
      <c r="R204" s="247"/>
      <c r="S204" s="247"/>
      <c r="T204" s="247"/>
      <c r="U204" s="247"/>
      <c r="V204" s="247"/>
      <c r="W204" s="247"/>
      <c r="X204" s="248"/>
      <c r="Y204" s="13"/>
      <c r="Z204" s="13"/>
      <c r="AA204" s="13"/>
      <c r="AB204" s="13"/>
      <c r="AC204" s="13"/>
      <c r="AD204" s="13"/>
      <c r="AE204" s="13"/>
      <c r="AT204" s="249" t="s">
        <v>206</v>
      </c>
      <c r="AU204" s="249" t="s">
        <v>84</v>
      </c>
      <c r="AV204" s="13" t="s">
        <v>82</v>
      </c>
      <c r="AW204" s="13" t="s">
        <v>5</v>
      </c>
      <c r="AX204" s="13" t="s">
        <v>74</v>
      </c>
      <c r="AY204" s="249" t="s">
        <v>194</v>
      </c>
    </row>
    <row r="205" s="14" customFormat="1">
      <c r="A205" s="14"/>
      <c r="B205" s="250"/>
      <c r="C205" s="251"/>
      <c r="D205" s="241" t="s">
        <v>206</v>
      </c>
      <c r="E205" s="252" t="s">
        <v>20</v>
      </c>
      <c r="F205" s="253" t="s">
        <v>299</v>
      </c>
      <c r="G205" s="251"/>
      <c r="H205" s="254">
        <v>24</v>
      </c>
      <c r="I205" s="255"/>
      <c r="J205" s="255"/>
      <c r="K205" s="251"/>
      <c r="L205" s="251"/>
      <c r="M205" s="256"/>
      <c r="N205" s="257"/>
      <c r="O205" s="258"/>
      <c r="P205" s="258"/>
      <c r="Q205" s="258"/>
      <c r="R205" s="258"/>
      <c r="S205" s="258"/>
      <c r="T205" s="258"/>
      <c r="U205" s="258"/>
      <c r="V205" s="258"/>
      <c r="W205" s="258"/>
      <c r="X205" s="259"/>
      <c r="Y205" s="14"/>
      <c r="Z205" s="14"/>
      <c r="AA205" s="14"/>
      <c r="AB205" s="14"/>
      <c r="AC205" s="14"/>
      <c r="AD205" s="14"/>
      <c r="AE205" s="14"/>
      <c r="AT205" s="260" t="s">
        <v>206</v>
      </c>
      <c r="AU205" s="260" t="s">
        <v>84</v>
      </c>
      <c r="AV205" s="14" t="s">
        <v>84</v>
      </c>
      <c r="AW205" s="14" t="s">
        <v>5</v>
      </c>
      <c r="AX205" s="14" t="s">
        <v>74</v>
      </c>
      <c r="AY205" s="260" t="s">
        <v>194</v>
      </c>
    </row>
    <row r="206" s="15" customFormat="1">
      <c r="A206" s="15"/>
      <c r="B206" s="261"/>
      <c r="C206" s="262"/>
      <c r="D206" s="241" t="s">
        <v>206</v>
      </c>
      <c r="E206" s="263" t="s">
        <v>20</v>
      </c>
      <c r="F206" s="264" t="s">
        <v>210</v>
      </c>
      <c r="G206" s="262"/>
      <c r="H206" s="265">
        <v>24</v>
      </c>
      <c r="I206" s="266"/>
      <c r="J206" s="266"/>
      <c r="K206" s="262"/>
      <c r="L206" s="262"/>
      <c r="M206" s="267"/>
      <c r="N206" s="268"/>
      <c r="O206" s="269"/>
      <c r="P206" s="269"/>
      <c r="Q206" s="269"/>
      <c r="R206" s="269"/>
      <c r="S206" s="269"/>
      <c r="T206" s="269"/>
      <c r="U206" s="269"/>
      <c r="V206" s="269"/>
      <c r="W206" s="269"/>
      <c r="X206" s="270"/>
      <c r="Y206" s="15"/>
      <c r="Z206" s="15"/>
      <c r="AA206" s="15"/>
      <c r="AB206" s="15"/>
      <c r="AC206" s="15"/>
      <c r="AD206" s="15"/>
      <c r="AE206" s="15"/>
      <c r="AT206" s="271" t="s">
        <v>206</v>
      </c>
      <c r="AU206" s="271" t="s">
        <v>84</v>
      </c>
      <c r="AV206" s="15" t="s">
        <v>202</v>
      </c>
      <c r="AW206" s="15" t="s">
        <v>5</v>
      </c>
      <c r="AX206" s="15" t="s">
        <v>82</v>
      </c>
      <c r="AY206" s="271" t="s">
        <v>194</v>
      </c>
    </row>
    <row r="207" s="2" customFormat="1" ht="24.15" customHeight="1">
      <c r="A207" s="41"/>
      <c r="B207" s="42"/>
      <c r="C207" s="220" t="s">
        <v>273</v>
      </c>
      <c r="D207" s="220" t="s">
        <v>197</v>
      </c>
      <c r="E207" s="221" t="s">
        <v>1595</v>
      </c>
      <c r="F207" s="222" t="s">
        <v>1596</v>
      </c>
      <c r="G207" s="223" t="s">
        <v>503</v>
      </c>
      <c r="H207" s="224">
        <v>13</v>
      </c>
      <c r="I207" s="225"/>
      <c r="J207" s="225"/>
      <c r="K207" s="226">
        <f>ROUND(P207*H207,2)</f>
        <v>0</v>
      </c>
      <c r="L207" s="222" t="s">
        <v>201</v>
      </c>
      <c r="M207" s="47"/>
      <c r="N207" s="227" t="s">
        <v>20</v>
      </c>
      <c r="O207" s="228" t="s">
        <v>43</v>
      </c>
      <c r="P207" s="229">
        <f>I207+J207</f>
        <v>0</v>
      </c>
      <c r="Q207" s="229">
        <f>ROUND(I207*H207,2)</f>
        <v>0</v>
      </c>
      <c r="R207" s="229">
        <f>ROUND(J207*H207,2)</f>
        <v>0</v>
      </c>
      <c r="S207" s="87"/>
      <c r="T207" s="230">
        <f>S207*H207</f>
        <v>0</v>
      </c>
      <c r="U207" s="230">
        <v>0</v>
      </c>
      <c r="V207" s="230">
        <f>U207*H207</f>
        <v>0</v>
      </c>
      <c r="W207" s="230">
        <v>0</v>
      </c>
      <c r="X207" s="231">
        <f>W207*H207</f>
        <v>0</v>
      </c>
      <c r="Y207" s="41"/>
      <c r="Z207" s="41"/>
      <c r="AA207" s="41"/>
      <c r="AB207" s="41"/>
      <c r="AC207" s="41"/>
      <c r="AD207" s="41"/>
      <c r="AE207" s="41"/>
      <c r="AR207" s="232" t="s">
        <v>202</v>
      </c>
      <c r="AT207" s="232" t="s">
        <v>197</v>
      </c>
      <c r="AU207" s="232" t="s">
        <v>84</v>
      </c>
      <c r="AY207" s="20" t="s">
        <v>194</v>
      </c>
      <c r="BE207" s="233">
        <f>IF(O207="základní",K207,0)</f>
        <v>0</v>
      </c>
      <c r="BF207" s="233">
        <f>IF(O207="snížená",K207,0)</f>
        <v>0</v>
      </c>
      <c r="BG207" s="233">
        <f>IF(O207="zákl. přenesená",K207,0)</f>
        <v>0</v>
      </c>
      <c r="BH207" s="233">
        <f>IF(O207="sníž. přenesená",K207,0)</f>
        <v>0</v>
      </c>
      <c r="BI207" s="233">
        <f>IF(O207="nulová",K207,0)</f>
        <v>0</v>
      </c>
      <c r="BJ207" s="20" t="s">
        <v>82</v>
      </c>
      <c r="BK207" s="233">
        <f>ROUND(P207*H207,2)</f>
        <v>0</v>
      </c>
      <c r="BL207" s="20" t="s">
        <v>202</v>
      </c>
      <c r="BM207" s="232" t="s">
        <v>1597</v>
      </c>
    </row>
    <row r="208" s="2" customFormat="1">
      <c r="A208" s="41"/>
      <c r="B208" s="42"/>
      <c r="C208" s="43"/>
      <c r="D208" s="234" t="s">
        <v>204</v>
      </c>
      <c r="E208" s="43"/>
      <c r="F208" s="235" t="s">
        <v>1598</v>
      </c>
      <c r="G208" s="43"/>
      <c r="H208" s="43"/>
      <c r="I208" s="236"/>
      <c r="J208" s="236"/>
      <c r="K208" s="43"/>
      <c r="L208" s="43"/>
      <c r="M208" s="47"/>
      <c r="N208" s="237"/>
      <c r="O208" s="238"/>
      <c r="P208" s="87"/>
      <c r="Q208" s="87"/>
      <c r="R208" s="87"/>
      <c r="S208" s="87"/>
      <c r="T208" s="87"/>
      <c r="U208" s="87"/>
      <c r="V208" s="87"/>
      <c r="W208" s="87"/>
      <c r="X208" s="88"/>
      <c r="Y208" s="41"/>
      <c r="Z208" s="41"/>
      <c r="AA208" s="41"/>
      <c r="AB208" s="41"/>
      <c r="AC208" s="41"/>
      <c r="AD208" s="41"/>
      <c r="AE208" s="41"/>
      <c r="AT208" s="20" t="s">
        <v>204</v>
      </c>
      <c r="AU208" s="20" t="s">
        <v>84</v>
      </c>
    </row>
    <row r="209" s="13" customFormat="1">
      <c r="A209" s="13"/>
      <c r="B209" s="239"/>
      <c r="C209" s="240"/>
      <c r="D209" s="241" t="s">
        <v>206</v>
      </c>
      <c r="E209" s="242" t="s">
        <v>20</v>
      </c>
      <c r="F209" s="243" t="s">
        <v>1555</v>
      </c>
      <c r="G209" s="240"/>
      <c r="H209" s="242" t="s">
        <v>20</v>
      </c>
      <c r="I209" s="244"/>
      <c r="J209" s="244"/>
      <c r="K209" s="240"/>
      <c r="L209" s="240"/>
      <c r="M209" s="245"/>
      <c r="N209" s="246"/>
      <c r="O209" s="247"/>
      <c r="P209" s="247"/>
      <c r="Q209" s="247"/>
      <c r="R209" s="247"/>
      <c r="S209" s="247"/>
      <c r="T209" s="247"/>
      <c r="U209" s="247"/>
      <c r="V209" s="247"/>
      <c r="W209" s="247"/>
      <c r="X209" s="248"/>
      <c r="Y209" s="13"/>
      <c r="Z209" s="13"/>
      <c r="AA209" s="13"/>
      <c r="AB209" s="13"/>
      <c r="AC209" s="13"/>
      <c r="AD209" s="13"/>
      <c r="AE209" s="13"/>
      <c r="AT209" s="249" t="s">
        <v>206</v>
      </c>
      <c r="AU209" s="249" t="s">
        <v>84</v>
      </c>
      <c r="AV209" s="13" t="s">
        <v>82</v>
      </c>
      <c r="AW209" s="13" t="s">
        <v>5</v>
      </c>
      <c r="AX209" s="13" t="s">
        <v>74</v>
      </c>
      <c r="AY209" s="249" t="s">
        <v>194</v>
      </c>
    </row>
    <row r="210" s="13" customFormat="1">
      <c r="A210" s="13"/>
      <c r="B210" s="239"/>
      <c r="C210" s="240"/>
      <c r="D210" s="241" t="s">
        <v>206</v>
      </c>
      <c r="E210" s="242" t="s">
        <v>20</v>
      </c>
      <c r="F210" s="243" t="s">
        <v>1599</v>
      </c>
      <c r="G210" s="240"/>
      <c r="H210" s="242" t="s">
        <v>20</v>
      </c>
      <c r="I210" s="244"/>
      <c r="J210" s="244"/>
      <c r="K210" s="240"/>
      <c r="L210" s="240"/>
      <c r="M210" s="245"/>
      <c r="N210" s="246"/>
      <c r="O210" s="247"/>
      <c r="P210" s="247"/>
      <c r="Q210" s="247"/>
      <c r="R210" s="247"/>
      <c r="S210" s="247"/>
      <c r="T210" s="247"/>
      <c r="U210" s="247"/>
      <c r="V210" s="247"/>
      <c r="W210" s="247"/>
      <c r="X210" s="248"/>
      <c r="Y210" s="13"/>
      <c r="Z210" s="13"/>
      <c r="AA210" s="13"/>
      <c r="AB210" s="13"/>
      <c r="AC210" s="13"/>
      <c r="AD210" s="13"/>
      <c r="AE210" s="13"/>
      <c r="AT210" s="249" t="s">
        <v>206</v>
      </c>
      <c r="AU210" s="249" t="s">
        <v>84</v>
      </c>
      <c r="AV210" s="13" t="s">
        <v>82</v>
      </c>
      <c r="AW210" s="13" t="s">
        <v>5</v>
      </c>
      <c r="AX210" s="13" t="s">
        <v>74</v>
      </c>
      <c r="AY210" s="249" t="s">
        <v>194</v>
      </c>
    </row>
    <row r="211" s="13" customFormat="1">
      <c r="A211" s="13"/>
      <c r="B211" s="239"/>
      <c r="C211" s="240"/>
      <c r="D211" s="241" t="s">
        <v>206</v>
      </c>
      <c r="E211" s="242" t="s">
        <v>20</v>
      </c>
      <c r="F211" s="243" t="s">
        <v>506</v>
      </c>
      <c r="G211" s="240"/>
      <c r="H211" s="242" t="s">
        <v>20</v>
      </c>
      <c r="I211" s="244"/>
      <c r="J211" s="244"/>
      <c r="K211" s="240"/>
      <c r="L211" s="240"/>
      <c r="M211" s="245"/>
      <c r="N211" s="246"/>
      <c r="O211" s="247"/>
      <c r="P211" s="247"/>
      <c r="Q211" s="247"/>
      <c r="R211" s="247"/>
      <c r="S211" s="247"/>
      <c r="T211" s="247"/>
      <c r="U211" s="247"/>
      <c r="V211" s="247"/>
      <c r="W211" s="247"/>
      <c r="X211" s="248"/>
      <c r="Y211" s="13"/>
      <c r="Z211" s="13"/>
      <c r="AA211" s="13"/>
      <c r="AB211" s="13"/>
      <c r="AC211" s="13"/>
      <c r="AD211" s="13"/>
      <c r="AE211" s="13"/>
      <c r="AT211" s="249" t="s">
        <v>206</v>
      </c>
      <c r="AU211" s="249" t="s">
        <v>84</v>
      </c>
      <c r="AV211" s="13" t="s">
        <v>82</v>
      </c>
      <c r="AW211" s="13" t="s">
        <v>5</v>
      </c>
      <c r="AX211" s="13" t="s">
        <v>74</v>
      </c>
      <c r="AY211" s="249" t="s">
        <v>194</v>
      </c>
    </row>
    <row r="212" s="14" customFormat="1">
      <c r="A212" s="14"/>
      <c r="B212" s="250"/>
      <c r="C212" s="251"/>
      <c r="D212" s="241" t="s">
        <v>206</v>
      </c>
      <c r="E212" s="252" t="s">
        <v>20</v>
      </c>
      <c r="F212" s="253" t="s">
        <v>273</v>
      </c>
      <c r="G212" s="251"/>
      <c r="H212" s="254">
        <v>13</v>
      </c>
      <c r="I212" s="255"/>
      <c r="J212" s="255"/>
      <c r="K212" s="251"/>
      <c r="L212" s="251"/>
      <c r="M212" s="256"/>
      <c r="N212" s="257"/>
      <c r="O212" s="258"/>
      <c r="P212" s="258"/>
      <c r="Q212" s="258"/>
      <c r="R212" s="258"/>
      <c r="S212" s="258"/>
      <c r="T212" s="258"/>
      <c r="U212" s="258"/>
      <c r="V212" s="258"/>
      <c r="W212" s="258"/>
      <c r="X212" s="259"/>
      <c r="Y212" s="14"/>
      <c r="Z212" s="14"/>
      <c r="AA212" s="14"/>
      <c r="AB212" s="14"/>
      <c r="AC212" s="14"/>
      <c r="AD212" s="14"/>
      <c r="AE212" s="14"/>
      <c r="AT212" s="260" t="s">
        <v>206</v>
      </c>
      <c r="AU212" s="260" t="s">
        <v>84</v>
      </c>
      <c r="AV212" s="14" t="s">
        <v>84</v>
      </c>
      <c r="AW212" s="14" t="s">
        <v>5</v>
      </c>
      <c r="AX212" s="14" t="s">
        <v>74</v>
      </c>
      <c r="AY212" s="260" t="s">
        <v>194</v>
      </c>
    </row>
    <row r="213" s="15" customFormat="1">
      <c r="A213" s="15"/>
      <c r="B213" s="261"/>
      <c r="C213" s="262"/>
      <c r="D213" s="241" t="s">
        <v>206</v>
      </c>
      <c r="E213" s="263" t="s">
        <v>20</v>
      </c>
      <c r="F213" s="264" t="s">
        <v>210</v>
      </c>
      <c r="G213" s="262"/>
      <c r="H213" s="265">
        <v>13</v>
      </c>
      <c r="I213" s="266"/>
      <c r="J213" s="266"/>
      <c r="K213" s="262"/>
      <c r="L213" s="262"/>
      <c r="M213" s="267"/>
      <c r="N213" s="268"/>
      <c r="O213" s="269"/>
      <c r="P213" s="269"/>
      <c r="Q213" s="269"/>
      <c r="R213" s="269"/>
      <c r="S213" s="269"/>
      <c r="T213" s="269"/>
      <c r="U213" s="269"/>
      <c r="V213" s="269"/>
      <c r="W213" s="269"/>
      <c r="X213" s="270"/>
      <c r="Y213" s="15"/>
      <c r="Z213" s="15"/>
      <c r="AA213" s="15"/>
      <c r="AB213" s="15"/>
      <c r="AC213" s="15"/>
      <c r="AD213" s="15"/>
      <c r="AE213" s="15"/>
      <c r="AT213" s="271" t="s">
        <v>206</v>
      </c>
      <c r="AU213" s="271" t="s">
        <v>84</v>
      </c>
      <c r="AV213" s="15" t="s">
        <v>202</v>
      </c>
      <c r="AW213" s="15" t="s">
        <v>5</v>
      </c>
      <c r="AX213" s="15" t="s">
        <v>82</v>
      </c>
      <c r="AY213" s="271" t="s">
        <v>194</v>
      </c>
    </row>
    <row r="214" s="2" customFormat="1" ht="16.5" customHeight="1">
      <c r="A214" s="41"/>
      <c r="B214" s="42"/>
      <c r="C214" s="283" t="s">
        <v>280</v>
      </c>
      <c r="D214" s="283" t="s">
        <v>418</v>
      </c>
      <c r="E214" s="284" t="s">
        <v>1600</v>
      </c>
      <c r="F214" s="285" t="s">
        <v>1601</v>
      </c>
      <c r="G214" s="286" t="s">
        <v>506</v>
      </c>
      <c r="H214" s="287">
        <v>5</v>
      </c>
      <c r="I214" s="288"/>
      <c r="J214" s="289"/>
      <c r="K214" s="290">
        <f>ROUND(P214*H214,2)</f>
        <v>0</v>
      </c>
      <c r="L214" s="285" t="s">
        <v>20</v>
      </c>
      <c r="M214" s="291"/>
      <c r="N214" s="292" t="s">
        <v>20</v>
      </c>
      <c r="O214" s="228" t="s">
        <v>43</v>
      </c>
      <c r="P214" s="229">
        <f>I214+J214</f>
        <v>0</v>
      </c>
      <c r="Q214" s="229">
        <f>ROUND(I214*H214,2)</f>
        <v>0</v>
      </c>
      <c r="R214" s="229">
        <f>ROUND(J214*H214,2)</f>
        <v>0</v>
      </c>
      <c r="S214" s="87"/>
      <c r="T214" s="230">
        <f>S214*H214</f>
        <v>0</v>
      </c>
      <c r="U214" s="230">
        <v>0.014999999999999999</v>
      </c>
      <c r="V214" s="230">
        <f>U214*H214</f>
        <v>0.074999999999999997</v>
      </c>
      <c r="W214" s="230">
        <v>0</v>
      </c>
      <c r="X214" s="231">
        <f>W214*H214</f>
        <v>0</v>
      </c>
      <c r="Y214" s="41"/>
      <c r="Z214" s="41"/>
      <c r="AA214" s="41"/>
      <c r="AB214" s="41"/>
      <c r="AC214" s="41"/>
      <c r="AD214" s="41"/>
      <c r="AE214" s="41"/>
      <c r="AR214" s="232" t="s">
        <v>243</v>
      </c>
      <c r="AT214" s="232" t="s">
        <v>418</v>
      </c>
      <c r="AU214" s="232" t="s">
        <v>84</v>
      </c>
      <c r="AY214" s="20" t="s">
        <v>194</v>
      </c>
      <c r="BE214" s="233">
        <f>IF(O214="základní",K214,0)</f>
        <v>0</v>
      </c>
      <c r="BF214" s="233">
        <f>IF(O214="snížená",K214,0)</f>
        <v>0</v>
      </c>
      <c r="BG214" s="233">
        <f>IF(O214="zákl. přenesená",K214,0)</f>
        <v>0</v>
      </c>
      <c r="BH214" s="233">
        <f>IF(O214="sníž. přenesená",K214,0)</f>
        <v>0</v>
      </c>
      <c r="BI214" s="233">
        <f>IF(O214="nulová",K214,0)</f>
        <v>0</v>
      </c>
      <c r="BJ214" s="20" t="s">
        <v>82</v>
      </c>
      <c r="BK214" s="233">
        <f>ROUND(P214*H214,2)</f>
        <v>0</v>
      </c>
      <c r="BL214" s="20" t="s">
        <v>202</v>
      </c>
      <c r="BM214" s="232" t="s">
        <v>1602</v>
      </c>
    </row>
    <row r="215" s="13" customFormat="1">
      <c r="A215" s="13"/>
      <c r="B215" s="239"/>
      <c r="C215" s="240"/>
      <c r="D215" s="241" t="s">
        <v>206</v>
      </c>
      <c r="E215" s="242" t="s">
        <v>20</v>
      </c>
      <c r="F215" s="243" t="s">
        <v>1555</v>
      </c>
      <c r="G215" s="240"/>
      <c r="H215" s="242" t="s">
        <v>20</v>
      </c>
      <c r="I215" s="244"/>
      <c r="J215" s="244"/>
      <c r="K215" s="240"/>
      <c r="L215" s="240"/>
      <c r="M215" s="245"/>
      <c r="N215" s="246"/>
      <c r="O215" s="247"/>
      <c r="P215" s="247"/>
      <c r="Q215" s="247"/>
      <c r="R215" s="247"/>
      <c r="S215" s="247"/>
      <c r="T215" s="247"/>
      <c r="U215" s="247"/>
      <c r="V215" s="247"/>
      <c r="W215" s="247"/>
      <c r="X215" s="248"/>
      <c r="Y215" s="13"/>
      <c r="Z215" s="13"/>
      <c r="AA215" s="13"/>
      <c r="AB215" s="13"/>
      <c r="AC215" s="13"/>
      <c r="AD215" s="13"/>
      <c r="AE215" s="13"/>
      <c r="AT215" s="249" t="s">
        <v>206</v>
      </c>
      <c r="AU215" s="249" t="s">
        <v>84</v>
      </c>
      <c r="AV215" s="13" t="s">
        <v>82</v>
      </c>
      <c r="AW215" s="13" t="s">
        <v>5</v>
      </c>
      <c r="AX215" s="13" t="s">
        <v>74</v>
      </c>
      <c r="AY215" s="249" t="s">
        <v>194</v>
      </c>
    </row>
    <row r="216" s="13" customFormat="1">
      <c r="A216" s="13"/>
      <c r="B216" s="239"/>
      <c r="C216" s="240"/>
      <c r="D216" s="241" t="s">
        <v>206</v>
      </c>
      <c r="E216" s="242" t="s">
        <v>20</v>
      </c>
      <c r="F216" s="243" t="s">
        <v>1601</v>
      </c>
      <c r="G216" s="240"/>
      <c r="H216" s="242" t="s">
        <v>20</v>
      </c>
      <c r="I216" s="244"/>
      <c r="J216" s="244"/>
      <c r="K216" s="240"/>
      <c r="L216" s="240"/>
      <c r="M216" s="245"/>
      <c r="N216" s="246"/>
      <c r="O216" s="247"/>
      <c r="P216" s="247"/>
      <c r="Q216" s="247"/>
      <c r="R216" s="247"/>
      <c r="S216" s="247"/>
      <c r="T216" s="247"/>
      <c r="U216" s="247"/>
      <c r="V216" s="247"/>
      <c r="W216" s="247"/>
      <c r="X216" s="248"/>
      <c r="Y216" s="13"/>
      <c r="Z216" s="13"/>
      <c r="AA216" s="13"/>
      <c r="AB216" s="13"/>
      <c r="AC216" s="13"/>
      <c r="AD216" s="13"/>
      <c r="AE216" s="13"/>
      <c r="AT216" s="249" t="s">
        <v>206</v>
      </c>
      <c r="AU216" s="249" t="s">
        <v>84</v>
      </c>
      <c r="AV216" s="13" t="s">
        <v>82</v>
      </c>
      <c r="AW216" s="13" t="s">
        <v>5</v>
      </c>
      <c r="AX216" s="13" t="s">
        <v>74</v>
      </c>
      <c r="AY216" s="249" t="s">
        <v>194</v>
      </c>
    </row>
    <row r="217" s="13" customFormat="1">
      <c r="A217" s="13"/>
      <c r="B217" s="239"/>
      <c r="C217" s="240"/>
      <c r="D217" s="241" t="s">
        <v>206</v>
      </c>
      <c r="E217" s="242" t="s">
        <v>20</v>
      </c>
      <c r="F217" s="243" t="s">
        <v>506</v>
      </c>
      <c r="G217" s="240"/>
      <c r="H217" s="242" t="s">
        <v>20</v>
      </c>
      <c r="I217" s="244"/>
      <c r="J217" s="244"/>
      <c r="K217" s="240"/>
      <c r="L217" s="240"/>
      <c r="M217" s="245"/>
      <c r="N217" s="246"/>
      <c r="O217" s="247"/>
      <c r="P217" s="247"/>
      <c r="Q217" s="247"/>
      <c r="R217" s="247"/>
      <c r="S217" s="247"/>
      <c r="T217" s="247"/>
      <c r="U217" s="247"/>
      <c r="V217" s="247"/>
      <c r="W217" s="247"/>
      <c r="X217" s="248"/>
      <c r="Y217" s="13"/>
      <c r="Z217" s="13"/>
      <c r="AA217" s="13"/>
      <c r="AB217" s="13"/>
      <c r="AC217" s="13"/>
      <c r="AD217" s="13"/>
      <c r="AE217" s="13"/>
      <c r="AT217" s="249" t="s">
        <v>206</v>
      </c>
      <c r="AU217" s="249" t="s">
        <v>84</v>
      </c>
      <c r="AV217" s="13" t="s">
        <v>82</v>
      </c>
      <c r="AW217" s="13" t="s">
        <v>5</v>
      </c>
      <c r="AX217" s="13" t="s">
        <v>74</v>
      </c>
      <c r="AY217" s="249" t="s">
        <v>194</v>
      </c>
    </row>
    <row r="218" s="14" customFormat="1">
      <c r="A218" s="14"/>
      <c r="B218" s="250"/>
      <c r="C218" s="251"/>
      <c r="D218" s="241" t="s">
        <v>206</v>
      </c>
      <c r="E218" s="252" t="s">
        <v>20</v>
      </c>
      <c r="F218" s="253" t="s">
        <v>232</v>
      </c>
      <c r="G218" s="251"/>
      <c r="H218" s="254">
        <v>5</v>
      </c>
      <c r="I218" s="255"/>
      <c r="J218" s="255"/>
      <c r="K218" s="251"/>
      <c r="L218" s="251"/>
      <c r="M218" s="256"/>
      <c r="N218" s="257"/>
      <c r="O218" s="258"/>
      <c r="P218" s="258"/>
      <c r="Q218" s="258"/>
      <c r="R218" s="258"/>
      <c r="S218" s="258"/>
      <c r="T218" s="258"/>
      <c r="U218" s="258"/>
      <c r="V218" s="258"/>
      <c r="W218" s="258"/>
      <c r="X218" s="259"/>
      <c r="Y218" s="14"/>
      <c r="Z218" s="14"/>
      <c r="AA218" s="14"/>
      <c r="AB218" s="14"/>
      <c r="AC218" s="14"/>
      <c r="AD218" s="14"/>
      <c r="AE218" s="14"/>
      <c r="AT218" s="260" t="s">
        <v>206</v>
      </c>
      <c r="AU218" s="260" t="s">
        <v>84</v>
      </c>
      <c r="AV218" s="14" t="s">
        <v>84</v>
      </c>
      <c r="AW218" s="14" t="s">
        <v>5</v>
      </c>
      <c r="AX218" s="14" t="s">
        <v>74</v>
      </c>
      <c r="AY218" s="260" t="s">
        <v>194</v>
      </c>
    </row>
    <row r="219" s="15" customFormat="1">
      <c r="A219" s="15"/>
      <c r="B219" s="261"/>
      <c r="C219" s="262"/>
      <c r="D219" s="241" t="s">
        <v>206</v>
      </c>
      <c r="E219" s="263" t="s">
        <v>20</v>
      </c>
      <c r="F219" s="264" t="s">
        <v>210</v>
      </c>
      <c r="G219" s="262"/>
      <c r="H219" s="265">
        <v>5</v>
      </c>
      <c r="I219" s="266"/>
      <c r="J219" s="266"/>
      <c r="K219" s="262"/>
      <c r="L219" s="262"/>
      <c r="M219" s="267"/>
      <c r="N219" s="268"/>
      <c r="O219" s="269"/>
      <c r="P219" s="269"/>
      <c r="Q219" s="269"/>
      <c r="R219" s="269"/>
      <c r="S219" s="269"/>
      <c r="T219" s="269"/>
      <c r="U219" s="269"/>
      <c r="V219" s="269"/>
      <c r="W219" s="269"/>
      <c r="X219" s="270"/>
      <c r="Y219" s="15"/>
      <c r="Z219" s="15"/>
      <c r="AA219" s="15"/>
      <c r="AB219" s="15"/>
      <c r="AC219" s="15"/>
      <c r="AD219" s="15"/>
      <c r="AE219" s="15"/>
      <c r="AT219" s="271" t="s">
        <v>206</v>
      </c>
      <c r="AU219" s="271" t="s">
        <v>84</v>
      </c>
      <c r="AV219" s="15" t="s">
        <v>202</v>
      </c>
      <c r="AW219" s="15" t="s">
        <v>5</v>
      </c>
      <c r="AX219" s="15" t="s">
        <v>82</v>
      </c>
      <c r="AY219" s="271" t="s">
        <v>194</v>
      </c>
    </row>
    <row r="220" s="2" customFormat="1" ht="16.5" customHeight="1">
      <c r="A220" s="41"/>
      <c r="B220" s="42"/>
      <c r="C220" s="283" t="s">
        <v>282</v>
      </c>
      <c r="D220" s="283" t="s">
        <v>418</v>
      </c>
      <c r="E220" s="284" t="s">
        <v>1603</v>
      </c>
      <c r="F220" s="285" t="s">
        <v>1604</v>
      </c>
      <c r="G220" s="286" t="s">
        <v>506</v>
      </c>
      <c r="H220" s="287">
        <v>8</v>
      </c>
      <c r="I220" s="288"/>
      <c r="J220" s="289"/>
      <c r="K220" s="290">
        <f>ROUND(P220*H220,2)</f>
        <v>0</v>
      </c>
      <c r="L220" s="285" t="s">
        <v>20</v>
      </c>
      <c r="M220" s="291"/>
      <c r="N220" s="292" t="s">
        <v>20</v>
      </c>
      <c r="O220" s="228" t="s">
        <v>43</v>
      </c>
      <c r="P220" s="229">
        <f>I220+J220</f>
        <v>0</v>
      </c>
      <c r="Q220" s="229">
        <f>ROUND(I220*H220,2)</f>
        <v>0</v>
      </c>
      <c r="R220" s="229">
        <f>ROUND(J220*H220,2)</f>
        <v>0</v>
      </c>
      <c r="S220" s="87"/>
      <c r="T220" s="230">
        <f>S220*H220</f>
        <v>0</v>
      </c>
      <c r="U220" s="230">
        <v>0.029999999999999999</v>
      </c>
      <c r="V220" s="230">
        <f>U220*H220</f>
        <v>0.23999999999999999</v>
      </c>
      <c r="W220" s="230">
        <v>0</v>
      </c>
      <c r="X220" s="231">
        <f>W220*H220</f>
        <v>0</v>
      </c>
      <c r="Y220" s="41"/>
      <c r="Z220" s="41"/>
      <c r="AA220" s="41"/>
      <c r="AB220" s="41"/>
      <c r="AC220" s="41"/>
      <c r="AD220" s="41"/>
      <c r="AE220" s="41"/>
      <c r="AR220" s="232" t="s">
        <v>243</v>
      </c>
      <c r="AT220" s="232" t="s">
        <v>418</v>
      </c>
      <c r="AU220" s="232" t="s">
        <v>84</v>
      </c>
      <c r="AY220" s="20" t="s">
        <v>194</v>
      </c>
      <c r="BE220" s="233">
        <f>IF(O220="základní",K220,0)</f>
        <v>0</v>
      </c>
      <c r="BF220" s="233">
        <f>IF(O220="snížená",K220,0)</f>
        <v>0</v>
      </c>
      <c r="BG220" s="233">
        <f>IF(O220="zákl. přenesená",K220,0)</f>
        <v>0</v>
      </c>
      <c r="BH220" s="233">
        <f>IF(O220="sníž. přenesená",K220,0)</f>
        <v>0</v>
      </c>
      <c r="BI220" s="233">
        <f>IF(O220="nulová",K220,0)</f>
        <v>0</v>
      </c>
      <c r="BJ220" s="20" t="s">
        <v>82</v>
      </c>
      <c r="BK220" s="233">
        <f>ROUND(P220*H220,2)</f>
        <v>0</v>
      </c>
      <c r="BL220" s="20" t="s">
        <v>202</v>
      </c>
      <c r="BM220" s="232" t="s">
        <v>1605</v>
      </c>
    </row>
    <row r="221" s="13" customFormat="1">
      <c r="A221" s="13"/>
      <c r="B221" s="239"/>
      <c r="C221" s="240"/>
      <c r="D221" s="241" t="s">
        <v>206</v>
      </c>
      <c r="E221" s="242" t="s">
        <v>20</v>
      </c>
      <c r="F221" s="243" t="s">
        <v>1555</v>
      </c>
      <c r="G221" s="240"/>
      <c r="H221" s="242" t="s">
        <v>20</v>
      </c>
      <c r="I221" s="244"/>
      <c r="J221" s="244"/>
      <c r="K221" s="240"/>
      <c r="L221" s="240"/>
      <c r="M221" s="245"/>
      <c r="N221" s="246"/>
      <c r="O221" s="247"/>
      <c r="P221" s="247"/>
      <c r="Q221" s="247"/>
      <c r="R221" s="247"/>
      <c r="S221" s="247"/>
      <c r="T221" s="247"/>
      <c r="U221" s="247"/>
      <c r="V221" s="247"/>
      <c r="W221" s="247"/>
      <c r="X221" s="248"/>
      <c r="Y221" s="13"/>
      <c r="Z221" s="13"/>
      <c r="AA221" s="13"/>
      <c r="AB221" s="13"/>
      <c r="AC221" s="13"/>
      <c r="AD221" s="13"/>
      <c r="AE221" s="13"/>
      <c r="AT221" s="249" t="s">
        <v>206</v>
      </c>
      <c r="AU221" s="249" t="s">
        <v>84</v>
      </c>
      <c r="AV221" s="13" t="s">
        <v>82</v>
      </c>
      <c r="AW221" s="13" t="s">
        <v>5</v>
      </c>
      <c r="AX221" s="13" t="s">
        <v>74</v>
      </c>
      <c r="AY221" s="249" t="s">
        <v>194</v>
      </c>
    </row>
    <row r="222" s="13" customFormat="1">
      <c r="A222" s="13"/>
      <c r="B222" s="239"/>
      <c r="C222" s="240"/>
      <c r="D222" s="241" t="s">
        <v>206</v>
      </c>
      <c r="E222" s="242" t="s">
        <v>20</v>
      </c>
      <c r="F222" s="243" t="s">
        <v>1604</v>
      </c>
      <c r="G222" s="240"/>
      <c r="H222" s="242" t="s">
        <v>20</v>
      </c>
      <c r="I222" s="244"/>
      <c r="J222" s="244"/>
      <c r="K222" s="240"/>
      <c r="L222" s="240"/>
      <c r="M222" s="245"/>
      <c r="N222" s="246"/>
      <c r="O222" s="247"/>
      <c r="P222" s="247"/>
      <c r="Q222" s="247"/>
      <c r="R222" s="247"/>
      <c r="S222" s="247"/>
      <c r="T222" s="247"/>
      <c r="U222" s="247"/>
      <c r="V222" s="247"/>
      <c r="W222" s="247"/>
      <c r="X222" s="248"/>
      <c r="Y222" s="13"/>
      <c r="Z222" s="13"/>
      <c r="AA222" s="13"/>
      <c r="AB222" s="13"/>
      <c r="AC222" s="13"/>
      <c r="AD222" s="13"/>
      <c r="AE222" s="13"/>
      <c r="AT222" s="249" t="s">
        <v>206</v>
      </c>
      <c r="AU222" s="249" t="s">
        <v>84</v>
      </c>
      <c r="AV222" s="13" t="s">
        <v>82</v>
      </c>
      <c r="AW222" s="13" t="s">
        <v>5</v>
      </c>
      <c r="AX222" s="13" t="s">
        <v>74</v>
      </c>
      <c r="AY222" s="249" t="s">
        <v>194</v>
      </c>
    </row>
    <row r="223" s="13" customFormat="1">
      <c r="A223" s="13"/>
      <c r="B223" s="239"/>
      <c r="C223" s="240"/>
      <c r="D223" s="241" t="s">
        <v>206</v>
      </c>
      <c r="E223" s="242" t="s">
        <v>20</v>
      </c>
      <c r="F223" s="243" t="s">
        <v>506</v>
      </c>
      <c r="G223" s="240"/>
      <c r="H223" s="242" t="s">
        <v>20</v>
      </c>
      <c r="I223" s="244"/>
      <c r="J223" s="244"/>
      <c r="K223" s="240"/>
      <c r="L223" s="240"/>
      <c r="M223" s="245"/>
      <c r="N223" s="246"/>
      <c r="O223" s="247"/>
      <c r="P223" s="247"/>
      <c r="Q223" s="247"/>
      <c r="R223" s="247"/>
      <c r="S223" s="247"/>
      <c r="T223" s="247"/>
      <c r="U223" s="247"/>
      <c r="V223" s="247"/>
      <c r="W223" s="247"/>
      <c r="X223" s="248"/>
      <c r="Y223" s="13"/>
      <c r="Z223" s="13"/>
      <c r="AA223" s="13"/>
      <c r="AB223" s="13"/>
      <c r="AC223" s="13"/>
      <c r="AD223" s="13"/>
      <c r="AE223" s="13"/>
      <c r="AT223" s="249" t="s">
        <v>206</v>
      </c>
      <c r="AU223" s="249" t="s">
        <v>84</v>
      </c>
      <c r="AV223" s="13" t="s">
        <v>82</v>
      </c>
      <c r="AW223" s="13" t="s">
        <v>5</v>
      </c>
      <c r="AX223" s="13" t="s">
        <v>74</v>
      </c>
      <c r="AY223" s="249" t="s">
        <v>194</v>
      </c>
    </row>
    <row r="224" s="14" customFormat="1">
      <c r="A224" s="14"/>
      <c r="B224" s="250"/>
      <c r="C224" s="251"/>
      <c r="D224" s="241" t="s">
        <v>206</v>
      </c>
      <c r="E224" s="252" t="s">
        <v>20</v>
      </c>
      <c r="F224" s="253" t="s">
        <v>243</v>
      </c>
      <c r="G224" s="251"/>
      <c r="H224" s="254">
        <v>8</v>
      </c>
      <c r="I224" s="255"/>
      <c r="J224" s="255"/>
      <c r="K224" s="251"/>
      <c r="L224" s="251"/>
      <c r="M224" s="256"/>
      <c r="N224" s="257"/>
      <c r="O224" s="258"/>
      <c r="P224" s="258"/>
      <c r="Q224" s="258"/>
      <c r="R224" s="258"/>
      <c r="S224" s="258"/>
      <c r="T224" s="258"/>
      <c r="U224" s="258"/>
      <c r="V224" s="258"/>
      <c r="W224" s="258"/>
      <c r="X224" s="259"/>
      <c r="Y224" s="14"/>
      <c r="Z224" s="14"/>
      <c r="AA224" s="14"/>
      <c r="AB224" s="14"/>
      <c r="AC224" s="14"/>
      <c r="AD224" s="14"/>
      <c r="AE224" s="14"/>
      <c r="AT224" s="260" t="s">
        <v>206</v>
      </c>
      <c r="AU224" s="260" t="s">
        <v>84</v>
      </c>
      <c r="AV224" s="14" t="s">
        <v>84</v>
      </c>
      <c r="AW224" s="14" t="s">
        <v>5</v>
      </c>
      <c r="AX224" s="14" t="s">
        <v>74</v>
      </c>
      <c r="AY224" s="260" t="s">
        <v>194</v>
      </c>
    </row>
    <row r="225" s="15" customFormat="1">
      <c r="A225" s="15"/>
      <c r="B225" s="261"/>
      <c r="C225" s="262"/>
      <c r="D225" s="241" t="s">
        <v>206</v>
      </c>
      <c r="E225" s="263" t="s">
        <v>20</v>
      </c>
      <c r="F225" s="264" t="s">
        <v>210</v>
      </c>
      <c r="G225" s="262"/>
      <c r="H225" s="265">
        <v>8</v>
      </c>
      <c r="I225" s="266"/>
      <c r="J225" s="266"/>
      <c r="K225" s="262"/>
      <c r="L225" s="262"/>
      <c r="M225" s="267"/>
      <c r="N225" s="268"/>
      <c r="O225" s="269"/>
      <c r="P225" s="269"/>
      <c r="Q225" s="269"/>
      <c r="R225" s="269"/>
      <c r="S225" s="269"/>
      <c r="T225" s="269"/>
      <c r="U225" s="269"/>
      <c r="V225" s="269"/>
      <c r="W225" s="269"/>
      <c r="X225" s="270"/>
      <c r="Y225" s="15"/>
      <c r="Z225" s="15"/>
      <c r="AA225" s="15"/>
      <c r="AB225" s="15"/>
      <c r="AC225" s="15"/>
      <c r="AD225" s="15"/>
      <c r="AE225" s="15"/>
      <c r="AT225" s="271" t="s">
        <v>206</v>
      </c>
      <c r="AU225" s="271" t="s">
        <v>84</v>
      </c>
      <c r="AV225" s="15" t="s">
        <v>202</v>
      </c>
      <c r="AW225" s="15" t="s">
        <v>5</v>
      </c>
      <c r="AX225" s="15" t="s">
        <v>82</v>
      </c>
      <c r="AY225" s="271" t="s">
        <v>194</v>
      </c>
    </row>
    <row r="226" s="2" customFormat="1" ht="24.15" customHeight="1">
      <c r="A226" s="41"/>
      <c r="B226" s="42"/>
      <c r="C226" s="220" t="s">
        <v>289</v>
      </c>
      <c r="D226" s="220" t="s">
        <v>197</v>
      </c>
      <c r="E226" s="221" t="s">
        <v>1606</v>
      </c>
      <c r="F226" s="222" t="s">
        <v>1607</v>
      </c>
      <c r="G226" s="223" t="s">
        <v>503</v>
      </c>
      <c r="H226" s="224">
        <v>24</v>
      </c>
      <c r="I226" s="225"/>
      <c r="J226" s="225"/>
      <c r="K226" s="226">
        <f>ROUND(P226*H226,2)</f>
        <v>0</v>
      </c>
      <c r="L226" s="222" t="s">
        <v>201</v>
      </c>
      <c r="M226" s="47"/>
      <c r="N226" s="227" t="s">
        <v>20</v>
      </c>
      <c r="O226" s="228" t="s">
        <v>43</v>
      </c>
      <c r="P226" s="229">
        <f>I226+J226</f>
        <v>0</v>
      </c>
      <c r="Q226" s="229">
        <f>ROUND(I226*H226,2)</f>
        <v>0</v>
      </c>
      <c r="R226" s="229">
        <f>ROUND(J226*H226,2)</f>
        <v>0</v>
      </c>
      <c r="S226" s="87"/>
      <c r="T226" s="230">
        <f>S226*H226</f>
        <v>0</v>
      </c>
      <c r="U226" s="230">
        <v>4.6E-05</v>
      </c>
      <c r="V226" s="230">
        <f>U226*H226</f>
        <v>0.001104</v>
      </c>
      <c r="W226" s="230">
        <v>0</v>
      </c>
      <c r="X226" s="231">
        <f>W226*H226</f>
        <v>0</v>
      </c>
      <c r="Y226" s="41"/>
      <c r="Z226" s="41"/>
      <c r="AA226" s="41"/>
      <c r="AB226" s="41"/>
      <c r="AC226" s="41"/>
      <c r="AD226" s="41"/>
      <c r="AE226" s="41"/>
      <c r="AR226" s="232" t="s">
        <v>202</v>
      </c>
      <c r="AT226" s="232" t="s">
        <v>197</v>
      </c>
      <c r="AU226" s="232" t="s">
        <v>84</v>
      </c>
      <c r="AY226" s="20" t="s">
        <v>194</v>
      </c>
      <c r="BE226" s="233">
        <f>IF(O226="základní",K226,0)</f>
        <v>0</v>
      </c>
      <c r="BF226" s="233">
        <f>IF(O226="snížená",K226,0)</f>
        <v>0</v>
      </c>
      <c r="BG226" s="233">
        <f>IF(O226="zákl. přenesená",K226,0)</f>
        <v>0</v>
      </c>
      <c r="BH226" s="233">
        <f>IF(O226="sníž. přenesená",K226,0)</f>
        <v>0</v>
      </c>
      <c r="BI226" s="233">
        <f>IF(O226="nulová",K226,0)</f>
        <v>0</v>
      </c>
      <c r="BJ226" s="20" t="s">
        <v>82</v>
      </c>
      <c r="BK226" s="233">
        <f>ROUND(P226*H226,2)</f>
        <v>0</v>
      </c>
      <c r="BL226" s="20" t="s">
        <v>202</v>
      </c>
      <c r="BM226" s="232" t="s">
        <v>1608</v>
      </c>
    </row>
    <row r="227" s="2" customFormat="1">
      <c r="A227" s="41"/>
      <c r="B227" s="42"/>
      <c r="C227" s="43"/>
      <c r="D227" s="234" t="s">
        <v>204</v>
      </c>
      <c r="E227" s="43"/>
      <c r="F227" s="235" t="s">
        <v>1609</v>
      </c>
      <c r="G227" s="43"/>
      <c r="H227" s="43"/>
      <c r="I227" s="236"/>
      <c r="J227" s="236"/>
      <c r="K227" s="43"/>
      <c r="L227" s="43"/>
      <c r="M227" s="47"/>
      <c r="N227" s="237"/>
      <c r="O227" s="238"/>
      <c r="P227" s="87"/>
      <c r="Q227" s="87"/>
      <c r="R227" s="87"/>
      <c r="S227" s="87"/>
      <c r="T227" s="87"/>
      <c r="U227" s="87"/>
      <c r="V227" s="87"/>
      <c r="W227" s="87"/>
      <c r="X227" s="88"/>
      <c r="Y227" s="41"/>
      <c r="Z227" s="41"/>
      <c r="AA227" s="41"/>
      <c r="AB227" s="41"/>
      <c r="AC227" s="41"/>
      <c r="AD227" s="41"/>
      <c r="AE227" s="41"/>
      <c r="AT227" s="20" t="s">
        <v>204</v>
      </c>
      <c r="AU227" s="20" t="s">
        <v>84</v>
      </c>
    </row>
    <row r="228" s="13" customFormat="1">
      <c r="A228" s="13"/>
      <c r="B228" s="239"/>
      <c r="C228" s="240"/>
      <c r="D228" s="241" t="s">
        <v>206</v>
      </c>
      <c r="E228" s="242" t="s">
        <v>20</v>
      </c>
      <c r="F228" s="243" t="s">
        <v>1555</v>
      </c>
      <c r="G228" s="240"/>
      <c r="H228" s="242" t="s">
        <v>20</v>
      </c>
      <c r="I228" s="244"/>
      <c r="J228" s="244"/>
      <c r="K228" s="240"/>
      <c r="L228" s="240"/>
      <c r="M228" s="245"/>
      <c r="N228" s="246"/>
      <c r="O228" s="247"/>
      <c r="P228" s="247"/>
      <c r="Q228" s="247"/>
      <c r="R228" s="247"/>
      <c r="S228" s="247"/>
      <c r="T228" s="247"/>
      <c r="U228" s="247"/>
      <c r="V228" s="247"/>
      <c r="W228" s="247"/>
      <c r="X228" s="248"/>
      <c r="Y228" s="13"/>
      <c r="Z228" s="13"/>
      <c r="AA228" s="13"/>
      <c r="AB228" s="13"/>
      <c r="AC228" s="13"/>
      <c r="AD228" s="13"/>
      <c r="AE228" s="13"/>
      <c r="AT228" s="249" t="s">
        <v>206</v>
      </c>
      <c r="AU228" s="249" t="s">
        <v>84</v>
      </c>
      <c r="AV228" s="13" t="s">
        <v>82</v>
      </c>
      <c r="AW228" s="13" t="s">
        <v>5</v>
      </c>
      <c r="AX228" s="13" t="s">
        <v>74</v>
      </c>
      <c r="AY228" s="249" t="s">
        <v>194</v>
      </c>
    </row>
    <row r="229" s="13" customFormat="1">
      <c r="A229" s="13"/>
      <c r="B229" s="239"/>
      <c r="C229" s="240"/>
      <c r="D229" s="241" t="s">
        <v>206</v>
      </c>
      <c r="E229" s="242" t="s">
        <v>20</v>
      </c>
      <c r="F229" s="243" t="s">
        <v>1610</v>
      </c>
      <c r="G229" s="240"/>
      <c r="H229" s="242" t="s">
        <v>20</v>
      </c>
      <c r="I229" s="244"/>
      <c r="J229" s="244"/>
      <c r="K229" s="240"/>
      <c r="L229" s="240"/>
      <c r="M229" s="245"/>
      <c r="N229" s="246"/>
      <c r="O229" s="247"/>
      <c r="P229" s="247"/>
      <c r="Q229" s="247"/>
      <c r="R229" s="247"/>
      <c r="S229" s="247"/>
      <c r="T229" s="247"/>
      <c r="U229" s="247"/>
      <c r="V229" s="247"/>
      <c r="W229" s="247"/>
      <c r="X229" s="248"/>
      <c r="Y229" s="13"/>
      <c r="Z229" s="13"/>
      <c r="AA229" s="13"/>
      <c r="AB229" s="13"/>
      <c r="AC229" s="13"/>
      <c r="AD229" s="13"/>
      <c r="AE229" s="13"/>
      <c r="AT229" s="249" t="s">
        <v>206</v>
      </c>
      <c r="AU229" s="249" t="s">
        <v>84</v>
      </c>
      <c r="AV229" s="13" t="s">
        <v>82</v>
      </c>
      <c r="AW229" s="13" t="s">
        <v>5</v>
      </c>
      <c r="AX229" s="13" t="s">
        <v>74</v>
      </c>
      <c r="AY229" s="249" t="s">
        <v>194</v>
      </c>
    </row>
    <row r="230" s="13" customFormat="1">
      <c r="A230" s="13"/>
      <c r="B230" s="239"/>
      <c r="C230" s="240"/>
      <c r="D230" s="241" t="s">
        <v>206</v>
      </c>
      <c r="E230" s="242" t="s">
        <v>20</v>
      </c>
      <c r="F230" s="243" t="s">
        <v>506</v>
      </c>
      <c r="G230" s="240"/>
      <c r="H230" s="242" t="s">
        <v>20</v>
      </c>
      <c r="I230" s="244"/>
      <c r="J230" s="244"/>
      <c r="K230" s="240"/>
      <c r="L230" s="240"/>
      <c r="M230" s="245"/>
      <c r="N230" s="246"/>
      <c r="O230" s="247"/>
      <c r="P230" s="247"/>
      <c r="Q230" s="247"/>
      <c r="R230" s="247"/>
      <c r="S230" s="247"/>
      <c r="T230" s="247"/>
      <c r="U230" s="247"/>
      <c r="V230" s="247"/>
      <c r="W230" s="247"/>
      <c r="X230" s="248"/>
      <c r="Y230" s="13"/>
      <c r="Z230" s="13"/>
      <c r="AA230" s="13"/>
      <c r="AB230" s="13"/>
      <c r="AC230" s="13"/>
      <c r="AD230" s="13"/>
      <c r="AE230" s="13"/>
      <c r="AT230" s="249" t="s">
        <v>206</v>
      </c>
      <c r="AU230" s="249" t="s">
        <v>84</v>
      </c>
      <c r="AV230" s="13" t="s">
        <v>82</v>
      </c>
      <c r="AW230" s="13" t="s">
        <v>5</v>
      </c>
      <c r="AX230" s="13" t="s">
        <v>74</v>
      </c>
      <c r="AY230" s="249" t="s">
        <v>194</v>
      </c>
    </row>
    <row r="231" s="14" customFormat="1">
      <c r="A231" s="14"/>
      <c r="B231" s="250"/>
      <c r="C231" s="251"/>
      <c r="D231" s="241" t="s">
        <v>206</v>
      </c>
      <c r="E231" s="252" t="s">
        <v>20</v>
      </c>
      <c r="F231" s="253" t="s">
        <v>299</v>
      </c>
      <c r="G231" s="251"/>
      <c r="H231" s="254">
        <v>24</v>
      </c>
      <c r="I231" s="255"/>
      <c r="J231" s="255"/>
      <c r="K231" s="251"/>
      <c r="L231" s="251"/>
      <c r="M231" s="256"/>
      <c r="N231" s="257"/>
      <c r="O231" s="258"/>
      <c r="P231" s="258"/>
      <c r="Q231" s="258"/>
      <c r="R231" s="258"/>
      <c r="S231" s="258"/>
      <c r="T231" s="258"/>
      <c r="U231" s="258"/>
      <c r="V231" s="258"/>
      <c r="W231" s="258"/>
      <c r="X231" s="259"/>
      <c r="Y231" s="14"/>
      <c r="Z231" s="14"/>
      <c r="AA231" s="14"/>
      <c r="AB231" s="14"/>
      <c r="AC231" s="14"/>
      <c r="AD231" s="14"/>
      <c r="AE231" s="14"/>
      <c r="AT231" s="260" t="s">
        <v>206</v>
      </c>
      <c r="AU231" s="260" t="s">
        <v>84</v>
      </c>
      <c r="AV231" s="14" t="s">
        <v>84</v>
      </c>
      <c r="AW231" s="14" t="s">
        <v>5</v>
      </c>
      <c r="AX231" s="14" t="s">
        <v>74</v>
      </c>
      <c r="AY231" s="260" t="s">
        <v>194</v>
      </c>
    </row>
    <row r="232" s="15" customFormat="1">
      <c r="A232" s="15"/>
      <c r="B232" s="261"/>
      <c r="C232" s="262"/>
      <c r="D232" s="241" t="s">
        <v>206</v>
      </c>
      <c r="E232" s="263" t="s">
        <v>20</v>
      </c>
      <c r="F232" s="264" t="s">
        <v>210</v>
      </c>
      <c r="G232" s="262"/>
      <c r="H232" s="265">
        <v>24</v>
      </c>
      <c r="I232" s="266"/>
      <c r="J232" s="266"/>
      <c r="K232" s="262"/>
      <c r="L232" s="262"/>
      <c r="M232" s="267"/>
      <c r="N232" s="268"/>
      <c r="O232" s="269"/>
      <c r="P232" s="269"/>
      <c r="Q232" s="269"/>
      <c r="R232" s="269"/>
      <c r="S232" s="269"/>
      <c r="T232" s="269"/>
      <c r="U232" s="269"/>
      <c r="V232" s="269"/>
      <c r="W232" s="269"/>
      <c r="X232" s="270"/>
      <c r="Y232" s="15"/>
      <c r="Z232" s="15"/>
      <c r="AA232" s="15"/>
      <c r="AB232" s="15"/>
      <c r="AC232" s="15"/>
      <c r="AD232" s="15"/>
      <c r="AE232" s="15"/>
      <c r="AT232" s="271" t="s">
        <v>206</v>
      </c>
      <c r="AU232" s="271" t="s">
        <v>84</v>
      </c>
      <c r="AV232" s="15" t="s">
        <v>202</v>
      </c>
      <c r="AW232" s="15" t="s">
        <v>5</v>
      </c>
      <c r="AX232" s="15" t="s">
        <v>82</v>
      </c>
      <c r="AY232" s="271" t="s">
        <v>194</v>
      </c>
    </row>
    <row r="233" s="2" customFormat="1" ht="24.15" customHeight="1">
      <c r="A233" s="41"/>
      <c r="B233" s="42"/>
      <c r="C233" s="283" t="s">
        <v>291</v>
      </c>
      <c r="D233" s="283" t="s">
        <v>418</v>
      </c>
      <c r="E233" s="284" t="s">
        <v>1611</v>
      </c>
      <c r="F233" s="285" t="s">
        <v>1612</v>
      </c>
      <c r="G233" s="286" t="s">
        <v>503</v>
      </c>
      <c r="H233" s="287">
        <v>24</v>
      </c>
      <c r="I233" s="288"/>
      <c r="J233" s="289"/>
      <c r="K233" s="290">
        <f>ROUND(P233*H233,2)</f>
        <v>0</v>
      </c>
      <c r="L233" s="285" t="s">
        <v>201</v>
      </c>
      <c r="M233" s="291"/>
      <c r="N233" s="292" t="s">
        <v>20</v>
      </c>
      <c r="O233" s="228" t="s">
        <v>43</v>
      </c>
      <c r="P233" s="229">
        <f>I233+J233</f>
        <v>0</v>
      </c>
      <c r="Q233" s="229">
        <f>ROUND(I233*H233,2)</f>
        <v>0</v>
      </c>
      <c r="R233" s="229">
        <f>ROUND(J233*H233,2)</f>
        <v>0</v>
      </c>
      <c r="S233" s="87"/>
      <c r="T233" s="230">
        <f>S233*H233</f>
        <v>0</v>
      </c>
      <c r="U233" s="230">
        <v>0.0047200000000000002</v>
      </c>
      <c r="V233" s="230">
        <f>U233*H233</f>
        <v>0.11328000000000001</v>
      </c>
      <c r="W233" s="230">
        <v>0</v>
      </c>
      <c r="X233" s="231">
        <f>W233*H233</f>
        <v>0</v>
      </c>
      <c r="Y233" s="41"/>
      <c r="Z233" s="41"/>
      <c r="AA233" s="41"/>
      <c r="AB233" s="41"/>
      <c r="AC233" s="41"/>
      <c r="AD233" s="41"/>
      <c r="AE233" s="41"/>
      <c r="AR233" s="232" t="s">
        <v>243</v>
      </c>
      <c r="AT233" s="232" t="s">
        <v>418</v>
      </c>
      <c r="AU233" s="232" t="s">
        <v>84</v>
      </c>
      <c r="AY233" s="20" t="s">
        <v>194</v>
      </c>
      <c r="BE233" s="233">
        <f>IF(O233="základní",K233,0)</f>
        <v>0</v>
      </c>
      <c r="BF233" s="233">
        <f>IF(O233="snížená",K233,0)</f>
        <v>0</v>
      </c>
      <c r="BG233" s="233">
        <f>IF(O233="zákl. přenesená",K233,0)</f>
        <v>0</v>
      </c>
      <c r="BH233" s="233">
        <f>IF(O233="sníž. přenesená",K233,0)</f>
        <v>0</v>
      </c>
      <c r="BI233" s="233">
        <f>IF(O233="nulová",K233,0)</f>
        <v>0</v>
      </c>
      <c r="BJ233" s="20" t="s">
        <v>82</v>
      </c>
      <c r="BK233" s="233">
        <f>ROUND(P233*H233,2)</f>
        <v>0</v>
      </c>
      <c r="BL233" s="20" t="s">
        <v>202</v>
      </c>
      <c r="BM233" s="232" t="s">
        <v>1613</v>
      </c>
    </row>
    <row r="234" s="13" customFormat="1">
      <c r="A234" s="13"/>
      <c r="B234" s="239"/>
      <c r="C234" s="240"/>
      <c r="D234" s="241" t="s">
        <v>206</v>
      </c>
      <c r="E234" s="242" t="s">
        <v>20</v>
      </c>
      <c r="F234" s="243" t="s">
        <v>1555</v>
      </c>
      <c r="G234" s="240"/>
      <c r="H234" s="242" t="s">
        <v>20</v>
      </c>
      <c r="I234" s="244"/>
      <c r="J234" s="244"/>
      <c r="K234" s="240"/>
      <c r="L234" s="240"/>
      <c r="M234" s="245"/>
      <c r="N234" s="246"/>
      <c r="O234" s="247"/>
      <c r="P234" s="247"/>
      <c r="Q234" s="247"/>
      <c r="R234" s="247"/>
      <c r="S234" s="247"/>
      <c r="T234" s="247"/>
      <c r="U234" s="247"/>
      <c r="V234" s="247"/>
      <c r="W234" s="247"/>
      <c r="X234" s="248"/>
      <c r="Y234" s="13"/>
      <c r="Z234" s="13"/>
      <c r="AA234" s="13"/>
      <c r="AB234" s="13"/>
      <c r="AC234" s="13"/>
      <c r="AD234" s="13"/>
      <c r="AE234" s="13"/>
      <c r="AT234" s="249" t="s">
        <v>206</v>
      </c>
      <c r="AU234" s="249" t="s">
        <v>84</v>
      </c>
      <c r="AV234" s="13" t="s">
        <v>82</v>
      </c>
      <c r="AW234" s="13" t="s">
        <v>5</v>
      </c>
      <c r="AX234" s="13" t="s">
        <v>74</v>
      </c>
      <c r="AY234" s="249" t="s">
        <v>194</v>
      </c>
    </row>
    <row r="235" s="13" customFormat="1">
      <c r="A235" s="13"/>
      <c r="B235" s="239"/>
      <c r="C235" s="240"/>
      <c r="D235" s="241" t="s">
        <v>206</v>
      </c>
      <c r="E235" s="242" t="s">
        <v>20</v>
      </c>
      <c r="F235" s="243" t="s">
        <v>1610</v>
      </c>
      <c r="G235" s="240"/>
      <c r="H235" s="242" t="s">
        <v>20</v>
      </c>
      <c r="I235" s="244"/>
      <c r="J235" s="244"/>
      <c r="K235" s="240"/>
      <c r="L235" s="240"/>
      <c r="M235" s="245"/>
      <c r="N235" s="246"/>
      <c r="O235" s="247"/>
      <c r="P235" s="247"/>
      <c r="Q235" s="247"/>
      <c r="R235" s="247"/>
      <c r="S235" s="247"/>
      <c r="T235" s="247"/>
      <c r="U235" s="247"/>
      <c r="V235" s="247"/>
      <c r="W235" s="247"/>
      <c r="X235" s="248"/>
      <c r="Y235" s="13"/>
      <c r="Z235" s="13"/>
      <c r="AA235" s="13"/>
      <c r="AB235" s="13"/>
      <c r="AC235" s="13"/>
      <c r="AD235" s="13"/>
      <c r="AE235" s="13"/>
      <c r="AT235" s="249" t="s">
        <v>206</v>
      </c>
      <c r="AU235" s="249" t="s">
        <v>84</v>
      </c>
      <c r="AV235" s="13" t="s">
        <v>82</v>
      </c>
      <c r="AW235" s="13" t="s">
        <v>5</v>
      </c>
      <c r="AX235" s="13" t="s">
        <v>74</v>
      </c>
      <c r="AY235" s="249" t="s">
        <v>194</v>
      </c>
    </row>
    <row r="236" s="13" customFormat="1">
      <c r="A236" s="13"/>
      <c r="B236" s="239"/>
      <c r="C236" s="240"/>
      <c r="D236" s="241" t="s">
        <v>206</v>
      </c>
      <c r="E236" s="242" t="s">
        <v>20</v>
      </c>
      <c r="F236" s="243" t="s">
        <v>506</v>
      </c>
      <c r="G236" s="240"/>
      <c r="H236" s="242" t="s">
        <v>20</v>
      </c>
      <c r="I236" s="244"/>
      <c r="J236" s="244"/>
      <c r="K236" s="240"/>
      <c r="L236" s="240"/>
      <c r="M236" s="245"/>
      <c r="N236" s="246"/>
      <c r="O236" s="247"/>
      <c r="P236" s="247"/>
      <c r="Q236" s="247"/>
      <c r="R236" s="247"/>
      <c r="S236" s="247"/>
      <c r="T236" s="247"/>
      <c r="U236" s="247"/>
      <c r="V236" s="247"/>
      <c r="W236" s="247"/>
      <c r="X236" s="248"/>
      <c r="Y236" s="13"/>
      <c r="Z236" s="13"/>
      <c r="AA236" s="13"/>
      <c r="AB236" s="13"/>
      <c r="AC236" s="13"/>
      <c r="AD236" s="13"/>
      <c r="AE236" s="13"/>
      <c r="AT236" s="249" t="s">
        <v>206</v>
      </c>
      <c r="AU236" s="249" t="s">
        <v>84</v>
      </c>
      <c r="AV236" s="13" t="s">
        <v>82</v>
      </c>
      <c r="AW236" s="13" t="s">
        <v>5</v>
      </c>
      <c r="AX236" s="13" t="s">
        <v>74</v>
      </c>
      <c r="AY236" s="249" t="s">
        <v>194</v>
      </c>
    </row>
    <row r="237" s="14" customFormat="1">
      <c r="A237" s="14"/>
      <c r="B237" s="250"/>
      <c r="C237" s="251"/>
      <c r="D237" s="241" t="s">
        <v>206</v>
      </c>
      <c r="E237" s="252" t="s">
        <v>20</v>
      </c>
      <c r="F237" s="253" t="s">
        <v>299</v>
      </c>
      <c r="G237" s="251"/>
      <c r="H237" s="254">
        <v>24</v>
      </c>
      <c r="I237" s="255"/>
      <c r="J237" s="255"/>
      <c r="K237" s="251"/>
      <c r="L237" s="251"/>
      <c r="M237" s="256"/>
      <c r="N237" s="257"/>
      <c r="O237" s="258"/>
      <c r="P237" s="258"/>
      <c r="Q237" s="258"/>
      <c r="R237" s="258"/>
      <c r="S237" s="258"/>
      <c r="T237" s="258"/>
      <c r="U237" s="258"/>
      <c r="V237" s="258"/>
      <c r="W237" s="258"/>
      <c r="X237" s="259"/>
      <c r="Y237" s="14"/>
      <c r="Z237" s="14"/>
      <c r="AA237" s="14"/>
      <c r="AB237" s="14"/>
      <c r="AC237" s="14"/>
      <c r="AD237" s="14"/>
      <c r="AE237" s="14"/>
      <c r="AT237" s="260" t="s">
        <v>206</v>
      </c>
      <c r="AU237" s="260" t="s">
        <v>84</v>
      </c>
      <c r="AV237" s="14" t="s">
        <v>84</v>
      </c>
      <c r="AW237" s="14" t="s">
        <v>5</v>
      </c>
      <c r="AX237" s="14" t="s">
        <v>74</v>
      </c>
      <c r="AY237" s="260" t="s">
        <v>194</v>
      </c>
    </row>
    <row r="238" s="15" customFormat="1">
      <c r="A238" s="15"/>
      <c r="B238" s="261"/>
      <c r="C238" s="262"/>
      <c r="D238" s="241" t="s">
        <v>206</v>
      </c>
      <c r="E238" s="263" t="s">
        <v>20</v>
      </c>
      <c r="F238" s="264" t="s">
        <v>210</v>
      </c>
      <c r="G238" s="262"/>
      <c r="H238" s="265">
        <v>24</v>
      </c>
      <c r="I238" s="266"/>
      <c r="J238" s="266"/>
      <c r="K238" s="262"/>
      <c r="L238" s="262"/>
      <c r="M238" s="267"/>
      <c r="N238" s="268"/>
      <c r="O238" s="269"/>
      <c r="P238" s="269"/>
      <c r="Q238" s="269"/>
      <c r="R238" s="269"/>
      <c r="S238" s="269"/>
      <c r="T238" s="269"/>
      <c r="U238" s="269"/>
      <c r="V238" s="269"/>
      <c r="W238" s="269"/>
      <c r="X238" s="270"/>
      <c r="Y238" s="15"/>
      <c r="Z238" s="15"/>
      <c r="AA238" s="15"/>
      <c r="AB238" s="15"/>
      <c r="AC238" s="15"/>
      <c r="AD238" s="15"/>
      <c r="AE238" s="15"/>
      <c r="AT238" s="271" t="s">
        <v>206</v>
      </c>
      <c r="AU238" s="271" t="s">
        <v>84</v>
      </c>
      <c r="AV238" s="15" t="s">
        <v>202</v>
      </c>
      <c r="AW238" s="15" t="s">
        <v>5</v>
      </c>
      <c r="AX238" s="15" t="s">
        <v>82</v>
      </c>
      <c r="AY238" s="271" t="s">
        <v>194</v>
      </c>
    </row>
    <row r="239" s="2" customFormat="1" ht="24.15" customHeight="1">
      <c r="A239" s="41"/>
      <c r="B239" s="42"/>
      <c r="C239" s="220" t="s">
        <v>287</v>
      </c>
      <c r="D239" s="220" t="s">
        <v>197</v>
      </c>
      <c r="E239" s="221" t="s">
        <v>1614</v>
      </c>
      <c r="F239" s="222" t="s">
        <v>1615</v>
      </c>
      <c r="G239" s="223" t="s">
        <v>503</v>
      </c>
      <c r="H239" s="224">
        <v>24</v>
      </c>
      <c r="I239" s="225"/>
      <c r="J239" s="225"/>
      <c r="K239" s="226">
        <f>ROUND(P239*H239,2)</f>
        <v>0</v>
      </c>
      <c r="L239" s="222" t="s">
        <v>201</v>
      </c>
      <c r="M239" s="47"/>
      <c r="N239" s="227" t="s">
        <v>20</v>
      </c>
      <c r="O239" s="228" t="s">
        <v>43</v>
      </c>
      <c r="P239" s="229">
        <f>I239+J239</f>
        <v>0</v>
      </c>
      <c r="Q239" s="229">
        <f>ROUND(I239*H239,2)</f>
        <v>0</v>
      </c>
      <c r="R239" s="229">
        <f>ROUND(J239*H239,2)</f>
        <v>0</v>
      </c>
      <c r="S239" s="87"/>
      <c r="T239" s="230">
        <f>S239*H239</f>
        <v>0</v>
      </c>
      <c r="U239" s="230">
        <v>5.3999999999999998E-05</v>
      </c>
      <c r="V239" s="230">
        <f>U239*H239</f>
        <v>0.0012959999999999998</v>
      </c>
      <c r="W239" s="230">
        <v>0</v>
      </c>
      <c r="X239" s="231">
        <f>W239*H239</f>
        <v>0</v>
      </c>
      <c r="Y239" s="41"/>
      <c r="Z239" s="41"/>
      <c r="AA239" s="41"/>
      <c r="AB239" s="41"/>
      <c r="AC239" s="41"/>
      <c r="AD239" s="41"/>
      <c r="AE239" s="41"/>
      <c r="AR239" s="232" t="s">
        <v>202</v>
      </c>
      <c r="AT239" s="232" t="s">
        <v>197</v>
      </c>
      <c r="AU239" s="232" t="s">
        <v>84</v>
      </c>
      <c r="AY239" s="20" t="s">
        <v>194</v>
      </c>
      <c r="BE239" s="233">
        <f>IF(O239="základní",K239,0)</f>
        <v>0</v>
      </c>
      <c r="BF239" s="233">
        <f>IF(O239="snížená",K239,0)</f>
        <v>0</v>
      </c>
      <c r="BG239" s="233">
        <f>IF(O239="zákl. přenesená",K239,0)</f>
        <v>0</v>
      </c>
      <c r="BH239" s="233">
        <f>IF(O239="sníž. přenesená",K239,0)</f>
        <v>0</v>
      </c>
      <c r="BI239" s="233">
        <f>IF(O239="nulová",K239,0)</f>
        <v>0</v>
      </c>
      <c r="BJ239" s="20" t="s">
        <v>82</v>
      </c>
      <c r="BK239" s="233">
        <f>ROUND(P239*H239,2)</f>
        <v>0</v>
      </c>
      <c r="BL239" s="20" t="s">
        <v>202</v>
      </c>
      <c r="BM239" s="232" t="s">
        <v>1616</v>
      </c>
    </row>
    <row r="240" s="2" customFormat="1">
      <c r="A240" s="41"/>
      <c r="B240" s="42"/>
      <c r="C240" s="43"/>
      <c r="D240" s="234" t="s">
        <v>204</v>
      </c>
      <c r="E240" s="43"/>
      <c r="F240" s="235" t="s">
        <v>1617</v>
      </c>
      <c r="G240" s="43"/>
      <c r="H240" s="43"/>
      <c r="I240" s="236"/>
      <c r="J240" s="236"/>
      <c r="K240" s="43"/>
      <c r="L240" s="43"/>
      <c r="M240" s="47"/>
      <c r="N240" s="237"/>
      <c r="O240" s="238"/>
      <c r="P240" s="87"/>
      <c r="Q240" s="87"/>
      <c r="R240" s="87"/>
      <c r="S240" s="87"/>
      <c r="T240" s="87"/>
      <c r="U240" s="87"/>
      <c r="V240" s="87"/>
      <c r="W240" s="87"/>
      <c r="X240" s="88"/>
      <c r="Y240" s="41"/>
      <c r="Z240" s="41"/>
      <c r="AA240" s="41"/>
      <c r="AB240" s="41"/>
      <c r="AC240" s="41"/>
      <c r="AD240" s="41"/>
      <c r="AE240" s="41"/>
      <c r="AT240" s="20" t="s">
        <v>204</v>
      </c>
      <c r="AU240" s="20" t="s">
        <v>84</v>
      </c>
    </row>
    <row r="241" s="13" customFormat="1">
      <c r="A241" s="13"/>
      <c r="B241" s="239"/>
      <c r="C241" s="240"/>
      <c r="D241" s="241" t="s">
        <v>206</v>
      </c>
      <c r="E241" s="242" t="s">
        <v>20</v>
      </c>
      <c r="F241" s="243" t="s">
        <v>1555</v>
      </c>
      <c r="G241" s="240"/>
      <c r="H241" s="242" t="s">
        <v>20</v>
      </c>
      <c r="I241" s="244"/>
      <c r="J241" s="244"/>
      <c r="K241" s="240"/>
      <c r="L241" s="240"/>
      <c r="M241" s="245"/>
      <c r="N241" s="246"/>
      <c r="O241" s="247"/>
      <c r="P241" s="247"/>
      <c r="Q241" s="247"/>
      <c r="R241" s="247"/>
      <c r="S241" s="247"/>
      <c r="T241" s="247"/>
      <c r="U241" s="247"/>
      <c r="V241" s="247"/>
      <c r="W241" s="247"/>
      <c r="X241" s="248"/>
      <c r="Y241" s="13"/>
      <c r="Z241" s="13"/>
      <c r="AA241" s="13"/>
      <c r="AB241" s="13"/>
      <c r="AC241" s="13"/>
      <c r="AD241" s="13"/>
      <c r="AE241" s="13"/>
      <c r="AT241" s="249" t="s">
        <v>206</v>
      </c>
      <c r="AU241" s="249" t="s">
        <v>84</v>
      </c>
      <c r="AV241" s="13" t="s">
        <v>82</v>
      </c>
      <c r="AW241" s="13" t="s">
        <v>5</v>
      </c>
      <c r="AX241" s="13" t="s">
        <v>74</v>
      </c>
      <c r="AY241" s="249" t="s">
        <v>194</v>
      </c>
    </row>
    <row r="242" s="13" customFormat="1">
      <c r="A242" s="13"/>
      <c r="B242" s="239"/>
      <c r="C242" s="240"/>
      <c r="D242" s="241" t="s">
        <v>206</v>
      </c>
      <c r="E242" s="242" t="s">
        <v>20</v>
      </c>
      <c r="F242" s="243" t="s">
        <v>1610</v>
      </c>
      <c r="G242" s="240"/>
      <c r="H242" s="242" t="s">
        <v>20</v>
      </c>
      <c r="I242" s="244"/>
      <c r="J242" s="244"/>
      <c r="K242" s="240"/>
      <c r="L242" s="240"/>
      <c r="M242" s="245"/>
      <c r="N242" s="246"/>
      <c r="O242" s="247"/>
      <c r="P242" s="247"/>
      <c r="Q242" s="247"/>
      <c r="R242" s="247"/>
      <c r="S242" s="247"/>
      <c r="T242" s="247"/>
      <c r="U242" s="247"/>
      <c r="V242" s="247"/>
      <c r="W242" s="247"/>
      <c r="X242" s="248"/>
      <c r="Y242" s="13"/>
      <c r="Z242" s="13"/>
      <c r="AA242" s="13"/>
      <c r="AB242" s="13"/>
      <c r="AC242" s="13"/>
      <c r="AD242" s="13"/>
      <c r="AE242" s="13"/>
      <c r="AT242" s="249" t="s">
        <v>206</v>
      </c>
      <c r="AU242" s="249" t="s">
        <v>84</v>
      </c>
      <c r="AV242" s="13" t="s">
        <v>82</v>
      </c>
      <c r="AW242" s="13" t="s">
        <v>5</v>
      </c>
      <c r="AX242" s="13" t="s">
        <v>74</v>
      </c>
      <c r="AY242" s="249" t="s">
        <v>194</v>
      </c>
    </row>
    <row r="243" s="13" customFormat="1">
      <c r="A243" s="13"/>
      <c r="B243" s="239"/>
      <c r="C243" s="240"/>
      <c r="D243" s="241" t="s">
        <v>206</v>
      </c>
      <c r="E243" s="242" t="s">
        <v>20</v>
      </c>
      <c r="F243" s="243" t="s">
        <v>506</v>
      </c>
      <c r="G243" s="240"/>
      <c r="H243" s="242" t="s">
        <v>20</v>
      </c>
      <c r="I243" s="244"/>
      <c r="J243" s="244"/>
      <c r="K243" s="240"/>
      <c r="L243" s="240"/>
      <c r="M243" s="245"/>
      <c r="N243" s="246"/>
      <c r="O243" s="247"/>
      <c r="P243" s="247"/>
      <c r="Q243" s="247"/>
      <c r="R243" s="247"/>
      <c r="S243" s="247"/>
      <c r="T243" s="247"/>
      <c r="U243" s="247"/>
      <c r="V243" s="247"/>
      <c r="W243" s="247"/>
      <c r="X243" s="248"/>
      <c r="Y243" s="13"/>
      <c r="Z243" s="13"/>
      <c r="AA243" s="13"/>
      <c r="AB243" s="13"/>
      <c r="AC243" s="13"/>
      <c r="AD243" s="13"/>
      <c r="AE243" s="13"/>
      <c r="AT243" s="249" t="s">
        <v>206</v>
      </c>
      <c r="AU243" s="249" t="s">
        <v>84</v>
      </c>
      <c r="AV243" s="13" t="s">
        <v>82</v>
      </c>
      <c r="AW243" s="13" t="s">
        <v>5</v>
      </c>
      <c r="AX243" s="13" t="s">
        <v>74</v>
      </c>
      <c r="AY243" s="249" t="s">
        <v>194</v>
      </c>
    </row>
    <row r="244" s="14" customFormat="1">
      <c r="A244" s="14"/>
      <c r="B244" s="250"/>
      <c r="C244" s="251"/>
      <c r="D244" s="241" t="s">
        <v>206</v>
      </c>
      <c r="E244" s="252" t="s">
        <v>20</v>
      </c>
      <c r="F244" s="253" t="s">
        <v>299</v>
      </c>
      <c r="G244" s="251"/>
      <c r="H244" s="254">
        <v>24</v>
      </c>
      <c r="I244" s="255"/>
      <c r="J244" s="255"/>
      <c r="K244" s="251"/>
      <c r="L244" s="251"/>
      <c r="M244" s="256"/>
      <c r="N244" s="257"/>
      <c r="O244" s="258"/>
      <c r="P244" s="258"/>
      <c r="Q244" s="258"/>
      <c r="R244" s="258"/>
      <c r="S244" s="258"/>
      <c r="T244" s="258"/>
      <c r="U244" s="258"/>
      <c r="V244" s="258"/>
      <c r="W244" s="258"/>
      <c r="X244" s="259"/>
      <c r="Y244" s="14"/>
      <c r="Z244" s="14"/>
      <c r="AA244" s="14"/>
      <c r="AB244" s="14"/>
      <c r="AC244" s="14"/>
      <c r="AD244" s="14"/>
      <c r="AE244" s="14"/>
      <c r="AT244" s="260" t="s">
        <v>206</v>
      </c>
      <c r="AU244" s="260" t="s">
        <v>84</v>
      </c>
      <c r="AV244" s="14" t="s">
        <v>84</v>
      </c>
      <c r="AW244" s="14" t="s">
        <v>5</v>
      </c>
      <c r="AX244" s="14" t="s">
        <v>74</v>
      </c>
      <c r="AY244" s="260" t="s">
        <v>194</v>
      </c>
    </row>
    <row r="245" s="15" customFormat="1">
      <c r="A245" s="15"/>
      <c r="B245" s="261"/>
      <c r="C245" s="262"/>
      <c r="D245" s="241" t="s">
        <v>206</v>
      </c>
      <c r="E245" s="263" t="s">
        <v>20</v>
      </c>
      <c r="F245" s="264" t="s">
        <v>210</v>
      </c>
      <c r="G245" s="262"/>
      <c r="H245" s="265">
        <v>24</v>
      </c>
      <c r="I245" s="266"/>
      <c r="J245" s="266"/>
      <c r="K245" s="262"/>
      <c r="L245" s="262"/>
      <c r="M245" s="267"/>
      <c r="N245" s="268"/>
      <c r="O245" s="269"/>
      <c r="P245" s="269"/>
      <c r="Q245" s="269"/>
      <c r="R245" s="269"/>
      <c r="S245" s="269"/>
      <c r="T245" s="269"/>
      <c r="U245" s="269"/>
      <c r="V245" s="269"/>
      <c r="W245" s="269"/>
      <c r="X245" s="270"/>
      <c r="Y245" s="15"/>
      <c r="Z245" s="15"/>
      <c r="AA245" s="15"/>
      <c r="AB245" s="15"/>
      <c r="AC245" s="15"/>
      <c r="AD245" s="15"/>
      <c r="AE245" s="15"/>
      <c r="AT245" s="271" t="s">
        <v>206</v>
      </c>
      <c r="AU245" s="271" t="s">
        <v>84</v>
      </c>
      <c r="AV245" s="15" t="s">
        <v>202</v>
      </c>
      <c r="AW245" s="15" t="s">
        <v>5</v>
      </c>
      <c r="AX245" s="15" t="s">
        <v>82</v>
      </c>
      <c r="AY245" s="271" t="s">
        <v>194</v>
      </c>
    </row>
    <row r="246" s="2" customFormat="1" ht="24.15" customHeight="1">
      <c r="A246" s="41"/>
      <c r="B246" s="42"/>
      <c r="C246" s="283" t="s">
        <v>294</v>
      </c>
      <c r="D246" s="283" t="s">
        <v>418</v>
      </c>
      <c r="E246" s="284" t="s">
        <v>1611</v>
      </c>
      <c r="F246" s="285" t="s">
        <v>1612</v>
      </c>
      <c r="G246" s="286" t="s">
        <v>503</v>
      </c>
      <c r="H246" s="287">
        <v>72</v>
      </c>
      <c r="I246" s="288"/>
      <c r="J246" s="289"/>
      <c r="K246" s="290">
        <f>ROUND(P246*H246,2)</f>
        <v>0</v>
      </c>
      <c r="L246" s="285" t="s">
        <v>201</v>
      </c>
      <c r="M246" s="291"/>
      <c r="N246" s="292" t="s">
        <v>20</v>
      </c>
      <c r="O246" s="228" t="s">
        <v>43</v>
      </c>
      <c r="P246" s="229">
        <f>I246+J246</f>
        <v>0</v>
      </c>
      <c r="Q246" s="229">
        <f>ROUND(I246*H246,2)</f>
        <v>0</v>
      </c>
      <c r="R246" s="229">
        <f>ROUND(J246*H246,2)</f>
        <v>0</v>
      </c>
      <c r="S246" s="87"/>
      <c r="T246" s="230">
        <f>S246*H246</f>
        <v>0</v>
      </c>
      <c r="U246" s="230">
        <v>0.0047200000000000002</v>
      </c>
      <c r="V246" s="230">
        <f>U246*H246</f>
        <v>0.33984000000000003</v>
      </c>
      <c r="W246" s="230">
        <v>0</v>
      </c>
      <c r="X246" s="231">
        <f>W246*H246</f>
        <v>0</v>
      </c>
      <c r="Y246" s="41"/>
      <c r="Z246" s="41"/>
      <c r="AA246" s="41"/>
      <c r="AB246" s="41"/>
      <c r="AC246" s="41"/>
      <c r="AD246" s="41"/>
      <c r="AE246" s="41"/>
      <c r="AR246" s="232" t="s">
        <v>243</v>
      </c>
      <c r="AT246" s="232" t="s">
        <v>418</v>
      </c>
      <c r="AU246" s="232" t="s">
        <v>84</v>
      </c>
      <c r="AY246" s="20" t="s">
        <v>194</v>
      </c>
      <c r="BE246" s="233">
        <f>IF(O246="základní",K246,0)</f>
        <v>0</v>
      </c>
      <c r="BF246" s="233">
        <f>IF(O246="snížená",K246,0)</f>
        <v>0</v>
      </c>
      <c r="BG246" s="233">
        <f>IF(O246="zákl. přenesená",K246,0)</f>
        <v>0</v>
      </c>
      <c r="BH246" s="233">
        <f>IF(O246="sníž. přenesená",K246,0)</f>
        <v>0</v>
      </c>
      <c r="BI246" s="233">
        <f>IF(O246="nulová",K246,0)</f>
        <v>0</v>
      </c>
      <c r="BJ246" s="20" t="s">
        <v>82</v>
      </c>
      <c r="BK246" s="233">
        <f>ROUND(P246*H246,2)</f>
        <v>0</v>
      </c>
      <c r="BL246" s="20" t="s">
        <v>202</v>
      </c>
      <c r="BM246" s="232" t="s">
        <v>1618</v>
      </c>
    </row>
    <row r="247" s="13" customFormat="1">
      <c r="A247" s="13"/>
      <c r="B247" s="239"/>
      <c r="C247" s="240"/>
      <c r="D247" s="241" t="s">
        <v>206</v>
      </c>
      <c r="E247" s="242" t="s">
        <v>20</v>
      </c>
      <c r="F247" s="243" t="s">
        <v>1555</v>
      </c>
      <c r="G247" s="240"/>
      <c r="H247" s="242" t="s">
        <v>20</v>
      </c>
      <c r="I247" s="244"/>
      <c r="J247" s="244"/>
      <c r="K247" s="240"/>
      <c r="L247" s="240"/>
      <c r="M247" s="245"/>
      <c r="N247" s="246"/>
      <c r="O247" s="247"/>
      <c r="P247" s="247"/>
      <c r="Q247" s="247"/>
      <c r="R247" s="247"/>
      <c r="S247" s="247"/>
      <c r="T247" s="247"/>
      <c r="U247" s="247"/>
      <c r="V247" s="247"/>
      <c r="W247" s="247"/>
      <c r="X247" s="248"/>
      <c r="Y247" s="13"/>
      <c r="Z247" s="13"/>
      <c r="AA247" s="13"/>
      <c r="AB247" s="13"/>
      <c r="AC247" s="13"/>
      <c r="AD247" s="13"/>
      <c r="AE247" s="13"/>
      <c r="AT247" s="249" t="s">
        <v>206</v>
      </c>
      <c r="AU247" s="249" t="s">
        <v>84</v>
      </c>
      <c r="AV247" s="13" t="s">
        <v>82</v>
      </c>
      <c r="AW247" s="13" t="s">
        <v>5</v>
      </c>
      <c r="AX247" s="13" t="s">
        <v>74</v>
      </c>
      <c r="AY247" s="249" t="s">
        <v>194</v>
      </c>
    </row>
    <row r="248" s="13" customFormat="1">
      <c r="A248" s="13"/>
      <c r="B248" s="239"/>
      <c r="C248" s="240"/>
      <c r="D248" s="241" t="s">
        <v>206</v>
      </c>
      <c r="E248" s="242" t="s">
        <v>20</v>
      </c>
      <c r="F248" s="243" t="s">
        <v>1610</v>
      </c>
      <c r="G248" s="240"/>
      <c r="H248" s="242" t="s">
        <v>20</v>
      </c>
      <c r="I248" s="244"/>
      <c r="J248" s="244"/>
      <c r="K248" s="240"/>
      <c r="L248" s="240"/>
      <c r="M248" s="245"/>
      <c r="N248" s="246"/>
      <c r="O248" s="247"/>
      <c r="P248" s="247"/>
      <c r="Q248" s="247"/>
      <c r="R248" s="247"/>
      <c r="S248" s="247"/>
      <c r="T248" s="247"/>
      <c r="U248" s="247"/>
      <c r="V248" s="247"/>
      <c r="W248" s="247"/>
      <c r="X248" s="248"/>
      <c r="Y248" s="13"/>
      <c r="Z248" s="13"/>
      <c r="AA248" s="13"/>
      <c r="AB248" s="13"/>
      <c r="AC248" s="13"/>
      <c r="AD248" s="13"/>
      <c r="AE248" s="13"/>
      <c r="AT248" s="249" t="s">
        <v>206</v>
      </c>
      <c r="AU248" s="249" t="s">
        <v>84</v>
      </c>
      <c r="AV248" s="13" t="s">
        <v>82</v>
      </c>
      <c r="AW248" s="13" t="s">
        <v>5</v>
      </c>
      <c r="AX248" s="13" t="s">
        <v>74</v>
      </c>
      <c r="AY248" s="249" t="s">
        <v>194</v>
      </c>
    </row>
    <row r="249" s="13" customFormat="1">
      <c r="A249" s="13"/>
      <c r="B249" s="239"/>
      <c r="C249" s="240"/>
      <c r="D249" s="241" t="s">
        <v>206</v>
      </c>
      <c r="E249" s="242" t="s">
        <v>20</v>
      </c>
      <c r="F249" s="243" t="s">
        <v>506</v>
      </c>
      <c r="G249" s="240"/>
      <c r="H249" s="242" t="s">
        <v>20</v>
      </c>
      <c r="I249" s="244"/>
      <c r="J249" s="244"/>
      <c r="K249" s="240"/>
      <c r="L249" s="240"/>
      <c r="M249" s="245"/>
      <c r="N249" s="246"/>
      <c r="O249" s="247"/>
      <c r="P249" s="247"/>
      <c r="Q249" s="247"/>
      <c r="R249" s="247"/>
      <c r="S249" s="247"/>
      <c r="T249" s="247"/>
      <c r="U249" s="247"/>
      <c r="V249" s="247"/>
      <c r="W249" s="247"/>
      <c r="X249" s="248"/>
      <c r="Y249" s="13"/>
      <c r="Z249" s="13"/>
      <c r="AA249" s="13"/>
      <c r="AB249" s="13"/>
      <c r="AC249" s="13"/>
      <c r="AD249" s="13"/>
      <c r="AE249" s="13"/>
      <c r="AT249" s="249" t="s">
        <v>206</v>
      </c>
      <c r="AU249" s="249" t="s">
        <v>84</v>
      </c>
      <c r="AV249" s="13" t="s">
        <v>82</v>
      </c>
      <c r="AW249" s="13" t="s">
        <v>5</v>
      </c>
      <c r="AX249" s="13" t="s">
        <v>74</v>
      </c>
      <c r="AY249" s="249" t="s">
        <v>194</v>
      </c>
    </row>
    <row r="250" s="14" customFormat="1">
      <c r="A250" s="14"/>
      <c r="B250" s="250"/>
      <c r="C250" s="251"/>
      <c r="D250" s="241" t="s">
        <v>206</v>
      </c>
      <c r="E250" s="252" t="s">
        <v>20</v>
      </c>
      <c r="F250" s="253" t="s">
        <v>299</v>
      </c>
      <c r="G250" s="251"/>
      <c r="H250" s="254">
        <v>24</v>
      </c>
      <c r="I250" s="255"/>
      <c r="J250" s="255"/>
      <c r="K250" s="251"/>
      <c r="L250" s="251"/>
      <c r="M250" s="256"/>
      <c r="N250" s="257"/>
      <c r="O250" s="258"/>
      <c r="P250" s="258"/>
      <c r="Q250" s="258"/>
      <c r="R250" s="258"/>
      <c r="S250" s="258"/>
      <c r="T250" s="258"/>
      <c r="U250" s="258"/>
      <c r="V250" s="258"/>
      <c r="W250" s="258"/>
      <c r="X250" s="259"/>
      <c r="Y250" s="14"/>
      <c r="Z250" s="14"/>
      <c r="AA250" s="14"/>
      <c r="AB250" s="14"/>
      <c r="AC250" s="14"/>
      <c r="AD250" s="14"/>
      <c r="AE250" s="14"/>
      <c r="AT250" s="260" t="s">
        <v>206</v>
      </c>
      <c r="AU250" s="260" t="s">
        <v>84</v>
      </c>
      <c r="AV250" s="14" t="s">
        <v>84</v>
      </c>
      <c r="AW250" s="14" t="s">
        <v>5</v>
      </c>
      <c r="AX250" s="14" t="s">
        <v>74</v>
      </c>
      <c r="AY250" s="260" t="s">
        <v>194</v>
      </c>
    </row>
    <row r="251" s="16" customFormat="1">
      <c r="A251" s="16"/>
      <c r="B251" s="272"/>
      <c r="C251" s="273"/>
      <c r="D251" s="241" t="s">
        <v>206</v>
      </c>
      <c r="E251" s="274" t="s">
        <v>20</v>
      </c>
      <c r="F251" s="275" t="s">
        <v>1619</v>
      </c>
      <c r="G251" s="273"/>
      <c r="H251" s="276">
        <v>24</v>
      </c>
      <c r="I251" s="277"/>
      <c r="J251" s="277"/>
      <c r="K251" s="273"/>
      <c r="L251" s="273"/>
      <c r="M251" s="278"/>
      <c r="N251" s="279"/>
      <c r="O251" s="280"/>
      <c r="P251" s="280"/>
      <c r="Q251" s="280"/>
      <c r="R251" s="280"/>
      <c r="S251" s="280"/>
      <c r="T251" s="280"/>
      <c r="U251" s="280"/>
      <c r="V251" s="280"/>
      <c r="W251" s="280"/>
      <c r="X251" s="281"/>
      <c r="Y251" s="16"/>
      <c r="Z251" s="16"/>
      <c r="AA251" s="16"/>
      <c r="AB251" s="16"/>
      <c r="AC251" s="16"/>
      <c r="AD251" s="16"/>
      <c r="AE251" s="16"/>
      <c r="AT251" s="282" t="s">
        <v>206</v>
      </c>
      <c r="AU251" s="282" t="s">
        <v>84</v>
      </c>
      <c r="AV251" s="16" t="s">
        <v>215</v>
      </c>
      <c r="AW251" s="16" t="s">
        <v>5</v>
      </c>
      <c r="AX251" s="16" t="s">
        <v>74</v>
      </c>
      <c r="AY251" s="282" t="s">
        <v>194</v>
      </c>
    </row>
    <row r="252" s="14" customFormat="1">
      <c r="A252" s="14"/>
      <c r="B252" s="250"/>
      <c r="C252" s="251"/>
      <c r="D252" s="241" t="s">
        <v>206</v>
      </c>
      <c r="E252" s="252" t="s">
        <v>20</v>
      </c>
      <c r="F252" s="253" t="s">
        <v>1620</v>
      </c>
      <c r="G252" s="251"/>
      <c r="H252" s="254">
        <v>72</v>
      </c>
      <c r="I252" s="255"/>
      <c r="J252" s="255"/>
      <c r="K252" s="251"/>
      <c r="L252" s="251"/>
      <c r="M252" s="256"/>
      <c r="N252" s="257"/>
      <c r="O252" s="258"/>
      <c r="P252" s="258"/>
      <c r="Q252" s="258"/>
      <c r="R252" s="258"/>
      <c r="S252" s="258"/>
      <c r="T252" s="258"/>
      <c r="U252" s="258"/>
      <c r="V252" s="258"/>
      <c r="W252" s="258"/>
      <c r="X252" s="259"/>
      <c r="Y252" s="14"/>
      <c r="Z252" s="14"/>
      <c r="AA252" s="14"/>
      <c r="AB252" s="14"/>
      <c r="AC252" s="14"/>
      <c r="AD252" s="14"/>
      <c r="AE252" s="14"/>
      <c r="AT252" s="260" t="s">
        <v>206</v>
      </c>
      <c r="AU252" s="260" t="s">
        <v>84</v>
      </c>
      <c r="AV252" s="14" t="s">
        <v>84</v>
      </c>
      <c r="AW252" s="14" t="s">
        <v>5</v>
      </c>
      <c r="AX252" s="14" t="s">
        <v>74</v>
      </c>
      <c r="AY252" s="260" t="s">
        <v>194</v>
      </c>
    </row>
    <row r="253" s="16" customFormat="1">
      <c r="A253" s="16"/>
      <c r="B253" s="272"/>
      <c r="C253" s="273"/>
      <c r="D253" s="241" t="s">
        <v>206</v>
      </c>
      <c r="E253" s="274" t="s">
        <v>20</v>
      </c>
      <c r="F253" s="275" t="s">
        <v>1621</v>
      </c>
      <c r="G253" s="273"/>
      <c r="H253" s="276">
        <v>72</v>
      </c>
      <c r="I253" s="277"/>
      <c r="J253" s="277"/>
      <c r="K253" s="273"/>
      <c r="L253" s="273"/>
      <c r="M253" s="278"/>
      <c r="N253" s="279"/>
      <c r="O253" s="280"/>
      <c r="P253" s="280"/>
      <c r="Q253" s="280"/>
      <c r="R253" s="280"/>
      <c r="S253" s="280"/>
      <c r="T253" s="280"/>
      <c r="U253" s="280"/>
      <c r="V253" s="280"/>
      <c r="W253" s="280"/>
      <c r="X253" s="281"/>
      <c r="Y253" s="16"/>
      <c r="Z253" s="16"/>
      <c r="AA253" s="16"/>
      <c r="AB253" s="16"/>
      <c r="AC253" s="16"/>
      <c r="AD253" s="16"/>
      <c r="AE253" s="16"/>
      <c r="AT253" s="282" t="s">
        <v>206</v>
      </c>
      <c r="AU253" s="282" t="s">
        <v>84</v>
      </c>
      <c r="AV253" s="16" t="s">
        <v>215</v>
      </c>
      <c r="AW253" s="16" t="s">
        <v>5</v>
      </c>
      <c r="AX253" s="16" t="s">
        <v>82</v>
      </c>
      <c r="AY253" s="282" t="s">
        <v>194</v>
      </c>
    </row>
    <row r="254" s="2" customFormat="1" ht="24.15" customHeight="1">
      <c r="A254" s="41"/>
      <c r="B254" s="42"/>
      <c r="C254" s="220" t="s">
        <v>296</v>
      </c>
      <c r="D254" s="220" t="s">
        <v>197</v>
      </c>
      <c r="E254" s="221" t="s">
        <v>1622</v>
      </c>
      <c r="F254" s="222" t="s">
        <v>1623</v>
      </c>
      <c r="G254" s="223" t="s">
        <v>200</v>
      </c>
      <c r="H254" s="224">
        <v>51.060000000000002</v>
      </c>
      <c r="I254" s="225"/>
      <c r="J254" s="225"/>
      <c r="K254" s="226">
        <f>ROUND(P254*H254,2)</f>
        <v>0</v>
      </c>
      <c r="L254" s="222" t="s">
        <v>201</v>
      </c>
      <c r="M254" s="47"/>
      <c r="N254" s="227" t="s">
        <v>20</v>
      </c>
      <c r="O254" s="228" t="s">
        <v>43</v>
      </c>
      <c r="P254" s="229">
        <f>I254+J254</f>
        <v>0</v>
      </c>
      <c r="Q254" s="229">
        <f>ROUND(I254*H254,2)</f>
        <v>0</v>
      </c>
      <c r="R254" s="229">
        <f>ROUND(J254*H254,2)</f>
        <v>0</v>
      </c>
      <c r="S254" s="87"/>
      <c r="T254" s="230">
        <f>S254*H254</f>
        <v>0</v>
      </c>
      <c r="U254" s="230">
        <v>3.0000000000000001E-05</v>
      </c>
      <c r="V254" s="230">
        <f>U254*H254</f>
        <v>0.0015318000000000001</v>
      </c>
      <c r="W254" s="230">
        <v>0</v>
      </c>
      <c r="X254" s="231">
        <f>W254*H254</f>
        <v>0</v>
      </c>
      <c r="Y254" s="41"/>
      <c r="Z254" s="41"/>
      <c r="AA254" s="41"/>
      <c r="AB254" s="41"/>
      <c r="AC254" s="41"/>
      <c r="AD254" s="41"/>
      <c r="AE254" s="41"/>
      <c r="AR254" s="232" t="s">
        <v>202</v>
      </c>
      <c r="AT254" s="232" t="s">
        <v>197</v>
      </c>
      <c r="AU254" s="232" t="s">
        <v>84</v>
      </c>
      <c r="AY254" s="20" t="s">
        <v>194</v>
      </c>
      <c r="BE254" s="233">
        <f>IF(O254="základní",K254,0)</f>
        <v>0</v>
      </c>
      <c r="BF254" s="233">
        <f>IF(O254="snížená",K254,0)</f>
        <v>0</v>
      </c>
      <c r="BG254" s="233">
        <f>IF(O254="zákl. přenesená",K254,0)</f>
        <v>0</v>
      </c>
      <c r="BH254" s="233">
        <f>IF(O254="sníž. přenesená",K254,0)</f>
        <v>0</v>
      </c>
      <c r="BI254" s="233">
        <f>IF(O254="nulová",K254,0)</f>
        <v>0</v>
      </c>
      <c r="BJ254" s="20" t="s">
        <v>82</v>
      </c>
      <c r="BK254" s="233">
        <f>ROUND(P254*H254,2)</f>
        <v>0</v>
      </c>
      <c r="BL254" s="20" t="s">
        <v>202</v>
      </c>
      <c r="BM254" s="232" t="s">
        <v>1624</v>
      </c>
    </row>
    <row r="255" s="2" customFormat="1">
      <c r="A255" s="41"/>
      <c r="B255" s="42"/>
      <c r="C255" s="43"/>
      <c r="D255" s="234" t="s">
        <v>204</v>
      </c>
      <c r="E255" s="43"/>
      <c r="F255" s="235" t="s">
        <v>1625</v>
      </c>
      <c r="G255" s="43"/>
      <c r="H255" s="43"/>
      <c r="I255" s="236"/>
      <c r="J255" s="236"/>
      <c r="K255" s="43"/>
      <c r="L255" s="43"/>
      <c r="M255" s="47"/>
      <c r="N255" s="237"/>
      <c r="O255" s="238"/>
      <c r="P255" s="87"/>
      <c r="Q255" s="87"/>
      <c r="R255" s="87"/>
      <c r="S255" s="87"/>
      <c r="T255" s="87"/>
      <c r="U255" s="87"/>
      <c r="V255" s="87"/>
      <c r="W255" s="87"/>
      <c r="X255" s="88"/>
      <c r="Y255" s="41"/>
      <c r="Z255" s="41"/>
      <c r="AA255" s="41"/>
      <c r="AB255" s="41"/>
      <c r="AC255" s="41"/>
      <c r="AD255" s="41"/>
      <c r="AE255" s="41"/>
      <c r="AT255" s="20" t="s">
        <v>204</v>
      </c>
      <c r="AU255" s="20" t="s">
        <v>84</v>
      </c>
    </row>
    <row r="256" s="2" customFormat="1" ht="24.15" customHeight="1">
      <c r="A256" s="41"/>
      <c r="B256" s="42"/>
      <c r="C256" s="283" t="s">
        <v>8</v>
      </c>
      <c r="D256" s="283" t="s">
        <v>418</v>
      </c>
      <c r="E256" s="284" t="s">
        <v>1626</v>
      </c>
      <c r="F256" s="285" t="s">
        <v>1627</v>
      </c>
      <c r="G256" s="286" t="s">
        <v>200</v>
      </c>
      <c r="H256" s="287">
        <v>70.207999999999998</v>
      </c>
      <c r="I256" s="288"/>
      <c r="J256" s="289"/>
      <c r="K256" s="290">
        <f>ROUND(P256*H256,2)</f>
        <v>0</v>
      </c>
      <c r="L256" s="285" t="s">
        <v>201</v>
      </c>
      <c r="M256" s="291"/>
      <c r="N256" s="292" t="s">
        <v>20</v>
      </c>
      <c r="O256" s="228" t="s">
        <v>43</v>
      </c>
      <c r="P256" s="229">
        <f>I256+J256</f>
        <v>0</v>
      </c>
      <c r="Q256" s="229">
        <f>ROUND(I256*H256,2)</f>
        <v>0</v>
      </c>
      <c r="R256" s="229">
        <f>ROUND(J256*H256,2)</f>
        <v>0</v>
      </c>
      <c r="S256" s="87"/>
      <c r="T256" s="230">
        <f>S256*H256</f>
        <v>0</v>
      </c>
      <c r="U256" s="230">
        <v>0.00050000000000000001</v>
      </c>
      <c r="V256" s="230">
        <f>U256*H256</f>
        <v>0.035104000000000003</v>
      </c>
      <c r="W256" s="230">
        <v>0</v>
      </c>
      <c r="X256" s="231">
        <f>W256*H256</f>
        <v>0</v>
      </c>
      <c r="Y256" s="41"/>
      <c r="Z256" s="41"/>
      <c r="AA256" s="41"/>
      <c r="AB256" s="41"/>
      <c r="AC256" s="41"/>
      <c r="AD256" s="41"/>
      <c r="AE256" s="41"/>
      <c r="AR256" s="232" t="s">
        <v>243</v>
      </c>
      <c r="AT256" s="232" t="s">
        <v>418</v>
      </c>
      <c r="AU256" s="232" t="s">
        <v>84</v>
      </c>
      <c r="AY256" s="20" t="s">
        <v>194</v>
      </c>
      <c r="BE256" s="233">
        <f>IF(O256="základní",K256,0)</f>
        <v>0</v>
      </c>
      <c r="BF256" s="233">
        <f>IF(O256="snížená",K256,0)</f>
        <v>0</v>
      </c>
      <c r="BG256" s="233">
        <f>IF(O256="zákl. přenesená",K256,0)</f>
        <v>0</v>
      </c>
      <c r="BH256" s="233">
        <f>IF(O256="sníž. přenesená",K256,0)</f>
        <v>0</v>
      </c>
      <c r="BI256" s="233">
        <f>IF(O256="nulová",K256,0)</f>
        <v>0</v>
      </c>
      <c r="BJ256" s="20" t="s">
        <v>82</v>
      </c>
      <c r="BK256" s="233">
        <f>ROUND(P256*H256,2)</f>
        <v>0</v>
      </c>
      <c r="BL256" s="20" t="s">
        <v>202</v>
      </c>
      <c r="BM256" s="232" t="s">
        <v>1628</v>
      </c>
    </row>
    <row r="257" s="13" customFormat="1">
      <c r="A257" s="13"/>
      <c r="B257" s="239"/>
      <c r="C257" s="240"/>
      <c r="D257" s="241" t="s">
        <v>206</v>
      </c>
      <c r="E257" s="242" t="s">
        <v>20</v>
      </c>
      <c r="F257" s="243" t="s">
        <v>1555</v>
      </c>
      <c r="G257" s="240"/>
      <c r="H257" s="242" t="s">
        <v>20</v>
      </c>
      <c r="I257" s="244"/>
      <c r="J257" s="244"/>
      <c r="K257" s="240"/>
      <c r="L257" s="240"/>
      <c r="M257" s="245"/>
      <c r="N257" s="246"/>
      <c r="O257" s="247"/>
      <c r="P257" s="247"/>
      <c r="Q257" s="247"/>
      <c r="R257" s="247"/>
      <c r="S257" s="247"/>
      <c r="T257" s="247"/>
      <c r="U257" s="247"/>
      <c r="V257" s="247"/>
      <c r="W257" s="247"/>
      <c r="X257" s="248"/>
      <c r="Y257" s="13"/>
      <c r="Z257" s="13"/>
      <c r="AA257" s="13"/>
      <c r="AB257" s="13"/>
      <c r="AC257" s="13"/>
      <c r="AD257" s="13"/>
      <c r="AE257" s="13"/>
      <c r="AT257" s="249" t="s">
        <v>206</v>
      </c>
      <c r="AU257" s="249" t="s">
        <v>84</v>
      </c>
      <c r="AV257" s="13" t="s">
        <v>82</v>
      </c>
      <c r="AW257" s="13" t="s">
        <v>5</v>
      </c>
      <c r="AX257" s="13" t="s">
        <v>74</v>
      </c>
      <c r="AY257" s="249" t="s">
        <v>194</v>
      </c>
    </row>
    <row r="258" s="13" customFormat="1">
      <c r="A258" s="13"/>
      <c r="B258" s="239"/>
      <c r="C258" s="240"/>
      <c r="D258" s="241" t="s">
        <v>206</v>
      </c>
      <c r="E258" s="242" t="s">
        <v>20</v>
      </c>
      <c r="F258" s="243" t="s">
        <v>1629</v>
      </c>
      <c r="G258" s="240"/>
      <c r="H258" s="242" t="s">
        <v>20</v>
      </c>
      <c r="I258" s="244"/>
      <c r="J258" s="244"/>
      <c r="K258" s="240"/>
      <c r="L258" s="240"/>
      <c r="M258" s="245"/>
      <c r="N258" s="246"/>
      <c r="O258" s="247"/>
      <c r="P258" s="247"/>
      <c r="Q258" s="247"/>
      <c r="R258" s="247"/>
      <c r="S258" s="247"/>
      <c r="T258" s="247"/>
      <c r="U258" s="247"/>
      <c r="V258" s="247"/>
      <c r="W258" s="247"/>
      <c r="X258" s="248"/>
      <c r="Y258" s="13"/>
      <c r="Z258" s="13"/>
      <c r="AA258" s="13"/>
      <c r="AB258" s="13"/>
      <c r="AC258" s="13"/>
      <c r="AD258" s="13"/>
      <c r="AE258" s="13"/>
      <c r="AT258" s="249" t="s">
        <v>206</v>
      </c>
      <c r="AU258" s="249" t="s">
        <v>84</v>
      </c>
      <c r="AV258" s="13" t="s">
        <v>82</v>
      </c>
      <c r="AW258" s="13" t="s">
        <v>5</v>
      </c>
      <c r="AX258" s="13" t="s">
        <v>74</v>
      </c>
      <c r="AY258" s="249" t="s">
        <v>194</v>
      </c>
    </row>
    <row r="259" s="13" customFormat="1">
      <c r="A259" s="13"/>
      <c r="B259" s="239"/>
      <c r="C259" s="240"/>
      <c r="D259" s="241" t="s">
        <v>206</v>
      </c>
      <c r="E259" s="242" t="s">
        <v>20</v>
      </c>
      <c r="F259" s="243" t="s">
        <v>506</v>
      </c>
      <c r="G259" s="240"/>
      <c r="H259" s="242" t="s">
        <v>20</v>
      </c>
      <c r="I259" s="244"/>
      <c r="J259" s="244"/>
      <c r="K259" s="240"/>
      <c r="L259" s="240"/>
      <c r="M259" s="245"/>
      <c r="N259" s="246"/>
      <c r="O259" s="247"/>
      <c r="P259" s="247"/>
      <c r="Q259" s="247"/>
      <c r="R259" s="247"/>
      <c r="S259" s="247"/>
      <c r="T259" s="247"/>
      <c r="U259" s="247"/>
      <c r="V259" s="247"/>
      <c r="W259" s="247"/>
      <c r="X259" s="248"/>
      <c r="Y259" s="13"/>
      <c r="Z259" s="13"/>
      <c r="AA259" s="13"/>
      <c r="AB259" s="13"/>
      <c r="AC259" s="13"/>
      <c r="AD259" s="13"/>
      <c r="AE259" s="13"/>
      <c r="AT259" s="249" t="s">
        <v>206</v>
      </c>
      <c r="AU259" s="249" t="s">
        <v>84</v>
      </c>
      <c r="AV259" s="13" t="s">
        <v>82</v>
      </c>
      <c r="AW259" s="13" t="s">
        <v>5</v>
      </c>
      <c r="AX259" s="13" t="s">
        <v>74</v>
      </c>
      <c r="AY259" s="249" t="s">
        <v>194</v>
      </c>
    </row>
    <row r="260" s="14" customFormat="1">
      <c r="A260" s="14"/>
      <c r="B260" s="250"/>
      <c r="C260" s="251"/>
      <c r="D260" s="241" t="s">
        <v>206</v>
      </c>
      <c r="E260" s="252" t="s">
        <v>20</v>
      </c>
      <c r="F260" s="253" t="s">
        <v>1630</v>
      </c>
      <c r="G260" s="251"/>
      <c r="H260" s="254">
        <v>55.5</v>
      </c>
      <c r="I260" s="255"/>
      <c r="J260" s="255"/>
      <c r="K260" s="251"/>
      <c r="L260" s="251"/>
      <c r="M260" s="256"/>
      <c r="N260" s="257"/>
      <c r="O260" s="258"/>
      <c r="P260" s="258"/>
      <c r="Q260" s="258"/>
      <c r="R260" s="258"/>
      <c r="S260" s="258"/>
      <c r="T260" s="258"/>
      <c r="U260" s="258"/>
      <c r="V260" s="258"/>
      <c r="W260" s="258"/>
      <c r="X260" s="259"/>
      <c r="Y260" s="14"/>
      <c r="Z260" s="14"/>
      <c r="AA260" s="14"/>
      <c r="AB260" s="14"/>
      <c r="AC260" s="14"/>
      <c r="AD260" s="14"/>
      <c r="AE260" s="14"/>
      <c r="AT260" s="260" t="s">
        <v>206</v>
      </c>
      <c r="AU260" s="260" t="s">
        <v>84</v>
      </c>
      <c r="AV260" s="14" t="s">
        <v>84</v>
      </c>
      <c r="AW260" s="14" t="s">
        <v>5</v>
      </c>
      <c r="AX260" s="14" t="s">
        <v>74</v>
      </c>
      <c r="AY260" s="260" t="s">
        <v>194</v>
      </c>
    </row>
    <row r="261" s="16" customFormat="1">
      <c r="A261" s="16"/>
      <c r="B261" s="272"/>
      <c r="C261" s="273"/>
      <c r="D261" s="241" t="s">
        <v>206</v>
      </c>
      <c r="E261" s="274" t="s">
        <v>20</v>
      </c>
      <c r="F261" s="275" t="s">
        <v>389</v>
      </c>
      <c r="G261" s="273"/>
      <c r="H261" s="276">
        <v>55.5</v>
      </c>
      <c r="I261" s="277"/>
      <c r="J261" s="277"/>
      <c r="K261" s="273"/>
      <c r="L261" s="273"/>
      <c r="M261" s="278"/>
      <c r="N261" s="279"/>
      <c r="O261" s="280"/>
      <c r="P261" s="280"/>
      <c r="Q261" s="280"/>
      <c r="R261" s="280"/>
      <c r="S261" s="280"/>
      <c r="T261" s="280"/>
      <c r="U261" s="280"/>
      <c r="V261" s="280"/>
      <c r="W261" s="280"/>
      <c r="X261" s="281"/>
      <c r="Y261" s="16"/>
      <c r="Z261" s="16"/>
      <c r="AA261" s="16"/>
      <c r="AB261" s="16"/>
      <c r="AC261" s="16"/>
      <c r="AD261" s="16"/>
      <c r="AE261" s="16"/>
      <c r="AT261" s="282" t="s">
        <v>206</v>
      </c>
      <c r="AU261" s="282" t="s">
        <v>84</v>
      </c>
      <c r="AV261" s="16" t="s">
        <v>215</v>
      </c>
      <c r="AW261" s="16" t="s">
        <v>5</v>
      </c>
      <c r="AX261" s="16" t="s">
        <v>74</v>
      </c>
      <c r="AY261" s="282" t="s">
        <v>194</v>
      </c>
    </row>
    <row r="262" s="13" customFormat="1">
      <c r="A262" s="13"/>
      <c r="B262" s="239"/>
      <c r="C262" s="240"/>
      <c r="D262" s="241" t="s">
        <v>206</v>
      </c>
      <c r="E262" s="242" t="s">
        <v>20</v>
      </c>
      <c r="F262" s="243" t="s">
        <v>1631</v>
      </c>
      <c r="G262" s="240"/>
      <c r="H262" s="242" t="s">
        <v>20</v>
      </c>
      <c r="I262" s="244"/>
      <c r="J262" s="244"/>
      <c r="K262" s="240"/>
      <c r="L262" s="240"/>
      <c r="M262" s="245"/>
      <c r="N262" s="246"/>
      <c r="O262" s="247"/>
      <c r="P262" s="247"/>
      <c r="Q262" s="247"/>
      <c r="R262" s="247"/>
      <c r="S262" s="247"/>
      <c r="T262" s="247"/>
      <c r="U262" s="247"/>
      <c r="V262" s="247"/>
      <c r="W262" s="247"/>
      <c r="X262" s="248"/>
      <c r="Y262" s="13"/>
      <c r="Z262" s="13"/>
      <c r="AA262" s="13"/>
      <c r="AB262" s="13"/>
      <c r="AC262" s="13"/>
      <c r="AD262" s="13"/>
      <c r="AE262" s="13"/>
      <c r="AT262" s="249" t="s">
        <v>206</v>
      </c>
      <c r="AU262" s="249" t="s">
        <v>84</v>
      </c>
      <c r="AV262" s="13" t="s">
        <v>82</v>
      </c>
      <c r="AW262" s="13" t="s">
        <v>5</v>
      </c>
      <c r="AX262" s="13" t="s">
        <v>74</v>
      </c>
      <c r="AY262" s="249" t="s">
        <v>194</v>
      </c>
    </row>
    <row r="263" s="14" customFormat="1">
      <c r="A263" s="14"/>
      <c r="B263" s="250"/>
      <c r="C263" s="251"/>
      <c r="D263" s="241" t="s">
        <v>206</v>
      </c>
      <c r="E263" s="252" t="s">
        <v>20</v>
      </c>
      <c r="F263" s="253" t="s">
        <v>1632</v>
      </c>
      <c r="G263" s="251"/>
      <c r="H263" s="254">
        <v>8.3249999999999993</v>
      </c>
      <c r="I263" s="255"/>
      <c r="J263" s="255"/>
      <c r="K263" s="251"/>
      <c r="L263" s="251"/>
      <c r="M263" s="256"/>
      <c r="N263" s="257"/>
      <c r="O263" s="258"/>
      <c r="P263" s="258"/>
      <c r="Q263" s="258"/>
      <c r="R263" s="258"/>
      <c r="S263" s="258"/>
      <c r="T263" s="258"/>
      <c r="U263" s="258"/>
      <c r="V263" s="258"/>
      <c r="W263" s="258"/>
      <c r="X263" s="259"/>
      <c r="Y263" s="14"/>
      <c r="Z263" s="14"/>
      <c r="AA263" s="14"/>
      <c r="AB263" s="14"/>
      <c r="AC263" s="14"/>
      <c r="AD263" s="14"/>
      <c r="AE263" s="14"/>
      <c r="AT263" s="260" t="s">
        <v>206</v>
      </c>
      <c r="AU263" s="260" t="s">
        <v>84</v>
      </c>
      <c r="AV263" s="14" t="s">
        <v>84</v>
      </c>
      <c r="AW263" s="14" t="s">
        <v>5</v>
      </c>
      <c r="AX263" s="14" t="s">
        <v>74</v>
      </c>
      <c r="AY263" s="260" t="s">
        <v>194</v>
      </c>
    </row>
    <row r="264" s="16" customFormat="1">
      <c r="A264" s="16"/>
      <c r="B264" s="272"/>
      <c r="C264" s="273"/>
      <c r="D264" s="241" t="s">
        <v>206</v>
      </c>
      <c r="E264" s="274" t="s">
        <v>20</v>
      </c>
      <c r="F264" s="275" t="s">
        <v>389</v>
      </c>
      <c r="G264" s="273"/>
      <c r="H264" s="276">
        <v>8.3249999999999993</v>
      </c>
      <c r="I264" s="277"/>
      <c r="J264" s="277"/>
      <c r="K264" s="273"/>
      <c r="L264" s="273"/>
      <c r="M264" s="278"/>
      <c r="N264" s="279"/>
      <c r="O264" s="280"/>
      <c r="P264" s="280"/>
      <c r="Q264" s="280"/>
      <c r="R264" s="280"/>
      <c r="S264" s="280"/>
      <c r="T264" s="280"/>
      <c r="U264" s="280"/>
      <c r="V264" s="280"/>
      <c r="W264" s="280"/>
      <c r="X264" s="281"/>
      <c r="Y264" s="16"/>
      <c r="Z264" s="16"/>
      <c r="AA264" s="16"/>
      <c r="AB264" s="16"/>
      <c r="AC264" s="16"/>
      <c r="AD264" s="16"/>
      <c r="AE264" s="16"/>
      <c r="AT264" s="282" t="s">
        <v>206</v>
      </c>
      <c r="AU264" s="282" t="s">
        <v>84</v>
      </c>
      <c r="AV264" s="16" t="s">
        <v>215</v>
      </c>
      <c r="AW264" s="16" t="s">
        <v>5</v>
      </c>
      <c r="AX264" s="16" t="s">
        <v>74</v>
      </c>
      <c r="AY264" s="282" t="s">
        <v>194</v>
      </c>
    </row>
    <row r="265" s="15" customFormat="1">
      <c r="A265" s="15"/>
      <c r="B265" s="261"/>
      <c r="C265" s="262"/>
      <c r="D265" s="241" t="s">
        <v>206</v>
      </c>
      <c r="E265" s="263" t="s">
        <v>20</v>
      </c>
      <c r="F265" s="264" t="s">
        <v>210</v>
      </c>
      <c r="G265" s="262"/>
      <c r="H265" s="265">
        <v>63.825000000000003</v>
      </c>
      <c r="I265" s="266"/>
      <c r="J265" s="266"/>
      <c r="K265" s="262"/>
      <c r="L265" s="262"/>
      <c r="M265" s="267"/>
      <c r="N265" s="268"/>
      <c r="O265" s="269"/>
      <c r="P265" s="269"/>
      <c r="Q265" s="269"/>
      <c r="R265" s="269"/>
      <c r="S265" s="269"/>
      <c r="T265" s="269"/>
      <c r="U265" s="269"/>
      <c r="V265" s="269"/>
      <c r="W265" s="269"/>
      <c r="X265" s="270"/>
      <c r="Y265" s="15"/>
      <c r="Z265" s="15"/>
      <c r="AA265" s="15"/>
      <c r="AB265" s="15"/>
      <c r="AC265" s="15"/>
      <c r="AD265" s="15"/>
      <c r="AE265" s="15"/>
      <c r="AT265" s="271" t="s">
        <v>206</v>
      </c>
      <c r="AU265" s="271" t="s">
        <v>84</v>
      </c>
      <c r="AV265" s="15" t="s">
        <v>202</v>
      </c>
      <c r="AW265" s="15" t="s">
        <v>5</v>
      </c>
      <c r="AX265" s="15" t="s">
        <v>82</v>
      </c>
      <c r="AY265" s="271" t="s">
        <v>194</v>
      </c>
    </row>
    <row r="266" s="14" customFormat="1">
      <c r="A266" s="14"/>
      <c r="B266" s="250"/>
      <c r="C266" s="251"/>
      <c r="D266" s="241" t="s">
        <v>206</v>
      </c>
      <c r="E266" s="251"/>
      <c r="F266" s="253" t="s">
        <v>1633</v>
      </c>
      <c r="G266" s="251"/>
      <c r="H266" s="254">
        <v>70.207999999999998</v>
      </c>
      <c r="I266" s="255"/>
      <c r="J266" s="255"/>
      <c r="K266" s="251"/>
      <c r="L266" s="251"/>
      <c r="M266" s="256"/>
      <c r="N266" s="257"/>
      <c r="O266" s="258"/>
      <c r="P266" s="258"/>
      <c r="Q266" s="258"/>
      <c r="R266" s="258"/>
      <c r="S266" s="258"/>
      <c r="T266" s="258"/>
      <c r="U266" s="258"/>
      <c r="V266" s="258"/>
      <c r="W266" s="258"/>
      <c r="X266" s="259"/>
      <c r="Y266" s="14"/>
      <c r="Z266" s="14"/>
      <c r="AA266" s="14"/>
      <c r="AB266" s="14"/>
      <c r="AC266" s="14"/>
      <c r="AD266" s="14"/>
      <c r="AE266" s="14"/>
      <c r="AT266" s="260" t="s">
        <v>206</v>
      </c>
      <c r="AU266" s="260" t="s">
        <v>84</v>
      </c>
      <c r="AV266" s="14" t="s">
        <v>84</v>
      </c>
      <c r="AW266" s="14" t="s">
        <v>4</v>
      </c>
      <c r="AX266" s="14" t="s">
        <v>82</v>
      </c>
      <c r="AY266" s="260" t="s">
        <v>194</v>
      </c>
    </row>
    <row r="267" s="2" customFormat="1" ht="24.15" customHeight="1">
      <c r="A267" s="41"/>
      <c r="B267" s="42"/>
      <c r="C267" s="220" t="s">
        <v>304</v>
      </c>
      <c r="D267" s="220" t="s">
        <v>197</v>
      </c>
      <c r="E267" s="221" t="s">
        <v>1634</v>
      </c>
      <c r="F267" s="222" t="s">
        <v>1635</v>
      </c>
      <c r="G267" s="223" t="s">
        <v>262</v>
      </c>
      <c r="H267" s="224">
        <v>0.0030000000000000001</v>
      </c>
      <c r="I267" s="225"/>
      <c r="J267" s="225"/>
      <c r="K267" s="226">
        <f>ROUND(P267*H267,2)</f>
        <v>0</v>
      </c>
      <c r="L267" s="222" t="s">
        <v>201</v>
      </c>
      <c r="M267" s="47"/>
      <c r="N267" s="227" t="s">
        <v>20</v>
      </c>
      <c r="O267" s="228" t="s">
        <v>43</v>
      </c>
      <c r="P267" s="229">
        <f>I267+J267</f>
        <v>0</v>
      </c>
      <c r="Q267" s="229">
        <f>ROUND(I267*H267,2)</f>
        <v>0</v>
      </c>
      <c r="R267" s="229">
        <f>ROUND(J267*H267,2)</f>
        <v>0</v>
      </c>
      <c r="S267" s="87"/>
      <c r="T267" s="230">
        <f>S267*H267</f>
        <v>0</v>
      </c>
      <c r="U267" s="230">
        <v>0</v>
      </c>
      <c r="V267" s="230">
        <f>U267*H267</f>
        <v>0</v>
      </c>
      <c r="W267" s="230">
        <v>0</v>
      </c>
      <c r="X267" s="231">
        <f>W267*H267</f>
        <v>0</v>
      </c>
      <c r="Y267" s="41"/>
      <c r="Z267" s="41"/>
      <c r="AA267" s="41"/>
      <c r="AB267" s="41"/>
      <c r="AC267" s="41"/>
      <c r="AD267" s="41"/>
      <c r="AE267" s="41"/>
      <c r="AR267" s="232" t="s">
        <v>202</v>
      </c>
      <c r="AT267" s="232" t="s">
        <v>197</v>
      </c>
      <c r="AU267" s="232" t="s">
        <v>84</v>
      </c>
      <c r="AY267" s="20" t="s">
        <v>194</v>
      </c>
      <c r="BE267" s="233">
        <f>IF(O267="základní",K267,0)</f>
        <v>0</v>
      </c>
      <c r="BF267" s="233">
        <f>IF(O267="snížená",K267,0)</f>
        <v>0</v>
      </c>
      <c r="BG267" s="233">
        <f>IF(O267="zákl. přenesená",K267,0)</f>
        <v>0</v>
      </c>
      <c r="BH267" s="233">
        <f>IF(O267="sníž. přenesená",K267,0)</f>
        <v>0</v>
      </c>
      <c r="BI267" s="233">
        <f>IF(O267="nulová",K267,0)</f>
        <v>0</v>
      </c>
      <c r="BJ267" s="20" t="s">
        <v>82</v>
      </c>
      <c r="BK267" s="233">
        <f>ROUND(P267*H267,2)</f>
        <v>0</v>
      </c>
      <c r="BL267" s="20" t="s">
        <v>202</v>
      </c>
      <c r="BM267" s="232" t="s">
        <v>1636</v>
      </c>
    </row>
    <row r="268" s="2" customFormat="1">
      <c r="A268" s="41"/>
      <c r="B268" s="42"/>
      <c r="C268" s="43"/>
      <c r="D268" s="234" t="s">
        <v>204</v>
      </c>
      <c r="E268" s="43"/>
      <c r="F268" s="235" t="s">
        <v>1637</v>
      </c>
      <c r="G268" s="43"/>
      <c r="H268" s="43"/>
      <c r="I268" s="236"/>
      <c r="J268" s="236"/>
      <c r="K268" s="43"/>
      <c r="L268" s="43"/>
      <c r="M268" s="47"/>
      <c r="N268" s="237"/>
      <c r="O268" s="238"/>
      <c r="P268" s="87"/>
      <c r="Q268" s="87"/>
      <c r="R268" s="87"/>
      <c r="S268" s="87"/>
      <c r="T268" s="87"/>
      <c r="U268" s="87"/>
      <c r="V268" s="87"/>
      <c r="W268" s="87"/>
      <c r="X268" s="88"/>
      <c r="Y268" s="41"/>
      <c r="Z268" s="41"/>
      <c r="AA268" s="41"/>
      <c r="AB268" s="41"/>
      <c r="AC268" s="41"/>
      <c r="AD268" s="41"/>
      <c r="AE268" s="41"/>
      <c r="AT268" s="20" t="s">
        <v>204</v>
      </c>
      <c r="AU268" s="20" t="s">
        <v>84</v>
      </c>
    </row>
    <row r="269" s="13" customFormat="1">
      <c r="A269" s="13"/>
      <c r="B269" s="239"/>
      <c r="C269" s="240"/>
      <c r="D269" s="241" t="s">
        <v>206</v>
      </c>
      <c r="E269" s="242" t="s">
        <v>20</v>
      </c>
      <c r="F269" s="243" t="s">
        <v>1555</v>
      </c>
      <c r="G269" s="240"/>
      <c r="H269" s="242" t="s">
        <v>20</v>
      </c>
      <c r="I269" s="244"/>
      <c r="J269" s="244"/>
      <c r="K269" s="240"/>
      <c r="L269" s="240"/>
      <c r="M269" s="245"/>
      <c r="N269" s="246"/>
      <c r="O269" s="247"/>
      <c r="P269" s="247"/>
      <c r="Q269" s="247"/>
      <c r="R269" s="247"/>
      <c r="S269" s="247"/>
      <c r="T269" s="247"/>
      <c r="U269" s="247"/>
      <c r="V269" s="247"/>
      <c r="W269" s="247"/>
      <c r="X269" s="248"/>
      <c r="Y269" s="13"/>
      <c r="Z269" s="13"/>
      <c r="AA269" s="13"/>
      <c r="AB269" s="13"/>
      <c r="AC269" s="13"/>
      <c r="AD269" s="13"/>
      <c r="AE269" s="13"/>
      <c r="AT269" s="249" t="s">
        <v>206</v>
      </c>
      <c r="AU269" s="249" t="s">
        <v>84</v>
      </c>
      <c r="AV269" s="13" t="s">
        <v>82</v>
      </c>
      <c r="AW269" s="13" t="s">
        <v>5</v>
      </c>
      <c r="AX269" s="13" t="s">
        <v>74</v>
      </c>
      <c r="AY269" s="249" t="s">
        <v>194</v>
      </c>
    </row>
    <row r="270" s="13" customFormat="1">
      <c r="A270" s="13"/>
      <c r="B270" s="239"/>
      <c r="C270" s="240"/>
      <c r="D270" s="241" t="s">
        <v>206</v>
      </c>
      <c r="E270" s="242" t="s">
        <v>20</v>
      </c>
      <c r="F270" s="243" t="s">
        <v>1638</v>
      </c>
      <c r="G270" s="240"/>
      <c r="H270" s="242" t="s">
        <v>20</v>
      </c>
      <c r="I270" s="244"/>
      <c r="J270" s="244"/>
      <c r="K270" s="240"/>
      <c r="L270" s="240"/>
      <c r="M270" s="245"/>
      <c r="N270" s="246"/>
      <c r="O270" s="247"/>
      <c r="P270" s="247"/>
      <c r="Q270" s="247"/>
      <c r="R270" s="247"/>
      <c r="S270" s="247"/>
      <c r="T270" s="247"/>
      <c r="U270" s="247"/>
      <c r="V270" s="247"/>
      <c r="W270" s="247"/>
      <c r="X270" s="248"/>
      <c r="Y270" s="13"/>
      <c r="Z270" s="13"/>
      <c r="AA270" s="13"/>
      <c r="AB270" s="13"/>
      <c r="AC270" s="13"/>
      <c r="AD270" s="13"/>
      <c r="AE270" s="13"/>
      <c r="AT270" s="249" t="s">
        <v>206</v>
      </c>
      <c r="AU270" s="249" t="s">
        <v>84</v>
      </c>
      <c r="AV270" s="13" t="s">
        <v>82</v>
      </c>
      <c r="AW270" s="13" t="s">
        <v>5</v>
      </c>
      <c r="AX270" s="13" t="s">
        <v>74</v>
      </c>
      <c r="AY270" s="249" t="s">
        <v>194</v>
      </c>
    </row>
    <row r="271" s="13" customFormat="1">
      <c r="A271" s="13"/>
      <c r="B271" s="239"/>
      <c r="C271" s="240"/>
      <c r="D271" s="241" t="s">
        <v>206</v>
      </c>
      <c r="E271" s="242" t="s">
        <v>20</v>
      </c>
      <c r="F271" s="243" t="s">
        <v>262</v>
      </c>
      <c r="G271" s="240"/>
      <c r="H271" s="242" t="s">
        <v>20</v>
      </c>
      <c r="I271" s="244"/>
      <c r="J271" s="244"/>
      <c r="K271" s="240"/>
      <c r="L271" s="240"/>
      <c r="M271" s="245"/>
      <c r="N271" s="246"/>
      <c r="O271" s="247"/>
      <c r="P271" s="247"/>
      <c r="Q271" s="247"/>
      <c r="R271" s="247"/>
      <c r="S271" s="247"/>
      <c r="T271" s="247"/>
      <c r="U271" s="247"/>
      <c r="V271" s="247"/>
      <c r="W271" s="247"/>
      <c r="X271" s="248"/>
      <c r="Y271" s="13"/>
      <c r="Z271" s="13"/>
      <c r="AA271" s="13"/>
      <c r="AB271" s="13"/>
      <c r="AC271" s="13"/>
      <c r="AD271" s="13"/>
      <c r="AE271" s="13"/>
      <c r="AT271" s="249" t="s">
        <v>206</v>
      </c>
      <c r="AU271" s="249" t="s">
        <v>84</v>
      </c>
      <c r="AV271" s="13" t="s">
        <v>82</v>
      </c>
      <c r="AW271" s="13" t="s">
        <v>5</v>
      </c>
      <c r="AX271" s="13" t="s">
        <v>74</v>
      </c>
      <c r="AY271" s="249" t="s">
        <v>194</v>
      </c>
    </row>
    <row r="272" s="14" customFormat="1">
      <c r="A272" s="14"/>
      <c r="B272" s="250"/>
      <c r="C272" s="251"/>
      <c r="D272" s="241" t="s">
        <v>206</v>
      </c>
      <c r="E272" s="252" t="s">
        <v>20</v>
      </c>
      <c r="F272" s="253" t="s">
        <v>1639</v>
      </c>
      <c r="G272" s="251"/>
      <c r="H272" s="254">
        <v>0.0030000000000000001</v>
      </c>
      <c r="I272" s="255"/>
      <c r="J272" s="255"/>
      <c r="K272" s="251"/>
      <c r="L272" s="251"/>
      <c r="M272" s="256"/>
      <c r="N272" s="257"/>
      <c r="O272" s="258"/>
      <c r="P272" s="258"/>
      <c r="Q272" s="258"/>
      <c r="R272" s="258"/>
      <c r="S272" s="258"/>
      <c r="T272" s="258"/>
      <c r="U272" s="258"/>
      <c r="V272" s="258"/>
      <c r="W272" s="258"/>
      <c r="X272" s="259"/>
      <c r="Y272" s="14"/>
      <c r="Z272" s="14"/>
      <c r="AA272" s="14"/>
      <c r="AB272" s="14"/>
      <c r="AC272" s="14"/>
      <c r="AD272" s="14"/>
      <c r="AE272" s="14"/>
      <c r="AT272" s="260" t="s">
        <v>206</v>
      </c>
      <c r="AU272" s="260" t="s">
        <v>84</v>
      </c>
      <c r="AV272" s="14" t="s">
        <v>84</v>
      </c>
      <c r="AW272" s="14" t="s">
        <v>5</v>
      </c>
      <c r="AX272" s="14" t="s">
        <v>82</v>
      </c>
      <c r="AY272" s="260" t="s">
        <v>194</v>
      </c>
    </row>
    <row r="273" s="2" customFormat="1" ht="16.5" customHeight="1">
      <c r="A273" s="41"/>
      <c r="B273" s="42"/>
      <c r="C273" s="283" t="s">
        <v>301</v>
      </c>
      <c r="D273" s="283" t="s">
        <v>418</v>
      </c>
      <c r="E273" s="284" t="s">
        <v>1640</v>
      </c>
      <c r="F273" s="285" t="s">
        <v>1641</v>
      </c>
      <c r="G273" s="286" t="s">
        <v>1642</v>
      </c>
      <c r="H273" s="287">
        <v>2.96</v>
      </c>
      <c r="I273" s="288"/>
      <c r="J273" s="289"/>
      <c r="K273" s="290">
        <f>ROUND(P273*H273,2)</f>
        <v>0</v>
      </c>
      <c r="L273" s="285" t="s">
        <v>20</v>
      </c>
      <c r="M273" s="291"/>
      <c r="N273" s="292" t="s">
        <v>20</v>
      </c>
      <c r="O273" s="228" t="s">
        <v>43</v>
      </c>
      <c r="P273" s="229">
        <f>I273+J273</f>
        <v>0</v>
      </c>
      <c r="Q273" s="229">
        <f>ROUND(I273*H273,2)</f>
        <v>0</v>
      </c>
      <c r="R273" s="229">
        <f>ROUND(J273*H273,2)</f>
        <v>0</v>
      </c>
      <c r="S273" s="87"/>
      <c r="T273" s="230">
        <f>S273*H273</f>
        <v>0</v>
      </c>
      <c r="U273" s="230">
        <v>0.001</v>
      </c>
      <c r="V273" s="230">
        <f>U273*H273</f>
        <v>0.00296</v>
      </c>
      <c r="W273" s="230">
        <v>0</v>
      </c>
      <c r="X273" s="231">
        <f>W273*H273</f>
        <v>0</v>
      </c>
      <c r="Y273" s="41"/>
      <c r="Z273" s="41"/>
      <c r="AA273" s="41"/>
      <c r="AB273" s="41"/>
      <c r="AC273" s="41"/>
      <c r="AD273" s="41"/>
      <c r="AE273" s="41"/>
      <c r="AR273" s="232" t="s">
        <v>243</v>
      </c>
      <c r="AT273" s="232" t="s">
        <v>418</v>
      </c>
      <c r="AU273" s="232" t="s">
        <v>84</v>
      </c>
      <c r="AY273" s="20" t="s">
        <v>194</v>
      </c>
      <c r="BE273" s="233">
        <f>IF(O273="základní",K273,0)</f>
        <v>0</v>
      </c>
      <c r="BF273" s="233">
        <f>IF(O273="snížená",K273,0)</f>
        <v>0</v>
      </c>
      <c r="BG273" s="233">
        <f>IF(O273="zákl. přenesená",K273,0)</f>
        <v>0</v>
      </c>
      <c r="BH273" s="233">
        <f>IF(O273="sníž. přenesená",K273,0)</f>
        <v>0</v>
      </c>
      <c r="BI273" s="233">
        <f>IF(O273="nulová",K273,0)</f>
        <v>0</v>
      </c>
      <c r="BJ273" s="20" t="s">
        <v>82</v>
      </c>
      <c r="BK273" s="233">
        <f>ROUND(P273*H273,2)</f>
        <v>0</v>
      </c>
      <c r="BL273" s="20" t="s">
        <v>202</v>
      </c>
      <c r="BM273" s="232" t="s">
        <v>1643</v>
      </c>
    </row>
    <row r="274" s="13" customFormat="1">
      <c r="A274" s="13"/>
      <c r="B274" s="239"/>
      <c r="C274" s="240"/>
      <c r="D274" s="241" t="s">
        <v>206</v>
      </c>
      <c r="E274" s="242" t="s">
        <v>20</v>
      </c>
      <c r="F274" s="243" t="s">
        <v>1555</v>
      </c>
      <c r="G274" s="240"/>
      <c r="H274" s="242" t="s">
        <v>20</v>
      </c>
      <c r="I274" s="244"/>
      <c r="J274" s="244"/>
      <c r="K274" s="240"/>
      <c r="L274" s="240"/>
      <c r="M274" s="245"/>
      <c r="N274" s="246"/>
      <c r="O274" s="247"/>
      <c r="P274" s="247"/>
      <c r="Q274" s="247"/>
      <c r="R274" s="247"/>
      <c r="S274" s="247"/>
      <c r="T274" s="247"/>
      <c r="U274" s="247"/>
      <c r="V274" s="247"/>
      <c r="W274" s="247"/>
      <c r="X274" s="248"/>
      <c r="Y274" s="13"/>
      <c r="Z274" s="13"/>
      <c r="AA274" s="13"/>
      <c r="AB274" s="13"/>
      <c r="AC274" s="13"/>
      <c r="AD274" s="13"/>
      <c r="AE274" s="13"/>
      <c r="AT274" s="249" t="s">
        <v>206</v>
      </c>
      <c r="AU274" s="249" t="s">
        <v>84</v>
      </c>
      <c r="AV274" s="13" t="s">
        <v>82</v>
      </c>
      <c r="AW274" s="13" t="s">
        <v>5</v>
      </c>
      <c r="AX274" s="13" t="s">
        <v>74</v>
      </c>
      <c r="AY274" s="249" t="s">
        <v>194</v>
      </c>
    </row>
    <row r="275" s="13" customFormat="1">
      <c r="A275" s="13"/>
      <c r="B275" s="239"/>
      <c r="C275" s="240"/>
      <c r="D275" s="241" t="s">
        <v>206</v>
      </c>
      <c r="E275" s="242" t="s">
        <v>20</v>
      </c>
      <c r="F275" s="243" t="s">
        <v>1638</v>
      </c>
      <c r="G275" s="240"/>
      <c r="H275" s="242" t="s">
        <v>20</v>
      </c>
      <c r="I275" s="244"/>
      <c r="J275" s="244"/>
      <c r="K275" s="240"/>
      <c r="L275" s="240"/>
      <c r="M275" s="245"/>
      <c r="N275" s="246"/>
      <c r="O275" s="247"/>
      <c r="P275" s="247"/>
      <c r="Q275" s="247"/>
      <c r="R275" s="247"/>
      <c r="S275" s="247"/>
      <c r="T275" s="247"/>
      <c r="U275" s="247"/>
      <c r="V275" s="247"/>
      <c r="W275" s="247"/>
      <c r="X275" s="248"/>
      <c r="Y275" s="13"/>
      <c r="Z275" s="13"/>
      <c r="AA275" s="13"/>
      <c r="AB275" s="13"/>
      <c r="AC275" s="13"/>
      <c r="AD275" s="13"/>
      <c r="AE275" s="13"/>
      <c r="AT275" s="249" t="s">
        <v>206</v>
      </c>
      <c r="AU275" s="249" t="s">
        <v>84</v>
      </c>
      <c r="AV275" s="13" t="s">
        <v>82</v>
      </c>
      <c r="AW275" s="13" t="s">
        <v>5</v>
      </c>
      <c r="AX275" s="13" t="s">
        <v>74</v>
      </c>
      <c r="AY275" s="249" t="s">
        <v>194</v>
      </c>
    </row>
    <row r="276" s="13" customFormat="1">
      <c r="A276" s="13"/>
      <c r="B276" s="239"/>
      <c r="C276" s="240"/>
      <c r="D276" s="241" t="s">
        <v>206</v>
      </c>
      <c r="E276" s="242" t="s">
        <v>20</v>
      </c>
      <c r="F276" s="243" t="s">
        <v>1642</v>
      </c>
      <c r="G276" s="240"/>
      <c r="H276" s="242" t="s">
        <v>20</v>
      </c>
      <c r="I276" s="244"/>
      <c r="J276" s="244"/>
      <c r="K276" s="240"/>
      <c r="L276" s="240"/>
      <c r="M276" s="245"/>
      <c r="N276" s="246"/>
      <c r="O276" s="247"/>
      <c r="P276" s="247"/>
      <c r="Q276" s="247"/>
      <c r="R276" s="247"/>
      <c r="S276" s="247"/>
      <c r="T276" s="247"/>
      <c r="U276" s="247"/>
      <c r="V276" s="247"/>
      <c r="W276" s="247"/>
      <c r="X276" s="248"/>
      <c r="Y276" s="13"/>
      <c r="Z276" s="13"/>
      <c r="AA276" s="13"/>
      <c r="AB276" s="13"/>
      <c r="AC276" s="13"/>
      <c r="AD276" s="13"/>
      <c r="AE276" s="13"/>
      <c r="AT276" s="249" t="s">
        <v>206</v>
      </c>
      <c r="AU276" s="249" t="s">
        <v>84</v>
      </c>
      <c r="AV276" s="13" t="s">
        <v>82</v>
      </c>
      <c r="AW276" s="13" t="s">
        <v>5</v>
      </c>
      <c r="AX276" s="13" t="s">
        <v>74</v>
      </c>
      <c r="AY276" s="249" t="s">
        <v>194</v>
      </c>
    </row>
    <row r="277" s="14" customFormat="1">
      <c r="A277" s="14"/>
      <c r="B277" s="250"/>
      <c r="C277" s="251"/>
      <c r="D277" s="241" t="s">
        <v>206</v>
      </c>
      <c r="E277" s="252" t="s">
        <v>20</v>
      </c>
      <c r="F277" s="253" t="s">
        <v>1644</v>
      </c>
      <c r="G277" s="251"/>
      <c r="H277" s="254">
        <v>2.96</v>
      </c>
      <c r="I277" s="255"/>
      <c r="J277" s="255"/>
      <c r="K277" s="251"/>
      <c r="L277" s="251"/>
      <c r="M277" s="256"/>
      <c r="N277" s="257"/>
      <c r="O277" s="258"/>
      <c r="P277" s="258"/>
      <c r="Q277" s="258"/>
      <c r="R277" s="258"/>
      <c r="S277" s="258"/>
      <c r="T277" s="258"/>
      <c r="U277" s="258"/>
      <c r="V277" s="258"/>
      <c r="W277" s="258"/>
      <c r="X277" s="259"/>
      <c r="Y277" s="14"/>
      <c r="Z277" s="14"/>
      <c r="AA277" s="14"/>
      <c r="AB277" s="14"/>
      <c r="AC277" s="14"/>
      <c r="AD277" s="14"/>
      <c r="AE277" s="14"/>
      <c r="AT277" s="260" t="s">
        <v>206</v>
      </c>
      <c r="AU277" s="260" t="s">
        <v>84</v>
      </c>
      <c r="AV277" s="14" t="s">
        <v>84</v>
      </c>
      <c r="AW277" s="14" t="s">
        <v>5</v>
      </c>
      <c r="AX277" s="14" t="s">
        <v>74</v>
      </c>
      <c r="AY277" s="260" t="s">
        <v>194</v>
      </c>
    </row>
    <row r="278" s="15" customFormat="1">
      <c r="A278" s="15"/>
      <c r="B278" s="261"/>
      <c r="C278" s="262"/>
      <c r="D278" s="241" t="s">
        <v>206</v>
      </c>
      <c r="E278" s="263" t="s">
        <v>20</v>
      </c>
      <c r="F278" s="264" t="s">
        <v>210</v>
      </c>
      <c r="G278" s="262"/>
      <c r="H278" s="265">
        <v>2.96</v>
      </c>
      <c r="I278" s="266"/>
      <c r="J278" s="266"/>
      <c r="K278" s="262"/>
      <c r="L278" s="262"/>
      <c r="M278" s="267"/>
      <c r="N278" s="268"/>
      <c r="O278" s="269"/>
      <c r="P278" s="269"/>
      <c r="Q278" s="269"/>
      <c r="R278" s="269"/>
      <c r="S278" s="269"/>
      <c r="T278" s="269"/>
      <c r="U278" s="269"/>
      <c r="V278" s="269"/>
      <c r="W278" s="269"/>
      <c r="X278" s="270"/>
      <c r="Y278" s="15"/>
      <c r="Z278" s="15"/>
      <c r="AA278" s="15"/>
      <c r="AB278" s="15"/>
      <c r="AC278" s="15"/>
      <c r="AD278" s="15"/>
      <c r="AE278" s="15"/>
      <c r="AT278" s="271" t="s">
        <v>206</v>
      </c>
      <c r="AU278" s="271" t="s">
        <v>84</v>
      </c>
      <c r="AV278" s="15" t="s">
        <v>202</v>
      </c>
      <c r="AW278" s="15" t="s">
        <v>5</v>
      </c>
      <c r="AX278" s="15" t="s">
        <v>82</v>
      </c>
      <c r="AY278" s="271" t="s">
        <v>194</v>
      </c>
    </row>
    <row r="279" s="2" customFormat="1" ht="24.15" customHeight="1">
      <c r="A279" s="41"/>
      <c r="B279" s="42"/>
      <c r="C279" s="220" t="s">
        <v>299</v>
      </c>
      <c r="D279" s="220" t="s">
        <v>197</v>
      </c>
      <c r="E279" s="221" t="s">
        <v>1645</v>
      </c>
      <c r="F279" s="222" t="s">
        <v>1646</v>
      </c>
      <c r="G279" s="223" t="s">
        <v>218</v>
      </c>
      <c r="H279" s="224">
        <v>1.8500000000000001</v>
      </c>
      <c r="I279" s="225"/>
      <c r="J279" s="225"/>
      <c r="K279" s="226">
        <f>ROUND(P279*H279,2)</f>
        <v>0</v>
      </c>
      <c r="L279" s="222" t="s">
        <v>201</v>
      </c>
      <c r="M279" s="47"/>
      <c r="N279" s="227" t="s">
        <v>20</v>
      </c>
      <c r="O279" s="228" t="s">
        <v>43</v>
      </c>
      <c r="P279" s="229">
        <f>I279+J279</f>
        <v>0</v>
      </c>
      <c r="Q279" s="229">
        <f>ROUND(I279*H279,2)</f>
        <v>0</v>
      </c>
      <c r="R279" s="229">
        <f>ROUND(J279*H279,2)</f>
        <v>0</v>
      </c>
      <c r="S279" s="87"/>
      <c r="T279" s="230">
        <f>S279*H279</f>
        <v>0</v>
      </c>
      <c r="U279" s="230">
        <v>0</v>
      </c>
      <c r="V279" s="230">
        <f>U279*H279</f>
        <v>0</v>
      </c>
      <c r="W279" s="230">
        <v>0</v>
      </c>
      <c r="X279" s="231">
        <f>W279*H279</f>
        <v>0</v>
      </c>
      <c r="Y279" s="41"/>
      <c r="Z279" s="41"/>
      <c r="AA279" s="41"/>
      <c r="AB279" s="41"/>
      <c r="AC279" s="41"/>
      <c r="AD279" s="41"/>
      <c r="AE279" s="41"/>
      <c r="AR279" s="232" t="s">
        <v>202</v>
      </c>
      <c r="AT279" s="232" t="s">
        <v>197</v>
      </c>
      <c r="AU279" s="232" t="s">
        <v>84</v>
      </c>
      <c r="AY279" s="20" t="s">
        <v>194</v>
      </c>
      <c r="BE279" s="233">
        <f>IF(O279="základní",K279,0)</f>
        <v>0</v>
      </c>
      <c r="BF279" s="233">
        <f>IF(O279="snížená",K279,0)</f>
        <v>0</v>
      </c>
      <c r="BG279" s="233">
        <f>IF(O279="zákl. přenesená",K279,0)</f>
        <v>0</v>
      </c>
      <c r="BH279" s="233">
        <f>IF(O279="sníž. přenesená",K279,0)</f>
        <v>0</v>
      </c>
      <c r="BI279" s="233">
        <f>IF(O279="nulová",K279,0)</f>
        <v>0</v>
      </c>
      <c r="BJ279" s="20" t="s">
        <v>82</v>
      </c>
      <c r="BK279" s="233">
        <f>ROUND(P279*H279,2)</f>
        <v>0</v>
      </c>
      <c r="BL279" s="20" t="s">
        <v>202</v>
      </c>
      <c r="BM279" s="232" t="s">
        <v>1647</v>
      </c>
    </row>
    <row r="280" s="2" customFormat="1">
      <c r="A280" s="41"/>
      <c r="B280" s="42"/>
      <c r="C280" s="43"/>
      <c r="D280" s="234" t="s">
        <v>204</v>
      </c>
      <c r="E280" s="43"/>
      <c r="F280" s="235" t="s">
        <v>1648</v>
      </c>
      <c r="G280" s="43"/>
      <c r="H280" s="43"/>
      <c r="I280" s="236"/>
      <c r="J280" s="236"/>
      <c r="K280" s="43"/>
      <c r="L280" s="43"/>
      <c r="M280" s="47"/>
      <c r="N280" s="237"/>
      <c r="O280" s="238"/>
      <c r="P280" s="87"/>
      <c r="Q280" s="87"/>
      <c r="R280" s="87"/>
      <c r="S280" s="87"/>
      <c r="T280" s="87"/>
      <c r="U280" s="87"/>
      <c r="V280" s="87"/>
      <c r="W280" s="87"/>
      <c r="X280" s="88"/>
      <c r="Y280" s="41"/>
      <c r="Z280" s="41"/>
      <c r="AA280" s="41"/>
      <c r="AB280" s="41"/>
      <c r="AC280" s="41"/>
      <c r="AD280" s="41"/>
      <c r="AE280" s="41"/>
      <c r="AT280" s="20" t="s">
        <v>204</v>
      </c>
      <c r="AU280" s="20" t="s">
        <v>84</v>
      </c>
    </row>
    <row r="281" s="13" customFormat="1">
      <c r="A281" s="13"/>
      <c r="B281" s="239"/>
      <c r="C281" s="240"/>
      <c r="D281" s="241" t="s">
        <v>206</v>
      </c>
      <c r="E281" s="242" t="s">
        <v>20</v>
      </c>
      <c r="F281" s="243" t="s">
        <v>1555</v>
      </c>
      <c r="G281" s="240"/>
      <c r="H281" s="242" t="s">
        <v>20</v>
      </c>
      <c r="I281" s="244"/>
      <c r="J281" s="244"/>
      <c r="K281" s="240"/>
      <c r="L281" s="240"/>
      <c r="M281" s="245"/>
      <c r="N281" s="246"/>
      <c r="O281" s="247"/>
      <c r="P281" s="247"/>
      <c r="Q281" s="247"/>
      <c r="R281" s="247"/>
      <c r="S281" s="247"/>
      <c r="T281" s="247"/>
      <c r="U281" s="247"/>
      <c r="V281" s="247"/>
      <c r="W281" s="247"/>
      <c r="X281" s="248"/>
      <c r="Y281" s="13"/>
      <c r="Z281" s="13"/>
      <c r="AA281" s="13"/>
      <c r="AB281" s="13"/>
      <c r="AC281" s="13"/>
      <c r="AD281" s="13"/>
      <c r="AE281" s="13"/>
      <c r="AT281" s="249" t="s">
        <v>206</v>
      </c>
      <c r="AU281" s="249" t="s">
        <v>84</v>
      </c>
      <c r="AV281" s="13" t="s">
        <v>82</v>
      </c>
      <c r="AW281" s="13" t="s">
        <v>5</v>
      </c>
      <c r="AX281" s="13" t="s">
        <v>74</v>
      </c>
      <c r="AY281" s="249" t="s">
        <v>194</v>
      </c>
    </row>
    <row r="282" s="13" customFormat="1">
      <c r="A282" s="13"/>
      <c r="B282" s="239"/>
      <c r="C282" s="240"/>
      <c r="D282" s="241" t="s">
        <v>206</v>
      </c>
      <c r="E282" s="242" t="s">
        <v>20</v>
      </c>
      <c r="F282" s="243" t="s">
        <v>1649</v>
      </c>
      <c r="G282" s="240"/>
      <c r="H282" s="242" t="s">
        <v>20</v>
      </c>
      <c r="I282" s="244"/>
      <c r="J282" s="244"/>
      <c r="K282" s="240"/>
      <c r="L282" s="240"/>
      <c r="M282" s="245"/>
      <c r="N282" s="246"/>
      <c r="O282" s="247"/>
      <c r="P282" s="247"/>
      <c r="Q282" s="247"/>
      <c r="R282" s="247"/>
      <c r="S282" s="247"/>
      <c r="T282" s="247"/>
      <c r="U282" s="247"/>
      <c r="V282" s="247"/>
      <c r="W282" s="247"/>
      <c r="X282" s="248"/>
      <c r="Y282" s="13"/>
      <c r="Z282" s="13"/>
      <c r="AA282" s="13"/>
      <c r="AB282" s="13"/>
      <c r="AC282" s="13"/>
      <c r="AD282" s="13"/>
      <c r="AE282" s="13"/>
      <c r="AT282" s="249" t="s">
        <v>206</v>
      </c>
      <c r="AU282" s="249" t="s">
        <v>84</v>
      </c>
      <c r="AV282" s="13" t="s">
        <v>82</v>
      </c>
      <c r="AW282" s="13" t="s">
        <v>5</v>
      </c>
      <c r="AX282" s="13" t="s">
        <v>74</v>
      </c>
      <c r="AY282" s="249" t="s">
        <v>194</v>
      </c>
    </row>
    <row r="283" s="13" customFormat="1">
      <c r="A283" s="13"/>
      <c r="B283" s="239"/>
      <c r="C283" s="240"/>
      <c r="D283" s="241" t="s">
        <v>206</v>
      </c>
      <c r="E283" s="242" t="s">
        <v>20</v>
      </c>
      <c r="F283" s="243" t="s">
        <v>218</v>
      </c>
      <c r="G283" s="240"/>
      <c r="H283" s="242" t="s">
        <v>20</v>
      </c>
      <c r="I283" s="244"/>
      <c r="J283" s="244"/>
      <c r="K283" s="240"/>
      <c r="L283" s="240"/>
      <c r="M283" s="245"/>
      <c r="N283" s="246"/>
      <c r="O283" s="247"/>
      <c r="P283" s="247"/>
      <c r="Q283" s="247"/>
      <c r="R283" s="247"/>
      <c r="S283" s="247"/>
      <c r="T283" s="247"/>
      <c r="U283" s="247"/>
      <c r="V283" s="247"/>
      <c r="W283" s="247"/>
      <c r="X283" s="248"/>
      <c r="Y283" s="13"/>
      <c r="Z283" s="13"/>
      <c r="AA283" s="13"/>
      <c r="AB283" s="13"/>
      <c r="AC283" s="13"/>
      <c r="AD283" s="13"/>
      <c r="AE283" s="13"/>
      <c r="AT283" s="249" t="s">
        <v>206</v>
      </c>
      <c r="AU283" s="249" t="s">
        <v>84</v>
      </c>
      <c r="AV283" s="13" t="s">
        <v>82</v>
      </c>
      <c r="AW283" s="13" t="s">
        <v>5</v>
      </c>
      <c r="AX283" s="13" t="s">
        <v>74</v>
      </c>
      <c r="AY283" s="249" t="s">
        <v>194</v>
      </c>
    </row>
    <row r="284" s="14" customFormat="1">
      <c r="A284" s="14"/>
      <c r="B284" s="250"/>
      <c r="C284" s="251"/>
      <c r="D284" s="241" t="s">
        <v>206</v>
      </c>
      <c r="E284" s="252" t="s">
        <v>20</v>
      </c>
      <c r="F284" s="253" t="s">
        <v>1650</v>
      </c>
      <c r="G284" s="251"/>
      <c r="H284" s="254">
        <v>1.8500000000000001</v>
      </c>
      <c r="I284" s="255"/>
      <c r="J284" s="255"/>
      <c r="K284" s="251"/>
      <c r="L284" s="251"/>
      <c r="M284" s="256"/>
      <c r="N284" s="257"/>
      <c r="O284" s="258"/>
      <c r="P284" s="258"/>
      <c r="Q284" s="258"/>
      <c r="R284" s="258"/>
      <c r="S284" s="258"/>
      <c r="T284" s="258"/>
      <c r="U284" s="258"/>
      <c r="V284" s="258"/>
      <c r="W284" s="258"/>
      <c r="X284" s="259"/>
      <c r="Y284" s="14"/>
      <c r="Z284" s="14"/>
      <c r="AA284" s="14"/>
      <c r="AB284" s="14"/>
      <c r="AC284" s="14"/>
      <c r="AD284" s="14"/>
      <c r="AE284" s="14"/>
      <c r="AT284" s="260" t="s">
        <v>206</v>
      </c>
      <c r="AU284" s="260" t="s">
        <v>84</v>
      </c>
      <c r="AV284" s="14" t="s">
        <v>84</v>
      </c>
      <c r="AW284" s="14" t="s">
        <v>5</v>
      </c>
      <c r="AX284" s="14" t="s">
        <v>74</v>
      </c>
      <c r="AY284" s="260" t="s">
        <v>194</v>
      </c>
    </row>
    <row r="285" s="15" customFormat="1">
      <c r="A285" s="15"/>
      <c r="B285" s="261"/>
      <c r="C285" s="262"/>
      <c r="D285" s="241" t="s">
        <v>206</v>
      </c>
      <c r="E285" s="263" t="s">
        <v>20</v>
      </c>
      <c r="F285" s="264" t="s">
        <v>210</v>
      </c>
      <c r="G285" s="262"/>
      <c r="H285" s="265">
        <v>1.8500000000000001</v>
      </c>
      <c r="I285" s="266"/>
      <c r="J285" s="266"/>
      <c r="K285" s="262"/>
      <c r="L285" s="262"/>
      <c r="M285" s="267"/>
      <c r="N285" s="268"/>
      <c r="O285" s="269"/>
      <c r="P285" s="269"/>
      <c r="Q285" s="269"/>
      <c r="R285" s="269"/>
      <c r="S285" s="269"/>
      <c r="T285" s="269"/>
      <c r="U285" s="269"/>
      <c r="V285" s="269"/>
      <c r="W285" s="269"/>
      <c r="X285" s="270"/>
      <c r="Y285" s="15"/>
      <c r="Z285" s="15"/>
      <c r="AA285" s="15"/>
      <c r="AB285" s="15"/>
      <c r="AC285" s="15"/>
      <c r="AD285" s="15"/>
      <c r="AE285" s="15"/>
      <c r="AT285" s="271" t="s">
        <v>206</v>
      </c>
      <c r="AU285" s="271" t="s">
        <v>84</v>
      </c>
      <c r="AV285" s="15" t="s">
        <v>202</v>
      </c>
      <c r="AW285" s="15" t="s">
        <v>5</v>
      </c>
      <c r="AX285" s="15" t="s">
        <v>82</v>
      </c>
      <c r="AY285" s="271" t="s">
        <v>194</v>
      </c>
    </row>
    <row r="286" s="2" customFormat="1" ht="24.15" customHeight="1">
      <c r="A286" s="41"/>
      <c r="B286" s="42"/>
      <c r="C286" s="220" t="s">
        <v>308</v>
      </c>
      <c r="D286" s="220" t="s">
        <v>197</v>
      </c>
      <c r="E286" s="221" t="s">
        <v>1651</v>
      </c>
      <c r="F286" s="222" t="s">
        <v>1652</v>
      </c>
      <c r="G286" s="223" t="s">
        <v>218</v>
      </c>
      <c r="H286" s="224">
        <v>1.8500000000000001</v>
      </c>
      <c r="I286" s="225"/>
      <c r="J286" s="225"/>
      <c r="K286" s="226">
        <f>ROUND(P286*H286,2)</f>
        <v>0</v>
      </c>
      <c r="L286" s="222" t="s">
        <v>201</v>
      </c>
      <c r="M286" s="47"/>
      <c r="N286" s="227" t="s">
        <v>20</v>
      </c>
      <c r="O286" s="228" t="s">
        <v>43</v>
      </c>
      <c r="P286" s="229">
        <f>I286+J286</f>
        <v>0</v>
      </c>
      <c r="Q286" s="229">
        <f>ROUND(I286*H286,2)</f>
        <v>0</v>
      </c>
      <c r="R286" s="229">
        <f>ROUND(J286*H286,2)</f>
        <v>0</v>
      </c>
      <c r="S286" s="87"/>
      <c r="T286" s="230">
        <f>S286*H286</f>
        <v>0</v>
      </c>
      <c r="U286" s="230">
        <v>0</v>
      </c>
      <c r="V286" s="230">
        <f>U286*H286</f>
        <v>0</v>
      </c>
      <c r="W286" s="230">
        <v>0</v>
      </c>
      <c r="X286" s="231">
        <f>W286*H286</f>
        <v>0</v>
      </c>
      <c r="Y286" s="41"/>
      <c r="Z286" s="41"/>
      <c r="AA286" s="41"/>
      <c r="AB286" s="41"/>
      <c r="AC286" s="41"/>
      <c r="AD286" s="41"/>
      <c r="AE286" s="41"/>
      <c r="AR286" s="232" t="s">
        <v>202</v>
      </c>
      <c r="AT286" s="232" t="s">
        <v>197</v>
      </c>
      <c r="AU286" s="232" t="s">
        <v>84</v>
      </c>
      <c r="AY286" s="20" t="s">
        <v>194</v>
      </c>
      <c r="BE286" s="233">
        <f>IF(O286="základní",K286,0)</f>
        <v>0</v>
      </c>
      <c r="BF286" s="233">
        <f>IF(O286="snížená",K286,0)</f>
        <v>0</v>
      </c>
      <c r="BG286" s="233">
        <f>IF(O286="zákl. přenesená",K286,0)</f>
        <v>0</v>
      </c>
      <c r="BH286" s="233">
        <f>IF(O286="sníž. přenesená",K286,0)</f>
        <v>0</v>
      </c>
      <c r="BI286" s="233">
        <f>IF(O286="nulová",K286,0)</f>
        <v>0</v>
      </c>
      <c r="BJ286" s="20" t="s">
        <v>82</v>
      </c>
      <c r="BK286" s="233">
        <f>ROUND(P286*H286,2)</f>
        <v>0</v>
      </c>
      <c r="BL286" s="20" t="s">
        <v>202</v>
      </c>
      <c r="BM286" s="232" t="s">
        <v>1653</v>
      </c>
    </row>
    <row r="287" s="2" customFormat="1">
      <c r="A287" s="41"/>
      <c r="B287" s="42"/>
      <c r="C287" s="43"/>
      <c r="D287" s="234" t="s">
        <v>204</v>
      </c>
      <c r="E287" s="43"/>
      <c r="F287" s="235" t="s">
        <v>1654</v>
      </c>
      <c r="G287" s="43"/>
      <c r="H287" s="43"/>
      <c r="I287" s="236"/>
      <c r="J287" s="236"/>
      <c r="K287" s="43"/>
      <c r="L287" s="43"/>
      <c r="M287" s="47"/>
      <c r="N287" s="237"/>
      <c r="O287" s="238"/>
      <c r="P287" s="87"/>
      <c r="Q287" s="87"/>
      <c r="R287" s="87"/>
      <c r="S287" s="87"/>
      <c r="T287" s="87"/>
      <c r="U287" s="87"/>
      <c r="V287" s="87"/>
      <c r="W287" s="87"/>
      <c r="X287" s="88"/>
      <c r="Y287" s="41"/>
      <c r="Z287" s="41"/>
      <c r="AA287" s="41"/>
      <c r="AB287" s="41"/>
      <c r="AC287" s="41"/>
      <c r="AD287" s="41"/>
      <c r="AE287" s="41"/>
      <c r="AT287" s="20" t="s">
        <v>204</v>
      </c>
      <c r="AU287" s="20" t="s">
        <v>84</v>
      </c>
    </row>
    <row r="288" s="13" customFormat="1">
      <c r="A288" s="13"/>
      <c r="B288" s="239"/>
      <c r="C288" s="240"/>
      <c r="D288" s="241" t="s">
        <v>206</v>
      </c>
      <c r="E288" s="242" t="s">
        <v>20</v>
      </c>
      <c r="F288" s="243" t="s">
        <v>1555</v>
      </c>
      <c r="G288" s="240"/>
      <c r="H288" s="242" t="s">
        <v>20</v>
      </c>
      <c r="I288" s="244"/>
      <c r="J288" s="244"/>
      <c r="K288" s="240"/>
      <c r="L288" s="240"/>
      <c r="M288" s="245"/>
      <c r="N288" s="246"/>
      <c r="O288" s="247"/>
      <c r="P288" s="247"/>
      <c r="Q288" s="247"/>
      <c r="R288" s="247"/>
      <c r="S288" s="247"/>
      <c r="T288" s="247"/>
      <c r="U288" s="247"/>
      <c r="V288" s="247"/>
      <c r="W288" s="247"/>
      <c r="X288" s="248"/>
      <c r="Y288" s="13"/>
      <c r="Z288" s="13"/>
      <c r="AA288" s="13"/>
      <c r="AB288" s="13"/>
      <c r="AC288" s="13"/>
      <c r="AD288" s="13"/>
      <c r="AE288" s="13"/>
      <c r="AT288" s="249" t="s">
        <v>206</v>
      </c>
      <c r="AU288" s="249" t="s">
        <v>84</v>
      </c>
      <c r="AV288" s="13" t="s">
        <v>82</v>
      </c>
      <c r="AW288" s="13" t="s">
        <v>5</v>
      </c>
      <c r="AX288" s="13" t="s">
        <v>74</v>
      </c>
      <c r="AY288" s="249" t="s">
        <v>194</v>
      </c>
    </row>
    <row r="289" s="13" customFormat="1">
      <c r="A289" s="13"/>
      <c r="B289" s="239"/>
      <c r="C289" s="240"/>
      <c r="D289" s="241" t="s">
        <v>206</v>
      </c>
      <c r="E289" s="242" t="s">
        <v>20</v>
      </c>
      <c r="F289" s="243" t="s">
        <v>1649</v>
      </c>
      <c r="G289" s="240"/>
      <c r="H289" s="242" t="s">
        <v>20</v>
      </c>
      <c r="I289" s="244"/>
      <c r="J289" s="244"/>
      <c r="K289" s="240"/>
      <c r="L289" s="240"/>
      <c r="M289" s="245"/>
      <c r="N289" s="246"/>
      <c r="O289" s="247"/>
      <c r="P289" s="247"/>
      <c r="Q289" s="247"/>
      <c r="R289" s="247"/>
      <c r="S289" s="247"/>
      <c r="T289" s="247"/>
      <c r="U289" s="247"/>
      <c r="V289" s="247"/>
      <c r="W289" s="247"/>
      <c r="X289" s="248"/>
      <c r="Y289" s="13"/>
      <c r="Z289" s="13"/>
      <c r="AA289" s="13"/>
      <c r="AB289" s="13"/>
      <c r="AC289" s="13"/>
      <c r="AD289" s="13"/>
      <c r="AE289" s="13"/>
      <c r="AT289" s="249" t="s">
        <v>206</v>
      </c>
      <c r="AU289" s="249" t="s">
        <v>84</v>
      </c>
      <c r="AV289" s="13" t="s">
        <v>82</v>
      </c>
      <c r="AW289" s="13" t="s">
        <v>5</v>
      </c>
      <c r="AX289" s="13" t="s">
        <v>74</v>
      </c>
      <c r="AY289" s="249" t="s">
        <v>194</v>
      </c>
    </row>
    <row r="290" s="13" customFormat="1">
      <c r="A290" s="13"/>
      <c r="B290" s="239"/>
      <c r="C290" s="240"/>
      <c r="D290" s="241" t="s">
        <v>206</v>
      </c>
      <c r="E290" s="242" t="s">
        <v>20</v>
      </c>
      <c r="F290" s="243" t="s">
        <v>218</v>
      </c>
      <c r="G290" s="240"/>
      <c r="H290" s="242" t="s">
        <v>20</v>
      </c>
      <c r="I290" s="244"/>
      <c r="J290" s="244"/>
      <c r="K290" s="240"/>
      <c r="L290" s="240"/>
      <c r="M290" s="245"/>
      <c r="N290" s="246"/>
      <c r="O290" s="247"/>
      <c r="P290" s="247"/>
      <c r="Q290" s="247"/>
      <c r="R290" s="247"/>
      <c r="S290" s="247"/>
      <c r="T290" s="247"/>
      <c r="U290" s="247"/>
      <c r="V290" s="247"/>
      <c r="W290" s="247"/>
      <c r="X290" s="248"/>
      <c r="Y290" s="13"/>
      <c r="Z290" s="13"/>
      <c r="AA290" s="13"/>
      <c r="AB290" s="13"/>
      <c r="AC290" s="13"/>
      <c r="AD290" s="13"/>
      <c r="AE290" s="13"/>
      <c r="AT290" s="249" t="s">
        <v>206</v>
      </c>
      <c r="AU290" s="249" t="s">
        <v>84</v>
      </c>
      <c r="AV290" s="13" t="s">
        <v>82</v>
      </c>
      <c r="AW290" s="13" t="s">
        <v>5</v>
      </c>
      <c r="AX290" s="13" t="s">
        <v>74</v>
      </c>
      <c r="AY290" s="249" t="s">
        <v>194</v>
      </c>
    </row>
    <row r="291" s="14" customFormat="1">
      <c r="A291" s="14"/>
      <c r="B291" s="250"/>
      <c r="C291" s="251"/>
      <c r="D291" s="241" t="s">
        <v>206</v>
      </c>
      <c r="E291" s="252" t="s">
        <v>20</v>
      </c>
      <c r="F291" s="253" t="s">
        <v>1650</v>
      </c>
      <c r="G291" s="251"/>
      <c r="H291" s="254">
        <v>1.8500000000000001</v>
      </c>
      <c r="I291" s="255"/>
      <c r="J291" s="255"/>
      <c r="K291" s="251"/>
      <c r="L291" s="251"/>
      <c r="M291" s="256"/>
      <c r="N291" s="257"/>
      <c r="O291" s="258"/>
      <c r="P291" s="258"/>
      <c r="Q291" s="258"/>
      <c r="R291" s="258"/>
      <c r="S291" s="258"/>
      <c r="T291" s="258"/>
      <c r="U291" s="258"/>
      <c r="V291" s="258"/>
      <c r="W291" s="258"/>
      <c r="X291" s="259"/>
      <c r="Y291" s="14"/>
      <c r="Z291" s="14"/>
      <c r="AA291" s="14"/>
      <c r="AB291" s="14"/>
      <c r="AC291" s="14"/>
      <c r="AD291" s="14"/>
      <c r="AE291" s="14"/>
      <c r="AT291" s="260" t="s">
        <v>206</v>
      </c>
      <c r="AU291" s="260" t="s">
        <v>84</v>
      </c>
      <c r="AV291" s="14" t="s">
        <v>84</v>
      </c>
      <c r="AW291" s="14" t="s">
        <v>5</v>
      </c>
      <c r="AX291" s="14" t="s">
        <v>74</v>
      </c>
      <c r="AY291" s="260" t="s">
        <v>194</v>
      </c>
    </row>
    <row r="292" s="15" customFormat="1">
      <c r="A292" s="15"/>
      <c r="B292" s="261"/>
      <c r="C292" s="262"/>
      <c r="D292" s="241" t="s">
        <v>206</v>
      </c>
      <c r="E292" s="263" t="s">
        <v>20</v>
      </c>
      <c r="F292" s="264" t="s">
        <v>210</v>
      </c>
      <c r="G292" s="262"/>
      <c r="H292" s="265">
        <v>1.8500000000000001</v>
      </c>
      <c r="I292" s="266"/>
      <c r="J292" s="266"/>
      <c r="K292" s="262"/>
      <c r="L292" s="262"/>
      <c r="M292" s="267"/>
      <c r="N292" s="268"/>
      <c r="O292" s="269"/>
      <c r="P292" s="269"/>
      <c r="Q292" s="269"/>
      <c r="R292" s="269"/>
      <c r="S292" s="269"/>
      <c r="T292" s="269"/>
      <c r="U292" s="269"/>
      <c r="V292" s="269"/>
      <c r="W292" s="269"/>
      <c r="X292" s="270"/>
      <c r="Y292" s="15"/>
      <c r="Z292" s="15"/>
      <c r="AA292" s="15"/>
      <c r="AB292" s="15"/>
      <c r="AC292" s="15"/>
      <c r="AD292" s="15"/>
      <c r="AE292" s="15"/>
      <c r="AT292" s="271" t="s">
        <v>206</v>
      </c>
      <c r="AU292" s="271" t="s">
        <v>84</v>
      </c>
      <c r="AV292" s="15" t="s">
        <v>202</v>
      </c>
      <c r="AW292" s="15" t="s">
        <v>5</v>
      </c>
      <c r="AX292" s="15" t="s">
        <v>82</v>
      </c>
      <c r="AY292" s="271" t="s">
        <v>194</v>
      </c>
    </row>
    <row r="293" s="2" customFormat="1" ht="24.15" customHeight="1">
      <c r="A293" s="41"/>
      <c r="B293" s="42"/>
      <c r="C293" s="220" t="s">
        <v>315</v>
      </c>
      <c r="D293" s="220" t="s">
        <v>197</v>
      </c>
      <c r="E293" s="221" t="s">
        <v>1655</v>
      </c>
      <c r="F293" s="222" t="s">
        <v>1656</v>
      </c>
      <c r="G293" s="223" t="s">
        <v>218</v>
      </c>
      <c r="H293" s="224">
        <v>18.5</v>
      </c>
      <c r="I293" s="225"/>
      <c r="J293" s="225"/>
      <c r="K293" s="226">
        <f>ROUND(P293*H293,2)</f>
        <v>0</v>
      </c>
      <c r="L293" s="222" t="s">
        <v>201</v>
      </c>
      <c r="M293" s="47"/>
      <c r="N293" s="227" t="s">
        <v>20</v>
      </c>
      <c r="O293" s="228" t="s">
        <v>43</v>
      </c>
      <c r="P293" s="229">
        <f>I293+J293</f>
        <v>0</v>
      </c>
      <c r="Q293" s="229">
        <f>ROUND(I293*H293,2)</f>
        <v>0</v>
      </c>
      <c r="R293" s="229">
        <f>ROUND(J293*H293,2)</f>
        <v>0</v>
      </c>
      <c r="S293" s="87"/>
      <c r="T293" s="230">
        <f>S293*H293</f>
        <v>0</v>
      </c>
      <c r="U293" s="230">
        <v>0</v>
      </c>
      <c r="V293" s="230">
        <f>U293*H293</f>
        <v>0</v>
      </c>
      <c r="W293" s="230">
        <v>0</v>
      </c>
      <c r="X293" s="231">
        <f>W293*H293</f>
        <v>0</v>
      </c>
      <c r="Y293" s="41"/>
      <c r="Z293" s="41"/>
      <c r="AA293" s="41"/>
      <c r="AB293" s="41"/>
      <c r="AC293" s="41"/>
      <c r="AD293" s="41"/>
      <c r="AE293" s="41"/>
      <c r="AR293" s="232" t="s">
        <v>202</v>
      </c>
      <c r="AT293" s="232" t="s">
        <v>197</v>
      </c>
      <c r="AU293" s="232" t="s">
        <v>84</v>
      </c>
      <c r="AY293" s="20" t="s">
        <v>194</v>
      </c>
      <c r="BE293" s="233">
        <f>IF(O293="základní",K293,0)</f>
        <v>0</v>
      </c>
      <c r="BF293" s="233">
        <f>IF(O293="snížená",K293,0)</f>
        <v>0</v>
      </c>
      <c r="BG293" s="233">
        <f>IF(O293="zákl. přenesená",K293,0)</f>
        <v>0</v>
      </c>
      <c r="BH293" s="233">
        <f>IF(O293="sníž. přenesená",K293,0)</f>
        <v>0</v>
      </c>
      <c r="BI293" s="233">
        <f>IF(O293="nulová",K293,0)</f>
        <v>0</v>
      </c>
      <c r="BJ293" s="20" t="s">
        <v>82</v>
      </c>
      <c r="BK293" s="233">
        <f>ROUND(P293*H293,2)</f>
        <v>0</v>
      </c>
      <c r="BL293" s="20" t="s">
        <v>202</v>
      </c>
      <c r="BM293" s="232" t="s">
        <v>1657</v>
      </c>
    </row>
    <row r="294" s="2" customFormat="1">
      <c r="A294" s="41"/>
      <c r="B294" s="42"/>
      <c r="C294" s="43"/>
      <c r="D294" s="234" t="s">
        <v>204</v>
      </c>
      <c r="E294" s="43"/>
      <c r="F294" s="235" t="s">
        <v>1658</v>
      </c>
      <c r="G294" s="43"/>
      <c r="H294" s="43"/>
      <c r="I294" s="236"/>
      <c r="J294" s="236"/>
      <c r="K294" s="43"/>
      <c r="L294" s="43"/>
      <c r="M294" s="47"/>
      <c r="N294" s="237"/>
      <c r="O294" s="238"/>
      <c r="P294" s="87"/>
      <c r="Q294" s="87"/>
      <c r="R294" s="87"/>
      <c r="S294" s="87"/>
      <c r="T294" s="87"/>
      <c r="U294" s="87"/>
      <c r="V294" s="87"/>
      <c r="W294" s="87"/>
      <c r="X294" s="88"/>
      <c r="Y294" s="41"/>
      <c r="Z294" s="41"/>
      <c r="AA294" s="41"/>
      <c r="AB294" s="41"/>
      <c r="AC294" s="41"/>
      <c r="AD294" s="41"/>
      <c r="AE294" s="41"/>
      <c r="AT294" s="20" t="s">
        <v>204</v>
      </c>
      <c r="AU294" s="20" t="s">
        <v>84</v>
      </c>
    </row>
    <row r="295" s="13" customFormat="1">
      <c r="A295" s="13"/>
      <c r="B295" s="239"/>
      <c r="C295" s="240"/>
      <c r="D295" s="241" t="s">
        <v>206</v>
      </c>
      <c r="E295" s="242" t="s">
        <v>20</v>
      </c>
      <c r="F295" s="243" t="s">
        <v>1555</v>
      </c>
      <c r="G295" s="240"/>
      <c r="H295" s="242" t="s">
        <v>20</v>
      </c>
      <c r="I295" s="244"/>
      <c r="J295" s="244"/>
      <c r="K295" s="240"/>
      <c r="L295" s="240"/>
      <c r="M295" s="245"/>
      <c r="N295" s="246"/>
      <c r="O295" s="247"/>
      <c r="P295" s="247"/>
      <c r="Q295" s="247"/>
      <c r="R295" s="247"/>
      <c r="S295" s="247"/>
      <c r="T295" s="247"/>
      <c r="U295" s="247"/>
      <c r="V295" s="247"/>
      <c r="W295" s="247"/>
      <c r="X295" s="248"/>
      <c r="Y295" s="13"/>
      <c r="Z295" s="13"/>
      <c r="AA295" s="13"/>
      <c r="AB295" s="13"/>
      <c r="AC295" s="13"/>
      <c r="AD295" s="13"/>
      <c r="AE295" s="13"/>
      <c r="AT295" s="249" t="s">
        <v>206</v>
      </c>
      <c r="AU295" s="249" t="s">
        <v>84</v>
      </c>
      <c r="AV295" s="13" t="s">
        <v>82</v>
      </c>
      <c r="AW295" s="13" t="s">
        <v>5</v>
      </c>
      <c r="AX295" s="13" t="s">
        <v>74</v>
      </c>
      <c r="AY295" s="249" t="s">
        <v>194</v>
      </c>
    </row>
    <row r="296" s="13" customFormat="1">
      <c r="A296" s="13"/>
      <c r="B296" s="239"/>
      <c r="C296" s="240"/>
      <c r="D296" s="241" t="s">
        <v>206</v>
      </c>
      <c r="E296" s="242" t="s">
        <v>20</v>
      </c>
      <c r="F296" s="243" t="s">
        <v>1649</v>
      </c>
      <c r="G296" s="240"/>
      <c r="H296" s="242" t="s">
        <v>20</v>
      </c>
      <c r="I296" s="244"/>
      <c r="J296" s="244"/>
      <c r="K296" s="240"/>
      <c r="L296" s="240"/>
      <c r="M296" s="245"/>
      <c r="N296" s="246"/>
      <c r="O296" s="247"/>
      <c r="P296" s="247"/>
      <c r="Q296" s="247"/>
      <c r="R296" s="247"/>
      <c r="S296" s="247"/>
      <c r="T296" s="247"/>
      <c r="U296" s="247"/>
      <c r="V296" s="247"/>
      <c r="W296" s="247"/>
      <c r="X296" s="248"/>
      <c r="Y296" s="13"/>
      <c r="Z296" s="13"/>
      <c r="AA296" s="13"/>
      <c r="AB296" s="13"/>
      <c r="AC296" s="13"/>
      <c r="AD296" s="13"/>
      <c r="AE296" s="13"/>
      <c r="AT296" s="249" t="s">
        <v>206</v>
      </c>
      <c r="AU296" s="249" t="s">
        <v>84</v>
      </c>
      <c r="AV296" s="13" t="s">
        <v>82</v>
      </c>
      <c r="AW296" s="13" t="s">
        <v>5</v>
      </c>
      <c r="AX296" s="13" t="s">
        <v>74</v>
      </c>
      <c r="AY296" s="249" t="s">
        <v>194</v>
      </c>
    </row>
    <row r="297" s="13" customFormat="1">
      <c r="A297" s="13"/>
      <c r="B297" s="239"/>
      <c r="C297" s="240"/>
      <c r="D297" s="241" t="s">
        <v>206</v>
      </c>
      <c r="E297" s="242" t="s">
        <v>20</v>
      </c>
      <c r="F297" s="243" t="s">
        <v>218</v>
      </c>
      <c r="G297" s="240"/>
      <c r="H297" s="242" t="s">
        <v>20</v>
      </c>
      <c r="I297" s="244"/>
      <c r="J297" s="244"/>
      <c r="K297" s="240"/>
      <c r="L297" s="240"/>
      <c r="M297" s="245"/>
      <c r="N297" s="246"/>
      <c r="O297" s="247"/>
      <c r="P297" s="247"/>
      <c r="Q297" s="247"/>
      <c r="R297" s="247"/>
      <c r="S297" s="247"/>
      <c r="T297" s="247"/>
      <c r="U297" s="247"/>
      <c r="V297" s="247"/>
      <c r="W297" s="247"/>
      <c r="X297" s="248"/>
      <c r="Y297" s="13"/>
      <c r="Z297" s="13"/>
      <c r="AA297" s="13"/>
      <c r="AB297" s="13"/>
      <c r="AC297" s="13"/>
      <c r="AD297" s="13"/>
      <c r="AE297" s="13"/>
      <c r="AT297" s="249" t="s">
        <v>206</v>
      </c>
      <c r="AU297" s="249" t="s">
        <v>84</v>
      </c>
      <c r="AV297" s="13" t="s">
        <v>82</v>
      </c>
      <c r="AW297" s="13" t="s">
        <v>5</v>
      </c>
      <c r="AX297" s="13" t="s">
        <v>74</v>
      </c>
      <c r="AY297" s="249" t="s">
        <v>194</v>
      </c>
    </row>
    <row r="298" s="14" customFormat="1">
      <c r="A298" s="14"/>
      <c r="B298" s="250"/>
      <c r="C298" s="251"/>
      <c r="D298" s="241" t="s">
        <v>206</v>
      </c>
      <c r="E298" s="252" t="s">
        <v>20</v>
      </c>
      <c r="F298" s="253" t="s">
        <v>1650</v>
      </c>
      <c r="G298" s="251"/>
      <c r="H298" s="254">
        <v>1.8500000000000001</v>
      </c>
      <c r="I298" s="255"/>
      <c r="J298" s="255"/>
      <c r="K298" s="251"/>
      <c r="L298" s="251"/>
      <c r="M298" s="256"/>
      <c r="N298" s="257"/>
      <c r="O298" s="258"/>
      <c r="P298" s="258"/>
      <c r="Q298" s="258"/>
      <c r="R298" s="258"/>
      <c r="S298" s="258"/>
      <c r="T298" s="258"/>
      <c r="U298" s="258"/>
      <c r="V298" s="258"/>
      <c r="W298" s="258"/>
      <c r="X298" s="259"/>
      <c r="Y298" s="14"/>
      <c r="Z298" s="14"/>
      <c r="AA298" s="14"/>
      <c r="AB298" s="14"/>
      <c r="AC298" s="14"/>
      <c r="AD298" s="14"/>
      <c r="AE298" s="14"/>
      <c r="AT298" s="260" t="s">
        <v>206</v>
      </c>
      <c r="AU298" s="260" t="s">
        <v>84</v>
      </c>
      <c r="AV298" s="14" t="s">
        <v>84</v>
      </c>
      <c r="AW298" s="14" t="s">
        <v>5</v>
      </c>
      <c r="AX298" s="14" t="s">
        <v>74</v>
      </c>
      <c r="AY298" s="260" t="s">
        <v>194</v>
      </c>
    </row>
    <row r="299" s="15" customFormat="1">
      <c r="A299" s="15"/>
      <c r="B299" s="261"/>
      <c r="C299" s="262"/>
      <c r="D299" s="241" t="s">
        <v>206</v>
      </c>
      <c r="E299" s="263" t="s">
        <v>20</v>
      </c>
      <c r="F299" s="264" t="s">
        <v>210</v>
      </c>
      <c r="G299" s="262"/>
      <c r="H299" s="265">
        <v>1.8500000000000001</v>
      </c>
      <c r="I299" s="266"/>
      <c r="J299" s="266"/>
      <c r="K299" s="262"/>
      <c r="L299" s="262"/>
      <c r="M299" s="267"/>
      <c r="N299" s="268"/>
      <c r="O299" s="269"/>
      <c r="P299" s="269"/>
      <c r="Q299" s="269"/>
      <c r="R299" s="269"/>
      <c r="S299" s="269"/>
      <c r="T299" s="269"/>
      <c r="U299" s="269"/>
      <c r="V299" s="269"/>
      <c r="W299" s="269"/>
      <c r="X299" s="270"/>
      <c r="Y299" s="15"/>
      <c r="Z299" s="15"/>
      <c r="AA299" s="15"/>
      <c r="AB299" s="15"/>
      <c r="AC299" s="15"/>
      <c r="AD299" s="15"/>
      <c r="AE299" s="15"/>
      <c r="AT299" s="271" t="s">
        <v>206</v>
      </c>
      <c r="AU299" s="271" t="s">
        <v>84</v>
      </c>
      <c r="AV299" s="15" t="s">
        <v>202</v>
      </c>
      <c r="AW299" s="15" t="s">
        <v>5</v>
      </c>
      <c r="AX299" s="15" t="s">
        <v>82</v>
      </c>
      <c r="AY299" s="271" t="s">
        <v>194</v>
      </c>
    </row>
    <row r="300" s="14" customFormat="1">
      <c r="A300" s="14"/>
      <c r="B300" s="250"/>
      <c r="C300" s="251"/>
      <c r="D300" s="241" t="s">
        <v>206</v>
      </c>
      <c r="E300" s="251"/>
      <c r="F300" s="253" t="s">
        <v>1659</v>
      </c>
      <c r="G300" s="251"/>
      <c r="H300" s="254">
        <v>18.5</v>
      </c>
      <c r="I300" s="255"/>
      <c r="J300" s="255"/>
      <c r="K300" s="251"/>
      <c r="L300" s="251"/>
      <c r="M300" s="256"/>
      <c r="N300" s="257"/>
      <c r="O300" s="258"/>
      <c r="P300" s="258"/>
      <c r="Q300" s="258"/>
      <c r="R300" s="258"/>
      <c r="S300" s="258"/>
      <c r="T300" s="258"/>
      <c r="U300" s="258"/>
      <c r="V300" s="258"/>
      <c r="W300" s="258"/>
      <c r="X300" s="259"/>
      <c r="Y300" s="14"/>
      <c r="Z300" s="14"/>
      <c r="AA300" s="14"/>
      <c r="AB300" s="14"/>
      <c r="AC300" s="14"/>
      <c r="AD300" s="14"/>
      <c r="AE300" s="14"/>
      <c r="AT300" s="260" t="s">
        <v>206</v>
      </c>
      <c r="AU300" s="260" t="s">
        <v>84</v>
      </c>
      <c r="AV300" s="14" t="s">
        <v>84</v>
      </c>
      <c r="AW300" s="14" t="s">
        <v>4</v>
      </c>
      <c r="AX300" s="14" t="s">
        <v>82</v>
      </c>
      <c r="AY300" s="260" t="s">
        <v>194</v>
      </c>
    </row>
    <row r="301" s="12" customFormat="1" ht="22.8" customHeight="1">
      <c r="A301" s="12"/>
      <c r="B301" s="203"/>
      <c r="C301" s="204"/>
      <c r="D301" s="205" t="s">
        <v>73</v>
      </c>
      <c r="E301" s="218" t="s">
        <v>271</v>
      </c>
      <c r="F301" s="218" t="s">
        <v>1660</v>
      </c>
      <c r="G301" s="204"/>
      <c r="H301" s="204"/>
      <c r="I301" s="207"/>
      <c r="J301" s="207"/>
      <c r="K301" s="219">
        <f>BK301</f>
        <v>0</v>
      </c>
      <c r="L301" s="204"/>
      <c r="M301" s="209"/>
      <c r="N301" s="210"/>
      <c r="O301" s="211"/>
      <c r="P301" s="211"/>
      <c r="Q301" s="212">
        <f>SUM(Q302:Q526)</f>
        <v>0</v>
      </c>
      <c r="R301" s="212">
        <f>SUM(R302:R526)</f>
        <v>0</v>
      </c>
      <c r="S301" s="211"/>
      <c r="T301" s="213">
        <f>SUM(T302:T526)</f>
        <v>0</v>
      </c>
      <c r="U301" s="211"/>
      <c r="V301" s="213">
        <f>SUM(V302:V526)</f>
        <v>1.816624</v>
      </c>
      <c r="W301" s="211"/>
      <c r="X301" s="214">
        <f>SUM(X302:X526)</f>
        <v>0</v>
      </c>
      <c r="Y301" s="12"/>
      <c r="Z301" s="12"/>
      <c r="AA301" s="12"/>
      <c r="AB301" s="12"/>
      <c r="AC301" s="12"/>
      <c r="AD301" s="12"/>
      <c r="AE301" s="12"/>
      <c r="AR301" s="215" t="s">
        <v>82</v>
      </c>
      <c r="AT301" s="216" t="s">
        <v>73</v>
      </c>
      <c r="AU301" s="216" t="s">
        <v>82</v>
      </c>
      <c r="AY301" s="215" t="s">
        <v>194</v>
      </c>
      <c r="BK301" s="217">
        <f>SUM(BK302:BK526)</f>
        <v>0</v>
      </c>
    </row>
    <row r="302" s="2" customFormat="1" ht="33" customHeight="1">
      <c r="A302" s="41"/>
      <c r="B302" s="42"/>
      <c r="C302" s="220" t="s">
        <v>333</v>
      </c>
      <c r="D302" s="220" t="s">
        <v>197</v>
      </c>
      <c r="E302" s="221" t="s">
        <v>781</v>
      </c>
      <c r="F302" s="222" t="s">
        <v>782</v>
      </c>
      <c r="G302" s="223" t="s">
        <v>218</v>
      </c>
      <c r="H302" s="224">
        <v>0.5</v>
      </c>
      <c r="I302" s="225"/>
      <c r="J302" s="225"/>
      <c r="K302" s="226">
        <f>ROUND(P302*H302,2)</f>
        <v>0</v>
      </c>
      <c r="L302" s="222" t="s">
        <v>201</v>
      </c>
      <c r="M302" s="47"/>
      <c r="N302" s="227" t="s">
        <v>20</v>
      </c>
      <c r="O302" s="228" t="s">
        <v>43</v>
      </c>
      <c r="P302" s="229">
        <f>I302+J302</f>
        <v>0</v>
      </c>
      <c r="Q302" s="229">
        <f>ROUND(I302*H302,2)</f>
        <v>0</v>
      </c>
      <c r="R302" s="229">
        <f>ROUND(J302*H302,2)</f>
        <v>0</v>
      </c>
      <c r="S302" s="87"/>
      <c r="T302" s="230">
        <f>S302*H302</f>
        <v>0</v>
      </c>
      <c r="U302" s="230">
        <v>0</v>
      </c>
      <c r="V302" s="230">
        <f>U302*H302</f>
        <v>0</v>
      </c>
      <c r="W302" s="230">
        <v>0</v>
      </c>
      <c r="X302" s="231">
        <f>W302*H302</f>
        <v>0</v>
      </c>
      <c r="Y302" s="41"/>
      <c r="Z302" s="41"/>
      <c r="AA302" s="41"/>
      <c r="AB302" s="41"/>
      <c r="AC302" s="41"/>
      <c r="AD302" s="41"/>
      <c r="AE302" s="41"/>
      <c r="AR302" s="232" t="s">
        <v>202</v>
      </c>
      <c r="AT302" s="232" t="s">
        <v>197</v>
      </c>
      <c r="AU302" s="232" t="s">
        <v>84</v>
      </c>
      <c r="AY302" s="20" t="s">
        <v>194</v>
      </c>
      <c r="BE302" s="233">
        <f>IF(O302="základní",K302,0)</f>
        <v>0</v>
      </c>
      <c r="BF302" s="233">
        <f>IF(O302="snížená",K302,0)</f>
        <v>0</v>
      </c>
      <c r="BG302" s="233">
        <f>IF(O302="zákl. přenesená",K302,0)</f>
        <v>0</v>
      </c>
      <c r="BH302" s="233">
        <f>IF(O302="sníž. přenesená",K302,0)</f>
        <v>0</v>
      </c>
      <c r="BI302" s="233">
        <f>IF(O302="nulová",K302,0)</f>
        <v>0</v>
      </c>
      <c r="BJ302" s="20" t="s">
        <v>82</v>
      </c>
      <c r="BK302" s="233">
        <f>ROUND(P302*H302,2)</f>
        <v>0</v>
      </c>
      <c r="BL302" s="20" t="s">
        <v>202</v>
      </c>
      <c r="BM302" s="232" t="s">
        <v>1661</v>
      </c>
    </row>
    <row r="303" s="2" customFormat="1">
      <c r="A303" s="41"/>
      <c r="B303" s="42"/>
      <c r="C303" s="43"/>
      <c r="D303" s="234" t="s">
        <v>204</v>
      </c>
      <c r="E303" s="43"/>
      <c r="F303" s="235" t="s">
        <v>784</v>
      </c>
      <c r="G303" s="43"/>
      <c r="H303" s="43"/>
      <c r="I303" s="236"/>
      <c r="J303" s="236"/>
      <c r="K303" s="43"/>
      <c r="L303" s="43"/>
      <c r="M303" s="47"/>
      <c r="N303" s="237"/>
      <c r="O303" s="238"/>
      <c r="P303" s="87"/>
      <c r="Q303" s="87"/>
      <c r="R303" s="87"/>
      <c r="S303" s="87"/>
      <c r="T303" s="87"/>
      <c r="U303" s="87"/>
      <c r="V303" s="87"/>
      <c r="W303" s="87"/>
      <c r="X303" s="88"/>
      <c r="Y303" s="41"/>
      <c r="Z303" s="41"/>
      <c r="AA303" s="41"/>
      <c r="AB303" s="41"/>
      <c r="AC303" s="41"/>
      <c r="AD303" s="41"/>
      <c r="AE303" s="41"/>
      <c r="AT303" s="20" t="s">
        <v>204</v>
      </c>
      <c r="AU303" s="20" t="s">
        <v>84</v>
      </c>
    </row>
    <row r="304" s="13" customFormat="1">
      <c r="A304" s="13"/>
      <c r="B304" s="239"/>
      <c r="C304" s="240"/>
      <c r="D304" s="241" t="s">
        <v>206</v>
      </c>
      <c r="E304" s="242" t="s">
        <v>20</v>
      </c>
      <c r="F304" s="243" t="s">
        <v>1662</v>
      </c>
      <c r="G304" s="240"/>
      <c r="H304" s="242" t="s">
        <v>20</v>
      </c>
      <c r="I304" s="244"/>
      <c r="J304" s="244"/>
      <c r="K304" s="240"/>
      <c r="L304" s="240"/>
      <c r="M304" s="245"/>
      <c r="N304" s="246"/>
      <c r="O304" s="247"/>
      <c r="P304" s="247"/>
      <c r="Q304" s="247"/>
      <c r="R304" s="247"/>
      <c r="S304" s="247"/>
      <c r="T304" s="247"/>
      <c r="U304" s="247"/>
      <c r="V304" s="247"/>
      <c r="W304" s="247"/>
      <c r="X304" s="248"/>
      <c r="Y304" s="13"/>
      <c r="Z304" s="13"/>
      <c r="AA304" s="13"/>
      <c r="AB304" s="13"/>
      <c r="AC304" s="13"/>
      <c r="AD304" s="13"/>
      <c r="AE304" s="13"/>
      <c r="AT304" s="249" t="s">
        <v>206</v>
      </c>
      <c r="AU304" s="249" t="s">
        <v>84</v>
      </c>
      <c r="AV304" s="13" t="s">
        <v>82</v>
      </c>
      <c r="AW304" s="13" t="s">
        <v>5</v>
      </c>
      <c r="AX304" s="13" t="s">
        <v>74</v>
      </c>
      <c r="AY304" s="249" t="s">
        <v>194</v>
      </c>
    </row>
    <row r="305" s="13" customFormat="1">
      <c r="A305" s="13"/>
      <c r="B305" s="239"/>
      <c r="C305" s="240"/>
      <c r="D305" s="241" t="s">
        <v>206</v>
      </c>
      <c r="E305" s="242" t="s">
        <v>20</v>
      </c>
      <c r="F305" s="243" t="s">
        <v>1556</v>
      </c>
      <c r="G305" s="240"/>
      <c r="H305" s="242" t="s">
        <v>20</v>
      </c>
      <c r="I305" s="244"/>
      <c r="J305" s="244"/>
      <c r="K305" s="240"/>
      <c r="L305" s="240"/>
      <c r="M305" s="245"/>
      <c r="N305" s="246"/>
      <c r="O305" s="247"/>
      <c r="P305" s="247"/>
      <c r="Q305" s="247"/>
      <c r="R305" s="247"/>
      <c r="S305" s="247"/>
      <c r="T305" s="247"/>
      <c r="U305" s="247"/>
      <c r="V305" s="247"/>
      <c r="W305" s="247"/>
      <c r="X305" s="248"/>
      <c r="Y305" s="13"/>
      <c r="Z305" s="13"/>
      <c r="AA305" s="13"/>
      <c r="AB305" s="13"/>
      <c r="AC305" s="13"/>
      <c r="AD305" s="13"/>
      <c r="AE305" s="13"/>
      <c r="AT305" s="249" t="s">
        <v>206</v>
      </c>
      <c r="AU305" s="249" t="s">
        <v>84</v>
      </c>
      <c r="AV305" s="13" t="s">
        <v>82</v>
      </c>
      <c r="AW305" s="13" t="s">
        <v>5</v>
      </c>
      <c r="AX305" s="13" t="s">
        <v>74</v>
      </c>
      <c r="AY305" s="249" t="s">
        <v>194</v>
      </c>
    </row>
    <row r="306" s="13" customFormat="1">
      <c r="A306" s="13"/>
      <c r="B306" s="239"/>
      <c r="C306" s="240"/>
      <c r="D306" s="241" t="s">
        <v>206</v>
      </c>
      <c r="E306" s="242" t="s">
        <v>20</v>
      </c>
      <c r="F306" s="243" t="s">
        <v>355</v>
      </c>
      <c r="G306" s="240"/>
      <c r="H306" s="242" t="s">
        <v>20</v>
      </c>
      <c r="I306" s="244"/>
      <c r="J306" s="244"/>
      <c r="K306" s="240"/>
      <c r="L306" s="240"/>
      <c r="M306" s="245"/>
      <c r="N306" s="246"/>
      <c r="O306" s="247"/>
      <c r="P306" s="247"/>
      <c r="Q306" s="247"/>
      <c r="R306" s="247"/>
      <c r="S306" s="247"/>
      <c r="T306" s="247"/>
      <c r="U306" s="247"/>
      <c r="V306" s="247"/>
      <c r="W306" s="247"/>
      <c r="X306" s="248"/>
      <c r="Y306" s="13"/>
      <c r="Z306" s="13"/>
      <c r="AA306" s="13"/>
      <c r="AB306" s="13"/>
      <c r="AC306" s="13"/>
      <c r="AD306" s="13"/>
      <c r="AE306" s="13"/>
      <c r="AT306" s="249" t="s">
        <v>206</v>
      </c>
      <c r="AU306" s="249" t="s">
        <v>84</v>
      </c>
      <c r="AV306" s="13" t="s">
        <v>82</v>
      </c>
      <c r="AW306" s="13" t="s">
        <v>5</v>
      </c>
      <c r="AX306" s="13" t="s">
        <v>74</v>
      </c>
      <c r="AY306" s="249" t="s">
        <v>194</v>
      </c>
    </row>
    <row r="307" s="14" customFormat="1">
      <c r="A307" s="14"/>
      <c r="B307" s="250"/>
      <c r="C307" s="251"/>
      <c r="D307" s="241" t="s">
        <v>206</v>
      </c>
      <c r="E307" s="252" t="s">
        <v>20</v>
      </c>
      <c r="F307" s="253" t="s">
        <v>1663</v>
      </c>
      <c r="G307" s="251"/>
      <c r="H307" s="254">
        <v>0.5</v>
      </c>
      <c r="I307" s="255"/>
      <c r="J307" s="255"/>
      <c r="K307" s="251"/>
      <c r="L307" s="251"/>
      <c r="M307" s="256"/>
      <c r="N307" s="257"/>
      <c r="O307" s="258"/>
      <c r="P307" s="258"/>
      <c r="Q307" s="258"/>
      <c r="R307" s="258"/>
      <c r="S307" s="258"/>
      <c r="T307" s="258"/>
      <c r="U307" s="258"/>
      <c r="V307" s="258"/>
      <c r="W307" s="258"/>
      <c r="X307" s="259"/>
      <c r="Y307" s="14"/>
      <c r="Z307" s="14"/>
      <c r="AA307" s="14"/>
      <c r="AB307" s="14"/>
      <c r="AC307" s="14"/>
      <c r="AD307" s="14"/>
      <c r="AE307" s="14"/>
      <c r="AT307" s="260" t="s">
        <v>206</v>
      </c>
      <c r="AU307" s="260" t="s">
        <v>84</v>
      </c>
      <c r="AV307" s="14" t="s">
        <v>84</v>
      </c>
      <c r="AW307" s="14" t="s">
        <v>5</v>
      </c>
      <c r="AX307" s="14" t="s">
        <v>74</v>
      </c>
      <c r="AY307" s="260" t="s">
        <v>194</v>
      </c>
    </row>
    <row r="308" s="15" customFormat="1">
      <c r="A308" s="15"/>
      <c r="B308" s="261"/>
      <c r="C308" s="262"/>
      <c r="D308" s="241" t="s">
        <v>206</v>
      </c>
      <c r="E308" s="263" t="s">
        <v>20</v>
      </c>
      <c r="F308" s="264" t="s">
        <v>210</v>
      </c>
      <c r="G308" s="262"/>
      <c r="H308" s="265">
        <v>0.5</v>
      </c>
      <c r="I308" s="266"/>
      <c r="J308" s="266"/>
      <c r="K308" s="262"/>
      <c r="L308" s="262"/>
      <c r="M308" s="267"/>
      <c r="N308" s="268"/>
      <c r="O308" s="269"/>
      <c r="P308" s="269"/>
      <c r="Q308" s="269"/>
      <c r="R308" s="269"/>
      <c r="S308" s="269"/>
      <c r="T308" s="269"/>
      <c r="U308" s="269"/>
      <c r="V308" s="269"/>
      <c r="W308" s="269"/>
      <c r="X308" s="270"/>
      <c r="Y308" s="15"/>
      <c r="Z308" s="15"/>
      <c r="AA308" s="15"/>
      <c r="AB308" s="15"/>
      <c r="AC308" s="15"/>
      <c r="AD308" s="15"/>
      <c r="AE308" s="15"/>
      <c r="AT308" s="271" t="s">
        <v>206</v>
      </c>
      <c r="AU308" s="271" t="s">
        <v>84</v>
      </c>
      <c r="AV308" s="15" t="s">
        <v>202</v>
      </c>
      <c r="AW308" s="15" t="s">
        <v>5</v>
      </c>
      <c r="AX308" s="15" t="s">
        <v>82</v>
      </c>
      <c r="AY308" s="271" t="s">
        <v>194</v>
      </c>
    </row>
    <row r="309" s="2" customFormat="1" ht="37.8" customHeight="1">
      <c r="A309" s="41"/>
      <c r="B309" s="42"/>
      <c r="C309" s="220" t="s">
        <v>335</v>
      </c>
      <c r="D309" s="220" t="s">
        <v>197</v>
      </c>
      <c r="E309" s="221" t="s">
        <v>239</v>
      </c>
      <c r="F309" s="222" t="s">
        <v>240</v>
      </c>
      <c r="G309" s="223" t="s">
        <v>218</v>
      </c>
      <c r="H309" s="224">
        <v>0.5</v>
      </c>
      <c r="I309" s="225"/>
      <c r="J309" s="225"/>
      <c r="K309" s="226">
        <f>ROUND(P309*H309,2)</f>
        <v>0</v>
      </c>
      <c r="L309" s="222" t="s">
        <v>201</v>
      </c>
      <c r="M309" s="47"/>
      <c r="N309" s="227" t="s">
        <v>20</v>
      </c>
      <c r="O309" s="228" t="s">
        <v>43</v>
      </c>
      <c r="P309" s="229">
        <f>I309+J309</f>
        <v>0</v>
      </c>
      <c r="Q309" s="229">
        <f>ROUND(I309*H309,2)</f>
        <v>0</v>
      </c>
      <c r="R309" s="229">
        <f>ROUND(J309*H309,2)</f>
        <v>0</v>
      </c>
      <c r="S309" s="87"/>
      <c r="T309" s="230">
        <f>S309*H309</f>
        <v>0</v>
      </c>
      <c r="U309" s="230">
        <v>0</v>
      </c>
      <c r="V309" s="230">
        <f>U309*H309</f>
        <v>0</v>
      </c>
      <c r="W309" s="230">
        <v>0</v>
      </c>
      <c r="X309" s="231">
        <f>W309*H309</f>
        <v>0</v>
      </c>
      <c r="Y309" s="41"/>
      <c r="Z309" s="41"/>
      <c r="AA309" s="41"/>
      <c r="AB309" s="41"/>
      <c r="AC309" s="41"/>
      <c r="AD309" s="41"/>
      <c r="AE309" s="41"/>
      <c r="AR309" s="232" t="s">
        <v>202</v>
      </c>
      <c r="AT309" s="232" t="s">
        <v>197</v>
      </c>
      <c r="AU309" s="232" t="s">
        <v>84</v>
      </c>
      <c r="AY309" s="20" t="s">
        <v>194</v>
      </c>
      <c r="BE309" s="233">
        <f>IF(O309="základní",K309,0)</f>
        <v>0</v>
      </c>
      <c r="BF309" s="233">
        <f>IF(O309="snížená",K309,0)</f>
        <v>0</v>
      </c>
      <c r="BG309" s="233">
        <f>IF(O309="zákl. přenesená",K309,0)</f>
        <v>0</v>
      </c>
      <c r="BH309" s="233">
        <f>IF(O309="sníž. přenesená",K309,0)</f>
        <v>0</v>
      </c>
      <c r="BI309" s="233">
        <f>IF(O309="nulová",K309,0)</f>
        <v>0</v>
      </c>
      <c r="BJ309" s="20" t="s">
        <v>82</v>
      </c>
      <c r="BK309" s="233">
        <f>ROUND(P309*H309,2)</f>
        <v>0</v>
      </c>
      <c r="BL309" s="20" t="s">
        <v>202</v>
      </c>
      <c r="BM309" s="232" t="s">
        <v>1664</v>
      </c>
    </row>
    <row r="310" s="2" customFormat="1">
      <c r="A310" s="41"/>
      <c r="B310" s="42"/>
      <c r="C310" s="43"/>
      <c r="D310" s="234" t="s">
        <v>204</v>
      </c>
      <c r="E310" s="43"/>
      <c r="F310" s="235" t="s">
        <v>242</v>
      </c>
      <c r="G310" s="43"/>
      <c r="H310" s="43"/>
      <c r="I310" s="236"/>
      <c r="J310" s="236"/>
      <c r="K310" s="43"/>
      <c r="L310" s="43"/>
      <c r="M310" s="47"/>
      <c r="N310" s="237"/>
      <c r="O310" s="238"/>
      <c r="P310" s="87"/>
      <c r="Q310" s="87"/>
      <c r="R310" s="87"/>
      <c r="S310" s="87"/>
      <c r="T310" s="87"/>
      <c r="U310" s="87"/>
      <c r="V310" s="87"/>
      <c r="W310" s="87"/>
      <c r="X310" s="88"/>
      <c r="Y310" s="41"/>
      <c r="Z310" s="41"/>
      <c r="AA310" s="41"/>
      <c r="AB310" s="41"/>
      <c r="AC310" s="41"/>
      <c r="AD310" s="41"/>
      <c r="AE310" s="41"/>
      <c r="AT310" s="20" t="s">
        <v>204</v>
      </c>
      <c r="AU310" s="20" t="s">
        <v>84</v>
      </c>
    </row>
    <row r="311" s="13" customFormat="1">
      <c r="A311" s="13"/>
      <c r="B311" s="239"/>
      <c r="C311" s="240"/>
      <c r="D311" s="241" t="s">
        <v>206</v>
      </c>
      <c r="E311" s="242" t="s">
        <v>20</v>
      </c>
      <c r="F311" s="243" t="s">
        <v>1662</v>
      </c>
      <c r="G311" s="240"/>
      <c r="H311" s="242" t="s">
        <v>20</v>
      </c>
      <c r="I311" s="244"/>
      <c r="J311" s="244"/>
      <c r="K311" s="240"/>
      <c r="L311" s="240"/>
      <c r="M311" s="245"/>
      <c r="N311" s="246"/>
      <c r="O311" s="247"/>
      <c r="P311" s="247"/>
      <c r="Q311" s="247"/>
      <c r="R311" s="247"/>
      <c r="S311" s="247"/>
      <c r="T311" s="247"/>
      <c r="U311" s="247"/>
      <c r="V311" s="247"/>
      <c r="W311" s="247"/>
      <c r="X311" s="248"/>
      <c r="Y311" s="13"/>
      <c r="Z311" s="13"/>
      <c r="AA311" s="13"/>
      <c r="AB311" s="13"/>
      <c r="AC311" s="13"/>
      <c r="AD311" s="13"/>
      <c r="AE311" s="13"/>
      <c r="AT311" s="249" t="s">
        <v>206</v>
      </c>
      <c r="AU311" s="249" t="s">
        <v>84</v>
      </c>
      <c r="AV311" s="13" t="s">
        <v>82</v>
      </c>
      <c r="AW311" s="13" t="s">
        <v>5</v>
      </c>
      <c r="AX311" s="13" t="s">
        <v>74</v>
      </c>
      <c r="AY311" s="249" t="s">
        <v>194</v>
      </c>
    </row>
    <row r="312" s="13" customFormat="1">
      <c r="A312" s="13"/>
      <c r="B312" s="239"/>
      <c r="C312" s="240"/>
      <c r="D312" s="241" t="s">
        <v>206</v>
      </c>
      <c r="E312" s="242" t="s">
        <v>20</v>
      </c>
      <c r="F312" s="243" t="s">
        <v>1556</v>
      </c>
      <c r="G312" s="240"/>
      <c r="H312" s="242" t="s">
        <v>20</v>
      </c>
      <c r="I312" s="244"/>
      <c r="J312" s="244"/>
      <c r="K312" s="240"/>
      <c r="L312" s="240"/>
      <c r="M312" s="245"/>
      <c r="N312" s="246"/>
      <c r="O312" s="247"/>
      <c r="P312" s="247"/>
      <c r="Q312" s="247"/>
      <c r="R312" s="247"/>
      <c r="S312" s="247"/>
      <c r="T312" s="247"/>
      <c r="U312" s="247"/>
      <c r="V312" s="247"/>
      <c r="W312" s="247"/>
      <c r="X312" s="248"/>
      <c r="Y312" s="13"/>
      <c r="Z312" s="13"/>
      <c r="AA312" s="13"/>
      <c r="AB312" s="13"/>
      <c r="AC312" s="13"/>
      <c r="AD312" s="13"/>
      <c r="AE312" s="13"/>
      <c r="AT312" s="249" t="s">
        <v>206</v>
      </c>
      <c r="AU312" s="249" t="s">
        <v>84</v>
      </c>
      <c r="AV312" s="13" t="s">
        <v>82</v>
      </c>
      <c r="AW312" s="13" t="s">
        <v>5</v>
      </c>
      <c r="AX312" s="13" t="s">
        <v>74</v>
      </c>
      <c r="AY312" s="249" t="s">
        <v>194</v>
      </c>
    </row>
    <row r="313" s="13" customFormat="1">
      <c r="A313" s="13"/>
      <c r="B313" s="239"/>
      <c r="C313" s="240"/>
      <c r="D313" s="241" t="s">
        <v>206</v>
      </c>
      <c r="E313" s="242" t="s">
        <v>20</v>
      </c>
      <c r="F313" s="243" t="s">
        <v>355</v>
      </c>
      <c r="G313" s="240"/>
      <c r="H313" s="242" t="s">
        <v>20</v>
      </c>
      <c r="I313" s="244"/>
      <c r="J313" s="244"/>
      <c r="K313" s="240"/>
      <c r="L313" s="240"/>
      <c r="M313" s="245"/>
      <c r="N313" s="246"/>
      <c r="O313" s="247"/>
      <c r="P313" s="247"/>
      <c r="Q313" s="247"/>
      <c r="R313" s="247"/>
      <c r="S313" s="247"/>
      <c r="T313" s="247"/>
      <c r="U313" s="247"/>
      <c r="V313" s="247"/>
      <c r="W313" s="247"/>
      <c r="X313" s="248"/>
      <c r="Y313" s="13"/>
      <c r="Z313" s="13"/>
      <c r="AA313" s="13"/>
      <c r="AB313" s="13"/>
      <c r="AC313" s="13"/>
      <c r="AD313" s="13"/>
      <c r="AE313" s="13"/>
      <c r="AT313" s="249" t="s">
        <v>206</v>
      </c>
      <c r="AU313" s="249" t="s">
        <v>84</v>
      </c>
      <c r="AV313" s="13" t="s">
        <v>82</v>
      </c>
      <c r="AW313" s="13" t="s">
        <v>5</v>
      </c>
      <c r="AX313" s="13" t="s">
        <v>74</v>
      </c>
      <c r="AY313" s="249" t="s">
        <v>194</v>
      </c>
    </row>
    <row r="314" s="14" customFormat="1">
      <c r="A314" s="14"/>
      <c r="B314" s="250"/>
      <c r="C314" s="251"/>
      <c r="D314" s="241" t="s">
        <v>206</v>
      </c>
      <c r="E314" s="252" t="s">
        <v>20</v>
      </c>
      <c r="F314" s="253" t="s">
        <v>1663</v>
      </c>
      <c r="G314" s="251"/>
      <c r="H314" s="254">
        <v>0.5</v>
      </c>
      <c r="I314" s="255"/>
      <c r="J314" s="255"/>
      <c r="K314" s="251"/>
      <c r="L314" s="251"/>
      <c r="M314" s="256"/>
      <c r="N314" s="257"/>
      <c r="O314" s="258"/>
      <c r="P314" s="258"/>
      <c r="Q314" s="258"/>
      <c r="R314" s="258"/>
      <c r="S314" s="258"/>
      <c r="T314" s="258"/>
      <c r="U314" s="258"/>
      <c r="V314" s="258"/>
      <c r="W314" s="258"/>
      <c r="X314" s="259"/>
      <c r="Y314" s="14"/>
      <c r="Z314" s="14"/>
      <c r="AA314" s="14"/>
      <c r="AB314" s="14"/>
      <c r="AC314" s="14"/>
      <c r="AD314" s="14"/>
      <c r="AE314" s="14"/>
      <c r="AT314" s="260" t="s">
        <v>206</v>
      </c>
      <c r="AU314" s="260" t="s">
        <v>84</v>
      </c>
      <c r="AV314" s="14" t="s">
        <v>84</v>
      </c>
      <c r="AW314" s="14" t="s">
        <v>5</v>
      </c>
      <c r="AX314" s="14" t="s">
        <v>74</v>
      </c>
      <c r="AY314" s="260" t="s">
        <v>194</v>
      </c>
    </row>
    <row r="315" s="15" customFormat="1">
      <c r="A315" s="15"/>
      <c r="B315" s="261"/>
      <c r="C315" s="262"/>
      <c r="D315" s="241" t="s">
        <v>206</v>
      </c>
      <c r="E315" s="263" t="s">
        <v>20</v>
      </c>
      <c r="F315" s="264" t="s">
        <v>210</v>
      </c>
      <c r="G315" s="262"/>
      <c r="H315" s="265">
        <v>0.5</v>
      </c>
      <c r="I315" s="266"/>
      <c r="J315" s="266"/>
      <c r="K315" s="262"/>
      <c r="L315" s="262"/>
      <c r="M315" s="267"/>
      <c r="N315" s="268"/>
      <c r="O315" s="269"/>
      <c r="P315" s="269"/>
      <c r="Q315" s="269"/>
      <c r="R315" s="269"/>
      <c r="S315" s="269"/>
      <c r="T315" s="269"/>
      <c r="U315" s="269"/>
      <c r="V315" s="269"/>
      <c r="W315" s="269"/>
      <c r="X315" s="270"/>
      <c r="Y315" s="15"/>
      <c r="Z315" s="15"/>
      <c r="AA315" s="15"/>
      <c r="AB315" s="15"/>
      <c r="AC315" s="15"/>
      <c r="AD315" s="15"/>
      <c r="AE315" s="15"/>
      <c r="AT315" s="271" t="s">
        <v>206</v>
      </c>
      <c r="AU315" s="271" t="s">
        <v>84</v>
      </c>
      <c r="AV315" s="15" t="s">
        <v>202</v>
      </c>
      <c r="AW315" s="15" t="s">
        <v>5</v>
      </c>
      <c r="AX315" s="15" t="s">
        <v>82</v>
      </c>
      <c r="AY315" s="271" t="s">
        <v>194</v>
      </c>
    </row>
    <row r="316" s="2" customFormat="1" ht="37.8" customHeight="1">
      <c r="A316" s="41"/>
      <c r="B316" s="42"/>
      <c r="C316" s="220" t="s">
        <v>342</v>
      </c>
      <c r="D316" s="220" t="s">
        <v>197</v>
      </c>
      <c r="E316" s="221" t="s">
        <v>244</v>
      </c>
      <c r="F316" s="222" t="s">
        <v>245</v>
      </c>
      <c r="G316" s="223" t="s">
        <v>218</v>
      </c>
      <c r="H316" s="224">
        <v>0.5</v>
      </c>
      <c r="I316" s="225"/>
      <c r="J316" s="225"/>
      <c r="K316" s="226">
        <f>ROUND(P316*H316,2)</f>
        <v>0</v>
      </c>
      <c r="L316" s="222" t="s">
        <v>201</v>
      </c>
      <c r="M316" s="47"/>
      <c r="N316" s="227" t="s">
        <v>20</v>
      </c>
      <c r="O316" s="228" t="s">
        <v>43</v>
      </c>
      <c r="P316" s="229">
        <f>I316+J316</f>
        <v>0</v>
      </c>
      <c r="Q316" s="229">
        <f>ROUND(I316*H316,2)</f>
        <v>0</v>
      </c>
      <c r="R316" s="229">
        <f>ROUND(J316*H316,2)</f>
        <v>0</v>
      </c>
      <c r="S316" s="87"/>
      <c r="T316" s="230">
        <f>S316*H316</f>
        <v>0</v>
      </c>
      <c r="U316" s="230">
        <v>0</v>
      </c>
      <c r="V316" s="230">
        <f>U316*H316</f>
        <v>0</v>
      </c>
      <c r="W316" s="230">
        <v>0</v>
      </c>
      <c r="X316" s="231">
        <f>W316*H316</f>
        <v>0</v>
      </c>
      <c r="Y316" s="41"/>
      <c r="Z316" s="41"/>
      <c r="AA316" s="41"/>
      <c r="AB316" s="41"/>
      <c r="AC316" s="41"/>
      <c r="AD316" s="41"/>
      <c r="AE316" s="41"/>
      <c r="AR316" s="232" t="s">
        <v>202</v>
      </c>
      <c r="AT316" s="232" t="s">
        <v>197</v>
      </c>
      <c r="AU316" s="232" t="s">
        <v>84</v>
      </c>
      <c r="AY316" s="20" t="s">
        <v>194</v>
      </c>
      <c r="BE316" s="233">
        <f>IF(O316="základní",K316,0)</f>
        <v>0</v>
      </c>
      <c r="BF316" s="233">
        <f>IF(O316="snížená",K316,0)</f>
        <v>0</v>
      </c>
      <c r="BG316" s="233">
        <f>IF(O316="zákl. přenesená",K316,0)</f>
        <v>0</v>
      </c>
      <c r="BH316" s="233">
        <f>IF(O316="sníž. přenesená",K316,0)</f>
        <v>0</v>
      </c>
      <c r="BI316" s="233">
        <f>IF(O316="nulová",K316,0)</f>
        <v>0</v>
      </c>
      <c r="BJ316" s="20" t="s">
        <v>82</v>
      </c>
      <c r="BK316" s="233">
        <f>ROUND(P316*H316,2)</f>
        <v>0</v>
      </c>
      <c r="BL316" s="20" t="s">
        <v>202</v>
      </c>
      <c r="BM316" s="232" t="s">
        <v>1665</v>
      </c>
    </row>
    <row r="317" s="2" customFormat="1">
      <c r="A317" s="41"/>
      <c r="B317" s="42"/>
      <c r="C317" s="43"/>
      <c r="D317" s="234" t="s">
        <v>204</v>
      </c>
      <c r="E317" s="43"/>
      <c r="F317" s="235" t="s">
        <v>247</v>
      </c>
      <c r="G317" s="43"/>
      <c r="H317" s="43"/>
      <c r="I317" s="236"/>
      <c r="J317" s="236"/>
      <c r="K317" s="43"/>
      <c r="L317" s="43"/>
      <c r="M317" s="47"/>
      <c r="N317" s="237"/>
      <c r="O317" s="238"/>
      <c r="P317" s="87"/>
      <c r="Q317" s="87"/>
      <c r="R317" s="87"/>
      <c r="S317" s="87"/>
      <c r="T317" s="87"/>
      <c r="U317" s="87"/>
      <c r="V317" s="87"/>
      <c r="W317" s="87"/>
      <c r="X317" s="88"/>
      <c r="Y317" s="41"/>
      <c r="Z317" s="41"/>
      <c r="AA317" s="41"/>
      <c r="AB317" s="41"/>
      <c r="AC317" s="41"/>
      <c r="AD317" s="41"/>
      <c r="AE317" s="41"/>
      <c r="AT317" s="20" t="s">
        <v>204</v>
      </c>
      <c r="AU317" s="20" t="s">
        <v>84</v>
      </c>
    </row>
    <row r="318" s="13" customFormat="1">
      <c r="A318" s="13"/>
      <c r="B318" s="239"/>
      <c r="C318" s="240"/>
      <c r="D318" s="241" t="s">
        <v>206</v>
      </c>
      <c r="E318" s="242" t="s">
        <v>20</v>
      </c>
      <c r="F318" s="243" t="s">
        <v>785</v>
      </c>
      <c r="G318" s="240"/>
      <c r="H318" s="242" t="s">
        <v>20</v>
      </c>
      <c r="I318" s="244"/>
      <c r="J318" s="244"/>
      <c r="K318" s="240"/>
      <c r="L318" s="240"/>
      <c r="M318" s="245"/>
      <c r="N318" s="246"/>
      <c r="O318" s="247"/>
      <c r="P318" s="247"/>
      <c r="Q318" s="247"/>
      <c r="R318" s="247"/>
      <c r="S318" s="247"/>
      <c r="T318" s="247"/>
      <c r="U318" s="247"/>
      <c r="V318" s="247"/>
      <c r="W318" s="247"/>
      <c r="X318" s="248"/>
      <c r="Y318" s="13"/>
      <c r="Z318" s="13"/>
      <c r="AA318" s="13"/>
      <c r="AB318" s="13"/>
      <c r="AC318" s="13"/>
      <c r="AD318" s="13"/>
      <c r="AE318" s="13"/>
      <c r="AT318" s="249" t="s">
        <v>206</v>
      </c>
      <c r="AU318" s="249" t="s">
        <v>84</v>
      </c>
      <c r="AV318" s="13" t="s">
        <v>82</v>
      </c>
      <c r="AW318" s="13" t="s">
        <v>5</v>
      </c>
      <c r="AX318" s="13" t="s">
        <v>74</v>
      </c>
      <c r="AY318" s="249" t="s">
        <v>194</v>
      </c>
    </row>
    <row r="319" s="13" customFormat="1">
      <c r="A319" s="13"/>
      <c r="B319" s="239"/>
      <c r="C319" s="240"/>
      <c r="D319" s="241" t="s">
        <v>206</v>
      </c>
      <c r="E319" s="242" t="s">
        <v>20</v>
      </c>
      <c r="F319" s="243" t="s">
        <v>1662</v>
      </c>
      <c r="G319" s="240"/>
      <c r="H319" s="242" t="s">
        <v>20</v>
      </c>
      <c r="I319" s="244"/>
      <c r="J319" s="244"/>
      <c r="K319" s="240"/>
      <c r="L319" s="240"/>
      <c r="M319" s="245"/>
      <c r="N319" s="246"/>
      <c r="O319" s="247"/>
      <c r="P319" s="247"/>
      <c r="Q319" s="247"/>
      <c r="R319" s="247"/>
      <c r="S319" s="247"/>
      <c r="T319" s="247"/>
      <c r="U319" s="247"/>
      <c r="V319" s="247"/>
      <c r="W319" s="247"/>
      <c r="X319" s="248"/>
      <c r="Y319" s="13"/>
      <c r="Z319" s="13"/>
      <c r="AA319" s="13"/>
      <c r="AB319" s="13"/>
      <c r="AC319" s="13"/>
      <c r="AD319" s="13"/>
      <c r="AE319" s="13"/>
      <c r="AT319" s="249" t="s">
        <v>206</v>
      </c>
      <c r="AU319" s="249" t="s">
        <v>84</v>
      </c>
      <c r="AV319" s="13" t="s">
        <v>82</v>
      </c>
      <c r="AW319" s="13" t="s">
        <v>5</v>
      </c>
      <c r="AX319" s="13" t="s">
        <v>74</v>
      </c>
      <c r="AY319" s="249" t="s">
        <v>194</v>
      </c>
    </row>
    <row r="320" s="13" customFormat="1">
      <c r="A320" s="13"/>
      <c r="B320" s="239"/>
      <c r="C320" s="240"/>
      <c r="D320" s="241" t="s">
        <v>206</v>
      </c>
      <c r="E320" s="242" t="s">
        <v>20</v>
      </c>
      <c r="F320" s="243" t="s">
        <v>1556</v>
      </c>
      <c r="G320" s="240"/>
      <c r="H320" s="242" t="s">
        <v>20</v>
      </c>
      <c r="I320" s="244"/>
      <c r="J320" s="244"/>
      <c r="K320" s="240"/>
      <c r="L320" s="240"/>
      <c r="M320" s="245"/>
      <c r="N320" s="246"/>
      <c r="O320" s="247"/>
      <c r="P320" s="247"/>
      <c r="Q320" s="247"/>
      <c r="R320" s="247"/>
      <c r="S320" s="247"/>
      <c r="T320" s="247"/>
      <c r="U320" s="247"/>
      <c r="V320" s="247"/>
      <c r="W320" s="247"/>
      <c r="X320" s="248"/>
      <c r="Y320" s="13"/>
      <c r="Z320" s="13"/>
      <c r="AA320" s="13"/>
      <c r="AB320" s="13"/>
      <c r="AC320" s="13"/>
      <c r="AD320" s="13"/>
      <c r="AE320" s="13"/>
      <c r="AT320" s="249" t="s">
        <v>206</v>
      </c>
      <c r="AU320" s="249" t="s">
        <v>84</v>
      </c>
      <c r="AV320" s="13" t="s">
        <v>82</v>
      </c>
      <c r="AW320" s="13" t="s">
        <v>5</v>
      </c>
      <c r="AX320" s="13" t="s">
        <v>74</v>
      </c>
      <c r="AY320" s="249" t="s">
        <v>194</v>
      </c>
    </row>
    <row r="321" s="13" customFormat="1">
      <c r="A321" s="13"/>
      <c r="B321" s="239"/>
      <c r="C321" s="240"/>
      <c r="D321" s="241" t="s">
        <v>206</v>
      </c>
      <c r="E321" s="242" t="s">
        <v>20</v>
      </c>
      <c r="F321" s="243" t="s">
        <v>355</v>
      </c>
      <c r="G321" s="240"/>
      <c r="H321" s="242" t="s">
        <v>20</v>
      </c>
      <c r="I321" s="244"/>
      <c r="J321" s="244"/>
      <c r="K321" s="240"/>
      <c r="L321" s="240"/>
      <c r="M321" s="245"/>
      <c r="N321" s="246"/>
      <c r="O321" s="247"/>
      <c r="P321" s="247"/>
      <c r="Q321" s="247"/>
      <c r="R321" s="247"/>
      <c r="S321" s="247"/>
      <c r="T321" s="247"/>
      <c r="U321" s="247"/>
      <c r="V321" s="247"/>
      <c r="W321" s="247"/>
      <c r="X321" s="248"/>
      <c r="Y321" s="13"/>
      <c r="Z321" s="13"/>
      <c r="AA321" s="13"/>
      <c r="AB321" s="13"/>
      <c r="AC321" s="13"/>
      <c r="AD321" s="13"/>
      <c r="AE321" s="13"/>
      <c r="AT321" s="249" t="s">
        <v>206</v>
      </c>
      <c r="AU321" s="249" t="s">
        <v>84</v>
      </c>
      <c r="AV321" s="13" t="s">
        <v>82</v>
      </c>
      <c r="AW321" s="13" t="s">
        <v>5</v>
      </c>
      <c r="AX321" s="13" t="s">
        <v>74</v>
      </c>
      <c r="AY321" s="249" t="s">
        <v>194</v>
      </c>
    </row>
    <row r="322" s="14" customFormat="1">
      <c r="A322" s="14"/>
      <c r="B322" s="250"/>
      <c r="C322" s="251"/>
      <c r="D322" s="241" t="s">
        <v>206</v>
      </c>
      <c r="E322" s="252" t="s">
        <v>20</v>
      </c>
      <c r="F322" s="253" t="s">
        <v>1663</v>
      </c>
      <c r="G322" s="251"/>
      <c r="H322" s="254">
        <v>0.5</v>
      </c>
      <c r="I322" s="255"/>
      <c r="J322" s="255"/>
      <c r="K322" s="251"/>
      <c r="L322" s="251"/>
      <c r="M322" s="256"/>
      <c r="N322" s="257"/>
      <c r="O322" s="258"/>
      <c r="P322" s="258"/>
      <c r="Q322" s="258"/>
      <c r="R322" s="258"/>
      <c r="S322" s="258"/>
      <c r="T322" s="258"/>
      <c r="U322" s="258"/>
      <c r="V322" s="258"/>
      <c r="W322" s="258"/>
      <c r="X322" s="259"/>
      <c r="Y322" s="14"/>
      <c r="Z322" s="14"/>
      <c r="AA322" s="14"/>
      <c r="AB322" s="14"/>
      <c r="AC322" s="14"/>
      <c r="AD322" s="14"/>
      <c r="AE322" s="14"/>
      <c r="AT322" s="260" t="s">
        <v>206</v>
      </c>
      <c r="AU322" s="260" t="s">
        <v>84</v>
      </c>
      <c r="AV322" s="14" t="s">
        <v>84</v>
      </c>
      <c r="AW322" s="14" t="s">
        <v>5</v>
      </c>
      <c r="AX322" s="14" t="s">
        <v>74</v>
      </c>
      <c r="AY322" s="260" t="s">
        <v>194</v>
      </c>
    </row>
    <row r="323" s="15" customFormat="1">
      <c r="A323" s="15"/>
      <c r="B323" s="261"/>
      <c r="C323" s="262"/>
      <c r="D323" s="241" t="s">
        <v>206</v>
      </c>
      <c r="E323" s="263" t="s">
        <v>20</v>
      </c>
      <c r="F323" s="264" t="s">
        <v>210</v>
      </c>
      <c r="G323" s="262"/>
      <c r="H323" s="265">
        <v>0.5</v>
      </c>
      <c r="I323" s="266"/>
      <c r="J323" s="266"/>
      <c r="K323" s="262"/>
      <c r="L323" s="262"/>
      <c r="M323" s="267"/>
      <c r="N323" s="268"/>
      <c r="O323" s="269"/>
      <c r="P323" s="269"/>
      <c r="Q323" s="269"/>
      <c r="R323" s="269"/>
      <c r="S323" s="269"/>
      <c r="T323" s="269"/>
      <c r="U323" s="269"/>
      <c r="V323" s="269"/>
      <c r="W323" s="269"/>
      <c r="X323" s="270"/>
      <c r="Y323" s="15"/>
      <c r="Z323" s="15"/>
      <c r="AA323" s="15"/>
      <c r="AB323" s="15"/>
      <c r="AC323" s="15"/>
      <c r="AD323" s="15"/>
      <c r="AE323" s="15"/>
      <c r="AT323" s="271" t="s">
        <v>206</v>
      </c>
      <c r="AU323" s="271" t="s">
        <v>84</v>
      </c>
      <c r="AV323" s="15" t="s">
        <v>202</v>
      </c>
      <c r="AW323" s="15" t="s">
        <v>5</v>
      </c>
      <c r="AX323" s="15" t="s">
        <v>82</v>
      </c>
      <c r="AY323" s="271" t="s">
        <v>194</v>
      </c>
    </row>
    <row r="324" s="2" customFormat="1" ht="24.15" customHeight="1">
      <c r="A324" s="41"/>
      <c r="B324" s="42"/>
      <c r="C324" s="220" t="s">
        <v>339</v>
      </c>
      <c r="D324" s="220" t="s">
        <v>197</v>
      </c>
      <c r="E324" s="221" t="s">
        <v>249</v>
      </c>
      <c r="F324" s="222" t="s">
        <v>250</v>
      </c>
      <c r="G324" s="223" t="s">
        <v>218</v>
      </c>
      <c r="H324" s="224">
        <v>0.5</v>
      </c>
      <c r="I324" s="225"/>
      <c r="J324" s="225"/>
      <c r="K324" s="226">
        <f>ROUND(P324*H324,2)</f>
        <v>0</v>
      </c>
      <c r="L324" s="222" t="s">
        <v>201</v>
      </c>
      <c r="M324" s="47"/>
      <c r="N324" s="227" t="s">
        <v>20</v>
      </c>
      <c r="O324" s="228" t="s">
        <v>43</v>
      </c>
      <c r="P324" s="229">
        <f>I324+J324</f>
        <v>0</v>
      </c>
      <c r="Q324" s="229">
        <f>ROUND(I324*H324,2)</f>
        <v>0</v>
      </c>
      <c r="R324" s="229">
        <f>ROUND(J324*H324,2)</f>
        <v>0</v>
      </c>
      <c r="S324" s="87"/>
      <c r="T324" s="230">
        <f>S324*H324</f>
        <v>0</v>
      </c>
      <c r="U324" s="230">
        <v>0</v>
      </c>
      <c r="V324" s="230">
        <f>U324*H324</f>
        <v>0</v>
      </c>
      <c r="W324" s="230">
        <v>0</v>
      </c>
      <c r="X324" s="231">
        <f>W324*H324</f>
        <v>0</v>
      </c>
      <c r="Y324" s="41"/>
      <c r="Z324" s="41"/>
      <c r="AA324" s="41"/>
      <c r="AB324" s="41"/>
      <c r="AC324" s="41"/>
      <c r="AD324" s="41"/>
      <c r="AE324" s="41"/>
      <c r="AR324" s="232" t="s">
        <v>202</v>
      </c>
      <c r="AT324" s="232" t="s">
        <v>197</v>
      </c>
      <c r="AU324" s="232" t="s">
        <v>84</v>
      </c>
      <c r="AY324" s="20" t="s">
        <v>194</v>
      </c>
      <c r="BE324" s="233">
        <f>IF(O324="základní",K324,0)</f>
        <v>0</v>
      </c>
      <c r="BF324" s="233">
        <f>IF(O324="snížená",K324,0)</f>
        <v>0</v>
      </c>
      <c r="BG324" s="233">
        <f>IF(O324="zákl. přenesená",K324,0)</f>
        <v>0</v>
      </c>
      <c r="BH324" s="233">
        <f>IF(O324="sníž. přenesená",K324,0)</f>
        <v>0</v>
      </c>
      <c r="BI324" s="233">
        <f>IF(O324="nulová",K324,0)</f>
        <v>0</v>
      </c>
      <c r="BJ324" s="20" t="s">
        <v>82</v>
      </c>
      <c r="BK324" s="233">
        <f>ROUND(P324*H324,2)</f>
        <v>0</v>
      </c>
      <c r="BL324" s="20" t="s">
        <v>202</v>
      </c>
      <c r="BM324" s="232" t="s">
        <v>1666</v>
      </c>
    </row>
    <row r="325" s="2" customFormat="1">
      <c r="A325" s="41"/>
      <c r="B325" s="42"/>
      <c r="C325" s="43"/>
      <c r="D325" s="234" t="s">
        <v>204</v>
      </c>
      <c r="E325" s="43"/>
      <c r="F325" s="235" t="s">
        <v>252</v>
      </c>
      <c r="G325" s="43"/>
      <c r="H325" s="43"/>
      <c r="I325" s="236"/>
      <c r="J325" s="236"/>
      <c r="K325" s="43"/>
      <c r="L325" s="43"/>
      <c r="M325" s="47"/>
      <c r="N325" s="237"/>
      <c r="O325" s="238"/>
      <c r="P325" s="87"/>
      <c r="Q325" s="87"/>
      <c r="R325" s="87"/>
      <c r="S325" s="87"/>
      <c r="T325" s="87"/>
      <c r="U325" s="87"/>
      <c r="V325" s="87"/>
      <c r="W325" s="87"/>
      <c r="X325" s="88"/>
      <c r="Y325" s="41"/>
      <c r="Z325" s="41"/>
      <c r="AA325" s="41"/>
      <c r="AB325" s="41"/>
      <c r="AC325" s="41"/>
      <c r="AD325" s="41"/>
      <c r="AE325" s="41"/>
      <c r="AT325" s="20" t="s">
        <v>204</v>
      </c>
      <c r="AU325" s="20" t="s">
        <v>84</v>
      </c>
    </row>
    <row r="326" s="13" customFormat="1">
      <c r="A326" s="13"/>
      <c r="B326" s="239"/>
      <c r="C326" s="240"/>
      <c r="D326" s="241" t="s">
        <v>206</v>
      </c>
      <c r="E326" s="242" t="s">
        <v>20</v>
      </c>
      <c r="F326" s="243" t="s">
        <v>785</v>
      </c>
      <c r="G326" s="240"/>
      <c r="H326" s="242" t="s">
        <v>20</v>
      </c>
      <c r="I326" s="244"/>
      <c r="J326" s="244"/>
      <c r="K326" s="240"/>
      <c r="L326" s="240"/>
      <c r="M326" s="245"/>
      <c r="N326" s="246"/>
      <c r="O326" s="247"/>
      <c r="P326" s="247"/>
      <c r="Q326" s="247"/>
      <c r="R326" s="247"/>
      <c r="S326" s="247"/>
      <c r="T326" s="247"/>
      <c r="U326" s="247"/>
      <c r="V326" s="247"/>
      <c r="W326" s="247"/>
      <c r="X326" s="248"/>
      <c r="Y326" s="13"/>
      <c r="Z326" s="13"/>
      <c r="AA326" s="13"/>
      <c r="AB326" s="13"/>
      <c r="AC326" s="13"/>
      <c r="AD326" s="13"/>
      <c r="AE326" s="13"/>
      <c r="AT326" s="249" t="s">
        <v>206</v>
      </c>
      <c r="AU326" s="249" t="s">
        <v>84</v>
      </c>
      <c r="AV326" s="13" t="s">
        <v>82</v>
      </c>
      <c r="AW326" s="13" t="s">
        <v>5</v>
      </c>
      <c r="AX326" s="13" t="s">
        <v>74</v>
      </c>
      <c r="AY326" s="249" t="s">
        <v>194</v>
      </c>
    </row>
    <row r="327" s="13" customFormat="1">
      <c r="A327" s="13"/>
      <c r="B327" s="239"/>
      <c r="C327" s="240"/>
      <c r="D327" s="241" t="s">
        <v>206</v>
      </c>
      <c r="E327" s="242" t="s">
        <v>20</v>
      </c>
      <c r="F327" s="243" t="s">
        <v>1662</v>
      </c>
      <c r="G327" s="240"/>
      <c r="H327" s="242" t="s">
        <v>20</v>
      </c>
      <c r="I327" s="244"/>
      <c r="J327" s="244"/>
      <c r="K327" s="240"/>
      <c r="L327" s="240"/>
      <c r="M327" s="245"/>
      <c r="N327" s="246"/>
      <c r="O327" s="247"/>
      <c r="P327" s="247"/>
      <c r="Q327" s="247"/>
      <c r="R327" s="247"/>
      <c r="S327" s="247"/>
      <c r="T327" s="247"/>
      <c r="U327" s="247"/>
      <c r="V327" s="247"/>
      <c r="W327" s="247"/>
      <c r="X327" s="248"/>
      <c r="Y327" s="13"/>
      <c r="Z327" s="13"/>
      <c r="AA327" s="13"/>
      <c r="AB327" s="13"/>
      <c r="AC327" s="13"/>
      <c r="AD327" s="13"/>
      <c r="AE327" s="13"/>
      <c r="AT327" s="249" t="s">
        <v>206</v>
      </c>
      <c r="AU327" s="249" t="s">
        <v>84</v>
      </c>
      <c r="AV327" s="13" t="s">
        <v>82</v>
      </c>
      <c r="AW327" s="13" t="s">
        <v>5</v>
      </c>
      <c r="AX327" s="13" t="s">
        <v>74</v>
      </c>
      <c r="AY327" s="249" t="s">
        <v>194</v>
      </c>
    </row>
    <row r="328" s="13" customFormat="1">
      <c r="A328" s="13"/>
      <c r="B328" s="239"/>
      <c r="C328" s="240"/>
      <c r="D328" s="241" t="s">
        <v>206</v>
      </c>
      <c r="E328" s="242" t="s">
        <v>20</v>
      </c>
      <c r="F328" s="243" t="s">
        <v>1556</v>
      </c>
      <c r="G328" s="240"/>
      <c r="H328" s="242" t="s">
        <v>20</v>
      </c>
      <c r="I328" s="244"/>
      <c r="J328" s="244"/>
      <c r="K328" s="240"/>
      <c r="L328" s="240"/>
      <c r="M328" s="245"/>
      <c r="N328" s="246"/>
      <c r="O328" s="247"/>
      <c r="P328" s="247"/>
      <c r="Q328" s="247"/>
      <c r="R328" s="247"/>
      <c r="S328" s="247"/>
      <c r="T328" s="247"/>
      <c r="U328" s="247"/>
      <c r="V328" s="247"/>
      <c r="W328" s="247"/>
      <c r="X328" s="248"/>
      <c r="Y328" s="13"/>
      <c r="Z328" s="13"/>
      <c r="AA328" s="13"/>
      <c r="AB328" s="13"/>
      <c r="AC328" s="13"/>
      <c r="AD328" s="13"/>
      <c r="AE328" s="13"/>
      <c r="AT328" s="249" t="s">
        <v>206</v>
      </c>
      <c r="AU328" s="249" t="s">
        <v>84</v>
      </c>
      <c r="AV328" s="13" t="s">
        <v>82</v>
      </c>
      <c r="AW328" s="13" t="s">
        <v>5</v>
      </c>
      <c r="AX328" s="13" t="s">
        <v>74</v>
      </c>
      <c r="AY328" s="249" t="s">
        <v>194</v>
      </c>
    </row>
    <row r="329" s="13" customFormat="1">
      <c r="A329" s="13"/>
      <c r="B329" s="239"/>
      <c r="C329" s="240"/>
      <c r="D329" s="241" t="s">
        <v>206</v>
      </c>
      <c r="E329" s="242" t="s">
        <v>20</v>
      </c>
      <c r="F329" s="243" t="s">
        <v>355</v>
      </c>
      <c r="G329" s="240"/>
      <c r="H329" s="242" t="s">
        <v>20</v>
      </c>
      <c r="I329" s="244"/>
      <c r="J329" s="244"/>
      <c r="K329" s="240"/>
      <c r="L329" s="240"/>
      <c r="M329" s="245"/>
      <c r="N329" s="246"/>
      <c r="O329" s="247"/>
      <c r="P329" s="247"/>
      <c r="Q329" s="247"/>
      <c r="R329" s="247"/>
      <c r="S329" s="247"/>
      <c r="T329" s="247"/>
      <c r="U329" s="247"/>
      <c r="V329" s="247"/>
      <c r="W329" s="247"/>
      <c r="X329" s="248"/>
      <c r="Y329" s="13"/>
      <c r="Z329" s="13"/>
      <c r="AA329" s="13"/>
      <c r="AB329" s="13"/>
      <c r="AC329" s="13"/>
      <c r="AD329" s="13"/>
      <c r="AE329" s="13"/>
      <c r="AT329" s="249" t="s">
        <v>206</v>
      </c>
      <c r="AU329" s="249" t="s">
        <v>84</v>
      </c>
      <c r="AV329" s="13" t="s">
        <v>82</v>
      </c>
      <c r="AW329" s="13" t="s">
        <v>5</v>
      </c>
      <c r="AX329" s="13" t="s">
        <v>74</v>
      </c>
      <c r="AY329" s="249" t="s">
        <v>194</v>
      </c>
    </row>
    <row r="330" s="14" customFormat="1">
      <c r="A330" s="14"/>
      <c r="B330" s="250"/>
      <c r="C330" s="251"/>
      <c r="D330" s="241" t="s">
        <v>206</v>
      </c>
      <c r="E330" s="252" t="s">
        <v>20</v>
      </c>
      <c r="F330" s="253" t="s">
        <v>1663</v>
      </c>
      <c r="G330" s="251"/>
      <c r="H330" s="254">
        <v>0.5</v>
      </c>
      <c r="I330" s="255"/>
      <c r="J330" s="255"/>
      <c r="K330" s="251"/>
      <c r="L330" s="251"/>
      <c r="M330" s="256"/>
      <c r="N330" s="257"/>
      <c r="O330" s="258"/>
      <c r="P330" s="258"/>
      <c r="Q330" s="258"/>
      <c r="R330" s="258"/>
      <c r="S330" s="258"/>
      <c r="T330" s="258"/>
      <c r="U330" s="258"/>
      <c r="V330" s="258"/>
      <c r="W330" s="258"/>
      <c r="X330" s="259"/>
      <c r="Y330" s="14"/>
      <c r="Z330" s="14"/>
      <c r="AA330" s="14"/>
      <c r="AB330" s="14"/>
      <c r="AC330" s="14"/>
      <c r="AD330" s="14"/>
      <c r="AE330" s="14"/>
      <c r="AT330" s="260" t="s">
        <v>206</v>
      </c>
      <c r="AU330" s="260" t="s">
        <v>84</v>
      </c>
      <c r="AV330" s="14" t="s">
        <v>84</v>
      </c>
      <c r="AW330" s="14" t="s">
        <v>5</v>
      </c>
      <c r="AX330" s="14" t="s">
        <v>74</v>
      </c>
      <c r="AY330" s="260" t="s">
        <v>194</v>
      </c>
    </row>
    <row r="331" s="15" customFormat="1">
      <c r="A331" s="15"/>
      <c r="B331" s="261"/>
      <c r="C331" s="262"/>
      <c r="D331" s="241" t="s">
        <v>206</v>
      </c>
      <c r="E331" s="263" t="s">
        <v>20</v>
      </c>
      <c r="F331" s="264" t="s">
        <v>210</v>
      </c>
      <c r="G331" s="262"/>
      <c r="H331" s="265">
        <v>0.5</v>
      </c>
      <c r="I331" s="266"/>
      <c r="J331" s="266"/>
      <c r="K331" s="262"/>
      <c r="L331" s="262"/>
      <c r="M331" s="267"/>
      <c r="N331" s="268"/>
      <c r="O331" s="269"/>
      <c r="P331" s="269"/>
      <c r="Q331" s="269"/>
      <c r="R331" s="269"/>
      <c r="S331" s="269"/>
      <c r="T331" s="269"/>
      <c r="U331" s="269"/>
      <c r="V331" s="269"/>
      <c r="W331" s="269"/>
      <c r="X331" s="270"/>
      <c r="Y331" s="15"/>
      <c r="Z331" s="15"/>
      <c r="AA331" s="15"/>
      <c r="AB331" s="15"/>
      <c r="AC331" s="15"/>
      <c r="AD331" s="15"/>
      <c r="AE331" s="15"/>
      <c r="AT331" s="271" t="s">
        <v>206</v>
      </c>
      <c r="AU331" s="271" t="s">
        <v>84</v>
      </c>
      <c r="AV331" s="15" t="s">
        <v>202</v>
      </c>
      <c r="AW331" s="15" t="s">
        <v>5</v>
      </c>
      <c r="AX331" s="15" t="s">
        <v>82</v>
      </c>
      <c r="AY331" s="271" t="s">
        <v>194</v>
      </c>
    </row>
    <row r="332" s="2" customFormat="1" ht="24.15" customHeight="1">
      <c r="A332" s="41"/>
      <c r="B332" s="42"/>
      <c r="C332" s="220" t="s">
        <v>346</v>
      </c>
      <c r="D332" s="220" t="s">
        <v>197</v>
      </c>
      <c r="E332" s="221" t="s">
        <v>260</v>
      </c>
      <c r="F332" s="222" t="s">
        <v>261</v>
      </c>
      <c r="G332" s="223" t="s">
        <v>262</v>
      </c>
      <c r="H332" s="224">
        <v>0.80000000000000004</v>
      </c>
      <c r="I332" s="225"/>
      <c r="J332" s="225"/>
      <c r="K332" s="226">
        <f>ROUND(P332*H332,2)</f>
        <v>0</v>
      </c>
      <c r="L332" s="222" t="s">
        <v>201</v>
      </c>
      <c r="M332" s="47"/>
      <c r="N332" s="227" t="s">
        <v>20</v>
      </c>
      <c r="O332" s="228" t="s">
        <v>43</v>
      </c>
      <c r="P332" s="229">
        <f>I332+J332</f>
        <v>0</v>
      </c>
      <c r="Q332" s="229">
        <f>ROUND(I332*H332,2)</f>
        <v>0</v>
      </c>
      <c r="R332" s="229">
        <f>ROUND(J332*H332,2)</f>
        <v>0</v>
      </c>
      <c r="S332" s="87"/>
      <c r="T332" s="230">
        <f>S332*H332</f>
        <v>0</v>
      </c>
      <c r="U332" s="230">
        <v>0</v>
      </c>
      <c r="V332" s="230">
        <f>U332*H332</f>
        <v>0</v>
      </c>
      <c r="W332" s="230">
        <v>0</v>
      </c>
      <c r="X332" s="231">
        <f>W332*H332</f>
        <v>0</v>
      </c>
      <c r="Y332" s="41"/>
      <c r="Z332" s="41"/>
      <c r="AA332" s="41"/>
      <c r="AB332" s="41"/>
      <c r="AC332" s="41"/>
      <c r="AD332" s="41"/>
      <c r="AE332" s="41"/>
      <c r="AR332" s="232" t="s">
        <v>202</v>
      </c>
      <c r="AT332" s="232" t="s">
        <v>197</v>
      </c>
      <c r="AU332" s="232" t="s">
        <v>84</v>
      </c>
      <c r="AY332" s="20" t="s">
        <v>194</v>
      </c>
      <c r="BE332" s="233">
        <f>IF(O332="základní",K332,0)</f>
        <v>0</v>
      </c>
      <c r="BF332" s="233">
        <f>IF(O332="snížená",K332,0)</f>
        <v>0</v>
      </c>
      <c r="BG332" s="233">
        <f>IF(O332="zákl. přenesená",K332,0)</f>
        <v>0</v>
      </c>
      <c r="BH332" s="233">
        <f>IF(O332="sníž. přenesená",K332,0)</f>
        <v>0</v>
      </c>
      <c r="BI332" s="233">
        <f>IF(O332="nulová",K332,0)</f>
        <v>0</v>
      </c>
      <c r="BJ332" s="20" t="s">
        <v>82</v>
      </c>
      <c r="BK332" s="233">
        <f>ROUND(P332*H332,2)</f>
        <v>0</v>
      </c>
      <c r="BL332" s="20" t="s">
        <v>202</v>
      </c>
      <c r="BM332" s="232" t="s">
        <v>1667</v>
      </c>
    </row>
    <row r="333" s="2" customFormat="1">
      <c r="A333" s="41"/>
      <c r="B333" s="42"/>
      <c r="C333" s="43"/>
      <c r="D333" s="234" t="s">
        <v>204</v>
      </c>
      <c r="E333" s="43"/>
      <c r="F333" s="235" t="s">
        <v>264</v>
      </c>
      <c r="G333" s="43"/>
      <c r="H333" s="43"/>
      <c r="I333" s="236"/>
      <c r="J333" s="236"/>
      <c r="K333" s="43"/>
      <c r="L333" s="43"/>
      <c r="M333" s="47"/>
      <c r="N333" s="237"/>
      <c r="O333" s="238"/>
      <c r="P333" s="87"/>
      <c r="Q333" s="87"/>
      <c r="R333" s="87"/>
      <c r="S333" s="87"/>
      <c r="T333" s="87"/>
      <c r="U333" s="87"/>
      <c r="V333" s="87"/>
      <c r="W333" s="87"/>
      <c r="X333" s="88"/>
      <c r="Y333" s="41"/>
      <c r="Z333" s="41"/>
      <c r="AA333" s="41"/>
      <c r="AB333" s="41"/>
      <c r="AC333" s="41"/>
      <c r="AD333" s="41"/>
      <c r="AE333" s="41"/>
      <c r="AT333" s="20" t="s">
        <v>204</v>
      </c>
      <c r="AU333" s="20" t="s">
        <v>84</v>
      </c>
    </row>
    <row r="334" s="13" customFormat="1">
      <c r="A334" s="13"/>
      <c r="B334" s="239"/>
      <c r="C334" s="240"/>
      <c r="D334" s="241" t="s">
        <v>206</v>
      </c>
      <c r="E334" s="242" t="s">
        <v>20</v>
      </c>
      <c r="F334" s="243" t="s">
        <v>785</v>
      </c>
      <c r="G334" s="240"/>
      <c r="H334" s="242" t="s">
        <v>20</v>
      </c>
      <c r="I334" s="244"/>
      <c r="J334" s="244"/>
      <c r="K334" s="240"/>
      <c r="L334" s="240"/>
      <c r="M334" s="245"/>
      <c r="N334" s="246"/>
      <c r="O334" s="247"/>
      <c r="P334" s="247"/>
      <c r="Q334" s="247"/>
      <c r="R334" s="247"/>
      <c r="S334" s="247"/>
      <c r="T334" s="247"/>
      <c r="U334" s="247"/>
      <c r="V334" s="247"/>
      <c r="W334" s="247"/>
      <c r="X334" s="248"/>
      <c r="Y334" s="13"/>
      <c r="Z334" s="13"/>
      <c r="AA334" s="13"/>
      <c r="AB334" s="13"/>
      <c r="AC334" s="13"/>
      <c r="AD334" s="13"/>
      <c r="AE334" s="13"/>
      <c r="AT334" s="249" t="s">
        <v>206</v>
      </c>
      <c r="AU334" s="249" t="s">
        <v>84</v>
      </c>
      <c r="AV334" s="13" t="s">
        <v>82</v>
      </c>
      <c r="AW334" s="13" t="s">
        <v>5</v>
      </c>
      <c r="AX334" s="13" t="s">
        <v>74</v>
      </c>
      <c r="AY334" s="249" t="s">
        <v>194</v>
      </c>
    </row>
    <row r="335" s="13" customFormat="1">
      <c r="A335" s="13"/>
      <c r="B335" s="239"/>
      <c r="C335" s="240"/>
      <c r="D335" s="241" t="s">
        <v>206</v>
      </c>
      <c r="E335" s="242" t="s">
        <v>20</v>
      </c>
      <c r="F335" s="243" t="s">
        <v>1662</v>
      </c>
      <c r="G335" s="240"/>
      <c r="H335" s="242" t="s">
        <v>20</v>
      </c>
      <c r="I335" s="244"/>
      <c r="J335" s="244"/>
      <c r="K335" s="240"/>
      <c r="L335" s="240"/>
      <c r="M335" s="245"/>
      <c r="N335" s="246"/>
      <c r="O335" s="247"/>
      <c r="P335" s="247"/>
      <c r="Q335" s="247"/>
      <c r="R335" s="247"/>
      <c r="S335" s="247"/>
      <c r="T335" s="247"/>
      <c r="U335" s="247"/>
      <c r="V335" s="247"/>
      <c r="W335" s="247"/>
      <c r="X335" s="248"/>
      <c r="Y335" s="13"/>
      <c r="Z335" s="13"/>
      <c r="AA335" s="13"/>
      <c r="AB335" s="13"/>
      <c r="AC335" s="13"/>
      <c r="AD335" s="13"/>
      <c r="AE335" s="13"/>
      <c r="AT335" s="249" t="s">
        <v>206</v>
      </c>
      <c r="AU335" s="249" t="s">
        <v>84</v>
      </c>
      <c r="AV335" s="13" t="s">
        <v>82</v>
      </c>
      <c r="AW335" s="13" t="s">
        <v>5</v>
      </c>
      <c r="AX335" s="13" t="s">
        <v>74</v>
      </c>
      <c r="AY335" s="249" t="s">
        <v>194</v>
      </c>
    </row>
    <row r="336" s="13" customFormat="1">
      <c r="A336" s="13"/>
      <c r="B336" s="239"/>
      <c r="C336" s="240"/>
      <c r="D336" s="241" t="s">
        <v>206</v>
      </c>
      <c r="E336" s="242" t="s">
        <v>20</v>
      </c>
      <c r="F336" s="243" t="s">
        <v>1556</v>
      </c>
      <c r="G336" s="240"/>
      <c r="H336" s="242" t="s">
        <v>20</v>
      </c>
      <c r="I336" s="244"/>
      <c r="J336" s="244"/>
      <c r="K336" s="240"/>
      <c r="L336" s="240"/>
      <c r="M336" s="245"/>
      <c r="N336" s="246"/>
      <c r="O336" s="247"/>
      <c r="P336" s="247"/>
      <c r="Q336" s="247"/>
      <c r="R336" s="247"/>
      <c r="S336" s="247"/>
      <c r="T336" s="247"/>
      <c r="U336" s="247"/>
      <c r="V336" s="247"/>
      <c r="W336" s="247"/>
      <c r="X336" s="248"/>
      <c r="Y336" s="13"/>
      <c r="Z336" s="13"/>
      <c r="AA336" s="13"/>
      <c r="AB336" s="13"/>
      <c r="AC336" s="13"/>
      <c r="AD336" s="13"/>
      <c r="AE336" s="13"/>
      <c r="AT336" s="249" t="s">
        <v>206</v>
      </c>
      <c r="AU336" s="249" t="s">
        <v>84</v>
      </c>
      <c r="AV336" s="13" t="s">
        <v>82</v>
      </c>
      <c r="AW336" s="13" t="s">
        <v>5</v>
      </c>
      <c r="AX336" s="13" t="s">
        <v>74</v>
      </c>
      <c r="AY336" s="249" t="s">
        <v>194</v>
      </c>
    </row>
    <row r="337" s="13" customFormat="1">
      <c r="A337" s="13"/>
      <c r="B337" s="239"/>
      <c r="C337" s="240"/>
      <c r="D337" s="241" t="s">
        <v>206</v>
      </c>
      <c r="E337" s="242" t="s">
        <v>20</v>
      </c>
      <c r="F337" s="243" t="s">
        <v>355</v>
      </c>
      <c r="G337" s="240"/>
      <c r="H337" s="242" t="s">
        <v>20</v>
      </c>
      <c r="I337" s="244"/>
      <c r="J337" s="244"/>
      <c r="K337" s="240"/>
      <c r="L337" s="240"/>
      <c r="M337" s="245"/>
      <c r="N337" s="246"/>
      <c r="O337" s="247"/>
      <c r="P337" s="247"/>
      <c r="Q337" s="247"/>
      <c r="R337" s="247"/>
      <c r="S337" s="247"/>
      <c r="T337" s="247"/>
      <c r="U337" s="247"/>
      <c r="V337" s="247"/>
      <c r="W337" s="247"/>
      <c r="X337" s="248"/>
      <c r="Y337" s="13"/>
      <c r="Z337" s="13"/>
      <c r="AA337" s="13"/>
      <c r="AB337" s="13"/>
      <c r="AC337" s="13"/>
      <c r="AD337" s="13"/>
      <c r="AE337" s="13"/>
      <c r="AT337" s="249" t="s">
        <v>206</v>
      </c>
      <c r="AU337" s="249" t="s">
        <v>84</v>
      </c>
      <c r="AV337" s="13" t="s">
        <v>82</v>
      </c>
      <c r="AW337" s="13" t="s">
        <v>5</v>
      </c>
      <c r="AX337" s="13" t="s">
        <v>74</v>
      </c>
      <c r="AY337" s="249" t="s">
        <v>194</v>
      </c>
    </row>
    <row r="338" s="14" customFormat="1">
      <c r="A338" s="14"/>
      <c r="B338" s="250"/>
      <c r="C338" s="251"/>
      <c r="D338" s="241" t="s">
        <v>206</v>
      </c>
      <c r="E338" s="252" t="s">
        <v>20</v>
      </c>
      <c r="F338" s="253" t="s">
        <v>1668</v>
      </c>
      <c r="G338" s="251"/>
      <c r="H338" s="254">
        <v>0.80000000000000004</v>
      </c>
      <c r="I338" s="255"/>
      <c r="J338" s="255"/>
      <c r="K338" s="251"/>
      <c r="L338" s="251"/>
      <c r="M338" s="256"/>
      <c r="N338" s="257"/>
      <c r="O338" s="258"/>
      <c r="P338" s="258"/>
      <c r="Q338" s="258"/>
      <c r="R338" s="258"/>
      <c r="S338" s="258"/>
      <c r="T338" s="258"/>
      <c r="U338" s="258"/>
      <c r="V338" s="258"/>
      <c r="W338" s="258"/>
      <c r="X338" s="259"/>
      <c r="Y338" s="14"/>
      <c r="Z338" s="14"/>
      <c r="AA338" s="14"/>
      <c r="AB338" s="14"/>
      <c r="AC338" s="14"/>
      <c r="AD338" s="14"/>
      <c r="AE338" s="14"/>
      <c r="AT338" s="260" t="s">
        <v>206</v>
      </c>
      <c r="AU338" s="260" t="s">
        <v>84</v>
      </c>
      <c r="AV338" s="14" t="s">
        <v>84</v>
      </c>
      <c r="AW338" s="14" t="s">
        <v>5</v>
      </c>
      <c r="AX338" s="14" t="s">
        <v>74</v>
      </c>
      <c r="AY338" s="260" t="s">
        <v>194</v>
      </c>
    </row>
    <row r="339" s="15" customFormat="1">
      <c r="A339" s="15"/>
      <c r="B339" s="261"/>
      <c r="C339" s="262"/>
      <c r="D339" s="241" t="s">
        <v>206</v>
      </c>
      <c r="E339" s="263" t="s">
        <v>20</v>
      </c>
      <c r="F339" s="264" t="s">
        <v>210</v>
      </c>
      <c r="G339" s="262"/>
      <c r="H339" s="265">
        <v>0.80000000000000004</v>
      </c>
      <c r="I339" s="266"/>
      <c r="J339" s="266"/>
      <c r="K339" s="262"/>
      <c r="L339" s="262"/>
      <c r="M339" s="267"/>
      <c r="N339" s="268"/>
      <c r="O339" s="269"/>
      <c r="P339" s="269"/>
      <c r="Q339" s="269"/>
      <c r="R339" s="269"/>
      <c r="S339" s="269"/>
      <c r="T339" s="269"/>
      <c r="U339" s="269"/>
      <c r="V339" s="269"/>
      <c r="W339" s="269"/>
      <c r="X339" s="270"/>
      <c r="Y339" s="15"/>
      <c r="Z339" s="15"/>
      <c r="AA339" s="15"/>
      <c r="AB339" s="15"/>
      <c r="AC339" s="15"/>
      <c r="AD339" s="15"/>
      <c r="AE339" s="15"/>
      <c r="AT339" s="271" t="s">
        <v>206</v>
      </c>
      <c r="AU339" s="271" t="s">
        <v>84</v>
      </c>
      <c r="AV339" s="15" t="s">
        <v>202</v>
      </c>
      <c r="AW339" s="15" t="s">
        <v>5</v>
      </c>
      <c r="AX339" s="15" t="s">
        <v>82</v>
      </c>
      <c r="AY339" s="271" t="s">
        <v>194</v>
      </c>
    </row>
    <row r="340" s="2" customFormat="1" ht="24.15" customHeight="1">
      <c r="A340" s="41"/>
      <c r="B340" s="42"/>
      <c r="C340" s="220" t="s">
        <v>337</v>
      </c>
      <c r="D340" s="220" t="s">
        <v>197</v>
      </c>
      <c r="E340" s="221" t="s">
        <v>267</v>
      </c>
      <c r="F340" s="222" t="s">
        <v>268</v>
      </c>
      <c r="G340" s="223" t="s">
        <v>218</v>
      </c>
      <c r="H340" s="224">
        <v>0.5</v>
      </c>
      <c r="I340" s="225"/>
      <c r="J340" s="225"/>
      <c r="K340" s="226">
        <f>ROUND(P340*H340,2)</f>
        <v>0</v>
      </c>
      <c r="L340" s="222" t="s">
        <v>201</v>
      </c>
      <c r="M340" s="47"/>
      <c r="N340" s="227" t="s">
        <v>20</v>
      </c>
      <c r="O340" s="228" t="s">
        <v>43</v>
      </c>
      <c r="P340" s="229">
        <f>I340+J340</f>
        <v>0</v>
      </c>
      <c r="Q340" s="229">
        <f>ROUND(I340*H340,2)</f>
        <v>0</v>
      </c>
      <c r="R340" s="229">
        <f>ROUND(J340*H340,2)</f>
        <v>0</v>
      </c>
      <c r="S340" s="87"/>
      <c r="T340" s="230">
        <f>S340*H340</f>
        <v>0</v>
      </c>
      <c r="U340" s="230">
        <v>0</v>
      </c>
      <c r="V340" s="230">
        <f>U340*H340</f>
        <v>0</v>
      </c>
      <c r="W340" s="230">
        <v>0</v>
      </c>
      <c r="X340" s="231">
        <f>W340*H340</f>
        <v>0</v>
      </c>
      <c r="Y340" s="41"/>
      <c r="Z340" s="41"/>
      <c r="AA340" s="41"/>
      <c r="AB340" s="41"/>
      <c r="AC340" s="41"/>
      <c r="AD340" s="41"/>
      <c r="AE340" s="41"/>
      <c r="AR340" s="232" t="s">
        <v>202</v>
      </c>
      <c r="AT340" s="232" t="s">
        <v>197</v>
      </c>
      <c r="AU340" s="232" t="s">
        <v>84</v>
      </c>
      <c r="AY340" s="20" t="s">
        <v>194</v>
      </c>
      <c r="BE340" s="233">
        <f>IF(O340="základní",K340,0)</f>
        <v>0</v>
      </c>
      <c r="BF340" s="233">
        <f>IF(O340="snížená",K340,0)</f>
        <v>0</v>
      </c>
      <c r="BG340" s="233">
        <f>IF(O340="zákl. přenesená",K340,0)</f>
        <v>0</v>
      </c>
      <c r="BH340" s="233">
        <f>IF(O340="sníž. přenesená",K340,0)</f>
        <v>0</v>
      </c>
      <c r="BI340" s="233">
        <f>IF(O340="nulová",K340,0)</f>
        <v>0</v>
      </c>
      <c r="BJ340" s="20" t="s">
        <v>82</v>
      </c>
      <c r="BK340" s="233">
        <f>ROUND(P340*H340,2)</f>
        <v>0</v>
      </c>
      <c r="BL340" s="20" t="s">
        <v>202</v>
      </c>
      <c r="BM340" s="232" t="s">
        <v>1669</v>
      </c>
    </row>
    <row r="341" s="2" customFormat="1">
      <c r="A341" s="41"/>
      <c r="B341" s="42"/>
      <c r="C341" s="43"/>
      <c r="D341" s="234" t="s">
        <v>204</v>
      </c>
      <c r="E341" s="43"/>
      <c r="F341" s="235" t="s">
        <v>270</v>
      </c>
      <c r="G341" s="43"/>
      <c r="H341" s="43"/>
      <c r="I341" s="236"/>
      <c r="J341" s="236"/>
      <c r="K341" s="43"/>
      <c r="L341" s="43"/>
      <c r="M341" s="47"/>
      <c r="N341" s="237"/>
      <c r="O341" s="238"/>
      <c r="P341" s="87"/>
      <c r="Q341" s="87"/>
      <c r="R341" s="87"/>
      <c r="S341" s="87"/>
      <c r="T341" s="87"/>
      <c r="U341" s="87"/>
      <c r="V341" s="87"/>
      <c r="W341" s="87"/>
      <c r="X341" s="88"/>
      <c r="Y341" s="41"/>
      <c r="Z341" s="41"/>
      <c r="AA341" s="41"/>
      <c r="AB341" s="41"/>
      <c r="AC341" s="41"/>
      <c r="AD341" s="41"/>
      <c r="AE341" s="41"/>
      <c r="AT341" s="20" t="s">
        <v>204</v>
      </c>
      <c r="AU341" s="20" t="s">
        <v>84</v>
      </c>
    </row>
    <row r="342" s="13" customFormat="1">
      <c r="A342" s="13"/>
      <c r="B342" s="239"/>
      <c r="C342" s="240"/>
      <c r="D342" s="241" t="s">
        <v>206</v>
      </c>
      <c r="E342" s="242" t="s">
        <v>20</v>
      </c>
      <c r="F342" s="243" t="s">
        <v>785</v>
      </c>
      <c r="G342" s="240"/>
      <c r="H342" s="242" t="s">
        <v>20</v>
      </c>
      <c r="I342" s="244"/>
      <c r="J342" s="244"/>
      <c r="K342" s="240"/>
      <c r="L342" s="240"/>
      <c r="M342" s="245"/>
      <c r="N342" s="246"/>
      <c r="O342" s="247"/>
      <c r="P342" s="247"/>
      <c r="Q342" s="247"/>
      <c r="R342" s="247"/>
      <c r="S342" s="247"/>
      <c r="T342" s="247"/>
      <c r="U342" s="247"/>
      <c r="V342" s="247"/>
      <c r="W342" s="247"/>
      <c r="X342" s="248"/>
      <c r="Y342" s="13"/>
      <c r="Z342" s="13"/>
      <c r="AA342" s="13"/>
      <c r="AB342" s="13"/>
      <c r="AC342" s="13"/>
      <c r="AD342" s="13"/>
      <c r="AE342" s="13"/>
      <c r="AT342" s="249" t="s">
        <v>206</v>
      </c>
      <c r="AU342" s="249" t="s">
        <v>84</v>
      </c>
      <c r="AV342" s="13" t="s">
        <v>82</v>
      </c>
      <c r="AW342" s="13" t="s">
        <v>5</v>
      </c>
      <c r="AX342" s="13" t="s">
        <v>74</v>
      </c>
      <c r="AY342" s="249" t="s">
        <v>194</v>
      </c>
    </row>
    <row r="343" s="13" customFormat="1">
      <c r="A343" s="13"/>
      <c r="B343" s="239"/>
      <c r="C343" s="240"/>
      <c r="D343" s="241" t="s">
        <v>206</v>
      </c>
      <c r="E343" s="242" t="s">
        <v>20</v>
      </c>
      <c r="F343" s="243" t="s">
        <v>1662</v>
      </c>
      <c r="G343" s="240"/>
      <c r="H343" s="242" t="s">
        <v>20</v>
      </c>
      <c r="I343" s="244"/>
      <c r="J343" s="244"/>
      <c r="K343" s="240"/>
      <c r="L343" s="240"/>
      <c r="M343" s="245"/>
      <c r="N343" s="246"/>
      <c r="O343" s="247"/>
      <c r="P343" s="247"/>
      <c r="Q343" s="247"/>
      <c r="R343" s="247"/>
      <c r="S343" s="247"/>
      <c r="T343" s="247"/>
      <c r="U343" s="247"/>
      <c r="V343" s="247"/>
      <c r="W343" s="247"/>
      <c r="X343" s="248"/>
      <c r="Y343" s="13"/>
      <c r="Z343" s="13"/>
      <c r="AA343" s="13"/>
      <c r="AB343" s="13"/>
      <c r="AC343" s="13"/>
      <c r="AD343" s="13"/>
      <c r="AE343" s="13"/>
      <c r="AT343" s="249" t="s">
        <v>206</v>
      </c>
      <c r="AU343" s="249" t="s">
        <v>84</v>
      </c>
      <c r="AV343" s="13" t="s">
        <v>82</v>
      </c>
      <c r="AW343" s="13" t="s">
        <v>5</v>
      </c>
      <c r="AX343" s="13" t="s">
        <v>74</v>
      </c>
      <c r="AY343" s="249" t="s">
        <v>194</v>
      </c>
    </row>
    <row r="344" s="13" customFormat="1">
      <c r="A344" s="13"/>
      <c r="B344" s="239"/>
      <c r="C344" s="240"/>
      <c r="D344" s="241" t="s">
        <v>206</v>
      </c>
      <c r="E344" s="242" t="s">
        <v>20</v>
      </c>
      <c r="F344" s="243" t="s">
        <v>1556</v>
      </c>
      <c r="G344" s="240"/>
      <c r="H344" s="242" t="s">
        <v>20</v>
      </c>
      <c r="I344" s="244"/>
      <c r="J344" s="244"/>
      <c r="K344" s="240"/>
      <c r="L344" s="240"/>
      <c r="M344" s="245"/>
      <c r="N344" s="246"/>
      <c r="O344" s="247"/>
      <c r="P344" s="247"/>
      <c r="Q344" s="247"/>
      <c r="R344" s="247"/>
      <c r="S344" s="247"/>
      <c r="T344" s="247"/>
      <c r="U344" s="247"/>
      <c r="V344" s="247"/>
      <c r="W344" s="247"/>
      <c r="X344" s="248"/>
      <c r="Y344" s="13"/>
      <c r="Z344" s="13"/>
      <c r="AA344" s="13"/>
      <c r="AB344" s="13"/>
      <c r="AC344" s="13"/>
      <c r="AD344" s="13"/>
      <c r="AE344" s="13"/>
      <c r="AT344" s="249" t="s">
        <v>206</v>
      </c>
      <c r="AU344" s="249" t="s">
        <v>84</v>
      </c>
      <c r="AV344" s="13" t="s">
        <v>82</v>
      </c>
      <c r="AW344" s="13" t="s">
        <v>5</v>
      </c>
      <c r="AX344" s="13" t="s">
        <v>74</v>
      </c>
      <c r="AY344" s="249" t="s">
        <v>194</v>
      </c>
    </row>
    <row r="345" s="13" customFormat="1">
      <c r="A345" s="13"/>
      <c r="B345" s="239"/>
      <c r="C345" s="240"/>
      <c r="D345" s="241" t="s">
        <v>206</v>
      </c>
      <c r="E345" s="242" t="s">
        <v>20</v>
      </c>
      <c r="F345" s="243" t="s">
        <v>355</v>
      </c>
      <c r="G345" s="240"/>
      <c r="H345" s="242" t="s">
        <v>20</v>
      </c>
      <c r="I345" s="244"/>
      <c r="J345" s="244"/>
      <c r="K345" s="240"/>
      <c r="L345" s="240"/>
      <c r="M345" s="245"/>
      <c r="N345" s="246"/>
      <c r="O345" s="247"/>
      <c r="P345" s="247"/>
      <c r="Q345" s="247"/>
      <c r="R345" s="247"/>
      <c r="S345" s="247"/>
      <c r="T345" s="247"/>
      <c r="U345" s="247"/>
      <c r="V345" s="247"/>
      <c r="W345" s="247"/>
      <c r="X345" s="248"/>
      <c r="Y345" s="13"/>
      <c r="Z345" s="13"/>
      <c r="AA345" s="13"/>
      <c r="AB345" s="13"/>
      <c r="AC345" s="13"/>
      <c r="AD345" s="13"/>
      <c r="AE345" s="13"/>
      <c r="AT345" s="249" t="s">
        <v>206</v>
      </c>
      <c r="AU345" s="249" t="s">
        <v>84</v>
      </c>
      <c r="AV345" s="13" t="s">
        <v>82</v>
      </c>
      <c r="AW345" s="13" t="s">
        <v>5</v>
      </c>
      <c r="AX345" s="13" t="s">
        <v>74</v>
      </c>
      <c r="AY345" s="249" t="s">
        <v>194</v>
      </c>
    </row>
    <row r="346" s="14" customFormat="1">
      <c r="A346" s="14"/>
      <c r="B346" s="250"/>
      <c r="C346" s="251"/>
      <c r="D346" s="241" t="s">
        <v>206</v>
      </c>
      <c r="E346" s="252" t="s">
        <v>20</v>
      </c>
      <c r="F346" s="253" t="s">
        <v>1663</v>
      </c>
      <c r="G346" s="251"/>
      <c r="H346" s="254">
        <v>0.5</v>
      </c>
      <c r="I346" s="255"/>
      <c r="J346" s="255"/>
      <c r="K346" s="251"/>
      <c r="L346" s="251"/>
      <c r="M346" s="256"/>
      <c r="N346" s="257"/>
      <c r="O346" s="258"/>
      <c r="P346" s="258"/>
      <c r="Q346" s="258"/>
      <c r="R346" s="258"/>
      <c r="S346" s="258"/>
      <c r="T346" s="258"/>
      <c r="U346" s="258"/>
      <c r="V346" s="258"/>
      <c r="W346" s="258"/>
      <c r="X346" s="259"/>
      <c r="Y346" s="14"/>
      <c r="Z346" s="14"/>
      <c r="AA346" s="14"/>
      <c r="AB346" s="14"/>
      <c r="AC346" s="14"/>
      <c r="AD346" s="14"/>
      <c r="AE346" s="14"/>
      <c r="AT346" s="260" t="s">
        <v>206</v>
      </c>
      <c r="AU346" s="260" t="s">
        <v>84</v>
      </c>
      <c r="AV346" s="14" t="s">
        <v>84</v>
      </c>
      <c r="AW346" s="14" t="s">
        <v>5</v>
      </c>
      <c r="AX346" s="14" t="s">
        <v>74</v>
      </c>
      <c r="AY346" s="260" t="s">
        <v>194</v>
      </c>
    </row>
    <row r="347" s="15" customFormat="1">
      <c r="A347" s="15"/>
      <c r="B347" s="261"/>
      <c r="C347" s="262"/>
      <c r="D347" s="241" t="s">
        <v>206</v>
      </c>
      <c r="E347" s="263" t="s">
        <v>20</v>
      </c>
      <c r="F347" s="264" t="s">
        <v>210</v>
      </c>
      <c r="G347" s="262"/>
      <c r="H347" s="265">
        <v>0.5</v>
      </c>
      <c r="I347" s="266"/>
      <c r="J347" s="266"/>
      <c r="K347" s="262"/>
      <c r="L347" s="262"/>
      <c r="M347" s="267"/>
      <c r="N347" s="268"/>
      <c r="O347" s="269"/>
      <c r="P347" s="269"/>
      <c r="Q347" s="269"/>
      <c r="R347" s="269"/>
      <c r="S347" s="269"/>
      <c r="T347" s="269"/>
      <c r="U347" s="269"/>
      <c r="V347" s="269"/>
      <c r="W347" s="269"/>
      <c r="X347" s="270"/>
      <c r="Y347" s="15"/>
      <c r="Z347" s="15"/>
      <c r="AA347" s="15"/>
      <c r="AB347" s="15"/>
      <c r="AC347" s="15"/>
      <c r="AD347" s="15"/>
      <c r="AE347" s="15"/>
      <c r="AT347" s="271" t="s">
        <v>206</v>
      </c>
      <c r="AU347" s="271" t="s">
        <v>84</v>
      </c>
      <c r="AV347" s="15" t="s">
        <v>202</v>
      </c>
      <c r="AW347" s="15" t="s">
        <v>5</v>
      </c>
      <c r="AX347" s="15" t="s">
        <v>82</v>
      </c>
      <c r="AY347" s="271" t="s">
        <v>194</v>
      </c>
    </row>
    <row r="348" s="2" customFormat="1" ht="24.15" customHeight="1">
      <c r="A348" s="41"/>
      <c r="B348" s="42"/>
      <c r="C348" s="220" t="s">
        <v>351</v>
      </c>
      <c r="D348" s="220" t="s">
        <v>197</v>
      </c>
      <c r="E348" s="221" t="s">
        <v>1567</v>
      </c>
      <c r="F348" s="222" t="s">
        <v>1568</v>
      </c>
      <c r="G348" s="223" t="s">
        <v>218</v>
      </c>
      <c r="H348" s="224">
        <v>24.5</v>
      </c>
      <c r="I348" s="225"/>
      <c r="J348" s="225"/>
      <c r="K348" s="226">
        <f>ROUND(P348*H348,2)</f>
        <v>0</v>
      </c>
      <c r="L348" s="222" t="s">
        <v>201</v>
      </c>
      <c r="M348" s="47"/>
      <c r="N348" s="227" t="s">
        <v>20</v>
      </c>
      <c r="O348" s="228" t="s">
        <v>43</v>
      </c>
      <c r="P348" s="229">
        <f>I348+J348</f>
        <v>0</v>
      </c>
      <c r="Q348" s="229">
        <f>ROUND(I348*H348,2)</f>
        <v>0</v>
      </c>
      <c r="R348" s="229">
        <f>ROUND(J348*H348,2)</f>
        <v>0</v>
      </c>
      <c r="S348" s="87"/>
      <c r="T348" s="230">
        <f>S348*H348</f>
        <v>0</v>
      </c>
      <c r="U348" s="230">
        <v>0</v>
      </c>
      <c r="V348" s="230">
        <f>U348*H348</f>
        <v>0</v>
      </c>
      <c r="W348" s="230">
        <v>0</v>
      </c>
      <c r="X348" s="231">
        <f>W348*H348</f>
        <v>0</v>
      </c>
      <c r="Y348" s="41"/>
      <c r="Z348" s="41"/>
      <c r="AA348" s="41"/>
      <c r="AB348" s="41"/>
      <c r="AC348" s="41"/>
      <c r="AD348" s="41"/>
      <c r="AE348" s="41"/>
      <c r="AR348" s="232" t="s">
        <v>202</v>
      </c>
      <c r="AT348" s="232" t="s">
        <v>197</v>
      </c>
      <c r="AU348" s="232" t="s">
        <v>84</v>
      </c>
      <c r="AY348" s="20" t="s">
        <v>194</v>
      </c>
      <c r="BE348" s="233">
        <f>IF(O348="základní",K348,0)</f>
        <v>0</v>
      </c>
      <c r="BF348" s="233">
        <f>IF(O348="snížená",K348,0)</f>
        <v>0</v>
      </c>
      <c r="BG348" s="233">
        <f>IF(O348="zákl. přenesená",K348,0)</f>
        <v>0</v>
      </c>
      <c r="BH348" s="233">
        <f>IF(O348="sníž. přenesená",K348,0)</f>
        <v>0</v>
      </c>
      <c r="BI348" s="233">
        <f>IF(O348="nulová",K348,0)</f>
        <v>0</v>
      </c>
      <c r="BJ348" s="20" t="s">
        <v>82</v>
      </c>
      <c r="BK348" s="233">
        <f>ROUND(P348*H348,2)</f>
        <v>0</v>
      </c>
      <c r="BL348" s="20" t="s">
        <v>202</v>
      </c>
      <c r="BM348" s="232" t="s">
        <v>1670</v>
      </c>
    </row>
    <row r="349" s="2" customFormat="1">
      <c r="A349" s="41"/>
      <c r="B349" s="42"/>
      <c r="C349" s="43"/>
      <c r="D349" s="234" t="s">
        <v>204</v>
      </c>
      <c r="E349" s="43"/>
      <c r="F349" s="235" t="s">
        <v>1570</v>
      </c>
      <c r="G349" s="43"/>
      <c r="H349" s="43"/>
      <c r="I349" s="236"/>
      <c r="J349" s="236"/>
      <c r="K349" s="43"/>
      <c r="L349" s="43"/>
      <c r="M349" s="47"/>
      <c r="N349" s="237"/>
      <c r="O349" s="238"/>
      <c r="P349" s="87"/>
      <c r="Q349" s="87"/>
      <c r="R349" s="87"/>
      <c r="S349" s="87"/>
      <c r="T349" s="87"/>
      <c r="U349" s="87"/>
      <c r="V349" s="87"/>
      <c r="W349" s="87"/>
      <c r="X349" s="88"/>
      <c r="Y349" s="41"/>
      <c r="Z349" s="41"/>
      <c r="AA349" s="41"/>
      <c r="AB349" s="41"/>
      <c r="AC349" s="41"/>
      <c r="AD349" s="41"/>
      <c r="AE349" s="41"/>
      <c r="AT349" s="20" t="s">
        <v>204</v>
      </c>
      <c r="AU349" s="20" t="s">
        <v>84</v>
      </c>
    </row>
    <row r="350" s="13" customFormat="1">
      <c r="A350" s="13"/>
      <c r="B350" s="239"/>
      <c r="C350" s="240"/>
      <c r="D350" s="241" t="s">
        <v>206</v>
      </c>
      <c r="E350" s="242" t="s">
        <v>20</v>
      </c>
      <c r="F350" s="243" t="s">
        <v>1662</v>
      </c>
      <c r="G350" s="240"/>
      <c r="H350" s="242" t="s">
        <v>20</v>
      </c>
      <c r="I350" s="244"/>
      <c r="J350" s="244"/>
      <c r="K350" s="240"/>
      <c r="L350" s="240"/>
      <c r="M350" s="245"/>
      <c r="N350" s="246"/>
      <c r="O350" s="247"/>
      <c r="P350" s="247"/>
      <c r="Q350" s="247"/>
      <c r="R350" s="247"/>
      <c r="S350" s="247"/>
      <c r="T350" s="247"/>
      <c r="U350" s="247"/>
      <c r="V350" s="247"/>
      <c r="W350" s="247"/>
      <c r="X350" s="248"/>
      <c r="Y350" s="13"/>
      <c r="Z350" s="13"/>
      <c r="AA350" s="13"/>
      <c r="AB350" s="13"/>
      <c r="AC350" s="13"/>
      <c r="AD350" s="13"/>
      <c r="AE350" s="13"/>
      <c r="AT350" s="249" t="s">
        <v>206</v>
      </c>
      <c r="AU350" s="249" t="s">
        <v>84</v>
      </c>
      <c r="AV350" s="13" t="s">
        <v>82</v>
      </c>
      <c r="AW350" s="13" t="s">
        <v>5</v>
      </c>
      <c r="AX350" s="13" t="s">
        <v>74</v>
      </c>
      <c r="AY350" s="249" t="s">
        <v>194</v>
      </c>
    </row>
    <row r="351" s="13" customFormat="1">
      <c r="A351" s="13"/>
      <c r="B351" s="239"/>
      <c r="C351" s="240"/>
      <c r="D351" s="241" t="s">
        <v>206</v>
      </c>
      <c r="E351" s="242" t="s">
        <v>20</v>
      </c>
      <c r="F351" s="243" t="s">
        <v>1571</v>
      </c>
      <c r="G351" s="240"/>
      <c r="H351" s="242" t="s">
        <v>20</v>
      </c>
      <c r="I351" s="244"/>
      <c r="J351" s="244"/>
      <c r="K351" s="240"/>
      <c r="L351" s="240"/>
      <c r="M351" s="245"/>
      <c r="N351" s="246"/>
      <c r="O351" s="247"/>
      <c r="P351" s="247"/>
      <c r="Q351" s="247"/>
      <c r="R351" s="247"/>
      <c r="S351" s="247"/>
      <c r="T351" s="247"/>
      <c r="U351" s="247"/>
      <c r="V351" s="247"/>
      <c r="W351" s="247"/>
      <c r="X351" s="248"/>
      <c r="Y351" s="13"/>
      <c r="Z351" s="13"/>
      <c r="AA351" s="13"/>
      <c r="AB351" s="13"/>
      <c r="AC351" s="13"/>
      <c r="AD351" s="13"/>
      <c r="AE351" s="13"/>
      <c r="AT351" s="249" t="s">
        <v>206</v>
      </c>
      <c r="AU351" s="249" t="s">
        <v>84</v>
      </c>
      <c r="AV351" s="13" t="s">
        <v>82</v>
      </c>
      <c r="AW351" s="13" t="s">
        <v>5</v>
      </c>
      <c r="AX351" s="13" t="s">
        <v>74</v>
      </c>
      <c r="AY351" s="249" t="s">
        <v>194</v>
      </c>
    </row>
    <row r="352" s="13" customFormat="1">
      <c r="A352" s="13"/>
      <c r="B352" s="239"/>
      <c r="C352" s="240"/>
      <c r="D352" s="241" t="s">
        <v>206</v>
      </c>
      <c r="E352" s="242" t="s">
        <v>20</v>
      </c>
      <c r="F352" s="243" t="s">
        <v>355</v>
      </c>
      <c r="G352" s="240"/>
      <c r="H352" s="242" t="s">
        <v>20</v>
      </c>
      <c r="I352" s="244"/>
      <c r="J352" s="244"/>
      <c r="K352" s="240"/>
      <c r="L352" s="240"/>
      <c r="M352" s="245"/>
      <c r="N352" s="246"/>
      <c r="O352" s="247"/>
      <c r="P352" s="247"/>
      <c r="Q352" s="247"/>
      <c r="R352" s="247"/>
      <c r="S352" s="247"/>
      <c r="T352" s="247"/>
      <c r="U352" s="247"/>
      <c r="V352" s="247"/>
      <c r="W352" s="247"/>
      <c r="X352" s="248"/>
      <c r="Y352" s="13"/>
      <c r="Z352" s="13"/>
      <c r="AA352" s="13"/>
      <c r="AB352" s="13"/>
      <c r="AC352" s="13"/>
      <c r="AD352" s="13"/>
      <c r="AE352" s="13"/>
      <c r="AT352" s="249" t="s">
        <v>206</v>
      </c>
      <c r="AU352" s="249" t="s">
        <v>84</v>
      </c>
      <c r="AV352" s="13" t="s">
        <v>82</v>
      </c>
      <c r="AW352" s="13" t="s">
        <v>5</v>
      </c>
      <c r="AX352" s="13" t="s">
        <v>74</v>
      </c>
      <c r="AY352" s="249" t="s">
        <v>194</v>
      </c>
    </row>
    <row r="353" s="14" customFormat="1">
      <c r="A353" s="14"/>
      <c r="B353" s="250"/>
      <c r="C353" s="251"/>
      <c r="D353" s="241" t="s">
        <v>206</v>
      </c>
      <c r="E353" s="252" t="s">
        <v>20</v>
      </c>
      <c r="F353" s="253" t="s">
        <v>1663</v>
      </c>
      <c r="G353" s="251"/>
      <c r="H353" s="254">
        <v>0.5</v>
      </c>
      <c r="I353" s="255"/>
      <c r="J353" s="255"/>
      <c r="K353" s="251"/>
      <c r="L353" s="251"/>
      <c r="M353" s="256"/>
      <c r="N353" s="257"/>
      <c r="O353" s="258"/>
      <c r="P353" s="258"/>
      <c r="Q353" s="258"/>
      <c r="R353" s="258"/>
      <c r="S353" s="258"/>
      <c r="T353" s="258"/>
      <c r="U353" s="258"/>
      <c r="V353" s="258"/>
      <c r="W353" s="258"/>
      <c r="X353" s="259"/>
      <c r="Y353" s="14"/>
      <c r="Z353" s="14"/>
      <c r="AA353" s="14"/>
      <c r="AB353" s="14"/>
      <c r="AC353" s="14"/>
      <c r="AD353" s="14"/>
      <c r="AE353" s="14"/>
      <c r="AT353" s="260" t="s">
        <v>206</v>
      </c>
      <c r="AU353" s="260" t="s">
        <v>84</v>
      </c>
      <c r="AV353" s="14" t="s">
        <v>84</v>
      </c>
      <c r="AW353" s="14" t="s">
        <v>5</v>
      </c>
      <c r="AX353" s="14" t="s">
        <v>74</v>
      </c>
      <c r="AY353" s="260" t="s">
        <v>194</v>
      </c>
    </row>
    <row r="354" s="13" customFormat="1">
      <c r="A354" s="13"/>
      <c r="B354" s="239"/>
      <c r="C354" s="240"/>
      <c r="D354" s="241" t="s">
        <v>206</v>
      </c>
      <c r="E354" s="242" t="s">
        <v>20</v>
      </c>
      <c r="F354" s="243" t="s">
        <v>1662</v>
      </c>
      <c r="G354" s="240"/>
      <c r="H354" s="242" t="s">
        <v>20</v>
      </c>
      <c r="I354" s="244"/>
      <c r="J354" s="244"/>
      <c r="K354" s="240"/>
      <c r="L354" s="240"/>
      <c r="M354" s="245"/>
      <c r="N354" s="246"/>
      <c r="O354" s="247"/>
      <c r="P354" s="247"/>
      <c r="Q354" s="247"/>
      <c r="R354" s="247"/>
      <c r="S354" s="247"/>
      <c r="T354" s="247"/>
      <c r="U354" s="247"/>
      <c r="V354" s="247"/>
      <c r="W354" s="247"/>
      <c r="X354" s="248"/>
      <c r="Y354" s="13"/>
      <c r="Z354" s="13"/>
      <c r="AA354" s="13"/>
      <c r="AB354" s="13"/>
      <c r="AC354" s="13"/>
      <c r="AD354" s="13"/>
      <c r="AE354" s="13"/>
      <c r="AT354" s="249" t="s">
        <v>206</v>
      </c>
      <c r="AU354" s="249" t="s">
        <v>84</v>
      </c>
      <c r="AV354" s="13" t="s">
        <v>82</v>
      </c>
      <c r="AW354" s="13" t="s">
        <v>5</v>
      </c>
      <c r="AX354" s="13" t="s">
        <v>74</v>
      </c>
      <c r="AY354" s="249" t="s">
        <v>194</v>
      </c>
    </row>
    <row r="355" s="13" customFormat="1">
      <c r="A355" s="13"/>
      <c r="B355" s="239"/>
      <c r="C355" s="240"/>
      <c r="D355" s="241" t="s">
        <v>206</v>
      </c>
      <c r="E355" s="242" t="s">
        <v>20</v>
      </c>
      <c r="F355" s="243" t="s">
        <v>1671</v>
      </c>
      <c r="G355" s="240"/>
      <c r="H355" s="242" t="s">
        <v>20</v>
      </c>
      <c r="I355" s="244"/>
      <c r="J355" s="244"/>
      <c r="K355" s="240"/>
      <c r="L355" s="240"/>
      <c r="M355" s="245"/>
      <c r="N355" s="246"/>
      <c r="O355" s="247"/>
      <c r="P355" s="247"/>
      <c r="Q355" s="247"/>
      <c r="R355" s="247"/>
      <c r="S355" s="247"/>
      <c r="T355" s="247"/>
      <c r="U355" s="247"/>
      <c r="V355" s="247"/>
      <c r="W355" s="247"/>
      <c r="X355" s="248"/>
      <c r="Y355" s="13"/>
      <c r="Z355" s="13"/>
      <c r="AA355" s="13"/>
      <c r="AB355" s="13"/>
      <c r="AC355" s="13"/>
      <c r="AD355" s="13"/>
      <c r="AE355" s="13"/>
      <c r="AT355" s="249" t="s">
        <v>206</v>
      </c>
      <c r="AU355" s="249" t="s">
        <v>84</v>
      </c>
      <c r="AV355" s="13" t="s">
        <v>82</v>
      </c>
      <c r="AW355" s="13" t="s">
        <v>5</v>
      </c>
      <c r="AX355" s="13" t="s">
        <v>74</v>
      </c>
      <c r="AY355" s="249" t="s">
        <v>194</v>
      </c>
    </row>
    <row r="356" s="13" customFormat="1">
      <c r="A356" s="13"/>
      <c r="B356" s="239"/>
      <c r="C356" s="240"/>
      <c r="D356" s="241" t="s">
        <v>206</v>
      </c>
      <c r="E356" s="242" t="s">
        <v>20</v>
      </c>
      <c r="F356" s="243" t="s">
        <v>355</v>
      </c>
      <c r="G356" s="240"/>
      <c r="H356" s="242" t="s">
        <v>20</v>
      </c>
      <c r="I356" s="244"/>
      <c r="J356" s="244"/>
      <c r="K356" s="240"/>
      <c r="L356" s="240"/>
      <c r="M356" s="245"/>
      <c r="N356" s="246"/>
      <c r="O356" s="247"/>
      <c r="P356" s="247"/>
      <c r="Q356" s="247"/>
      <c r="R356" s="247"/>
      <c r="S356" s="247"/>
      <c r="T356" s="247"/>
      <c r="U356" s="247"/>
      <c r="V356" s="247"/>
      <c r="W356" s="247"/>
      <c r="X356" s="248"/>
      <c r="Y356" s="13"/>
      <c r="Z356" s="13"/>
      <c r="AA356" s="13"/>
      <c r="AB356" s="13"/>
      <c r="AC356" s="13"/>
      <c r="AD356" s="13"/>
      <c r="AE356" s="13"/>
      <c r="AT356" s="249" t="s">
        <v>206</v>
      </c>
      <c r="AU356" s="249" t="s">
        <v>84</v>
      </c>
      <c r="AV356" s="13" t="s">
        <v>82</v>
      </c>
      <c r="AW356" s="13" t="s">
        <v>5</v>
      </c>
      <c r="AX356" s="13" t="s">
        <v>74</v>
      </c>
      <c r="AY356" s="249" t="s">
        <v>194</v>
      </c>
    </row>
    <row r="357" s="14" customFormat="1">
      <c r="A357" s="14"/>
      <c r="B357" s="250"/>
      <c r="C357" s="251"/>
      <c r="D357" s="241" t="s">
        <v>206</v>
      </c>
      <c r="E357" s="252" t="s">
        <v>20</v>
      </c>
      <c r="F357" s="253" t="s">
        <v>1559</v>
      </c>
      <c r="G357" s="251"/>
      <c r="H357" s="254">
        <v>24</v>
      </c>
      <c r="I357" s="255"/>
      <c r="J357" s="255"/>
      <c r="K357" s="251"/>
      <c r="L357" s="251"/>
      <c r="M357" s="256"/>
      <c r="N357" s="257"/>
      <c r="O357" s="258"/>
      <c r="P357" s="258"/>
      <c r="Q357" s="258"/>
      <c r="R357" s="258"/>
      <c r="S357" s="258"/>
      <c r="T357" s="258"/>
      <c r="U357" s="258"/>
      <c r="V357" s="258"/>
      <c r="W357" s="258"/>
      <c r="X357" s="259"/>
      <c r="Y357" s="14"/>
      <c r="Z357" s="14"/>
      <c r="AA357" s="14"/>
      <c r="AB357" s="14"/>
      <c r="AC357" s="14"/>
      <c r="AD357" s="14"/>
      <c r="AE357" s="14"/>
      <c r="AT357" s="260" t="s">
        <v>206</v>
      </c>
      <c r="AU357" s="260" t="s">
        <v>84</v>
      </c>
      <c r="AV357" s="14" t="s">
        <v>84</v>
      </c>
      <c r="AW357" s="14" t="s">
        <v>5</v>
      </c>
      <c r="AX357" s="14" t="s">
        <v>74</v>
      </c>
      <c r="AY357" s="260" t="s">
        <v>194</v>
      </c>
    </row>
    <row r="358" s="15" customFormat="1">
      <c r="A358" s="15"/>
      <c r="B358" s="261"/>
      <c r="C358" s="262"/>
      <c r="D358" s="241" t="s">
        <v>206</v>
      </c>
      <c r="E358" s="263" t="s">
        <v>20</v>
      </c>
      <c r="F358" s="264" t="s">
        <v>210</v>
      </c>
      <c r="G358" s="262"/>
      <c r="H358" s="265">
        <v>24.5</v>
      </c>
      <c r="I358" s="266"/>
      <c r="J358" s="266"/>
      <c r="K358" s="262"/>
      <c r="L358" s="262"/>
      <c r="M358" s="267"/>
      <c r="N358" s="268"/>
      <c r="O358" s="269"/>
      <c r="P358" s="269"/>
      <c r="Q358" s="269"/>
      <c r="R358" s="269"/>
      <c r="S358" s="269"/>
      <c r="T358" s="269"/>
      <c r="U358" s="269"/>
      <c r="V358" s="269"/>
      <c r="W358" s="269"/>
      <c r="X358" s="270"/>
      <c r="Y358" s="15"/>
      <c r="Z358" s="15"/>
      <c r="AA358" s="15"/>
      <c r="AB358" s="15"/>
      <c r="AC358" s="15"/>
      <c r="AD358" s="15"/>
      <c r="AE358" s="15"/>
      <c r="AT358" s="271" t="s">
        <v>206</v>
      </c>
      <c r="AU358" s="271" t="s">
        <v>84</v>
      </c>
      <c r="AV358" s="15" t="s">
        <v>202</v>
      </c>
      <c r="AW358" s="15" t="s">
        <v>5</v>
      </c>
      <c r="AX358" s="15" t="s">
        <v>82</v>
      </c>
      <c r="AY358" s="271" t="s">
        <v>194</v>
      </c>
    </row>
    <row r="359" s="2" customFormat="1" ht="24.15" customHeight="1">
      <c r="A359" s="41"/>
      <c r="B359" s="42"/>
      <c r="C359" s="220" t="s">
        <v>328</v>
      </c>
      <c r="D359" s="220" t="s">
        <v>197</v>
      </c>
      <c r="E359" s="221" t="s">
        <v>1672</v>
      </c>
      <c r="F359" s="222" t="s">
        <v>1673</v>
      </c>
      <c r="G359" s="223" t="s">
        <v>503</v>
      </c>
      <c r="H359" s="224">
        <v>24</v>
      </c>
      <c r="I359" s="225"/>
      <c r="J359" s="225"/>
      <c r="K359" s="226">
        <f>ROUND(P359*H359,2)</f>
        <v>0</v>
      </c>
      <c r="L359" s="222" t="s">
        <v>201</v>
      </c>
      <c r="M359" s="47"/>
      <c r="N359" s="227" t="s">
        <v>20</v>
      </c>
      <c r="O359" s="228" t="s">
        <v>43</v>
      </c>
      <c r="P359" s="229">
        <f>I359+J359</f>
        <v>0</v>
      </c>
      <c r="Q359" s="229">
        <f>ROUND(I359*H359,2)</f>
        <v>0</v>
      </c>
      <c r="R359" s="229">
        <f>ROUND(J359*H359,2)</f>
        <v>0</v>
      </c>
      <c r="S359" s="87"/>
      <c r="T359" s="230">
        <f>S359*H359</f>
        <v>0</v>
      </c>
      <c r="U359" s="230">
        <v>0</v>
      </c>
      <c r="V359" s="230">
        <f>U359*H359</f>
        <v>0</v>
      </c>
      <c r="W359" s="230">
        <v>0</v>
      </c>
      <c r="X359" s="231">
        <f>W359*H359</f>
        <v>0</v>
      </c>
      <c r="Y359" s="41"/>
      <c r="Z359" s="41"/>
      <c r="AA359" s="41"/>
      <c r="AB359" s="41"/>
      <c r="AC359" s="41"/>
      <c r="AD359" s="41"/>
      <c r="AE359" s="41"/>
      <c r="AR359" s="232" t="s">
        <v>202</v>
      </c>
      <c r="AT359" s="232" t="s">
        <v>197</v>
      </c>
      <c r="AU359" s="232" t="s">
        <v>84</v>
      </c>
      <c r="AY359" s="20" t="s">
        <v>194</v>
      </c>
      <c r="BE359" s="233">
        <f>IF(O359="základní",K359,0)</f>
        <v>0</v>
      </c>
      <c r="BF359" s="233">
        <f>IF(O359="snížená",K359,0)</f>
        <v>0</v>
      </c>
      <c r="BG359" s="233">
        <f>IF(O359="zákl. přenesená",K359,0)</f>
        <v>0</v>
      </c>
      <c r="BH359" s="233">
        <f>IF(O359="sníž. přenesená",K359,0)</f>
        <v>0</v>
      </c>
      <c r="BI359" s="233">
        <f>IF(O359="nulová",K359,0)</f>
        <v>0</v>
      </c>
      <c r="BJ359" s="20" t="s">
        <v>82</v>
      </c>
      <c r="BK359" s="233">
        <f>ROUND(P359*H359,2)</f>
        <v>0</v>
      </c>
      <c r="BL359" s="20" t="s">
        <v>202</v>
      </c>
      <c r="BM359" s="232" t="s">
        <v>1674</v>
      </c>
    </row>
    <row r="360" s="2" customFormat="1">
      <c r="A360" s="41"/>
      <c r="B360" s="42"/>
      <c r="C360" s="43"/>
      <c r="D360" s="234" t="s">
        <v>204</v>
      </c>
      <c r="E360" s="43"/>
      <c r="F360" s="235" t="s">
        <v>1675</v>
      </c>
      <c r="G360" s="43"/>
      <c r="H360" s="43"/>
      <c r="I360" s="236"/>
      <c r="J360" s="236"/>
      <c r="K360" s="43"/>
      <c r="L360" s="43"/>
      <c r="M360" s="47"/>
      <c r="N360" s="237"/>
      <c r="O360" s="238"/>
      <c r="P360" s="87"/>
      <c r="Q360" s="87"/>
      <c r="R360" s="87"/>
      <c r="S360" s="87"/>
      <c r="T360" s="87"/>
      <c r="U360" s="87"/>
      <c r="V360" s="87"/>
      <c r="W360" s="87"/>
      <c r="X360" s="88"/>
      <c r="Y360" s="41"/>
      <c r="Z360" s="41"/>
      <c r="AA360" s="41"/>
      <c r="AB360" s="41"/>
      <c r="AC360" s="41"/>
      <c r="AD360" s="41"/>
      <c r="AE360" s="41"/>
      <c r="AT360" s="20" t="s">
        <v>204</v>
      </c>
      <c r="AU360" s="20" t="s">
        <v>84</v>
      </c>
    </row>
    <row r="361" s="13" customFormat="1">
      <c r="A361" s="13"/>
      <c r="B361" s="239"/>
      <c r="C361" s="240"/>
      <c r="D361" s="241" t="s">
        <v>206</v>
      </c>
      <c r="E361" s="242" t="s">
        <v>20</v>
      </c>
      <c r="F361" s="243" t="s">
        <v>1662</v>
      </c>
      <c r="G361" s="240"/>
      <c r="H361" s="242" t="s">
        <v>20</v>
      </c>
      <c r="I361" s="244"/>
      <c r="J361" s="244"/>
      <c r="K361" s="240"/>
      <c r="L361" s="240"/>
      <c r="M361" s="245"/>
      <c r="N361" s="246"/>
      <c r="O361" s="247"/>
      <c r="P361" s="247"/>
      <c r="Q361" s="247"/>
      <c r="R361" s="247"/>
      <c r="S361" s="247"/>
      <c r="T361" s="247"/>
      <c r="U361" s="247"/>
      <c r="V361" s="247"/>
      <c r="W361" s="247"/>
      <c r="X361" s="248"/>
      <c r="Y361" s="13"/>
      <c r="Z361" s="13"/>
      <c r="AA361" s="13"/>
      <c r="AB361" s="13"/>
      <c r="AC361" s="13"/>
      <c r="AD361" s="13"/>
      <c r="AE361" s="13"/>
      <c r="AT361" s="249" t="s">
        <v>206</v>
      </c>
      <c r="AU361" s="249" t="s">
        <v>84</v>
      </c>
      <c r="AV361" s="13" t="s">
        <v>82</v>
      </c>
      <c r="AW361" s="13" t="s">
        <v>5</v>
      </c>
      <c r="AX361" s="13" t="s">
        <v>74</v>
      </c>
      <c r="AY361" s="249" t="s">
        <v>194</v>
      </c>
    </row>
    <row r="362" s="13" customFormat="1">
      <c r="A362" s="13"/>
      <c r="B362" s="239"/>
      <c r="C362" s="240"/>
      <c r="D362" s="241" t="s">
        <v>206</v>
      </c>
      <c r="E362" s="242" t="s">
        <v>20</v>
      </c>
      <c r="F362" s="243" t="s">
        <v>1576</v>
      </c>
      <c r="G362" s="240"/>
      <c r="H362" s="242" t="s">
        <v>20</v>
      </c>
      <c r="I362" s="244"/>
      <c r="J362" s="244"/>
      <c r="K362" s="240"/>
      <c r="L362" s="240"/>
      <c r="M362" s="245"/>
      <c r="N362" s="246"/>
      <c r="O362" s="247"/>
      <c r="P362" s="247"/>
      <c r="Q362" s="247"/>
      <c r="R362" s="247"/>
      <c r="S362" s="247"/>
      <c r="T362" s="247"/>
      <c r="U362" s="247"/>
      <c r="V362" s="247"/>
      <c r="W362" s="247"/>
      <c r="X362" s="248"/>
      <c r="Y362" s="13"/>
      <c r="Z362" s="13"/>
      <c r="AA362" s="13"/>
      <c r="AB362" s="13"/>
      <c r="AC362" s="13"/>
      <c r="AD362" s="13"/>
      <c r="AE362" s="13"/>
      <c r="AT362" s="249" t="s">
        <v>206</v>
      </c>
      <c r="AU362" s="249" t="s">
        <v>84</v>
      </c>
      <c r="AV362" s="13" t="s">
        <v>82</v>
      </c>
      <c r="AW362" s="13" t="s">
        <v>5</v>
      </c>
      <c r="AX362" s="13" t="s">
        <v>74</v>
      </c>
      <c r="AY362" s="249" t="s">
        <v>194</v>
      </c>
    </row>
    <row r="363" s="13" customFormat="1">
      <c r="A363" s="13"/>
      <c r="B363" s="239"/>
      <c r="C363" s="240"/>
      <c r="D363" s="241" t="s">
        <v>206</v>
      </c>
      <c r="E363" s="242" t="s">
        <v>20</v>
      </c>
      <c r="F363" s="243" t="s">
        <v>506</v>
      </c>
      <c r="G363" s="240"/>
      <c r="H363" s="242" t="s">
        <v>20</v>
      </c>
      <c r="I363" s="244"/>
      <c r="J363" s="244"/>
      <c r="K363" s="240"/>
      <c r="L363" s="240"/>
      <c r="M363" s="245"/>
      <c r="N363" s="246"/>
      <c r="O363" s="247"/>
      <c r="P363" s="247"/>
      <c r="Q363" s="247"/>
      <c r="R363" s="247"/>
      <c r="S363" s="247"/>
      <c r="T363" s="247"/>
      <c r="U363" s="247"/>
      <c r="V363" s="247"/>
      <c r="W363" s="247"/>
      <c r="X363" s="248"/>
      <c r="Y363" s="13"/>
      <c r="Z363" s="13"/>
      <c r="AA363" s="13"/>
      <c r="AB363" s="13"/>
      <c r="AC363" s="13"/>
      <c r="AD363" s="13"/>
      <c r="AE363" s="13"/>
      <c r="AT363" s="249" t="s">
        <v>206</v>
      </c>
      <c r="AU363" s="249" t="s">
        <v>84</v>
      </c>
      <c r="AV363" s="13" t="s">
        <v>82</v>
      </c>
      <c r="AW363" s="13" t="s">
        <v>5</v>
      </c>
      <c r="AX363" s="13" t="s">
        <v>74</v>
      </c>
      <c r="AY363" s="249" t="s">
        <v>194</v>
      </c>
    </row>
    <row r="364" s="14" customFormat="1">
      <c r="A364" s="14"/>
      <c r="B364" s="250"/>
      <c r="C364" s="251"/>
      <c r="D364" s="241" t="s">
        <v>206</v>
      </c>
      <c r="E364" s="252" t="s">
        <v>20</v>
      </c>
      <c r="F364" s="253" t="s">
        <v>299</v>
      </c>
      <c r="G364" s="251"/>
      <c r="H364" s="254">
        <v>24</v>
      </c>
      <c r="I364" s="255"/>
      <c r="J364" s="255"/>
      <c r="K364" s="251"/>
      <c r="L364" s="251"/>
      <c r="M364" s="256"/>
      <c r="N364" s="257"/>
      <c r="O364" s="258"/>
      <c r="P364" s="258"/>
      <c r="Q364" s="258"/>
      <c r="R364" s="258"/>
      <c r="S364" s="258"/>
      <c r="T364" s="258"/>
      <c r="U364" s="258"/>
      <c r="V364" s="258"/>
      <c r="W364" s="258"/>
      <c r="X364" s="259"/>
      <c r="Y364" s="14"/>
      <c r="Z364" s="14"/>
      <c r="AA364" s="14"/>
      <c r="AB364" s="14"/>
      <c r="AC364" s="14"/>
      <c r="AD364" s="14"/>
      <c r="AE364" s="14"/>
      <c r="AT364" s="260" t="s">
        <v>206</v>
      </c>
      <c r="AU364" s="260" t="s">
        <v>84</v>
      </c>
      <c r="AV364" s="14" t="s">
        <v>84</v>
      </c>
      <c r="AW364" s="14" t="s">
        <v>5</v>
      </c>
      <c r="AX364" s="14" t="s">
        <v>74</v>
      </c>
      <c r="AY364" s="260" t="s">
        <v>194</v>
      </c>
    </row>
    <row r="365" s="15" customFormat="1">
      <c r="A365" s="15"/>
      <c r="B365" s="261"/>
      <c r="C365" s="262"/>
      <c r="D365" s="241" t="s">
        <v>206</v>
      </c>
      <c r="E365" s="263" t="s">
        <v>20</v>
      </c>
      <c r="F365" s="264" t="s">
        <v>210</v>
      </c>
      <c r="G365" s="262"/>
      <c r="H365" s="265">
        <v>24</v>
      </c>
      <c r="I365" s="266"/>
      <c r="J365" s="266"/>
      <c r="K365" s="262"/>
      <c r="L365" s="262"/>
      <c r="M365" s="267"/>
      <c r="N365" s="268"/>
      <c r="O365" s="269"/>
      <c r="P365" s="269"/>
      <c r="Q365" s="269"/>
      <c r="R365" s="269"/>
      <c r="S365" s="269"/>
      <c r="T365" s="269"/>
      <c r="U365" s="269"/>
      <c r="V365" s="269"/>
      <c r="W365" s="269"/>
      <c r="X365" s="270"/>
      <c r="Y365" s="15"/>
      <c r="Z365" s="15"/>
      <c r="AA365" s="15"/>
      <c r="AB365" s="15"/>
      <c r="AC365" s="15"/>
      <c r="AD365" s="15"/>
      <c r="AE365" s="15"/>
      <c r="AT365" s="271" t="s">
        <v>206</v>
      </c>
      <c r="AU365" s="271" t="s">
        <v>84</v>
      </c>
      <c r="AV365" s="15" t="s">
        <v>202</v>
      </c>
      <c r="AW365" s="15" t="s">
        <v>5</v>
      </c>
      <c r="AX365" s="15" t="s">
        <v>82</v>
      </c>
      <c r="AY365" s="271" t="s">
        <v>194</v>
      </c>
    </row>
    <row r="366" s="2" customFormat="1" ht="24.15" customHeight="1">
      <c r="A366" s="41"/>
      <c r="B366" s="42"/>
      <c r="C366" s="220" t="s">
        <v>324</v>
      </c>
      <c r="D366" s="220" t="s">
        <v>197</v>
      </c>
      <c r="E366" s="221" t="s">
        <v>1676</v>
      </c>
      <c r="F366" s="222" t="s">
        <v>1677</v>
      </c>
      <c r="G366" s="223" t="s">
        <v>503</v>
      </c>
      <c r="H366" s="224">
        <v>8</v>
      </c>
      <c r="I366" s="225"/>
      <c r="J366" s="225"/>
      <c r="K366" s="226">
        <f>ROUND(P366*H366,2)</f>
        <v>0</v>
      </c>
      <c r="L366" s="222" t="s">
        <v>201</v>
      </c>
      <c r="M366" s="47"/>
      <c r="N366" s="227" t="s">
        <v>20</v>
      </c>
      <c r="O366" s="228" t="s">
        <v>43</v>
      </c>
      <c r="P366" s="229">
        <f>I366+J366</f>
        <v>0</v>
      </c>
      <c r="Q366" s="229">
        <f>ROUND(I366*H366,2)</f>
        <v>0</v>
      </c>
      <c r="R366" s="229">
        <f>ROUND(J366*H366,2)</f>
        <v>0</v>
      </c>
      <c r="S366" s="87"/>
      <c r="T366" s="230">
        <f>S366*H366</f>
        <v>0</v>
      </c>
      <c r="U366" s="230">
        <v>0</v>
      </c>
      <c r="V366" s="230">
        <f>U366*H366</f>
        <v>0</v>
      </c>
      <c r="W366" s="230">
        <v>0</v>
      </c>
      <c r="X366" s="231">
        <f>W366*H366</f>
        <v>0</v>
      </c>
      <c r="Y366" s="41"/>
      <c r="Z366" s="41"/>
      <c r="AA366" s="41"/>
      <c r="AB366" s="41"/>
      <c r="AC366" s="41"/>
      <c r="AD366" s="41"/>
      <c r="AE366" s="41"/>
      <c r="AR366" s="232" t="s">
        <v>202</v>
      </c>
      <c r="AT366" s="232" t="s">
        <v>197</v>
      </c>
      <c r="AU366" s="232" t="s">
        <v>84</v>
      </c>
      <c r="AY366" s="20" t="s">
        <v>194</v>
      </c>
      <c r="BE366" s="233">
        <f>IF(O366="základní",K366,0)</f>
        <v>0</v>
      </c>
      <c r="BF366" s="233">
        <f>IF(O366="snížená",K366,0)</f>
        <v>0</v>
      </c>
      <c r="BG366" s="233">
        <f>IF(O366="zákl. přenesená",K366,0)</f>
        <v>0</v>
      </c>
      <c r="BH366" s="233">
        <f>IF(O366="sníž. přenesená",K366,0)</f>
        <v>0</v>
      </c>
      <c r="BI366" s="233">
        <f>IF(O366="nulová",K366,0)</f>
        <v>0</v>
      </c>
      <c r="BJ366" s="20" t="s">
        <v>82</v>
      </c>
      <c r="BK366" s="233">
        <f>ROUND(P366*H366,2)</f>
        <v>0</v>
      </c>
      <c r="BL366" s="20" t="s">
        <v>202</v>
      </c>
      <c r="BM366" s="232" t="s">
        <v>1678</v>
      </c>
    </row>
    <row r="367" s="2" customFormat="1">
      <c r="A367" s="41"/>
      <c r="B367" s="42"/>
      <c r="C367" s="43"/>
      <c r="D367" s="234" t="s">
        <v>204</v>
      </c>
      <c r="E367" s="43"/>
      <c r="F367" s="235" t="s">
        <v>1679</v>
      </c>
      <c r="G367" s="43"/>
      <c r="H367" s="43"/>
      <c r="I367" s="236"/>
      <c r="J367" s="236"/>
      <c r="K367" s="43"/>
      <c r="L367" s="43"/>
      <c r="M367" s="47"/>
      <c r="N367" s="237"/>
      <c r="O367" s="238"/>
      <c r="P367" s="87"/>
      <c r="Q367" s="87"/>
      <c r="R367" s="87"/>
      <c r="S367" s="87"/>
      <c r="T367" s="87"/>
      <c r="U367" s="87"/>
      <c r="V367" s="87"/>
      <c r="W367" s="87"/>
      <c r="X367" s="88"/>
      <c r="Y367" s="41"/>
      <c r="Z367" s="41"/>
      <c r="AA367" s="41"/>
      <c r="AB367" s="41"/>
      <c r="AC367" s="41"/>
      <c r="AD367" s="41"/>
      <c r="AE367" s="41"/>
      <c r="AT367" s="20" t="s">
        <v>204</v>
      </c>
      <c r="AU367" s="20" t="s">
        <v>84</v>
      </c>
    </row>
    <row r="368" s="13" customFormat="1">
      <c r="A368" s="13"/>
      <c r="B368" s="239"/>
      <c r="C368" s="240"/>
      <c r="D368" s="241" t="s">
        <v>206</v>
      </c>
      <c r="E368" s="242" t="s">
        <v>20</v>
      </c>
      <c r="F368" s="243" t="s">
        <v>1662</v>
      </c>
      <c r="G368" s="240"/>
      <c r="H368" s="242" t="s">
        <v>20</v>
      </c>
      <c r="I368" s="244"/>
      <c r="J368" s="244"/>
      <c r="K368" s="240"/>
      <c r="L368" s="240"/>
      <c r="M368" s="245"/>
      <c r="N368" s="246"/>
      <c r="O368" s="247"/>
      <c r="P368" s="247"/>
      <c r="Q368" s="247"/>
      <c r="R368" s="247"/>
      <c r="S368" s="247"/>
      <c r="T368" s="247"/>
      <c r="U368" s="247"/>
      <c r="V368" s="247"/>
      <c r="W368" s="247"/>
      <c r="X368" s="248"/>
      <c r="Y368" s="13"/>
      <c r="Z368" s="13"/>
      <c r="AA368" s="13"/>
      <c r="AB368" s="13"/>
      <c r="AC368" s="13"/>
      <c r="AD368" s="13"/>
      <c r="AE368" s="13"/>
      <c r="AT368" s="249" t="s">
        <v>206</v>
      </c>
      <c r="AU368" s="249" t="s">
        <v>84</v>
      </c>
      <c r="AV368" s="13" t="s">
        <v>82</v>
      </c>
      <c r="AW368" s="13" t="s">
        <v>5</v>
      </c>
      <c r="AX368" s="13" t="s">
        <v>74</v>
      </c>
      <c r="AY368" s="249" t="s">
        <v>194</v>
      </c>
    </row>
    <row r="369" s="13" customFormat="1">
      <c r="A369" s="13"/>
      <c r="B369" s="239"/>
      <c r="C369" s="240"/>
      <c r="D369" s="241" t="s">
        <v>206</v>
      </c>
      <c r="E369" s="242" t="s">
        <v>20</v>
      </c>
      <c r="F369" s="243" t="s">
        <v>1680</v>
      </c>
      <c r="G369" s="240"/>
      <c r="H369" s="242" t="s">
        <v>20</v>
      </c>
      <c r="I369" s="244"/>
      <c r="J369" s="244"/>
      <c r="K369" s="240"/>
      <c r="L369" s="240"/>
      <c r="M369" s="245"/>
      <c r="N369" s="246"/>
      <c r="O369" s="247"/>
      <c r="P369" s="247"/>
      <c r="Q369" s="247"/>
      <c r="R369" s="247"/>
      <c r="S369" s="247"/>
      <c r="T369" s="247"/>
      <c r="U369" s="247"/>
      <c r="V369" s="247"/>
      <c r="W369" s="247"/>
      <c r="X369" s="248"/>
      <c r="Y369" s="13"/>
      <c r="Z369" s="13"/>
      <c r="AA369" s="13"/>
      <c r="AB369" s="13"/>
      <c r="AC369" s="13"/>
      <c r="AD369" s="13"/>
      <c r="AE369" s="13"/>
      <c r="AT369" s="249" t="s">
        <v>206</v>
      </c>
      <c r="AU369" s="249" t="s">
        <v>84</v>
      </c>
      <c r="AV369" s="13" t="s">
        <v>82</v>
      </c>
      <c r="AW369" s="13" t="s">
        <v>5</v>
      </c>
      <c r="AX369" s="13" t="s">
        <v>74</v>
      </c>
      <c r="AY369" s="249" t="s">
        <v>194</v>
      </c>
    </row>
    <row r="370" s="13" customFormat="1">
      <c r="A370" s="13"/>
      <c r="B370" s="239"/>
      <c r="C370" s="240"/>
      <c r="D370" s="241" t="s">
        <v>206</v>
      </c>
      <c r="E370" s="242" t="s">
        <v>20</v>
      </c>
      <c r="F370" s="243" t="s">
        <v>506</v>
      </c>
      <c r="G370" s="240"/>
      <c r="H370" s="242" t="s">
        <v>20</v>
      </c>
      <c r="I370" s="244"/>
      <c r="J370" s="244"/>
      <c r="K370" s="240"/>
      <c r="L370" s="240"/>
      <c r="M370" s="245"/>
      <c r="N370" s="246"/>
      <c r="O370" s="247"/>
      <c r="P370" s="247"/>
      <c r="Q370" s="247"/>
      <c r="R370" s="247"/>
      <c r="S370" s="247"/>
      <c r="T370" s="247"/>
      <c r="U370" s="247"/>
      <c r="V370" s="247"/>
      <c r="W370" s="247"/>
      <c r="X370" s="248"/>
      <c r="Y370" s="13"/>
      <c r="Z370" s="13"/>
      <c r="AA370" s="13"/>
      <c r="AB370" s="13"/>
      <c r="AC370" s="13"/>
      <c r="AD370" s="13"/>
      <c r="AE370" s="13"/>
      <c r="AT370" s="249" t="s">
        <v>206</v>
      </c>
      <c r="AU370" s="249" t="s">
        <v>84</v>
      </c>
      <c r="AV370" s="13" t="s">
        <v>82</v>
      </c>
      <c r="AW370" s="13" t="s">
        <v>5</v>
      </c>
      <c r="AX370" s="13" t="s">
        <v>74</v>
      </c>
      <c r="AY370" s="249" t="s">
        <v>194</v>
      </c>
    </row>
    <row r="371" s="14" customFormat="1">
      <c r="A371" s="14"/>
      <c r="B371" s="250"/>
      <c r="C371" s="251"/>
      <c r="D371" s="241" t="s">
        <v>206</v>
      </c>
      <c r="E371" s="252" t="s">
        <v>20</v>
      </c>
      <c r="F371" s="253" t="s">
        <v>243</v>
      </c>
      <c r="G371" s="251"/>
      <c r="H371" s="254">
        <v>8</v>
      </c>
      <c r="I371" s="255"/>
      <c r="J371" s="255"/>
      <c r="K371" s="251"/>
      <c r="L371" s="251"/>
      <c r="M371" s="256"/>
      <c r="N371" s="257"/>
      <c r="O371" s="258"/>
      <c r="P371" s="258"/>
      <c r="Q371" s="258"/>
      <c r="R371" s="258"/>
      <c r="S371" s="258"/>
      <c r="T371" s="258"/>
      <c r="U371" s="258"/>
      <c r="V371" s="258"/>
      <c r="W371" s="258"/>
      <c r="X371" s="259"/>
      <c r="Y371" s="14"/>
      <c r="Z371" s="14"/>
      <c r="AA371" s="14"/>
      <c r="AB371" s="14"/>
      <c r="AC371" s="14"/>
      <c r="AD371" s="14"/>
      <c r="AE371" s="14"/>
      <c r="AT371" s="260" t="s">
        <v>206</v>
      </c>
      <c r="AU371" s="260" t="s">
        <v>84</v>
      </c>
      <c r="AV371" s="14" t="s">
        <v>84</v>
      </c>
      <c r="AW371" s="14" t="s">
        <v>5</v>
      </c>
      <c r="AX371" s="14" t="s">
        <v>74</v>
      </c>
      <c r="AY371" s="260" t="s">
        <v>194</v>
      </c>
    </row>
    <row r="372" s="15" customFormat="1">
      <c r="A372" s="15"/>
      <c r="B372" s="261"/>
      <c r="C372" s="262"/>
      <c r="D372" s="241" t="s">
        <v>206</v>
      </c>
      <c r="E372" s="263" t="s">
        <v>20</v>
      </c>
      <c r="F372" s="264" t="s">
        <v>210</v>
      </c>
      <c r="G372" s="262"/>
      <c r="H372" s="265">
        <v>8</v>
      </c>
      <c r="I372" s="266"/>
      <c r="J372" s="266"/>
      <c r="K372" s="262"/>
      <c r="L372" s="262"/>
      <c r="M372" s="267"/>
      <c r="N372" s="268"/>
      <c r="O372" s="269"/>
      <c r="P372" s="269"/>
      <c r="Q372" s="269"/>
      <c r="R372" s="269"/>
      <c r="S372" s="269"/>
      <c r="T372" s="269"/>
      <c r="U372" s="269"/>
      <c r="V372" s="269"/>
      <c r="W372" s="269"/>
      <c r="X372" s="270"/>
      <c r="Y372" s="15"/>
      <c r="Z372" s="15"/>
      <c r="AA372" s="15"/>
      <c r="AB372" s="15"/>
      <c r="AC372" s="15"/>
      <c r="AD372" s="15"/>
      <c r="AE372" s="15"/>
      <c r="AT372" s="271" t="s">
        <v>206</v>
      </c>
      <c r="AU372" s="271" t="s">
        <v>84</v>
      </c>
      <c r="AV372" s="15" t="s">
        <v>202</v>
      </c>
      <c r="AW372" s="15" t="s">
        <v>5</v>
      </c>
      <c r="AX372" s="15" t="s">
        <v>82</v>
      </c>
      <c r="AY372" s="271" t="s">
        <v>194</v>
      </c>
    </row>
    <row r="373" s="2" customFormat="1" ht="24.15" customHeight="1">
      <c r="A373" s="41"/>
      <c r="B373" s="42"/>
      <c r="C373" s="283" t="s">
        <v>331</v>
      </c>
      <c r="D373" s="283" t="s">
        <v>418</v>
      </c>
      <c r="E373" s="284" t="s">
        <v>1582</v>
      </c>
      <c r="F373" s="285" t="s">
        <v>1583</v>
      </c>
      <c r="G373" s="286" t="s">
        <v>218</v>
      </c>
      <c r="H373" s="287">
        <v>0.5</v>
      </c>
      <c r="I373" s="288"/>
      <c r="J373" s="289"/>
      <c r="K373" s="290">
        <f>ROUND(P373*H373,2)</f>
        <v>0</v>
      </c>
      <c r="L373" s="285" t="s">
        <v>201</v>
      </c>
      <c r="M373" s="291"/>
      <c r="N373" s="292" t="s">
        <v>20</v>
      </c>
      <c r="O373" s="228" t="s">
        <v>43</v>
      </c>
      <c r="P373" s="229">
        <f>I373+J373</f>
        <v>0</v>
      </c>
      <c r="Q373" s="229">
        <f>ROUND(I373*H373,2)</f>
        <v>0</v>
      </c>
      <c r="R373" s="229">
        <f>ROUND(J373*H373,2)</f>
        <v>0</v>
      </c>
      <c r="S373" s="87"/>
      <c r="T373" s="230">
        <f>S373*H373</f>
        <v>0</v>
      </c>
      <c r="U373" s="230">
        <v>0.22</v>
      </c>
      <c r="V373" s="230">
        <f>U373*H373</f>
        <v>0.11</v>
      </c>
      <c r="W373" s="230">
        <v>0</v>
      </c>
      <c r="X373" s="231">
        <f>W373*H373</f>
        <v>0</v>
      </c>
      <c r="Y373" s="41"/>
      <c r="Z373" s="41"/>
      <c r="AA373" s="41"/>
      <c r="AB373" s="41"/>
      <c r="AC373" s="41"/>
      <c r="AD373" s="41"/>
      <c r="AE373" s="41"/>
      <c r="AR373" s="232" t="s">
        <v>243</v>
      </c>
      <c r="AT373" s="232" t="s">
        <v>418</v>
      </c>
      <c r="AU373" s="232" t="s">
        <v>84</v>
      </c>
      <c r="AY373" s="20" t="s">
        <v>194</v>
      </c>
      <c r="BE373" s="233">
        <f>IF(O373="základní",K373,0)</f>
        <v>0</v>
      </c>
      <c r="BF373" s="233">
        <f>IF(O373="snížená",K373,0)</f>
        <v>0</v>
      </c>
      <c r="BG373" s="233">
        <f>IF(O373="zákl. přenesená",K373,0)</f>
        <v>0</v>
      </c>
      <c r="BH373" s="233">
        <f>IF(O373="sníž. přenesená",K373,0)</f>
        <v>0</v>
      </c>
      <c r="BI373" s="233">
        <f>IF(O373="nulová",K373,0)</f>
        <v>0</v>
      </c>
      <c r="BJ373" s="20" t="s">
        <v>82</v>
      </c>
      <c r="BK373" s="233">
        <f>ROUND(P373*H373,2)</f>
        <v>0</v>
      </c>
      <c r="BL373" s="20" t="s">
        <v>202</v>
      </c>
      <c r="BM373" s="232" t="s">
        <v>1681</v>
      </c>
    </row>
    <row r="374" s="13" customFormat="1">
      <c r="A374" s="13"/>
      <c r="B374" s="239"/>
      <c r="C374" s="240"/>
      <c r="D374" s="241" t="s">
        <v>206</v>
      </c>
      <c r="E374" s="242" t="s">
        <v>20</v>
      </c>
      <c r="F374" s="243" t="s">
        <v>1662</v>
      </c>
      <c r="G374" s="240"/>
      <c r="H374" s="242" t="s">
        <v>20</v>
      </c>
      <c r="I374" s="244"/>
      <c r="J374" s="244"/>
      <c r="K374" s="240"/>
      <c r="L374" s="240"/>
      <c r="M374" s="245"/>
      <c r="N374" s="246"/>
      <c r="O374" s="247"/>
      <c r="P374" s="247"/>
      <c r="Q374" s="247"/>
      <c r="R374" s="247"/>
      <c r="S374" s="247"/>
      <c r="T374" s="247"/>
      <c r="U374" s="247"/>
      <c r="V374" s="247"/>
      <c r="W374" s="247"/>
      <c r="X374" s="248"/>
      <c r="Y374" s="13"/>
      <c r="Z374" s="13"/>
      <c r="AA374" s="13"/>
      <c r="AB374" s="13"/>
      <c r="AC374" s="13"/>
      <c r="AD374" s="13"/>
      <c r="AE374" s="13"/>
      <c r="AT374" s="249" t="s">
        <v>206</v>
      </c>
      <c r="AU374" s="249" t="s">
        <v>84</v>
      </c>
      <c r="AV374" s="13" t="s">
        <v>82</v>
      </c>
      <c r="AW374" s="13" t="s">
        <v>5</v>
      </c>
      <c r="AX374" s="13" t="s">
        <v>74</v>
      </c>
      <c r="AY374" s="249" t="s">
        <v>194</v>
      </c>
    </row>
    <row r="375" s="13" customFormat="1">
      <c r="A375" s="13"/>
      <c r="B375" s="239"/>
      <c r="C375" s="240"/>
      <c r="D375" s="241" t="s">
        <v>206</v>
      </c>
      <c r="E375" s="242" t="s">
        <v>20</v>
      </c>
      <c r="F375" s="243" t="s">
        <v>1680</v>
      </c>
      <c r="G375" s="240"/>
      <c r="H375" s="242" t="s">
        <v>20</v>
      </c>
      <c r="I375" s="244"/>
      <c r="J375" s="244"/>
      <c r="K375" s="240"/>
      <c r="L375" s="240"/>
      <c r="M375" s="245"/>
      <c r="N375" s="246"/>
      <c r="O375" s="247"/>
      <c r="P375" s="247"/>
      <c r="Q375" s="247"/>
      <c r="R375" s="247"/>
      <c r="S375" s="247"/>
      <c r="T375" s="247"/>
      <c r="U375" s="247"/>
      <c r="V375" s="247"/>
      <c r="W375" s="247"/>
      <c r="X375" s="248"/>
      <c r="Y375" s="13"/>
      <c r="Z375" s="13"/>
      <c r="AA375" s="13"/>
      <c r="AB375" s="13"/>
      <c r="AC375" s="13"/>
      <c r="AD375" s="13"/>
      <c r="AE375" s="13"/>
      <c r="AT375" s="249" t="s">
        <v>206</v>
      </c>
      <c r="AU375" s="249" t="s">
        <v>84</v>
      </c>
      <c r="AV375" s="13" t="s">
        <v>82</v>
      </c>
      <c r="AW375" s="13" t="s">
        <v>5</v>
      </c>
      <c r="AX375" s="13" t="s">
        <v>74</v>
      </c>
      <c r="AY375" s="249" t="s">
        <v>194</v>
      </c>
    </row>
    <row r="376" s="13" customFormat="1">
      <c r="A376" s="13"/>
      <c r="B376" s="239"/>
      <c r="C376" s="240"/>
      <c r="D376" s="241" t="s">
        <v>206</v>
      </c>
      <c r="E376" s="242" t="s">
        <v>20</v>
      </c>
      <c r="F376" s="243" t="s">
        <v>506</v>
      </c>
      <c r="G376" s="240"/>
      <c r="H376" s="242" t="s">
        <v>20</v>
      </c>
      <c r="I376" s="244"/>
      <c r="J376" s="244"/>
      <c r="K376" s="240"/>
      <c r="L376" s="240"/>
      <c r="M376" s="245"/>
      <c r="N376" s="246"/>
      <c r="O376" s="247"/>
      <c r="P376" s="247"/>
      <c r="Q376" s="247"/>
      <c r="R376" s="247"/>
      <c r="S376" s="247"/>
      <c r="T376" s="247"/>
      <c r="U376" s="247"/>
      <c r="V376" s="247"/>
      <c r="W376" s="247"/>
      <c r="X376" s="248"/>
      <c r="Y376" s="13"/>
      <c r="Z376" s="13"/>
      <c r="AA376" s="13"/>
      <c r="AB376" s="13"/>
      <c r="AC376" s="13"/>
      <c r="AD376" s="13"/>
      <c r="AE376" s="13"/>
      <c r="AT376" s="249" t="s">
        <v>206</v>
      </c>
      <c r="AU376" s="249" t="s">
        <v>84</v>
      </c>
      <c r="AV376" s="13" t="s">
        <v>82</v>
      </c>
      <c r="AW376" s="13" t="s">
        <v>5</v>
      </c>
      <c r="AX376" s="13" t="s">
        <v>74</v>
      </c>
      <c r="AY376" s="249" t="s">
        <v>194</v>
      </c>
    </row>
    <row r="377" s="14" customFormat="1">
      <c r="A377" s="14"/>
      <c r="B377" s="250"/>
      <c r="C377" s="251"/>
      <c r="D377" s="241" t="s">
        <v>206</v>
      </c>
      <c r="E377" s="252" t="s">
        <v>20</v>
      </c>
      <c r="F377" s="253" t="s">
        <v>243</v>
      </c>
      <c r="G377" s="251"/>
      <c r="H377" s="254">
        <v>8</v>
      </c>
      <c r="I377" s="255"/>
      <c r="J377" s="255"/>
      <c r="K377" s="251"/>
      <c r="L377" s="251"/>
      <c r="M377" s="256"/>
      <c r="N377" s="257"/>
      <c r="O377" s="258"/>
      <c r="P377" s="258"/>
      <c r="Q377" s="258"/>
      <c r="R377" s="258"/>
      <c r="S377" s="258"/>
      <c r="T377" s="258"/>
      <c r="U377" s="258"/>
      <c r="V377" s="258"/>
      <c r="W377" s="258"/>
      <c r="X377" s="259"/>
      <c r="Y377" s="14"/>
      <c r="Z377" s="14"/>
      <c r="AA377" s="14"/>
      <c r="AB377" s="14"/>
      <c r="AC377" s="14"/>
      <c r="AD377" s="14"/>
      <c r="AE377" s="14"/>
      <c r="AT377" s="260" t="s">
        <v>206</v>
      </c>
      <c r="AU377" s="260" t="s">
        <v>84</v>
      </c>
      <c r="AV377" s="14" t="s">
        <v>84</v>
      </c>
      <c r="AW377" s="14" t="s">
        <v>5</v>
      </c>
      <c r="AX377" s="14" t="s">
        <v>74</v>
      </c>
      <c r="AY377" s="260" t="s">
        <v>194</v>
      </c>
    </row>
    <row r="378" s="15" customFormat="1">
      <c r="A378" s="15"/>
      <c r="B378" s="261"/>
      <c r="C378" s="262"/>
      <c r="D378" s="241" t="s">
        <v>206</v>
      </c>
      <c r="E378" s="263" t="s">
        <v>20</v>
      </c>
      <c r="F378" s="264" t="s">
        <v>210</v>
      </c>
      <c r="G378" s="262"/>
      <c r="H378" s="265">
        <v>8</v>
      </c>
      <c r="I378" s="266"/>
      <c r="J378" s="266"/>
      <c r="K378" s="262"/>
      <c r="L378" s="262"/>
      <c r="M378" s="267"/>
      <c r="N378" s="268"/>
      <c r="O378" s="269"/>
      <c r="P378" s="269"/>
      <c r="Q378" s="269"/>
      <c r="R378" s="269"/>
      <c r="S378" s="269"/>
      <c r="T378" s="269"/>
      <c r="U378" s="269"/>
      <c r="V378" s="269"/>
      <c r="W378" s="269"/>
      <c r="X378" s="270"/>
      <c r="Y378" s="15"/>
      <c r="Z378" s="15"/>
      <c r="AA378" s="15"/>
      <c r="AB378" s="15"/>
      <c r="AC378" s="15"/>
      <c r="AD378" s="15"/>
      <c r="AE378" s="15"/>
      <c r="AT378" s="271" t="s">
        <v>206</v>
      </c>
      <c r="AU378" s="271" t="s">
        <v>84</v>
      </c>
      <c r="AV378" s="15" t="s">
        <v>202</v>
      </c>
      <c r="AW378" s="15" t="s">
        <v>5</v>
      </c>
      <c r="AX378" s="15" t="s">
        <v>82</v>
      </c>
      <c r="AY378" s="271" t="s">
        <v>194</v>
      </c>
    </row>
    <row r="379" s="14" customFormat="1">
      <c r="A379" s="14"/>
      <c r="B379" s="250"/>
      <c r="C379" s="251"/>
      <c r="D379" s="241" t="s">
        <v>206</v>
      </c>
      <c r="E379" s="251"/>
      <c r="F379" s="253" t="s">
        <v>1682</v>
      </c>
      <c r="G379" s="251"/>
      <c r="H379" s="254">
        <v>0.5</v>
      </c>
      <c r="I379" s="255"/>
      <c r="J379" s="255"/>
      <c r="K379" s="251"/>
      <c r="L379" s="251"/>
      <c r="M379" s="256"/>
      <c r="N379" s="257"/>
      <c r="O379" s="258"/>
      <c r="P379" s="258"/>
      <c r="Q379" s="258"/>
      <c r="R379" s="258"/>
      <c r="S379" s="258"/>
      <c r="T379" s="258"/>
      <c r="U379" s="258"/>
      <c r="V379" s="258"/>
      <c r="W379" s="258"/>
      <c r="X379" s="259"/>
      <c r="Y379" s="14"/>
      <c r="Z379" s="14"/>
      <c r="AA379" s="14"/>
      <c r="AB379" s="14"/>
      <c r="AC379" s="14"/>
      <c r="AD379" s="14"/>
      <c r="AE379" s="14"/>
      <c r="AT379" s="260" t="s">
        <v>206</v>
      </c>
      <c r="AU379" s="260" t="s">
        <v>84</v>
      </c>
      <c r="AV379" s="14" t="s">
        <v>84</v>
      </c>
      <c r="AW379" s="14" t="s">
        <v>4</v>
      </c>
      <c r="AX379" s="14" t="s">
        <v>82</v>
      </c>
      <c r="AY379" s="260" t="s">
        <v>194</v>
      </c>
    </row>
    <row r="380" s="2" customFormat="1" ht="24.15" customHeight="1">
      <c r="A380" s="41"/>
      <c r="B380" s="42"/>
      <c r="C380" s="220" t="s">
        <v>353</v>
      </c>
      <c r="D380" s="220" t="s">
        <v>197</v>
      </c>
      <c r="E380" s="221" t="s">
        <v>1683</v>
      </c>
      <c r="F380" s="222" t="s">
        <v>1684</v>
      </c>
      <c r="G380" s="223" t="s">
        <v>503</v>
      </c>
      <c r="H380" s="224">
        <v>24</v>
      </c>
      <c r="I380" s="225"/>
      <c r="J380" s="225"/>
      <c r="K380" s="226">
        <f>ROUND(P380*H380,2)</f>
        <v>0</v>
      </c>
      <c r="L380" s="222" t="s">
        <v>201</v>
      </c>
      <c r="M380" s="47"/>
      <c r="N380" s="227" t="s">
        <v>20</v>
      </c>
      <c r="O380" s="228" t="s">
        <v>43</v>
      </c>
      <c r="P380" s="229">
        <f>I380+J380</f>
        <v>0</v>
      </c>
      <c r="Q380" s="229">
        <f>ROUND(I380*H380,2)</f>
        <v>0</v>
      </c>
      <c r="R380" s="229">
        <f>ROUND(J380*H380,2)</f>
        <v>0</v>
      </c>
      <c r="S380" s="87"/>
      <c r="T380" s="230">
        <f>S380*H380</f>
        <v>0</v>
      </c>
      <c r="U380" s="230">
        <v>0</v>
      </c>
      <c r="V380" s="230">
        <f>U380*H380</f>
        <v>0</v>
      </c>
      <c r="W380" s="230">
        <v>0</v>
      </c>
      <c r="X380" s="231">
        <f>W380*H380</f>
        <v>0</v>
      </c>
      <c r="Y380" s="41"/>
      <c r="Z380" s="41"/>
      <c r="AA380" s="41"/>
      <c r="AB380" s="41"/>
      <c r="AC380" s="41"/>
      <c r="AD380" s="41"/>
      <c r="AE380" s="41"/>
      <c r="AR380" s="232" t="s">
        <v>202</v>
      </c>
      <c r="AT380" s="232" t="s">
        <v>197</v>
      </c>
      <c r="AU380" s="232" t="s">
        <v>84</v>
      </c>
      <c r="AY380" s="20" t="s">
        <v>194</v>
      </c>
      <c r="BE380" s="233">
        <f>IF(O380="základní",K380,0)</f>
        <v>0</v>
      </c>
      <c r="BF380" s="233">
        <f>IF(O380="snížená",K380,0)</f>
        <v>0</v>
      </c>
      <c r="BG380" s="233">
        <f>IF(O380="zákl. přenesená",K380,0)</f>
        <v>0</v>
      </c>
      <c r="BH380" s="233">
        <f>IF(O380="sníž. přenesená",K380,0)</f>
        <v>0</v>
      </c>
      <c r="BI380" s="233">
        <f>IF(O380="nulová",K380,0)</f>
        <v>0</v>
      </c>
      <c r="BJ380" s="20" t="s">
        <v>82</v>
      </c>
      <c r="BK380" s="233">
        <f>ROUND(P380*H380,2)</f>
        <v>0</v>
      </c>
      <c r="BL380" s="20" t="s">
        <v>202</v>
      </c>
      <c r="BM380" s="232" t="s">
        <v>1685</v>
      </c>
    </row>
    <row r="381" s="2" customFormat="1">
      <c r="A381" s="41"/>
      <c r="B381" s="42"/>
      <c r="C381" s="43"/>
      <c r="D381" s="234" t="s">
        <v>204</v>
      </c>
      <c r="E381" s="43"/>
      <c r="F381" s="235" t="s">
        <v>1686</v>
      </c>
      <c r="G381" s="43"/>
      <c r="H381" s="43"/>
      <c r="I381" s="236"/>
      <c r="J381" s="236"/>
      <c r="K381" s="43"/>
      <c r="L381" s="43"/>
      <c r="M381" s="47"/>
      <c r="N381" s="237"/>
      <c r="O381" s="238"/>
      <c r="P381" s="87"/>
      <c r="Q381" s="87"/>
      <c r="R381" s="87"/>
      <c r="S381" s="87"/>
      <c r="T381" s="87"/>
      <c r="U381" s="87"/>
      <c r="V381" s="87"/>
      <c r="W381" s="87"/>
      <c r="X381" s="88"/>
      <c r="Y381" s="41"/>
      <c r="Z381" s="41"/>
      <c r="AA381" s="41"/>
      <c r="AB381" s="41"/>
      <c r="AC381" s="41"/>
      <c r="AD381" s="41"/>
      <c r="AE381" s="41"/>
      <c r="AT381" s="20" t="s">
        <v>204</v>
      </c>
      <c r="AU381" s="20" t="s">
        <v>84</v>
      </c>
    </row>
    <row r="382" s="13" customFormat="1">
      <c r="A382" s="13"/>
      <c r="B382" s="239"/>
      <c r="C382" s="240"/>
      <c r="D382" s="241" t="s">
        <v>206</v>
      </c>
      <c r="E382" s="242" t="s">
        <v>20</v>
      </c>
      <c r="F382" s="243" t="s">
        <v>1662</v>
      </c>
      <c r="G382" s="240"/>
      <c r="H382" s="242" t="s">
        <v>20</v>
      </c>
      <c r="I382" s="244"/>
      <c r="J382" s="244"/>
      <c r="K382" s="240"/>
      <c r="L382" s="240"/>
      <c r="M382" s="245"/>
      <c r="N382" s="246"/>
      <c r="O382" s="247"/>
      <c r="P382" s="247"/>
      <c r="Q382" s="247"/>
      <c r="R382" s="247"/>
      <c r="S382" s="247"/>
      <c r="T382" s="247"/>
      <c r="U382" s="247"/>
      <c r="V382" s="247"/>
      <c r="W382" s="247"/>
      <c r="X382" s="248"/>
      <c r="Y382" s="13"/>
      <c r="Z382" s="13"/>
      <c r="AA382" s="13"/>
      <c r="AB382" s="13"/>
      <c r="AC382" s="13"/>
      <c r="AD382" s="13"/>
      <c r="AE382" s="13"/>
      <c r="AT382" s="249" t="s">
        <v>206</v>
      </c>
      <c r="AU382" s="249" t="s">
        <v>84</v>
      </c>
      <c r="AV382" s="13" t="s">
        <v>82</v>
      </c>
      <c r="AW382" s="13" t="s">
        <v>5</v>
      </c>
      <c r="AX382" s="13" t="s">
        <v>74</v>
      </c>
      <c r="AY382" s="249" t="s">
        <v>194</v>
      </c>
    </row>
    <row r="383" s="13" customFormat="1">
      <c r="A383" s="13"/>
      <c r="B383" s="239"/>
      <c r="C383" s="240"/>
      <c r="D383" s="241" t="s">
        <v>206</v>
      </c>
      <c r="E383" s="242" t="s">
        <v>20</v>
      </c>
      <c r="F383" s="243" t="s">
        <v>1590</v>
      </c>
      <c r="G383" s="240"/>
      <c r="H383" s="242" t="s">
        <v>20</v>
      </c>
      <c r="I383" s="244"/>
      <c r="J383" s="244"/>
      <c r="K383" s="240"/>
      <c r="L383" s="240"/>
      <c r="M383" s="245"/>
      <c r="N383" s="246"/>
      <c r="O383" s="247"/>
      <c r="P383" s="247"/>
      <c r="Q383" s="247"/>
      <c r="R383" s="247"/>
      <c r="S383" s="247"/>
      <c r="T383" s="247"/>
      <c r="U383" s="247"/>
      <c r="V383" s="247"/>
      <c r="W383" s="247"/>
      <c r="X383" s="248"/>
      <c r="Y383" s="13"/>
      <c r="Z383" s="13"/>
      <c r="AA383" s="13"/>
      <c r="AB383" s="13"/>
      <c r="AC383" s="13"/>
      <c r="AD383" s="13"/>
      <c r="AE383" s="13"/>
      <c r="AT383" s="249" t="s">
        <v>206</v>
      </c>
      <c r="AU383" s="249" t="s">
        <v>84</v>
      </c>
      <c r="AV383" s="13" t="s">
        <v>82</v>
      </c>
      <c r="AW383" s="13" t="s">
        <v>5</v>
      </c>
      <c r="AX383" s="13" t="s">
        <v>74</v>
      </c>
      <c r="AY383" s="249" t="s">
        <v>194</v>
      </c>
    </row>
    <row r="384" s="13" customFormat="1">
      <c r="A384" s="13"/>
      <c r="B384" s="239"/>
      <c r="C384" s="240"/>
      <c r="D384" s="241" t="s">
        <v>206</v>
      </c>
      <c r="E384" s="242" t="s">
        <v>20</v>
      </c>
      <c r="F384" s="243" t="s">
        <v>506</v>
      </c>
      <c r="G384" s="240"/>
      <c r="H384" s="242" t="s">
        <v>20</v>
      </c>
      <c r="I384" s="244"/>
      <c r="J384" s="244"/>
      <c r="K384" s="240"/>
      <c r="L384" s="240"/>
      <c r="M384" s="245"/>
      <c r="N384" s="246"/>
      <c r="O384" s="247"/>
      <c r="P384" s="247"/>
      <c r="Q384" s="247"/>
      <c r="R384" s="247"/>
      <c r="S384" s="247"/>
      <c r="T384" s="247"/>
      <c r="U384" s="247"/>
      <c r="V384" s="247"/>
      <c r="W384" s="247"/>
      <c r="X384" s="248"/>
      <c r="Y384" s="13"/>
      <c r="Z384" s="13"/>
      <c r="AA384" s="13"/>
      <c r="AB384" s="13"/>
      <c r="AC384" s="13"/>
      <c r="AD384" s="13"/>
      <c r="AE384" s="13"/>
      <c r="AT384" s="249" t="s">
        <v>206</v>
      </c>
      <c r="AU384" s="249" t="s">
        <v>84</v>
      </c>
      <c r="AV384" s="13" t="s">
        <v>82</v>
      </c>
      <c r="AW384" s="13" t="s">
        <v>5</v>
      </c>
      <c r="AX384" s="13" t="s">
        <v>74</v>
      </c>
      <c r="AY384" s="249" t="s">
        <v>194</v>
      </c>
    </row>
    <row r="385" s="14" customFormat="1">
      <c r="A385" s="14"/>
      <c r="B385" s="250"/>
      <c r="C385" s="251"/>
      <c r="D385" s="241" t="s">
        <v>206</v>
      </c>
      <c r="E385" s="252" t="s">
        <v>20</v>
      </c>
      <c r="F385" s="253" t="s">
        <v>299</v>
      </c>
      <c r="G385" s="251"/>
      <c r="H385" s="254">
        <v>24</v>
      </c>
      <c r="I385" s="255"/>
      <c r="J385" s="255"/>
      <c r="K385" s="251"/>
      <c r="L385" s="251"/>
      <c r="M385" s="256"/>
      <c r="N385" s="257"/>
      <c r="O385" s="258"/>
      <c r="P385" s="258"/>
      <c r="Q385" s="258"/>
      <c r="R385" s="258"/>
      <c r="S385" s="258"/>
      <c r="T385" s="258"/>
      <c r="U385" s="258"/>
      <c r="V385" s="258"/>
      <c r="W385" s="258"/>
      <c r="X385" s="259"/>
      <c r="Y385" s="14"/>
      <c r="Z385" s="14"/>
      <c r="AA385" s="14"/>
      <c r="AB385" s="14"/>
      <c r="AC385" s="14"/>
      <c r="AD385" s="14"/>
      <c r="AE385" s="14"/>
      <c r="AT385" s="260" t="s">
        <v>206</v>
      </c>
      <c r="AU385" s="260" t="s">
        <v>84</v>
      </c>
      <c r="AV385" s="14" t="s">
        <v>84</v>
      </c>
      <c r="AW385" s="14" t="s">
        <v>5</v>
      </c>
      <c r="AX385" s="14" t="s">
        <v>74</v>
      </c>
      <c r="AY385" s="260" t="s">
        <v>194</v>
      </c>
    </row>
    <row r="386" s="15" customFormat="1">
      <c r="A386" s="15"/>
      <c r="B386" s="261"/>
      <c r="C386" s="262"/>
      <c r="D386" s="241" t="s">
        <v>206</v>
      </c>
      <c r="E386" s="263" t="s">
        <v>20</v>
      </c>
      <c r="F386" s="264" t="s">
        <v>210</v>
      </c>
      <c r="G386" s="262"/>
      <c r="H386" s="265">
        <v>24</v>
      </c>
      <c r="I386" s="266"/>
      <c r="J386" s="266"/>
      <c r="K386" s="262"/>
      <c r="L386" s="262"/>
      <c r="M386" s="267"/>
      <c r="N386" s="268"/>
      <c r="O386" s="269"/>
      <c r="P386" s="269"/>
      <c r="Q386" s="269"/>
      <c r="R386" s="269"/>
      <c r="S386" s="269"/>
      <c r="T386" s="269"/>
      <c r="U386" s="269"/>
      <c r="V386" s="269"/>
      <c r="W386" s="269"/>
      <c r="X386" s="270"/>
      <c r="Y386" s="15"/>
      <c r="Z386" s="15"/>
      <c r="AA386" s="15"/>
      <c r="AB386" s="15"/>
      <c r="AC386" s="15"/>
      <c r="AD386" s="15"/>
      <c r="AE386" s="15"/>
      <c r="AT386" s="271" t="s">
        <v>206</v>
      </c>
      <c r="AU386" s="271" t="s">
        <v>84</v>
      </c>
      <c r="AV386" s="15" t="s">
        <v>202</v>
      </c>
      <c r="AW386" s="15" t="s">
        <v>5</v>
      </c>
      <c r="AX386" s="15" t="s">
        <v>82</v>
      </c>
      <c r="AY386" s="271" t="s">
        <v>194</v>
      </c>
    </row>
    <row r="387" s="2" customFormat="1" ht="16.5" customHeight="1">
      <c r="A387" s="41"/>
      <c r="B387" s="42"/>
      <c r="C387" s="283" t="s">
        <v>361</v>
      </c>
      <c r="D387" s="283" t="s">
        <v>418</v>
      </c>
      <c r="E387" s="284" t="s">
        <v>1687</v>
      </c>
      <c r="F387" s="285" t="s">
        <v>1688</v>
      </c>
      <c r="G387" s="286" t="s">
        <v>506</v>
      </c>
      <c r="H387" s="287">
        <v>4</v>
      </c>
      <c r="I387" s="288"/>
      <c r="J387" s="289"/>
      <c r="K387" s="290">
        <f>ROUND(P387*H387,2)</f>
        <v>0</v>
      </c>
      <c r="L387" s="285" t="s">
        <v>20</v>
      </c>
      <c r="M387" s="291"/>
      <c r="N387" s="292" t="s">
        <v>20</v>
      </c>
      <c r="O387" s="228" t="s">
        <v>43</v>
      </c>
      <c r="P387" s="229">
        <f>I387+J387</f>
        <v>0</v>
      </c>
      <c r="Q387" s="229">
        <f>ROUND(I387*H387,2)</f>
        <v>0</v>
      </c>
      <c r="R387" s="229">
        <f>ROUND(J387*H387,2)</f>
        <v>0</v>
      </c>
      <c r="S387" s="87"/>
      <c r="T387" s="230">
        <f>S387*H387</f>
        <v>0</v>
      </c>
      <c r="U387" s="230">
        <v>0.025000000000000001</v>
      </c>
      <c r="V387" s="230">
        <f>U387*H387</f>
        <v>0.10000000000000001</v>
      </c>
      <c r="W387" s="230">
        <v>0</v>
      </c>
      <c r="X387" s="231">
        <f>W387*H387</f>
        <v>0</v>
      </c>
      <c r="Y387" s="41"/>
      <c r="Z387" s="41"/>
      <c r="AA387" s="41"/>
      <c r="AB387" s="41"/>
      <c r="AC387" s="41"/>
      <c r="AD387" s="41"/>
      <c r="AE387" s="41"/>
      <c r="AR387" s="232" t="s">
        <v>243</v>
      </c>
      <c r="AT387" s="232" t="s">
        <v>418</v>
      </c>
      <c r="AU387" s="232" t="s">
        <v>84</v>
      </c>
      <c r="AY387" s="20" t="s">
        <v>194</v>
      </c>
      <c r="BE387" s="233">
        <f>IF(O387="základní",K387,0)</f>
        <v>0</v>
      </c>
      <c r="BF387" s="233">
        <f>IF(O387="snížená",K387,0)</f>
        <v>0</v>
      </c>
      <c r="BG387" s="233">
        <f>IF(O387="zákl. přenesená",K387,0)</f>
        <v>0</v>
      </c>
      <c r="BH387" s="233">
        <f>IF(O387="sníž. přenesená",K387,0)</f>
        <v>0</v>
      </c>
      <c r="BI387" s="233">
        <f>IF(O387="nulová",K387,0)</f>
        <v>0</v>
      </c>
      <c r="BJ387" s="20" t="s">
        <v>82</v>
      </c>
      <c r="BK387" s="233">
        <f>ROUND(P387*H387,2)</f>
        <v>0</v>
      </c>
      <c r="BL387" s="20" t="s">
        <v>202</v>
      </c>
      <c r="BM387" s="232" t="s">
        <v>1689</v>
      </c>
    </row>
    <row r="388" s="13" customFormat="1">
      <c r="A388" s="13"/>
      <c r="B388" s="239"/>
      <c r="C388" s="240"/>
      <c r="D388" s="241" t="s">
        <v>206</v>
      </c>
      <c r="E388" s="242" t="s">
        <v>20</v>
      </c>
      <c r="F388" s="243" t="s">
        <v>1662</v>
      </c>
      <c r="G388" s="240"/>
      <c r="H388" s="242" t="s">
        <v>20</v>
      </c>
      <c r="I388" s="244"/>
      <c r="J388" s="244"/>
      <c r="K388" s="240"/>
      <c r="L388" s="240"/>
      <c r="M388" s="245"/>
      <c r="N388" s="246"/>
      <c r="O388" s="247"/>
      <c r="P388" s="247"/>
      <c r="Q388" s="247"/>
      <c r="R388" s="247"/>
      <c r="S388" s="247"/>
      <c r="T388" s="247"/>
      <c r="U388" s="247"/>
      <c r="V388" s="247"/>
      <c r="W388" s="247"/>
      <c r="X388" s="248"/>
      <c r="Y388" s="13"/>
      <c r="Z388" s="13"/>
      <c r="AA388" s="13"/>
      <c r="AB388" s="13"/>
      <c r="AC388" s="13"/>
      <c r="AD388" s="13"/>
      <c r="AE388" s="13"/>
      <c r="AT388" s="249" t="s">
        <v>206</v>
      </c>
      <c r="AU388" s="249" t="s">
        <v>84</v>
      </c>
      <c r="AV388" s="13" t="s">
        <v>82</v>
      </c>
      <c r="AW388" s="13" t="s">
        <v>5</v>
      </c>
      <c r="AX388" s="13" t="s">
        <v>74</v>
      </c>
      <c r="AY388" s="249" t="s">
        <v>194</v>
      </c>
    </row>
    <row r="389" s="13" customFormat="1">
      <c r="A389" s="13"/>
      <c r="B389" s="239"/>
      <c r="C389" s="240"/>
      <c r="D389" s="241" t="s">
        <v>206</v>
      </c>
      <c r="E389" s="242" t="s">
        <v>20</v>
      </c>
      <c r="F389" s="243" t="s">
        <v>1688</v>
      </c>
      <c r="G389" s="240"/>
      <c r="H389" s="242" t="s">
        <v>20</v>
      </c>
      <c r="I389" s="244"/>
      <c r="J389" s="244"/>
      <c r="K389" s="240"/>
      <c r="L389" s="240"/>
      <c r="M389" s="245"/>
      <c r="N389" s="246"/>
      <c r="O389" s="247"/>
      <c r="P389" s="247"/>
      <c r="Q389" s="247"/>
      <c r="R389" s="247"/>
      <c r="S389" s="247"/>
      <c r="T389" s="247"/>
      <c r="U389" s="247"/>
      <c r="V389" s="247"/>
      <c r="W389" s="247"/>
      <c r="X389" s="248"/>
      <c r="Y389" s="13"/>
      <c r="Z389" s="13"/>
      <c r="AA389" s="13"/>
      <c r="AB389" s="13"/>
      <c r="AC389" s="13"/>
      <c r="AD389" s="13"/>
      <c r="AE389" s="13"/>
      <c r="AT389" s="249" t="s">
        <v>206</v>
      </c>
      <c r="AU389" s="249" t="s">
        <v>84</v>
      </c>
      <c r="AV389" s="13" t="s">
        <v>82</v>
      </c>
      <c r="AW389" s="13" t="s">
        <v>5</v>
      </c>
      <c r="AX389" s="13" t="s">
        <v>74</v>
      </c>
      <c r="AY389" s="249" t="s">
        <v>194</v>
      </c>
    </row>
    <row r="390" s="13" customFormat="1">
      <c r="A390" s="13"/>
      <c r="B390" s="239"/>
      <c r="C390" s="240"/>
      <c r="D390" s="241" t="s">
        <v>206</v>
      </c>
      <c r="E390" s="242" t="s">
        <v>20</v>
      </c>
      <c r="F390" s="243" t="s">
        <v>506</v>
      </c>
      <c r="G390" s="240"/>
      <c r="H390" s="242" t="s">
        <v>20</v>
      </c>
      <c r="I390" s="244"/>
      <c r="J390" s="244"/>
      <c r="K390" s="240"/>
      <c r="L390" s="240"/>
      <c r="M390" s="245"/>
      <c r="N390" s="246"/>
      <c r="O390" s="247"/>
      <c r="P390" s="247"/>
      <c r="Q390" s="247"/>
      <c r="R390" s="247"/>
      <c r="S390" s="247"/>
      <c r="T390" s="247"/>
      <c r="U390" s="247"/>
      <c r="V390" s="247"/>
      <c r="W390" s="247"/>
      <c r="X390" s="248"/>
      <c r="Y390" s="13"/>
      <c r="Z390" s="13"/>
      <c r="AA390" s="13"/>
      <c r="AB390" s="13"/>
      <c r="AC390" s="13"/>
      <c r="AD390" s="13"/>
      <c r="AE390" s="13"/>
      <c r="AT390" s="249" t="s">
        <v>206</v>
      </c>
      <c r="AU390" s="249" t="s">
        <v>84</v>
      </c>
      <c r="AV390" s="13" t="s">
        <v>82</v>
      </c>
      <c r="AW390" s="13" t="s">
        <v>5</v>
      </c>
      <c r="AX390" s="13" t="s">
        <v>74</v>
      </c>
      <c r="AY390" s="249" t="s">
        <v>194</v>
      </c>
    </row>
    <row r="391" s="14" customFormat="1">
      <c r="A391" s="14"/>
      <c r="B391" s="250"/>
      <c r="C391" s="251"/>
      <c r="D391" s="241" t="s">
        <v>206</v>
      </c>
      <c r="E391" s="252" t="s">
        <v>20</v>
      </c>
      <c r="F391" s="253" t="s">
        <v>202</v>
      </c>
      <c r="G391" s="251"/>
      <c r="H391" s="254">
        <v>4</v>
      </c>
      <c r="I391" s="255"/>
      <c r="J391" s="255"/>
      <c r="K391" s="251"/>
      <c r="L391" s="251"/>
      <c r="M391" s="256"/>
      <c r="N391" s="257"/>
      <c r="O391" s="258"/>
      <c r="P391" s="258"/>
      <c r="Q391" s="258"/>
      <c r="R391" s="258"/>
      <c r="S391" s="258"/>
      <c r="T391" s="258"/>
      <c r="U391" s="258"/>
      <c r="V391" s="258"/>
      <c r="W391" s="258"/>
      <c r="X391" s="259"/>
      <c r="Y391" s="14"/>
      <c r="Z391" s="14"/>
      <c r="AA391" s="14"/>
      <c r="AB391" s="14"/>
      <c r="AC391" s="14"/>
      <c r="AD391" s="14"/>
      <c r="AE391" s="14"/>
      <c r="AT391" s="260" t="s">
        <v>206</v>
      </c>
      <c r="AU391" s="260" t="s">
        <v>84</v>
      </c>
      <c r="AV391" s="14" t="s">
        <v>84</v>
      </c>
      <c r="AW391" s="14" t="s">
        <v>5</v>
      </c>
      <c r="AX391" s="14" t="s">
        <v>74</v>
      </c>
      <c r="AY391" s="260" t="s">
        <v>194</v>
      </c>
    </row>
    <row r="392" s="15" customFormat="1">
      <c r="A392" s="15"/>
      <c r="B392" s="261"/>
      <c r="C392" s="262"/>
      <c r="D392" s="241" t="s">
        <v>206</v>
      </c>
      <c r="E392" s="263" t="s">
        <v>20</v>
      </c>
      <c r="F392" s="264" t="s">
        <v>210</v>
      </c>
      <c r="G392" s="262"/>
      <c r="H392" s="265">
        <v>4</v>
      </c>
      <c r="I392" s="266"/>
      <c r="J392" s="266"/>
      <c r="K392" s="262"/>
      <c r="L392" s="262"/>
      <c r="M392" s="267"/>
      <c r="N392" s="268"/>
      <c r="O392" s="269"/>
      <c r="P392" s="269"/>
      <c r="Q392" s="269"/>
      <c r="R392" s="269"/>
      <c r="S392" s="269"/>
      <c r="T392" s="269"/>
      <c r="U392" s="269"/>
      <c r="V392" s="269"/>
      <c r="W392" s="269"/>
      <c r="X392" s="270"/>
      <c r="Y392" s="15"/>
      <c r="Z392" s="15"/>
      <c r="AA392" s="15"/>
      <c r="AB392" s="15"/>
      <c r="AC392" s="15"/>
      <c r="AD392" s="15"/>
      <c r="AE392" s="15"/>
      <c r="AT392" s="271" t="s">
        <v>206</v>
      </c>
      <c r="AU392" s="271" t="s">
        <v>84</v>
      </c>
      <c r="AV392" s="15" t="s">
        <v>202</v>
      </c>
      <c r="AW392" s="15" t="s">
        <v>5</v>
      </c>
      <c r="AX392" s="15" t="s">
        <v>82</v>
      </c>
      <c r="AY392" s="271" t="s">
        <v>194</v>
      </c>
    </row>
    <row r="393" s="2" customFormat="1" ht="16.5" customHeight="1">
      <c r="A393" s="41"/>
      <c r="B393" s="42"/>
      <c r="C393" s="283" t="s">
        <v>364</v>
      </c>
      <c r="D393" s="283" t="s">
        <v>418</v>
      </c>
      <c r="E393" s="284" t="s">
        <v>1690</v>
      </c>
      <c r="F393" s="285" t="s">
        <v>1691</v>
      </c>
      <c r="G393" s="286" t="s">
        <v>506</v>
      </c>
      <c r="H393" s="287">
        <v>5</v>
      </c>
      <c r="I393" s="288"/>
      <c r="J393" s="289"/>
      <c r="K393" s="290">
        <f>ROUND(P393*H393,2)</f>
        <v>0</v>
      </c>
      <c r="L393" s="285" t="s">
        <v>20</v>
      </c>
      <c r="M393" s="291"/>
      <c r="N393" s="292" t="s">
        <v>20</v>
      </c>
      <c r="O393" s="228" t="s">
        <v>43</v>
      </c>
      <c r="P393" s="229">
        <f>I393+J393</f>
        <v>0</v>
      </c>
      <c r="Q393" s="229">
        <f>ROUND(I393*H393,2)</f>
        <v>0</v>
      </c>
      <c r="R393" s="229">
        <f>ROUND(J393*H393,2)</f>
        <v>0</v>
      </c>
      <c r="S393" s="87"/>
      <c r="T393" s="230">
        <f>S393*H393</f>
        <v>0</v>
      </c>
      <c r="U393" s="230">
        <v>0.025000000000000001</v>
      </c>
      <c r="V393" s="230">
        <f>U393*H393</f>
        <v>0.125</v>
      </c>
      <c r="W393" s="230">
        <v>0</v>
      </c>
      <c r="X393" s="231">
        <f>W393*H393</f>
        <v>0</v>
      </c>
      <c r="Y393" s="41"/>
      <c r="Z393" s="41"/>
      <c r="AA393" s="41"/>
      <c r="AB393" s="41"/>
      <c r="AC393" s="41"/>
      <c r="AD393" s="41"/>
      <c r="AE393" s="41"/>
      <c r="AR393" s="232" t="s">
        <v>243</v>
      </c>
      <c r="AT393" s="232" t="s">
        <v>418</v>
      </c>
      <c r="AU393" s="232" t="s">
        <v>84</v>
      </c>
      <c r="AY393" s="20" t="s">
        <v>194</v>
      </c>
      <c r="BE393" s="233">
        <f>IF(O393="základní",K393,0)</f>
        <v>0</v>
      </c>
      <c r="BF393" s="233">
        <f>IF(O393="snížená",K393,0)</f>
        <v>0</v>
      </c>
      <c r="BG393" s="233">
        <f>IF(O393="zákl. přenesená",K393,0)</f>
        <v>0</v>
      </c>
      <c r="BH393" s="233">
        <f>IF(O393="sníž. přenesená",K393,0)</f>
        <v>0</v>
      </c>
      <c r="BI393" s="233">
        <f>IF(O393="nulová",K393,0)</f>
        <v>0</v>
      </c>
      <c r="BJ393" s="20" t="s">
        <v>82</v>
      </c>
      <c r="BK393" s="233">
        <f>ROUND(P393*H393,2)</f>
        <v>0</v>
      </c>
      <c r="BL393" s="20" t="s">
        <v>202</v>
      </c>
      <c r="BM393" s="232" t="s">
        <v>1692</v>
      </c>
    </row>
    <row r="394" s="13" customFormat="1">
      <c r="A394" s="13"/>
      <c r="B394" s="239"/>
      <c r="C394" s="240"/>
      <c r="D394" s="241" t="s">
        <v>206</v>
      </c>
      <c r="E394" s="242" t="s">
        <v>20</v>
      </c>
      <c r="F394" s="243" t="s">
        <v>1662</v>
      </c>
      <c r="G394" s="240"/>
      <c r="H394" s="242" t="s">
        <v>20</v>
      </c>
      <c r="I394" s="244"/>
      <c r="J394" s="244"/>
      <c r="K394" s="240"/>
      <c r="L394" s="240"/>
      <c r="M394" s="245"/>
      <c r="N394" s="246"/>
      <c r="O394" s="247"/>
      <c r="P394" s="247"/>
      <c r="Q394" s="247"/>
      <c r="R394" s="247"/>
      <c r="S394" s="247"/>
      <c r="T394" s="247"/>
      <c r="U394" s="247"/>
      <c r="V394" s="247"/>
      <c r="W394" s="247"/>
      <c r="X394" s="248"/>
      <c r="Y394" s="13"/>
      <c r="Z394" s="13"/>
      <c r="AA394" s="13"/>
      <c r="AB394" s="13"/>
      <c r="AC394" s="13"/>
      <c r="AD394" s="13"/>
      <c r="AE394" s="13"/>
      <c r="AT394" s="249" t="s">
        <v>206</v>
      </c>
      <c r="AU394" s="249" t="s">
        <v>84</v>
      </c>
      <c r="AV394" s="13" t="s">
        <v>82</v>
      </c>
      <c r="AW394" s="13" t="s">
        <v>5</v>
      </c>
      <c r="AX394" s="13" t="s">
        <v>74</v>
      </c>
      <c r="AY394" s="249" t="s">
        <v>194</v>
      </c>
    </row>
    <row r="395" s="13" customFormat="1">
      <c r="A395" s="13"/>
      <c r="B395" s="239"/>
      <c r="C395" s="240"/>
      <c r="D395" s="241" t="s">
        <v>206</v>
      </c>
      <c r="E395" s="242" t="s">
        <v>20</v>
      </c>
      <c r="F395" s="243" t="s">
        <v>1691</v>
      </c>
      <c r="G395" s="240"/>
      <c r="H395" s="242" t="s">
        <v>20</v>
      </c>
      <c r="I395" s="244"/>
      <c r="J395" s="244"/>
      <c r="K395" s="240"/>
      <c r="L395" s="240"/>
      <c r="M395" s="245"/>
      <c r="N395" s="246"/>
      <c r="O395" s="247"/>
      <c r="P395" s="247"/>
      <c r="Q395" s="247"/>
      <c r="R395" s="247"/>
      <c r="S395" s="247"/>
      <c r="T395" s="247"/>
      <c r="U395" s="247"/>
      <c r="V395" s="247"/>
      <c r="W395" s="247"/>
      <c r="X395" s="248"/>
      <c r="Y395" s="13"/>
      <c r="Z395" s="13"/>
      <c r="AA395" s="13"/>
      <c r="AB395" s="13"/>
      <c r="AC395" s="13"/>
      <c r="AD395" s="13"/>
      <c r="AE395" s="13"/>
      <c r="AT395" s="249" t="s">
        <v>206</v>
      </c>
      <c r="AU395" s="249" t="s">
        <v>84</v>
      </c>
      <c r="AV395" s="13" t="s">
        <v>82</v>
      </c>
      <c r="AW395" s="13" t="s">
        <v>5</v>
      </c>
      <c r="AX395" s="13" t="s">
        <v>74</v>
      </c>
      <c r="AY395" s="249" t="s">
        <v>194</v>
      </c>
    </row>
    <row r="396" s="13" customFormat="1">
      <c r="A396" s="13"/>
      <c r="B396" s="239"/>
      <c r="C396" s="240"/>
      <c r="D396" s="241" t="s">
        <v>206</v>
      </c>
      <c r="E396" s="242" t="s">
        <v>20</v>
      </c>
      <c r="F396" s="243" t="s">
        <v>506</v>
      </c>
      <c r="G396" s="240"/>
      <c r="H396" s="242" t="s">
        <v>20</v>
      </c>
      <c r="I396" s="244"/>
      <c r="J396" s="244"/>
      <c r="K396" s="240"/>
      <c r="L396" s="240"/>
      <c r="M396" s="245"/>
      <c r="N396" s="246"/>
      <c r="O396" s="247"/>
      <c r="P396" s="247"/>
      <c r="Q396" s="247"/>
      <c r="R396" s="247"/>
      <c r="S396" s="247"/>
      <c r="T396" s="247"/>
      <c r="U396" s="247"/>
      <c r="V396" s="247"/>
      <c r="W396" s="247"/>
      <c r="X396" s="248"/>
      <c r="Y396" s="13"/>
      <c r="Z396" s="13"/>
      <c r="AA396" s="13"/>
      <c r="AB396" s="13"/>
      <c r="AC396" s="13"/>
      <c r="AD396" s="13"/>
      <c r="AE396" s="13"/>
      <c r="AT396" s="249" t="s">
        <v>206</v>
      </c>
      <c r="AU396" s="249" t="s">
        <v>84</v>
      </c>
      <c r="AV396" s="13" t="s">
        <v>82</v>
      </c>
      <c r="AW396" s="13" t="s">
        <v>5</v>
      </c>
      <c r="AX396" s="13" t="s">
        <v>74</v>
      </c>
      <c r="AY396" s="249" t="s">
        <v>194</v>
      </c>
    </row>
    <row r="397" s="14" customFormat="1">
      <c r="A397" s="14"/>
      <c r="B397" s="250"/>
      <c r="C397" s="251"/>
      <c r="D397" s="241" t="s">
        <v>206</v>
      </c>
      <c r="E397" s="252" t="s">
        <v>20</v>
      </c>
      <c r="F397" s="253" t="s">
        <v>232</v>
      </c>
      <c r="G397" s="251"/>
      <c r="H397" s="254">
        <v>5</v>
      </c>
      <c r="I397" s="255"/>
      <c r="J397" s="255"/>
      <c r="K397" s="251"/>
      <c r="L397" s="251"/>
      <c r="M397" s="256"/>
      <c r="N397" s="257"/>
      <c r="O397" s="258"/>
      <c r="P397" s="258"/>
      <c r="Q397" s="258"/>
      <c r="R397" s="258"/>
      <c r="S397" s="258"/>
      <c r="T397" s="258"/>
      <c r="U397" s="258"/>
      <c r="V397" s="258"/>
      <c r="W397" s="258"/>
      <c r="X397" s="259"/>
      <c r="Y397" s="14"/>
      <c r="Z397" s="14"/>
      <c r="AA397" s="14"/>
      <c r="AB397" s="14"/>
      <c r="AC397" s="14"/>
      <c r="AD397" s="14"/>
      <c r="AE397" s="14"/>
      <c r="AT397" s="260" t="s">
        <v>206</v>
      </c>
      <c r="AU397" s="260" t="s">
        <v>84</v>
      </c>
      <c r="AV397" s="14" t="s">
        <v>84</v>
      </c>
      <c r="AW397" s="14" t="s">
        <v>5</v>
      </c>
      <c r="AX397" s="14" t="s">
        <v>74</v>
      </c>
      <c r="AY397" s="260" t="s">
        <v>194</v>
      </c>
    </row>
    <row r="398" s="15" customFormat="1">
      <c r="A398" s="15"/>
      <c r="B398" s="261"/>
      <c r="C398" s="262"/>
      <c r="D398" s="241" t="s">
        <v>206</v>
      </c>
      <c r="E398" s="263" t="s">
        <v>20</v>
      </c>
      <c r="F398" s="264" t="s">
        <v>210</v>
      </c>
      <c r="G398" s="262"/>
      <c r="H398" s="265">
        <v>5</v>
      </c>
      <c r="I398" s="266"/>
      <c r="J398" s="266"/>
      <c r="K398" s="262"/>
      <c r="L398" s="262"/>
      <c r="M398" s="267"/>
      <c r="N398" s="268"/>
      <c r="O398" s="269"/>
      <c r="P398" s="269"/>
      <c r="Q398" s="269"/>
      <c r="R398" s="269"/>
      <c r="S398" s="269"/>
      <c r="T398" s="269"/>
      <c r="U398" s="269"/>
      <c r="V398" s="269"/>
      <c r="W398" s="269"/>
      <c r="X398" s="270"/>
      <c r="Y398" s="15"/>
      <c r="Z398" s="15"/>
      <c r="AA398" s="15"/>
      <c r="AB398" s="15"/>
      <c r="AC398" s="15"/>
      <c r="AD398" s="15"/>
      <c r="AE398" s="15"/>
      <c r="AT398" s="271" t="s">
        <v>206</v>
      </c>
      <c r="AU398" s="271" t="s">
        <v>84</v>
      </c>
      <c r="AV398" s="15" t="s">
        <v>202</v>
      </c>
      <c r="AW398" s="15" t="s">
        <v>5</v>
      </c>
      <c r="AX398" s="15" t="s">
        <v>82</v>
      </c>
      <c r="AY398" s="271" t="s">
        <v>194</v>
      </c>
    </row>
    <row r="399" s="2" customFormat="1" ht="16.5" customHeight="1">
      <c r="A399" s="41"/>
      <c r="B399" s="42"/>
      <c r="C399" s="283" t="s">
        <v>357</v>
      </c>
      <c r="D399" s="283" t="s">
        <v>418</v>
      </c>
      <c r="E399" s="284" t="s">
        <v>1693</v>
      </c>
      <c r="F399" s="285" t="s">
        <v>1694</v>
      </c>
      <c r="G399" s="286" t="s">
        <v>506</v>
      </c>
      <c r="H399" s="287">
        <v>5</v>
      </c>
      <c r="I399" s="288"/>
      <c r="J399" s="289"/>
      <c r="K399" s="290">
        <f>ROUND(P399*H399,2)</f>
        <v>0</v>
      </c>
      <c r="L399" s="285" t="s">
        <v>20</v>
      </c>
      <c r="M399" s="291"/>
      <c r="N399" s="292" t="s">
        <v>20</v>
      </c>
      <c r="O399" s="228" t="s">
        <v>43</v>
      </c>
      <c r="P399" s="229">
        <f>I399+J399</f>
        <v>0</v>
      </c>
      <c r="Q399" s="229">
        <f>ROUND(I399*H399,2)</f>
        <v>0</v>
      </c>
      <c r="R399" s="229">
        <f>ROUND(J399*H399,2)</f>
        <v>0</v>
      </c>
      <c r="S399" s="87"/>
      <c r="T399" s="230">
        <f>S399*H399</f>
        <v>0</v>
      </c>
      <c r="U399" s="230">
        <v>0.025000000000000001</v>
      </c>
      <c r="V399" s="230">
        <f>U399*H399</f>
        <v>0.125</v>
      </c>
      <c r="W399" s="230">
        <v>0</v>
      </c>
      <c r="X399" s="231">
        <f>W399*H399</f>
        <v>0</v>
      </c>
      <c r="Y399" s="41"/>
      <c r="Z399" s="41"/>
      <c r="AA399" s="41"/>
      <c r="AB399" s="41"/>
      <c r="AC399" s="41"/>
      <c r="AD399" s="41"/>
      <c r="AE399" s="41"/>
      <c r="AR399" s="232" t="s">
        <v>243</v>
      </c>
      <c r="AT399" s="232" t="s">
        <v>418</v>
      </c>
      <c r="AU399" s="232" t="s">
        <v>84</v>
      </c>
      <c r="AY399" s="20" t="s">
        <v>194</v>
      </c>
      <c r="BE399" s="233">
        <f>IF(O399="základní",K399,0)</f>
        <v>0</v>
      </c>
      <c r="BF399" s="233">
        <f>IF(O399="snížená",K399,0)</f>
        <v>0</v>
      </c>
      <c r="BG399" s="233">
        <f>IF(O399="zákl. přenesená",K399,0)</f>
        <v>0</v>
      </c>
      <c r="BH399" s="233">
        <f>IF(O399="sníž. přenesená",K399,0)</f>
        <v>0</v>
      </c>
      <c r="BI399" s="233">
        <f>IF(O399="nulová",K399,0)</f>
        <v>0</v>
      </c>
      <c r="BJ399" s="20" t="s">
        <v>82</v>
      </c>
      <c r="BK399" s="233">
        <f>ROUND(P399*H399,2)</f>
        <v>0</v>
      </c>
      <c r="BL399" s="20" t="s">
        <v>202</v>
      </c>
      <c r="BM399" s="232" t="s">
        <v>1695</v>
      </c>
    </row>
    <row r="400" s="13" customFormat="1">
      <c r="A400" s="13"/>
      <c r="B400" s="239"/>
      <c r="C400" s="240"/>
      <c r="D400" s="241" t="s">
        <v>206</v>
      </c>
      <c r="E400" s="242" t="s">
        <v>20</v>
      </c>
      <c r="F400" s="243" t="s">
        <v>1662</v>
      </c>
      <c r="G400" s="240"/>
      <c r="H400" s="242" t="s">
        <v>20</v>
      </c>
      <c r="I400" s="244"/>
      <c r="J400" s="244"/>
      <c r="K400" s="240"/>
      <c r="L400" s="240"/>
      <c r="M400" s="245"/>
      <c r="N400" s="246"/>
      <c r="O400" s="247"/>
      <c r="P400" s="247"/>
      <c r="Q400" s="247"/>
      <c r="R400" s="247"/>
      <c r="S400" s="247"/>
      <c r="T400" s="247"/>
      <c r="U400" s="247"/>
      <c r="V400" s="247"/>
      <c r="W400" s="247"/>
      <c r="X400" s="248"/>
      <c r="Y400" s="13"/>
      <c r="Z400" s="13"/>
      <c r="AA400" s="13"/>
      <c r="AB400" s="13"/>
      <c r="AC400" s="13"/>
      <c r="AD400" s="13"/>
      <c r="AE400" s="13"/>
      <c r="AT400" s="249" t="s">
        <v>206</v>
      </c>
      <c r="AU400" s="249" t="s">
        <v>84</v>
      </c>
      <c r="AV400" s="13" t="s">
        <v>82</v>
      </c>
      <c r="AW400" s="13" t="s">
        <v>5</v>
      </c>
      <c r="AX400" s="13" t="s">
        <v>74</v>
      </c>
      <c r="AY400" s="249" t="s">
        <v>194</v>
      </c>
    </row>
    <row r="401" s="13" customFormat="1">
      <c r="A401" s="13"/>
      <c r="B401" s="239"/>
      <c r="C401" s="240"/>
      <c r="D401" s="241" t="s">
        <v>206</v>
      </c>
      <c r="E401" s="242" t="s">
        <v>20</v>
      </c>
      <c r="F401" s="243" t="s">
        <v>1694</v>
      </c>
      <c r="G401" s="240"/>
      <c r="H401" s="242" t="s">
        <v>20</v>
      </c>
      <c r="I401" s="244"/>
      <c r="J401" s="244"/>
      <c r="K401" s="240"/>
      <c r="L401" s="240"/>
      <c r="M401" s="245"/>
      <c r="N401" s="246"/>
      <c r="O401" s="247"/>
      <c r="P401" s="247"/>
      <c r="Q401" s="247"/>
      <c r="R401" s="247"/>
      <c r="S401" s="247"/>
      <c r="T401" s="247"/>
      <c r="U401" s="247"/>
      <c r="V401" s="247"/>
      <c r="W401" s="247"/>
      <c r="X401" s="248"/>
      <c r="Y401" s="13"/>
      <c r="Z401" s="13"/>
      <c r="AA401" s="13"/>
      <c r="AB401" s="13"/>
      <c r="AC401" s="13"/>
      <c r="AD401" s="13"/>
      <c r="AE401" s="13"/>
      <c r="AT401" s="249" t="s">
        <v>206</v>
      </c>
      <c r="AU401" s="249" t="s">
        <v>84</v>
      </c>
      <c r="AV401" s="13" t="s">
        <v>82</v>
      </c>
      <c r="AW401" s="13" t="s">
        <v>5</v>
      </c>
      <c r="AX401" s="13" t="s">
        <v>74</v>
      </c>
      <c r="AY401" s="249" t="s">
        <v>194</v>
      </c>
    </row>
    <row r="402" s="13" customFormat="1">
      <c r="A402" s="13"/>
      <c r="B402" s="239"/>
      <c r="C402" s="240"/>
      <c r="D402" s="241" t="s">
        <v>206</v>
      </c>
      <c r="E402" s="242" t="s">
        <v>20</v>
      </c>
      <c r="F402" s="243" t="s">
        <v>506</v>
      </c>
      <c r="G402" s="240"/>
      <c r="H402" s="242" t="s">
        <v>20</v>
      </c>
      <c r="I402" s="244"/>
      <c r="J402" s="244"/>
      <c r="K402" s="240"/>
      <c r="L402" s="240"/>
      <c r="M402" s="245"/>
      <c r="N402" s="246"/>
      <c r="O402" s="247"/>
      <c r="P402" s="247"/>
      <c r="Q402" s="247"/>
      <c r="R402" s="247"/>
      <c r="S402" s="247"/>
      <c r="T402" s="247"/>
      <c r="U402" s="247"/>
      <c r="V402" s="247"/>
      <c r="W402" s="247"/>
      <c r="X402" s="248"/>
      <c r="Y402" s="13"/>
      <c r="Z402" s="13"/>
      <c r="AA402" s="13"/>
      <c r="AB402" s="13"/>
      <c r="AC402" s="13"/>
      <c r="AD402" s="13"/>
      <c r="AE402" s="13"/>
      <c r="AT402" s="249" t="s">
        <v>206</v>
      </c>
      <c r="AU402" s="249" t="s">
        <v>84</v>
      </c>
      <c r="AV402" s="13" t="s">
        <v>82</v>
      </c>
      <c r="AW402" s="13" t="s">
        <v>5</v>
      </c>
      <c r="AX402" s="13" t="s">
        <v>74</v>
      </c>
      <c r="AY402" s="249" t="s">
        <v>194</v>
      </c>
    </row>
    <row r="403" s="14" customFormat="1">
      <c r="A403" s="14"/>
      <c r="B403" s="250"/>
      <c r="C403" s="251"/>
      <c r="D403" s="241" t="s">
        <v>206</v>
      </c>
      <c r="E403" s="252" t="s">
        <v>20</v>
      </c>
      <c r="F403" s="253" t="s">
        <v>232</v>
      </c>
      <c r="G403" s="251"/>
      <c r="H403" s="254">
        <v>5</v>
      </c>
      <c r="I403" s="255"/>
      <c r="J403" s="255"/>
      <c r="K403" s="251"/>
      <c r="L403" s="251"/>
      <c r="M403" s="256"/>
      <c r="N403" s="257"/>
      <c r="O403" s="258"/>
      <c r="P403" s="258"/>
      <c r="Q403" s="258"/>
      <c r="R403" s="258"/>
      <c r="S403" s="258"/>
      <c r="T403" s="258"/>
      <c r="U403" s="258"/>
      <c r="V403" s="258"/>
      <c r="W403" s="258"/>
      <c r="X403" s="259"/>
      <c r="Y403" s="14"/>
      <c r="Z403" s="14"/>
      <c r="AA403" s="14"/>
      <c r="AB403" s="14"/>
      <c r="AC403" s="14"/>
      <c r="AD403" s="14"/>
      <c r="AE403" s="14"/>
      <c r="AT403" s="260" t="s">
        <v>206</v>
      </c>
      <c r="AU403" s="260" t="s">
        <v>84</v>
      </c>
      <c r="AV403" s="14" t="s">
        <v>84</v>
      </c>
      <c r="AW403" s="14" t="s">
        <v>5</v>
      </c>
      <c r="AX403" s="14" t="s">
        <v>74</v>
      </c>
      <c r="AY403" s="260" t="s">
        <v>194</v>
      </c>
    </row>
    <row r="404" s="15" customFormat="1">
      <c r="A404" s="15"/>
      <c r="B404" s="261"/>
      <c r="C404" s="262"/>
      <c r="D404" s="241" t="s">
        <v>206</v>
      </c>
      <c r="E404" s="263" t="s">
        <v>20</v>
      </c>
      <c r="F404" s="264" t="s">
        <v>210</v>
      </c>
      <c r="G404" s="262"/>
      <c r="H404" s="265">
        <v>5</v>
      </c>
      <c r="I404" s="266"/>
      <c r="J404" s="266"/>
      <c r="K404" s="262"/>
      <c r="L404" s="262"/>
      <c r="M404" s="267"/>
      <c r="N404" s="268"/>
      <c r="O404" s="269"/>
      <c r="P404" s="269"/>
      <c r="Q404" s="269"/>
      <c r="R404" s="269"/>
      <c r="S404" s="269"/>
      <c r="T404" s="269"/>
      <c r="U404" s="269"/>
      <c r="V404" s="269"/>
      <c r="W404" s="269"/>
      <c r="X404" s="270"/>
      <c r="Y404" s="15"/>
      <c r="Z404" s="15"/>
      <c r="AA404" s="15"/>
      <c r="AB404" s="15"/>
      <c r="AC404" s="15"/>
      <c r="AD404" s="15"/>
      <c r="AE404" s="15"/>
      <c r="AT404" s="271" t="s">
        <v>206</v>
      </c>
      <c r="AU404" s="271" t="s">
        <v>84</v>
      </c>
      <c r="AV404" s="15" t="s">
        <v>202</v>
      </c>
      <c r="AW404" s="15" t="s">
        <v>5</v>
      </c>
      <c r="AX404" s="15" t="s">
        <v>82</v>
      </c>
      <c r="AY404" s="271" t="s">
        <v>194</v>
      </c>
    </row>
    <row r="405" s="2" customFormat="1" ht="16.5" customHeight="1">
      <c r="A405" s="41"/>
      <c r="B405" s="42"/>
      <c r="C405" s="283" t="s">
        <v>367</v>
      </c>
      <c r="D405" s="283" t="s">
        <v>418</v>
      </c>
      <c r="E405" s="284" t="s">
        <v>1696</v>
      </c>
      <c r="F405" s="285" t="s">
        <v>1697</v>
      </c>
      <c r="G405" s="286" t="s">
        <v>506</v>
      </c>
      <c r="H405" s="287">
        <v>1</v>
      </c>
      <c r="I405" s="288"/>
      <c r="J405" s="289"/>
      <c r="K405" s="290">
        <f>ROUND(P405*H405,2)</f>
        <v>0</v>
      </c>
      <c r="L405" s="285" t="s">
        <v>20</v>
      </c>
      <c r="M405" s="291"/>
      <c r="N405" s="292" t="s">
        <v>20</v>
      </c>
      <c r="O405" s="228" t="s">
        <v>43</v>
      </c>
      <c r="P405" s="229">
        <f>I405+J405</f>
        <v>0</v>
      </c>
      <c r="Q405" s="229">
        <f>ROUND(I405*H405,2)</f>
        <v>0</v>
      </c>
      <c r="R405" s="229">
        <f>ROUND(J405*H405,2)</f>
        <v>0</v>
      </c>
      <c r="S405" s="87"/>
      <c r="T405" s="230">
        <f>S405*H405</f>
        <v>0</v>
      </c>
      <c r="U405" s="230">
        <v>0.025000000000000001</v>
      </c>
      <c r="V405" s="230">
        <f>U405*H405</f>
        <v>0.025000000000000001</v>
      </c>
      <c r="W405" s="230">
        <v>0</v>
      </c>
      <c r="X405" s="231">
        <f>W405*H405</f>
        <v>0</v>
      </c>
      <c r="Y405" s="41"/>
      <c r="Z405" s="41"/>
      <c r="AA405" s="41"/>
      <c r="AB405" s="41"/>
      <c r="AC405" s="41"/>
      <c r="AD405" s="41"/>
      <c r="AE405" s="41"/>
      <c r="AR405" s="232" t="s">
        <v>243</v>
      </c>
      <c r="AT405" s="232" t="s">
        <v>418</v>
      </c>
      <c r="AU405" s="232" t="s">
        <v>84</v>
      </c>
      <c r="AY405" s="20" t="s">
        <v>194</v>
      </c>
      <c r="BE405" s="233">
        <f>IF(O405="základní",K405,0)</f>
        <v>0</v>
      </c>
      <c r="BF405" s="233">
        <f>IF(O405="snížená",K405,0)</f>
        <v>0</v>
      </c>
      <c r="BG405" s="233">
        <f>IF(O405="zákl. přenesená",K405,0)</f>
        <v>0</v>
      </c>
      <c r="BH405" s="233">
        <f>IF(O405="sníž. přenesená",K405,0)</f>
        <v>0</v>
      </c>
      <c r="BI405" s="233">
        <f>IF(O405="nulová",K405,0)</f>
        <v>0</v>
      </c>
      <c r="BJ405" s="20" t="s">
        <v>82</v>
      </c>
      <c r="BK405" s="233">
        <f>ROUND(P405*H405,2)</f>
        <v>0</v>
      </c>
      <c r="BL405" s="20" t="s">
        <v>202</v>
      </c>
      <c r="BM405" s="232" t="s">
        <v>1698</v>
      </c>
    </row>
    <row r="406" s="13" customFormat="1">
      <c r="A406" s="13"/>
      <c r="B406" s="239"/>
      <c r="C406" s="240"/>
      <c r="D406" s="241" t="s">
        <v>206</v>
      </c>
      <c r="E406" s="242" t="s">
        <v>20</v>
      </c>
      <c r="F406" s="243" t="s">
        <v>1662</v>
      </c>
      <c r="G406" s="240"/>
      <c r="H406" s="242" t="s">
        <v>20</v>
      </c>
      <c r="I406" s="244"/>
      <c r="J406" s="244"/>
      <c r="K406" s="240"/>
      <c r="L406" s="240"/>
      <c r="M406" s="245"/>
      <c r="N406" s="246"/>
      <c r="O406" s="247"/>
      <c r="P406" s="247"/>
      <c r="Q406" s="247"/>
      <c r="R406" s="247"/>
      <c r="S406" s="247"/>
      <c r="T406" s="247"/>
      <c r="U406" s="247"/>
      <c r="V406" s="247"/>
      <c r="W406" s="247"/>
      <c r="X406" s="248"/>
      <c r="Y406" s="13"/>
      <c r="Z406" s="13"/>
      <c r="AA406" s="13"/>
      <c r="AB406" s="13"/>
      <c r="AC406" s="13"/>
      <c r="AD406" s="13"/>
      <c r="AE406" s="13"/>
      <c r="AT406" s="249" t="s">
        <v>206</v>
      </c>
      <c r="AU406" s="249" t="s">
        <v>84</v>
      </c>
      <c r="AV406" s="13" t="s">
        <v>82</v>
      </c>
      <c r="AW406" s="13" t="s">
        <v>5</v>
      </c>
      <c r="AX406" s="13" t="s">
        <v>74</v>
      </c>
      <c r="AY406" s="249" t="s">
        <v>194</v>
      </c>
    </row>
    <row r="407" s="13" customFormat="1">
      <c r="A407" s="13"/>
      <c r="B407" s="239"/>
      <c r="C407" s="240"/>
      <c r="D407" s="241" t="s">
        <v>206</v>
      </c>
      <c r="E407" s="242" t="s">
        <v>20</v>
      </c>
      <c r="F407" s="243" t="s">
        <v>1697</v>
      </c>
      <c r="G407" s="240"/>
      <c r="H407" s="242" t="s">
        <v>20</v>
      </c>
      <c r="I407" s="244"/>
      <c r="J407" s="244"/>
      <c r="K407" s="240"/>
      <c r="L407" s="240"/>
      <c r="M407" s="245"/>
      <c r="N407" s="246"/>
      <c r="O407" s="247"/>
      <c r="P407" s="247"/>
      <c r="Q407" s="247"/>
      <c r="R407" s="247"/>
      <c r="S407" s="247"/>
      <c r="T407" s="247"/>
      <c r="U407" s="247"/>
      <c r="V407" s="247"/>
      <c r="W407" s="247"/>
      <c r="X407" s="248"/>
      <c r="Y407" s="13"/>
      <c r="Z407" s="13"/>
      <c r="AA407" s="13"/>
      <c r="AB407" s="13"/>
      <c r="AC407" s="13"/>
      <c r="AD407" s="13"/>
      <c r="AE407" s="13"/>
      <c r="AT407" s="249" t="s">
        <v>206</v>
      </c>
      <c r="AU407" s="249" t="s">
        <v>84</v>
      </c>
      <c r="AV407" s="13" t="s">
        <v>82</v>
      </c>
      <c r="AW407" s="13" t="s">
        <v>5</v>
      </c>
      <c r="AX407" s="13" t="s">
        <v>74</v>
      </c>
      <c r="AY407" s="249" t="s">
        <v>194</v>
      </c>
    </row>
    <row r="408" s="13" customFormat="1">
      <c r="A408" s="13"/>
      <c r="B408" s="239"/>
      <c r="C408" s="240"/>
      <c r="D408" s="241" t="s">
        <v>206</v>
      </c>
      <c r="E408" s="242" t="s">
        <v>20</v>
      </c>
      <c r="F408" s="243" t="s">
        <v>506</v>
      </c>
      <c r="G408" s="240"/>
      <c r="H408" s="242" t="s">
        <v>20</v>
      </c>
      <c r="I408" s="244"/>
      <c r="J408" s="244"/>
      <c r="K408" s="240"/>
      <c r="L408" s="240"/>
      <c r="M408" s="245"/>
      <c r="N408" s="246"/>
      <c r="O408" s="247"/>
      <c r="P408" s="247"/>
      <c r="Q408" s="247"/>
      <c r="R408" s="247"/>
      <c r="S408" s="247"/>
      <c r="T408" s="247"/>
      <c r="U408" s="247"/>
      <c r="V408" s="247"/>
      <c r="W408" s="247"/>
      <c r="X408" s="248"/>
      <c r="Y408" s="13"/>
      <c r="Z408" s="13"/>
      <c r="AA408" s="13"/>
      <c r="AB408" s="13"/>
      <c r="AC408" s="13"/>
      <c r="AD408" s="13"/>
      <c r="AE408" s="13"/>
      <c r="AT408" s="249" t="s">
        <v>206</v>
      </c>
      <c r="AU408" s="249" t="s">
        <v>84</v>
      </c>
      <c r="AV408" s="13" t="s">
        <v>82</v>
      </c>
      <c r="AW408" s="13" t="s">
        <v>5</v>
      </c>
      <c r="AX408" s="13" t="s">
        <v>74</v>
      </c>
      <c r="AY408" s="249" t="s">
        <v>194</v>
      </c>
    </row>
    <row r="409" s="14" customFormat="1">
      <c r="A409" s="14"/>
      <c r="B409" s="250"/>
      <c r="C409" s="251"/>
      <c r="D409" s="241" t="s">
        <v>206</v>
      </c>
      <c r="E409" s="252" t="s">
        <v>20</v>
      </c>
      <c r="F409" s="253" t="s">
        <v>82</v>
      </c>
      <c r="G409" s="251"/>
      <c r="H409" s="254">
        <v>1</v>
      </c>
      <c r="I409" s="255"/>
      <c r="J409" s="255"/>
      <c r="K409" s="251"/>
      <c r="L409" s="251"/>
      <c r="M409" s="256"/>
      <c r="N409" s="257"/>
      <c r="O409" s="258"/>
      <c r="P409" s="258"/>
      <c r="Q409" s="258"/>
      <c r="R409" s="258"/>
      <c r="S409" s="258"/>
      <c r="T409" s="258"/>
      <c r="U409" s="258"/>
      <c r="V409" s="258"/>
      <c r="W409" s="258"/>
      <c r="X409" s="259"/>
      <c r="Y409" s="14"/>
      <c r="Z409" s="14"/>
      <c r="AA409" s="14"/>
      <c r="AB409" s="14"/>
      <c r="AC409" s="14"/>
      <c r="AD409" s="14"/>
      <c r="AE409" s="14"/>
      <c r="AT409" s="260" t="s">
        <v>206</v>
      </c>
      <c r="AU409" s="260" t="s">
        <v>84</v>
      </c>
      <c r="AV409" s="14" t="s">
        <v>84</v>
      </c>
      <c r="AW409" s="14" t="s">
        <v>5</v>
      </c>
      <c r="AX409" s="14" t="s">
        <v>74</v>
      </c>
      <c r="AY409" s="260" t="s">
        <v>194</v>
      </c>
    </row>
    <row r="410" s="15" customFormat="1">
      <c r="A410" s="15"/>
      <c r="B410" s="261"/>
      <c r="C410" s="262"/>
      <c r="D410" s="241" t="s">
        <v>206</v>
      </c>
      <c r="E410" s="263" t="s">
        <v>20</v>
      </c>
      <c r="F410" s="264" t="s">
        <v>210</v>
      </c>
      <c r="G410" s="262"/>
      <c r="H410" s="265">
        <v>1</v>
      </c>
      <c r="I410" s="266"/>
      <c r="J410" s="266"/>
      <c r="K410" s="262"/>
      <c r="L410" s="262"/>
      <c r="M410" s="267"/>
      <c r="N410" s="268"/>
      <c r="O410" s="269"/>
      <c r="P410" s="269"/>
      <c r="Q410" s="269"/>
      <c r="R410" s="269"/>
      <c r="S410" s="269"/>
      <c r="T410" s="269"/>
      <c r="U410" s="269"/>
      <c r="V410" s="269"/>
      <c r="W410" s="269"/>
      <c r="X410" s="270"/>
      <c r="Y410" s="15"/>
      <c r="Z410" s="15"/>
      <c r="AA410" s="15"/>
      <c r="AB410" s="15"/>
      <c r="AC410" s="15"/>
      <c r="AD410" s="15"/>
      <c r="AE410" s="15"/>
      <c r="AT410" s="271" t="s">
        <v>206</v>
      </c>
      <c r="AU410" s="271" t="s">
        <v>84</v>
      </c>
      <c r="AV410" s="15" t="s">
        <v>202</v>
      </c>
      <c r="AW410" s="15" t="s">
        <v>5</v>
      </c>
      <c r="AX410" s="15" t="s">
        <v>82</v>
      </c>
      <c r="AY410" s="271" t="s">
        <v>194</v>
      </c>
    </row>
    <row r="411" s="2" customFormat="1" ht="16.5" customHeight="1">
      <c r="A411" s="41"/>
      <c r="B411" s="42"/>
      <c r="C411" s="283" t="s">
        <v>371</v>
      </c>
      <c r="D411" s="283" t="s">
        <v>418</v>
      </c>
      <c r="E411" s="284" t="s">
        <v>1699</v>
      </c>
      <c r="F411" s="285" t="s">
        <v>1700</v>
      </c>
      <c r="G411" s="286" t="s">
        <v>506</v>
      </c>
      <c r="H411" s="287">
        <v>6</v>
      </c>
      <c r="I411" s="288"/>
      <c r="J411" s="289"/>
      <c r="K411" s="290">
        <f>ROUND(P411*H411,2)</f>
        <v>0</v>
      </c>
      <c r="L411" s="285" t="s">
        <v>20</v>
      </c>
      <c r="M411" s="291"/>
      <c r="N411" s="292" t="s">
        <v>20</v>
      </c>
      <c r="O411" s="228" t="s">
        <v>43</v>
      </c>
      <c r="P411" s="229">
        <f>I411+J411</f>
        <v>0</v>
      </c>
      <c r="Q411" s="229">
        <f>ROUND(I411*H411,2)</f>
        <v>0</v>
      </c>
      <c r="R411" s="229">
        <f>ROUND(J411*H411,2)</f>
        <v>0</v>
      </c>
      <c r="S411" s="87"/>
      <c r="T411" s="230">
        <f>S411*H411</f>
        <v>0</v>
      </c>
      <c r="U411" s="230">
        <v>0.025000000000000001</v>
      </c>
      <c r="V411" s="230">
        <f>U411*H411</f>
        <v>0.15000000000000002</v>
      </c>
      <c r="W411" s="230">
        <v>0</v>
      </c>
      <c r="X411" s="231">
        <f>W411*H411</f>
        <v>0</v>
      </c>
      <c r="Y411" s="41"/>
      <c r="Z411" s="41"/>
      <c r="AA411" s="41"/>
      <c r="AB411" s="41"/>
      <c r="AC411" s="41"/>
      <c r="AD411" s="41"/>
      <c r="AE411" s="41"/>
      <c r="AR411" s="232" t="s">
        <v>243</v>
      </c>
      <c r="AT411" s="232" t="s">
        <v>418</v>
      </c>
      <c r="AU411" s="232" t="s">
        <v>84</v>
      </c>
      <c r="AY411" s="20" t="s">
        <v>194</v>
      </c>
      <c r="BE411" s="233">
        <f>IF(O411="základní",K411,0)</f>
        <v>0</v>
      </c>
      <c r="BF411" s="233">
        <f>IF(O411="snížená",K411,0)</f>
        <v>0</v>
      </c>
      <c r="BG411" s="233">
        <f>IF(O411="zákl. přenesená",K411,0)</f>
        <v>0</v>
      </c>
      <c r="BH411" s="233">
        <f>IF(O411="sníž. přenesená",K411,0)</f>
        <v>0</v>
      </c>
      <c r="BI411" s="233">
        <f>IF(O411="nulová",K411,0)</f>
        <v>0</v>
      </c>
      <c r="BJ411" s="20" t="s">
        <v>82</v>
      </c>
      <c r="BK411" s="233">
        <f>ROUND(P411*H411,2)</f>
        <v>0</v>
      </c>
      <c r="BL411" s="20" t="s">
        <v>202</v>
      </c>
      <c r="BM411" s="232" t="s">
        <v>1701</v>
      </c>
    </row>
    <row r="412" s="13" customFormat="1">
      <c r="A412" s="13"/>
      <c r="B412" s="239"/>
      <c r="C412" s="240"/>
      <c r="D412" s="241" t="s">
        <v>206</v>
      </c>
      <c r="E412" s="242" t="s">
        <v>20</v>
      </c>
      <c r="F412" s="243" t="s">
        <v>1662</v>
      </c>
      <c r="G412" s="240"/>
      <c r="H412" s="242" t="s">
        <v>20</v>
      </c>
      <c r="I412" s="244"/>
      <c r="J412" s="244"/>
      <c r="K412" s="240"/>
      <c r="L412" s="240"/>
      <c r="M412" s="245"/>
      <c r="N412" s="246"/>
      <c r="O412" s="247"/>
      <c r="P412" s="247"/>
      <c r="Q412" s="247"/>
      <c r="R412" s="247"/>
      <c r="S412" s="247"/>
      <c r="T412" s="247"/>
      <c r="U412" s="247"/>
      <c r="V412" s="247"/>
      <c r="W412" s="247"/>
      <c r="X412" s="248"/>
      <c r="Y412" s="13"/>
      <c r="Z412" s="13"/>
      <c r="AA412" s="13"/>
      <c r="AB412" s="13"/>
      <c r="AC412" s="13"/>
      <c r="AD412" s="13"/>
      <c r="AE412" s="13"/>
      <c r="AT412" s="249" t="s">
        <v>206</v>
      </c>
      <c r="AU412" s="249" t="s">
        <v>84</v>
      </c>
      <c r="AV412" s="13" t="s">
        <v>82</v>
      </c>
      <c r="AW412" s="13" t="s">
        <v>5</v>
      </c>
      <c r="AX412" s="13" t="s">
        <v>74</v>
      </c>
      <c r="AY412" s="249" t="s">
        <v>194</v>
      </c>
    </row>
    <row r="413" s="13" customFormat="1">
      <c r="A413" s="13"/>
      <c r="B413" s="239"/>
      <c r="C413" s="240"/>
      <c r="D413" s="241" t="s">
        <v>206</v>
      </c>
      <c r="E413" s="242" t="s">
        <v>20</v>
      </c>
      <c r="F413" s="243" t="s">
        <v>1700</v>
      </c>
      <c r="G413" s="240"/>
      <c r="H413" s="242" t="s">
        <v>20</v>
      </c>
      <c r="I413" s="244"/>
      <c r="J413" s="244"/>
      <c r="K413" s="240"/>
      <c r="L413" s="240"/>
      <c r="M413" s="245"/>
      <c r="N413" s="246"/>
      <c r="O413" s="247"/>
      <c r="P413" s="247"/>
      <c r="Q413" s="247"/>
      <c r="R413" s="247"/>
      <c r="S413" s="247"/>
      <c r="T413" s="247"/>
      <c r="U413" s="247"/>
      <c r="V413" s="247"/>
      <c r="W413" s="247"/>
      <c r="X413" s="248"/>
      <c r="Y413" s="13"/>
      <c r="Z413" s="13"/>
      <c r="AA413" s="13"/>
      <c r="AB413" s="13"/>
      <c r="AC413" s="13"/>
      <c r="AD413" s="13"/>
      <c r="AE413" s="13"/>
      <c r="AT413" s="249" t="s">
        <v>206</v>
      </c>
      <c r="AU413" s="249" t="s">
        <v>84</v>
      </c>
      <c r="AV413" s="13" t="s">
        <v>82</v>
      </c>
      <c r="AW413" s="13" t="s">
        <v>5</v>
      </c>
      <c r="AX413" s="13" t="s">
        <v>74</v>
      </c>
      <c r="AY413" s="249" t="s">
        <v>194</v>
      </c>
    </row>
    <row r="414" s="13" customFormat="1">
      <c r="A414" s="13"/>
      <c r="B414" s="239"/>
      <c r="C414" s="240"/>
      <c r="D414" s="241" t="s">
        <v>206</v>
      </c>
      <c r="E414" s="242" t="s">
        <v>20</v>
      </c>
      <c r="F414" s="243" t="s">
        <v>506</v>
      </c>
      <c r="G414" s="240"/>
      <c r="H414" s="242" t="s">
        <v>20</v>
      </c>
      <c r="I414" s="244"/>
      <c r="J414" s="244"/>
      <c r="K414" s="240"/>
      <c r="L414" s="240"/>
      <c r="M414" s="245"/>
      <c r="N414" s="246"/>
      <c r="O414" s="247"/>
      <c r="P414" s="247"/>
      <c r="Q414" s="247"/>
      <c r="R414" s="247"/>
      <c r="S414" s="247"/>
      <c r="T414" s="247"/>
      <c r="U414" s="247"/>
      <c r="V414" s="247"/>
      <c r="W414" s="247"/>
      <c r="X414" s="248"/>
      <c r="Y414" s="13"/>
      <c r="Z414" s="13"/>
      <c r="AA414" s="13"/>
      <c r="AB414" s="13"/>
      <c r="AC414" s="13"/>
      <c r="AD414" s="13"/>
      <c r="AE414" s="13"/>
      <c r="AT414" s="249" t="s">
        <v>206</v>
      </c>
      <c r="AU414" s="249" t="s">
        <v>84</v>
      </c>
      <c r="AV414" s="13" t="s">
        <v>82</v>
      </c>
      <c r="AW414" s="13" t="s">
        <v>5</v>
      </c>
      <c r="AX414" s="13" t="s">
        <v>74</v>
      </c>
      <c r="AY414" s="249" t="s">
        <v>194</v>
      </c>
    </row>
    <row r="415" s="14" customFormat="1">
      <c r="A415" s="14"/>
      <c r="B415" s="250"/>
      <c r="C415" s="251"/>
      <c r="D415" s="241" t="s">
        <v>206</v>
      </c>
      <c r="E415" s="252" t="s">
        <v>20</v>
      </c>
      <c r="F415" s="253" t="s">
        <v>223</v>
      </c>
      <c r="G415" s="251"/>
      <c r="H415" s="254">
        <v>6</v>
      </c>
      <c r="I415" s="255"/>
      <c r="J415" s="255"/>
      <c r="K415" s="251"/>
      <c r="L415" s="251"/>
      <c r="M415" s="256"/>
      <c r="N415" s="257"/>
      <c r="O415" s="258"/>
      <c r="P415" s="258"/>
      <c r="Q415" s="258"/>
      <c r="R415" s="258"/>
      <c r="S415" s="258"/>
      <c r="T415" s="258"/>
      <c r="U415" s="258"/>
      <c r="V415" s="258"/>
      <c r="W415" s="258"/>
      <c r="X415" s="259"/>
      <c r="Y415" s="14"/>
      <c r="Z415" s="14"/>
      <c r="AA415" s="14"/>
      <c r="AB415" s="14"/>
      <c r="AC415" s="14"/>
      <c r="AD415" s="14"/>
      <c r="AE415" s="14"/>
      <c r="AT415" s="260" t="s">
        <v>206</v>
      </c>
      <c r="AU415" s="260" t="s">
        <v>84</v>
      </c>
      <c r="AV415" s="14" t="s">
        <v>84</v>
      </c>
      <c r="AW415" s="14" t="s">
        <v>5</v>
      </c>
      <c r="AX415" s="14" t="s">
        <v>74</v>
      </c>
      <c r="AY415" s="260" t="s">
        <v>194</v>
      </c>
    </row>
    <row r="416" s="15" customFormat="1">
      <c r="A416" s="15"/>
      <c r="B416" s="261"/>
      <c r="C416" s="262"/>
      <c r="D416" s="241" t="s">
        <v>206</v>
      </c>
      <c r="E416" s="263" t="s">
        <v>20</v>
      </c>
      <c r="F416" s="264" t="s">
        <v>210</v>
      </c>
      <c r="G416" s="262"/>
      <c r="H416" s="265">
        <v>6</v>
      </c>
      <c r="I416" s="266"/>
      <c r="J416" s="266"/>
      <c r="K416" s="262"/>
      <c r="L416" s="262"/>
      <c r="M416" s="267"/>
      <c r="N416" s="268"/>
      <c r="O416" s="269"/>
      <c r="P416" s="269"/>
      <c r="Q416" s="269"/>
      <c r="R416" s="269"/>
      <c r="S416" s="269"/>
      <c r="T416" s="269"/>
      <c r="U416" s="269"/>
      <c r="V416" s="269"/>
      <c r="W416" s="269"/>
      <c r="X416" s="270"/>
      <c r="Y416" s="15"/>
      <c r="Z416" s="15"/>
      <c r="AA416" s="15"/>
      <c r="AB416" s="15"/>
      <c r="AC416" s="15"/>
      <c r="AD416" s="15"/>
      <c r="AE416" s="15"/>
      <c r="AT416" s="271" t="s">
        <v>206</v>
      </c>
      <c r="AU416" s="271" t="s">
        <v>84</v>
      </c>
      <c r="AV416" s="15" t="s">
        <v>202</v>
      </c>
      <c r="AW416" s="15" t="s">
        <v>5</v>
      </c>
      <c r="AX416" s="15" t="s">
        <v>82</v>
      </c>
      <c r="AY416" s="271" t="s">
        <v>194</v>
      </c>
    </row>
    <row r="417" s="2" customFormat="1" ht="16.5" customHeight="1">
      <c r="A417" s="41"/>
      <c r="B417" s="42"/>
      <c r="C417" s="283" t="s">
        <v>373</v>
      </c>
      <c r="D417" s="283" t="s">
        <v>418</v>
      </c>
      <c r="E417" s="284" t="s">
        <v>1702</v>
      </c>
      <c r="F417" s="285" t="s">
        <v>1703</v>
      </c>
      <c r="G417" s="286" t="s">
        <v>506</v>
      </c>
      <c r="H417" s="287">
        <v>1</v>
      </c>
      <c r="I417" s="288"/>
      <c r="J417" s="289"/>
      <c r="K417" s="290">
        <f>ROUND(P417*H417,2)</f>
        <v>0</v>
      </c>
      <c r="L417" s="285" t="s">
        <v>20</v>
      </c>
      <c r="M417" s="291"/>
      <c r="N417" s="292" t="s">
        <v>20</v>
      </c>
      <c r="O417" s="228" t="s">
        <v>43</v>
      </c>
      <c r="P417" s="229">
        <f>I417+J417</f>
        <v>0</v>
      </c>
      <c r="Q417" s="229">
        <f>ROUND(I417*H417,2)</f>
        <v>0</v>
      </c>
      <c r="R417" s="229">
        <f>ROUND(J417*H417,2)</f>
        <v>0</v>
      </c>
      <c r="S417" s="87"/>
      <c r="T417" s="230">
        <f>S417*H417</f>
        <v>0</v>
      </c>
      <c r="U417" s="230">
        <v>0.025000000000000001</v>
      </c>
      <c r="V417" s="230">
        <f>U417*H417</f>
        <v>0.025000000000000001</v>
      </c>
      <c r="W417" s="230">
        <v>0</v>
      </c>
      <c r="X417" s="231">
        <f>W417*H417</f>
        <v>0</v>
      </c>
      <c r="Y417" s="41"/>
      <c r="Z417" s="41"/>
      <c r="AA417" s="41"/>
      <c r="AB417" s="41"/>
      <c r="AC417" s="41"/>
      <c r="AD417" s="41"/>
      <c r="AE417" s="41"/>
      <c r="AR417" s="232" t="s">
        <v>243</v>
      </c>
      <c r="AT417" s="232" t="s">
        <v>418</v>
      </c>
      <c r="AU417" s="232" t="s">
        <v>84</v>
      </c>
      <c r="AY417" s="20" t="s">
        <v>194</v>
      </c>
      <c r="BE417" s="233">
        <f>IF(O417="základní",K417,0)</f>
        <v>0</v>
      </c>
      <c r="BF417" s="233">
        <f>IF(O417="snížená",K417,0)</f>
        <v>0</v>
      </c>
      <c r="BG417" s="233">
        <f>IF(O417="zákl. přenesená",K417,0)</f>
        <v>0</v>
      </c>
      <c r="BH417" s="233">
        <f>IF(O417="sníž. přenesená",K417,0)</f>
        <v>0</v>
      </c>
      <c r="BI417" s="233">
        <f>IF(O417="nulová",K417,0)</f>
        <v>0</v>
      </c>
      <c r="BJ417" s="20" t="s">
        <v>82</v>
      </c>
      <c r="BK417" s="233">
        <f>ROUND(P417*H417,2)</f>
        <v>0</v>
      </c>
      <c r="BL417" s="20" t="s">
        <v>202</v>
      </c>
      <c r="BM417" s="232" t="s">
        <v>1704</v>
      </c>
    </row>
    <row r="418" s="13" customFormat="1">
      <c r="A418" s="13"/>
      <c r="B418" s="239"/>
      <c r="C418" s="240"/>
      <c r="D418" s="241" t="s">
        <v>206</v>
      </c>
      <c r="E418" s="242" t="s">
        <v>20</v>
      </c>
      <c r="F418" s="243" t="s">
        <v>1662</v>
      </c>
      <c r="G418" s="240"/>
      <c r="H418" s="242" t="s">
        <v>20</v>
      </c>
      <c r="I418" s="244"/>
      <c r="J418" s="244"/>
      <c r="K418" s="240"/>
      <c r="L418" s="240"/>
      <c r="M418" s="245"/>
      <c r="N418" s="246"/>
      <c r="O418" s="247"/>
      <c r="P418" s="247"/>
      <c r="Q418" s="247"/>
      <c r="R418" s="247"/>
      <c r="S418" s="247"/>
      <c r="T418" s="247"/>
      <c r="U418" s="247"/>
      <c r="V418" s="247"/>
      <c r="W418" s="247"/>
      <c r="X418" s="248"/>
      <c r="Y418" s="13"/>
      <c r="Z418" s="13"/>
      <c r="AA418" s="13"/>
      <c r="AB418" s="13"/>
      <c r="AC418" s="13"/>
      <c r="AD418" s="13"/>
      <c r="AE418" s="13"/>
      <c r="AT418" s="249" t="s">
        <v>206</v>
      </c>
      <c r="AU418" s="249" t="s">
        <v>84</v>
      </c>
      <c r="AV418" s="13" t="s">
        <v>82</v>
      </c>
      <c r="AW418" s="13" t="s">
        <v>5</v>
      </c>
      <c r="AX418" s="13" t="s">
        <v>74</v>
      </c>
      <c r="AY418" s="249" t="s">
        <v>194</v>
      </c>
    </row>
    <row r="419" s="13" customFormat="1">
      <c r="A419" s="13"/>
      <c r="B419" s="239"/>
      <c r="C419" s="240"/>
      <c r="D419" s="241" t="s">
        <v>206</v>
      </c>
      <c r="E419" s="242" t="s">
        <v>20</v>
      </c>
      <c r="F419" s="243" t="s">
        <v>1703</v>
      </c>
      <c r="G419" s="240"/>
      <c r="H419" s="242" t="s">
        <v>20</v>
      </c>
      <c r="I419" s="244"/>
      <c r="J419" s="244"/>
      <c r="K419" s="240"/>
      <c r="L419" s="240"/>
      <c r="M419" s="245"/>
      <c r="N419" s="246"/>
      <c r="O419" s="247"/>
      <c r="P419" s="247"/>
      <c r="Q419" s="247"/>
      <c r="R419" s="247"/>
      <c r="S419" s="247"/>
      <c r="T419" s="247"/>
      <c r="U419" s="247"/>
      <c r="V419" s="247"/>
      <c r="W419" s="247"/>
      <c r="X419" s="248"/>
      <c r="Y419" s="13"/>
      <c r="Z419" s="13"/>
      <c r="AA419" s="13"/>
      <c r="AB419" s="13"/>
      <c r="AC419" s="13"/>
      <c r="AD419" s="13"/>
      <c r="AE419" s="13"/>
      <c r="AT419" s="249" t="s">
        <v>206</v>
      </c>
      <c r="AU419" s="249" t="s">
        <v>84</v>
      </c>
      <c r="AV419" s="13" t="s">
        <v>82</v>
      </c>
      <c r="AW419" s="13" t="s">
        <v>5</v>
      </c>
      <c r="AX419" s="13" t="s">
        <v>74</v>
      </c>
      <c r="AY419" s="249" t="s">
        <v>194</v>
      </c>
    </row>
    <row r="420" s="13" customFormat="1">
      <c r="A420" s="13"/>
      <c r="B420" s="239"/>
      <c r="C420" s="240"/>
      <c r="D420" s="241" t="s">
        <v>206</v>
      </c>
      <c r="E420" s="242" t="s">
        <v>20</v>
      </c>
      <c r="F420" s="243" t="s">
        <v>506</v>
      </c>
      <c r="G420" s="240"/>
      <c r="H420" s="242" t="s">
        <v>20</v>
      </c>
      <c r="I420" s="244"/>
      <c r="J420" s="244"/>
      <c r="K420" s="240"/>
      <c r="L420" s="240"/>
      <c r="M420" s="245"/>
      <c r="N420" s="246"/>
      <c r="O420" s="247"/>
      <c r="P420" s="247"/>
      <c r="Q420" s="247"/>
      <c r="R420" s="247"/>
      <c r="S420" s="247"/>
      <c r="T420" s="247"/>
      <c r="U420" s="247"/>
      <c r="V420" s="247"/>
      <c r="W420" s="247"/>
      <c r="X420" s="248"/>
      <c r="Y420" s="13"/>
      <c r="Z420" s="13"/>
      <c r="AA420" s="13"/>
      <c r="AB420" s="13"/>
      <c r="AC420" s="13"/>
      <c r="AD420" s="13"/>
      <c r="AE420" s="13"/>
      <c r="AT420" s="249" t="s">
        <v>206</v>
      </c>
      <c r="AU420" s="249" t="s">
        <v>84</v>
      </c>
      <c r="AV420" s="13" t="s">
        <v>82</v>
      </c>
      <c r="AW420" s="13" t="s">
        <v>5</v>
      </c>
      <c r="AX420" s="13" t="s">
        <v>74</v>
      </c>
      <c r="AY420" s="249" t="s">
        <v>194</v>
      </c>
    </row>
    <row r="421" s="14" customFormat="1">
      <c r="A421" s="14"/>
      <c r="B421" s="250"/>
      <c r="C421" s="251"/>
      <c r="D421" s="241" t="s">
        <v>206</v>
      </c>
      <c r="E421" s="252" t="s">
        <v>20</v>
      </c>
      <c r="F421" s="253" t="s">
        <v>82</v>
      </c>
      <c r="G421" s="251"/>
      <c r="H421" s="254">
        <v>1</v>
      </c>
      <c r="I421" s="255"/>
      <c r="J421" s="255"/>
      <c r="K421" s="251"/>
      <c r="L421" s="251"/>
      <c r="M421" s="256"/>
      <c r="N421" s="257"/>
      <c r="O421" s="258"/>
      <c r="P421" s="258"/>
      <c r="Q421" s="258"/>
      <c r="R421" s="258"/>
      <c r="S421" s="258"/>
      <c r="T421" s="258"/>
      <c r="U421" s="258"/>
      <c r="V421" s="258"/>
      <c r="W421" s="258"/>
      <c r="X421" s="259"/>
      <c r="Y421" s="14"/>
      <c r="Z421" s="14"/>
      <c r="AA421" s="14"/>
      <c r="AB421" s="14"/>
      <c r="AC421" s="14"/>
      <c r="AD421" s="14"/>
      <c r="AE421" s="14"/>
      <c r="AT421" s="260" t="s">
        <v>206</v>
      </c>
      <c r="AU421" s="260" t="s">
        <v>84</v>
      </c>
      <c r="AV421" s="14" t="s">
        <v>84</v>
      </c>
      <c r="AW421" s="14" t="s">
        <v>5</v>
      </c>
      <c r="AX421" s="14" t="s">
        <v>82</v>
      </c>
      <c r="AY421" s="260" t="s">
        <v>194</v>
      </c>
    </row>
    <row r="422" s="15" customFormat="1">
      <c r="A422" s="15"/>
      <c r="B422" s="261"/>
      <c r="C422" s="262"/>
      <c r="D422" s="241" t="s">
        <v>206</v>
      </c>
      <c r="E422" s="263" t="s">
        <v>20</v>
      </c>
      <c r="F422" s="264" t="s">
        <v>210</v>
      </c>
      <c r="G422" s="262"/>
      <c r="H422" s="265">
        <v>1</v>
      </c>
      <c r="I422" s="266"/>
      <c r="J422" s="266"/>
      <c r="K422" s="262"/>
      <c r="L422" s="262"/>
      <c r="M422" s="267"/>
      <c r="N422" s="268"/>
      <c r="O422" s="269"/>
      <c r="P422" s="269"/>
      <c r="Q422" s="269"/>
      <c r="R422" s="269"/>
      <c r="S422" s="269"/>
      <c r="T422" s="269"/>
      <c r="U422" s="269"/>
      <c r="V422" s="269"/>
      <c r="W422" s="269"/>
      <c r="X422" s="270"/>
      <c r="Y422" s="15"/>
      <c r="Z422" s="15"/>
      <c r="AA422" s="15"/>
      <c r="AB422" s="15"/>
      <c r="AC422" s="15"/>
      <c r="AD422" s="15"/>
      <c r="AE422" s="15"/>
      <c r="AT422" s="271" t="s">
        <v>206</v>
      </c>
      <c r="AU422" s="271" t="s">
        <v>84</v>
      </c>
      <c r="AV422" s="15" t="s">
        <v>202</v>
      </c>
      <c r="AW422" s="15" t="s">
        <v>5</v>
      </c>
      <c r="AX422" s="15" t="s">
        <v>74</v>
      </c>
      <c r="AY422" s="271" t="s">
        <v>194</v>
      </c>
    </row>
    <row r="423" s="2" customFormat="1" ht="16.5" customHeight="1">
      <c r="A423" s="41"/>
      <c r="B423" s="42"/>
      <c r="C423" s="283" t="s">
        <v>380</v>
      </c>
      <c r="D423" s="283" t="s">
        <v>418</v>
      </c>
      <c r="E423" s="284" t="s">
        <v>1705</v>
      </c>
      <c r="F423" s="285" t="s">
        <v>1706</v>
      </c>
      <c r="G423" s="286" t="s">
        <v>506</v>
      </c>
      <c r="H423" s="287">
        <v>1</v>
      </c>
      <c r="I423" s="288"/>
      <c r="J423" s="289"/>
      <c r="K423" s="290">
        <f>ROUND(P423*H423,2)</f>
        <v>0</v>
      </c>
      <c r="L423" s="285" t="s">
        <v>20</v>
      </c>
      <c r="M423" s="291"/>
      <c r="N423" s="292" t="s">
        <v>20</v>
      </c>
      <c r="O423" s="228" t="s">
        <v>43</v>
      </c>
      <c r="P423" s="229">
        <f>I423+J423</f>
        <v>0</v>
      </c>
      <c r="Q423" s="229">
        <f>ROUND(I423*H423,2)</f>
        <v>0</v>
      </c>
      <c r="R423" s="229">
        <f>ROUND(J423*H423,2)</f>
        <v>0</v>
      </c>
      <c r="S423" s="87"/>
      <c r="T423" s="230">
        <f>S423*H423</f>
        <v>0</v>
      </c>
      <c r="U423" s="230">
        <v>0.025000000000000001</v>
      </c>
      <c r="V423" s="230">
        <f>U423*H423</f>
        <v>0.025000000000000001</v>
      </c>
      <c r="W423" s="230">
        <v>0</v>
      </c>
      <c r="X423" s="231">
        <f>W423*H423</f>
        <v>0</v>
      </c>
      <c r="Y423" s="41"/>
      <c r="Z423" s="41"/>
      <c r="AA423" s="41"/>
      <c r="AB423" s="41"/>
      <c r="AC423" s="41"/>
      <c r="AD423" s="41"/>
      <c r="AE423" s="41"/>
      <c r="AR423" s="232" t="s">
        <v>243</v>
      </c>
      <c r="AT423" s="232" t="s">
        <v>418</v>
      </c>
      <c r="AU423" s="232" t="s">
        <v>84</v>
      </c>
      <c r="AY423" s="20" t="s">
        <v>194</v>
      </c>
      <c r="BE423" s="233">
        <f>IF(O423="základní",K423,0)</f>
        <v>0</v>
      </c>
      <c r="BF423" s="233">
        <f>IF(O423="snížená",K423,0)</f>
        <v>0</v>
      </c>
      <c r="BG423" s="233">
        <f>IF(O423="zákl. přenesená",K423,0)</f>
        <v>0</v>
      </c>
      <c r="BH423" s="233">
        <f>IF(O423="sníž. přenesená",K423,0)</f>
        <v>0</v>
      </c>
      <c r="BI423" s="233">
        <f>IF(O423="nulová",K423,0)</f>
        <v>0</v>
      </c>
      <c r="BJ423" s="20" t="s">
        <v>82</v>
      </c>
      <c r="BK423" s="233">
        <f>ROUND(P423*H423,2)</f>
        <v>0</v>
      </c>
      <c r="BL423" s="20" t="s">
        <v>202</v>
      </c>
      <c r="BM423" s="232" t="s">
        <v>1707</v>
      </c>
    </row>
    <row r="424" s="13" customFormat="1">
      <c r="A424" s="13"/>
      <c r="B424" s="239"/>
      <c r="C424" s="240"/>
      <c r="D424" s="241" t="s">
        <v>206</v>
      </c>
      <c r="E424" s="242" t="s">
        <v>20</v>
      </c>
      <c r="F424" s="243" t="s">
        <v>1662</v>
      </c>
      <c r="G424" s="240"/>
      <c r="H424" s="242" t="s">
        <v>20</v>
      </c>
      <c r="I424" s="244"/>
      <c r="J424" s="244"/>
      <c r="K424" s="240"/>
      <c r="L424" s="240"/>
      <c r="M424" s="245"/>
      <c r="N424" s="246"/>
      <c r="O424" s="247"/>
      <c r="P424" s="247"/>
      <c r="Q424" s="247"/>
      <c r="R424" s="247"/>
      <c r="S424" s="247"/>
      <c r="T424" s="247"/>
      <c r="U424" s="247"/>
      <c r="V424" s="247"/>
      <c r="W424" s="247"/>
      <c r="X424" s="248"/>
      <c r="Y424" s="13"/>
      <c r="Z424" s="13"/>
      <c r="AA424" s="13"/>
      <c r="AB424" s="13"/>
      <c r="AC424" s="13"/>
      <c r="AD424" s="13"/>
      <c r="AE424" s="13"/>
      <c r="AT424" s="249" t="s">
        <v>206</v>
      </c>
      <c r="AU424" s="249" t="s">
        <v>84</v>
      </c>
      <c r="AV424" s="13" t="s">
        <v>82</v>
      </c>
      <c r="AW424" s="13" t="s">
        <v>5</v>
      </c>
      <c r="AX424" s="13" t="s">
        <v>74</v>
      </c>
      <c r="AY424" s="249" t="s">
        <v>194</v>
      </c>
    </row>
    <row r="425" s="13" customFormat="1">
      <c r="A425" s="13"/>
      <c r="B425" s="239"/>
      <c r="C425" s="240"/>
      <c r="D425" s="241" t="s">
        <v>206</v>
      </c>
      <c r="E425" s="242" t="s">
        <v>20</v>
      </c>
      <c r="F425" s="243" t="s">
        <v>1706</v>
      </c>
      <c r="G425" s="240"/>
      <c r="H425" s="242" t="s">
        <v>20</v>
      </c>
      <c r="I425" s="244"/>
      <c r="J425" s="244"/>
      <c r="K425" s="240"/>
      <c r="L425" s="240"/>
      <c r="M425" s="245"/>
      <c r="N425" s="246"/>
      <c r="O425" s="247"/>
      <c r="P425" s="247"/>
      <c r="Q425" s="247"/>
      <c r="R425" s="247"/>
      <c r="S425" s="247"/>
      <c r="T425" s="247"/>
      <c r="U425" s="247"/>
      <c r="V425" s="247"/>
      <c r="W425" s="247"/>
      <c r="X425" s="248"/>
      <c r="Y425" s="13"/>
      <c r="Z425" s="13"/>
      <c r="AA425" s="13"/>
      <c r="AB425" s="13"/>
      <c r="AC425" s="13"/>
      <c r="AD425" s="13"/>
      <c r="AE425" s="13"/>
      <c r="AT425" s="249" t="s">
        <v>206</v>
      </c>
      <c r="AU425" s="249" t="s">
        <v>84</v>
      </c>
      <c r="AV425" s="13" t="s">
        <v>82</v>
      </c>
      <c r="AW425" s="13" t="s">
        <v>5</v>
      </c>
      <c r="AX425" s="13" t="s">
        <v>74</v>
      </c>
      <c r="AY425" s="249" t="s">
        <v>194</v>
      </c>
    </row>
    <row r="426" s="13" customFormat="1">
      <c r="A426" s="13"/>
      <c r="B426" s="239"/>
      <c r="C426" s="240"/>
      <c r="D426" s="241" t="s">
        <v>206</v>
      </c>
      <c r="E426" s="242" t="s">
        <v>20</v>
      </c>
      <c r="F426" s="243" t="s">
        <v>506</v>
      </c>
      <c r="G426" s="240"/>
      <c r="H426" s="242" t="s">
        <v>20</v>
      </c>
      <c r="I426" s="244"/>
      <c r="J426" s="244"/>
      <c r="K426" s="240"/>
      <c r="L426" s="240"/>
      <c r="M426" s="245"/>
      <c r="N426" s="246"/>
      <c r="O426" s="247"/>
      <c r="P426" s="247"/>
      <c r="Q426" s="247"/>
      <c r="R426" s="247"/>
      <c r="S426" s="247"/>
      <c r="T426" s="247"/>
      <c r="U426" s="247"/>
      <c r="V426" s="247"/>
      <c r="W426" s="247"/>
      <c r="X426" s="248"/>
      <c r="Y426" s="13"/>
      <c r="Z426" s="13"/>
      <c r="AA426" s="13"/>
      <c r="AB426" s="13"/>
      <c r="AC426" s="13"/>
      <c r="AD426" s="13"/>
      <c r="AE426" s="13"/>
      <c r="AT426" s="249" t="s">
        <v>206</v>
      </c>
      <c r="AU426" s="249" t="s">
        <v>84</v>
      </c>
      <c r="AV426" s="13" t="s">
        <v>82</v>
      </c>
      <c r="AW426" s="13" t="s">
        <v>5</v>
      </c>
      <c r="AX426" s="13" t="s">
        <v>74</v>
      </c>
      <c r="AY426" s="249" t="s">
        <v>194</v>
      </c>
    </row>
    <row r="427" s="14" customFormat="1">
      <c r="A427" s="14"/>
      <c r="B427" s="250"/>
      <c r="C427" s="251"/>
      <c r="D427" s="241" t="s">
        <v>206</v>
      </c>
      <c r="E427" s="252" t="s">
        <v>20</v>
      </c>
      <c r="F427" s="253" t="s">
        <v>82</v>
      </c>
      <c r="G427" s="251"/>
      <c r="H427" s="254">
        <v>1</v>
      </c>
      <c r="I427" s="255"/>
      <c r="J427" s="255"/>
      <c r="K427" s="251"/>
      <c r="L427" s="251"/>
      <c r="M427" s="256"/>
      <c r="N427" s="257"/>
      <c r="O427" s="258"/>
      <c r="P427" s="258"/>
      <c r="Q427" s="258"/>
      <c r="R427" s="258"/>
      <c r="S427" s="258"/>
      <c r="T427" s="258"/>
      <c r="U427" s="258"/>
      <c r="V427" s="258"/>
      <c r="W427" s="258"/>
      <c r="X427" s="259"/>
      <c r="Y427" s="14"/>
      <c r="Z427" s="14"/>
      <c r="AA427" s="14"/>
      <c r="AB427" s="14"/>
      <c r="AC427" s="14"/>
      <c r="AD427" s="14"/>
      <c r="AE427" s="14"/>
      <c r="AT427" s="260" t="s">
        <v>206</v>
      </c>
      <c r="AU427" s="260" t="s">
        <v>84</v>
      </c>
      <c r="AV427" s="14" t="s">
        <v>84</v>
      </c>
      <c r="AW427" s="14" t="s">
        <v>5</v>
      </c>
      <c r="AX427" s="14" t="s">
        <v>82</v>
      </c>
      <c r="AY427" s="260" t="s">
        <v>194</v>
      </c>
    </row>
    <row r="428" s="15" customFormat="1">
      <c r="A428" s="15"/>
      <c r="B428" s="261"/>
      <c r="C428" s="262"/>
      <c r="D428" s="241" t="s">
        <v>206</v>
      </c>
      <c r="E428" s="263" t="s">
        <v>20</v>
      </c>
      <c r="F428" s="264" t="s">
        <v>210</v>
      </c>
      <c r="G428" s="262"/>
      <c r="H428" s="265">
        <v>1</v>
      </c>
      <c r="I428" s="266"/>
      <c r="J428" s="266"/>
      <c r="K428" s="262"/>
      <c r="L428" s="262"/>
      <c r="M428" s="267"/>
      <c r="N428" s="268"/>
      <c r="O428" s="269"/>
      <c r="P428" s="269"/>
      <c r="Q428" s="269"/>
      <c r="R428" s="269"/>
      <c r="S428" s="269"/>
      <c r="T428" s="269"/>
      <c r="U428" s="269"/>
      <c r="V428" s="269"/>
      <c r="W428" s="269"/>
      <c r="X428" s="270"/>
      <c r="Y428" s="15"/>
      <c r="Z428" s="15"/>
      <c r="AA428" s="15"/>
      <c r="AB428" s="15"/>
      <c r="AC428" s="15"/>
      <c r="AD428" s="15"/>
      <c r="AE428" s="15"/>
      <c r="AT428" s="271" t="s">
        <v>206</v>
      </c>
      <c r="AU428" s="271" t="s">
        <v>84</v>
      </c>
      <c r="AV428" s="15" t="s">
        <v>202</v>
      </c>
      <c r="AW428" s="15" t="s">
        <v>5</v>
      </c>
      <c r="AX428" s="15" t="s">
        <v>74</v>
      </c>
      <c r="AY428" s="271" t="s">
        <v>194</v>
      </c>
    </row>
    <row r="429" s="2" customFormat="1" ht="16.5" customHeight="1">
      <c r="A429" s="41"/>
      <c r="B429" s="42"/>
      <c r="C429" s="283" t="s">
        <v>377</v>
      </c>
      <c r="D429" s="283" t="s">
        <v>418</v>
      </c>
      <c r="E429" s="284" t="s">
        <v>1708</v>
      </c>
      <c r="F429" s="285" t="s">
        <v>1709</v>
      </c>
      <c r="G429" s="286" t="s">
        <v>506</v>
      </c>
      <c r="H429" s="287">
        <v>1</v>
      </c>
      <c r="I429" s="288"/>
      <c r="J429" s="289"/>
      <c r="K429" s="290">
        <f>ROUND(P429*H429,2)</f>
        <v>0</v>
      </c>
      <c r="L429" s="285" t="s">
        <v>20</v>
      </c>
      <c r="M429" s="291"/>
      <c r="N429" s="292" t="s">
        <v>20</v>
      </c>
      <c r="O429" s="228" t="s">
        <v>43</v>
      </c>
      <c r="P429" s="229">
        <f>I429+J429</f>
        <v>0</v>
      </c>
      <c r="Q429" s="229">
        <f>ROUND(I429*H429,2)</f>
        <v>0</v>
      </c>
      <c r="R429" s="229">
        <f>ROUND(J429*H429,2)</f>
        <v>0</v>
      </c>
      <c r="S429" s="87"/>
      <c r="T429" s="230">
        <f>S429*H429</f>
        <v>0</v>
      </c>
      <c r="U429" s="230">
        <v>0.025000000000000001</v>
      </c>
      <c r="V429" s="230">
        <f>U429*H429</f>
        <v>0.025000000000000001</v>
      </c>
      <c r="W429" s="230">
        <v>0</v>
      </c>
      <c r="X429" s="231">
        <f>W429*H429</f>
        <v>0</v>
      </c>
      <c r="Y429" s="41"/>
      <c r="Z429" s="41"/>
      <c r="AA429" s="41"/>
      <c r="AB429" s="41"/>
      <c r="AC429" s="41"/>
      <c r="AD429" s="41"/>
      <c r="AE429" s="41"/>
      <c r="AR429" s="232" t="s">
        <v>243</v>
      </c>
      <c r="AT429" s="232" t="s">
        <v>418</v>
      </c>
      <c r="AU429" s="232" t="s">
        <v>84</v>
      </c>
      <c r="AY429" s="20" t="s">
        <v>194</v>
      </c>
      <c r="BE429" s="233">
        <f>IF(O429="základní",K429,0)</f>
        <v>0</v>
      </c>
      <c r="BF429" s="233">
        <f>IF(O429="snížená",K429,0)</f>
        <v>0</v>
      </c>
      <c r="BG429" s="233">
        <f>IF(O429="zákl. přenesená",K429,0)</f>
        <v>0</v>
      </c>
      <c r="BH429" s="233">
        <f>IF(O429="sníž. přenesená",K429,0)</f>
        <v>0</v>
      </c>
      <c r="BI429" s="233">
        <f>IF(O429="nulová",K429,0)</f>
        <v>0</v>
      </c>
      <c r="BJ429" s="20" t="s">
        <v>82</v>
      </c>
      <c r="BK429" s="233">
        <f>ROUND(P429*H429,2)</f>
        <v>0</v>
      </c>
      <c r="BL429" s="20" t="s">
        <v>202</v>
      </c>
      <c r="BM429" s="232" t="s">
        <v>1710</v>
      </c>
    </row>
    <row r="430" s="13" customFormat="1">
      <c r="A430" s="13"/>
      <c r="B430" s="239"/>
      <c r="C430" s="240"/>
      <c r="D430" s="241" t="s">
        <v>206</v>
      </c>
      <c r="E430" s="242" t="s">
        <v>20</v>
      </c>
      <c r="F430" s="243" t="s">
        <v>1662</v>
      </c>
      <c r="G430" s="240"/>
      <c r="H430" s="242" t="s">
        <v>20</v>
      </c>
      <c r="I430" s="244"/>
      <c r="J430" s="244"/>
      <c r="K430" s="240"/>
      <c r="L430" s="240"/>
      <c r="M430" s="245"/>
      <c r="N430" s="246"/>
      <c r="O430" s="247"/>
      <c r="P430" s="247"/>
      <c r="Q430" s="247"/>
      <c r="R430" s="247"/>
      <c r="S430" s="247"/>
      <c r="T430" s="247"/>
      <c r="U430" s="247"/>
      <c r="V430" s="247"/>
      <c r="W430" s="247"/>
      <c r="X430" s="248"/>
      <c r="Y430" s="13"/>
      <c r="Z430" s="13"/>
      <c r="AA430" s="13"/>
      <c r="AB430" s="13"/>
      <c r="AC430" s="13"/>
      <c r="AD430" s="13"/>
      <c r="AE430" s="13"/>
      <c r="AT430" s="249" t="s">
        <v>206</v>
      </c>
      <c r="AU430" s="249" t="s">
        <v>84</v>
      </c>
      <c r="AV430" s="13" t="s">
        <v>82</v>
      </c>
      <c r="AW430" s="13" t="s">
        <v>5</v>
      </c>
      <c r="AX430" s="13" t="s">
        <v>74</v>
      </c>
      <c r="AY430" s="249" t="s">
        <v>194</v>
      </c>
    </row>
    <row r="431" s="13" customFormat="1">
      <c r="A431" s="13"/>
      <c r="B431" s="239"/>
      <c r="C431" s="240"/>
      <c r="D431" s="241" t="s">
        <v>206</v>
      </c>
      <c r="E431" s="242" t="s">
        <v>20</v>
      </c>
      <c r="F431" s="243" t="s">
        <v>1709</v>
      </c>
      <c r="G431" s="240"/>
      <c r="H431" s="242" t="s">
        <v>20</v>
      </c>
      <c r="I431" s="244"/>
      <c r="J431" s="244"/>
      <c r="K431" s="240"/>
      <c r="L431" s="240"/>
      <c r="M431" s="245"/>
      <c r="N431" s="246"/>
      <c r="O431" s="247"/>
      <c r="P431" s="247"/>
      <c r="Q431" s="247"/>
      <c r="R431" s="247"/>
      <c r="S431" s="247"/>
      <c r="T431" s="247"/>
      <c r="U431" s="247"/>
      <c r="V431" s="247"/>
      <c r="W431" s="247"/>
      <c r="X431" s="248"/>
      <c r="Y431" s="13"/>
      <c r="Z431" s="13"/>
      <c r="AA431" s="13"/>
      <c r="AB431" s="13"/>
      <c r="AC431" s="13"/>
      <c r="AD431" s="13"/>
      <c r="AE431" s="13"/>
      <c r="AT431" s="249" t="s">
        <v>206</v>
      </c>
      <c r="AU431" s="249" t="s">
        <v>84</v>
      </c>
      <c r="AV431" s="13" t="s">
        <v>82</v>
      </c>
      <c r="AW431" s="13" t="s">
        <v>5</v>
      </c>
      <c r="AX431" s="13" t="s">
        <v>74</v>
      </c>
      <c r="AY431" s="249" t="s">
        <v>194</v>
      </c>
    </row>
    <row r="432" s="13" customFormat="1">
      <c r="A432" s="13"/>
      <c r="B432" s="239"/>
      <c r="C432" s="240"/>
      <c r="D432" s="241" t="s">
        <v>206</v>
      </c>
      <c r="E432" s="242" t="s">
        <v>20</v>
      </c>
      <c r="F432" s="243" t="s">
        <v>506</v>
      </c>
      <c r="G432" s="240"/>
      <c r="H432" s="242" t="s">
        <v>20</v>
      </c>
      <c r="I432" s="244"/>
      <c r="J432" s="244"/>
      <c r="K432" s="240"/>
      <c r="L432" s="240"/>
      <c r="M432" s="245"/>
      <c r="N432" s="246"/>
      <c r="O432" s="247"/>
      <c r="P432" s="247"/>
      <c r="Q432" s="247"/>
      <c r="R432" s="247"/>
      <c r="S432" s="247"/>
      <c r="T432" s="247"/>
      <c r="U432" s="247"/>
      <c r="V432" s="247"/>
      <c r="W432" s="247"/>
      <c r="X432" s="248"/>
      <c r="Y432" s="13"/>
      <c r="Z432" s="13"/>
      <c r="AA432" s="13"/>
      <c r="AB432" s="13"/>
      <c r="AC432" s="13"/>
      <c r="AD432" s="13"/>
      <c r="AE432" s="13"/>
      <c r="AT432" s="249" t="s">
        <v>206</v>
      </c>
      <c r="AU432" s="249" t="s">
        <v>84</v>
      </c>
      <c r="AV432" s="13" t="s">
        <v>82</v>
      </c>
      <c r="AW432" s="13" t="s">
        <v>5</v>
      </c>
      <c r="AX432" s="13" t="s">
        <v>74</v>
      </c>
      <c r="AY432" s="249" t="s">
        <v>194</v>
      </c>
    </row>
    <row r="433" s="14" customFormat="1">
      <c r="A433" s="14"/>
      <c r="B433" s="250"/>
      <c r="C433" s="251"/>
      <c r="D433" s="241" t="s">
        <v>206</v>
      </c>
      <c r="E433" s="252" t="s">
        <v>20</v>
      </c>
      <c r="F433" s="253" t="s">
        <v>82</v>
      </c>
      <c r="G433" s="251"/>
      <c r="H433" s="254">
        <v>1</v>
      </c>
      <c r="I433" s="255"/>
      <c r="J433" s="255"/>
      <c r="K433" s="251"/>
      <c r="L433" s="251"/>
      <c r="M433" s="256"/>
      <c r="N433" s="257"/>
      <c r="O433" s="258"/>
      <c r="P433" s="258"/>
      <c r="Q433" s="258"/>
      <c r="R433" s="258"/>
      <c r="S433" s="258"/>
      <c r="T433" s="258"/>
      <c r="U433" s="258"/>
      <c r="V433" s="258"/>
      <c r="W433" s="258"/>
      <c r="X433" s="259"/>
      <c r="Y433" s="14"/>
      <c r="Z433" s="14"/>
      <c r="AA433" s="14"/>
      <c r="AB433" s="14"/>
      <c r="AC433" s="14"/>
      <c r="AD433" s="14"/>
      <c r="AE433" s="14"/>
      <c r="AT433" s="260" t="s">
        <v>206</v>
      </c>
      <c r="AU433" s="260" t="s">
        <v>84</v>
      </c>
      <c r="AV433" s="14" t="s">
        <v>84</v>
      </c>
      <c r="AW433" s="14" t="s">
        <v>5</v>
      </c>
      <c r="AX433" s="14" t="s">
        <v>74</v>
      </c>
      <c r="AY433" s="260" t="s">
        <v>194</v>
      </c>
    </row>
    <row r="434" s="15" customFormat="1">
      <c r="A434" s="15"/>
      <c r="B434" s="261"/>
      <c r="C434" s="262"/>
      <c r="D434" s="241" t="s">
        <v>206</v>
      </c>
      <c r="E434" s="263" t="s">
        <v>20</v>
      </c>
      <c r="F434" s="264" t="s">
        <v>210</v>
      </c>
      <c r="G434" s="262"/>
      <c r="H434" s="265">
        <v>1</v>
      </c>
      <c r="I434" s="266"/>
      <c r="J434" s="266"/>
      <c r="K434" s="262"/>
      <c r="L434" s="262"/>
      <c r="M434" s="267"/>
      <c r="N434" s="268"/>
      <c r="O434" s="269"/>
      <c r="P434" s="269"/>
      <c r="Q434" s="269"/>
      <c r="R434" s="269"/>
      <c r="S434" s="269"/>
      <c r="T434" s="269"/>
      <c r="U434" s="269"/>
      <c r="V434" s="269"/>
      <c r="W434" s="269"/>
      <c r="X434" s="270"/>
      <c r="Y434" s="15"/>
      <c r="Z434" s="15"/>
      <c r="AA434" s="15"/>
      <c r="AB434" s="15"/>
      <c r="AC434" s="15"/>
      <c r="AD434" s="15"/>
      <c r="AE434" s="15"/>
      <c r="AT434" s="271" t="s">
        <v>206</v>
      </c>
      <c r="AU434" s="271" t="s">
        <v>84</v>
      </c>
      <c r="AV434" s="15" t="s">
        <v>202</v>
      </c>
      <c r="AW434" s="15" t="s">
        <v>5</v>
      </c>
      <c r="AX434" s="15" t="s">
        <v>82</v>
      </c>
      <c r="AY434" s="271" t="s">
        <v>194</v>
      </c>
    </row>
    <row r="435" s="2" customFormat="1" ht="24.15" customHeight="1">
      <c r="A435" s="41"/>
      <c r="B435" s="42"/>
      <c r="C435" s="220" t="s">
        <v>375</v>
      </c>
      <c r="D435" s="220" t="s">
        <v>197</v>
      </c>
      <c r="E435" s="221" t="s">
        <v>1711</v>
      </c>
      <c r="F435" s="222" t="s">
        <v>1712</v>
      </c>
      <c r="G435" s="223" t="s">
        <v>503</v>
      </c>
      <c r="H435" s="224">
        <v>8</v>
      </c>
      <c r="I435" s="225"/>
      <c r="J435" s="225"/>
      <c r="K435" s="226">
        <f>ROUND(P435*H435,2)</f>
        <v>0</v>
      </c>
      <c r="L435" s="222" t="s">
        <v>201</v>
      </c>
      <c r="M435" s="47"/>
      <c r="N435" s="227" t="s">
        <v>20</v>
      </c>
      <c r="O435" s="228" t="s">
        <v>43</v>
      </c>
      <c r="P435" s="229">
        <f>I435+J435</f>
        <v>0</v>
      </c>
      <c r="Q435" s="229">
        <f>ROUND(I435*H435,2)</f>
        <v>0</v>
      </c>
      <c r="R435" s="229">
        <f>ROUND(J435*H435,2)</f>
        <v>0</v>
      </c>
      <c r="S435" s="87"/>
      <c r="T435" s="230">
        <f>S435*H435</f>
        <v>0</v>
      </c>
      <c r="U435" s="230">
        <v>0</v>
      </c>
      <c r="V435" s="230">
        <f>U435*H435</f>
        <v>0</v>
      </c>
      <c r="W435" s="230">
        <v>0</v>
      </c>
      <c r="X435" s="231">
        <f>W435*H435</f>
        <v>0</v>
      </c>
      <c r="Y435" s="41"/>
      <c r="Z435" s="41"/>
      <c r="AA435" s="41"/>
      <c r="AB435" s="41"/>
      <c r="AC435" s="41"/>
      <c r="AD435" s="41"/>
      <c r="AE435" s="41"/>
      <c r="AR435" s="232" t="s">
        <v>202</v>
      </c>
      <c r="AT435" s="232" t="s">
        <v>197</v>
      </c>
      <c r="AU435" s="232" t="s">
        <v>84</v>
      </c>
      <c r="AY435" s="20" t="s">
        <v>194</v>
      </c>
      <c r="BE435" s="233">
        <f>IF(O435="základní",K435,0)</f>
        <v>0</v>
      </c>
      <c r="BF435" s="233">
        <f>IF(O435="snížená",K435,0)</f>
        <v>0</v>
      </c>
      <c r="BG435" s="233">
        <f>IF(O435="zákl. přenesená",K435,0)</f>
        <v>0</v>
      </c>
      <c r="BH435" s="233">
        <f>IF(O435="sníž. přenesená",K435,0)</f>
        <v>0</v>
      </c>
      <c r="BI435" s="233">
        <f>IF(O435="nulová",K435,0)</f>
        <v>0</v>
      </c>
      <c r="BJ435" s="20" t="s">
        <v>82</v>
      </c>
      <c r="BK435" s="233">
        <f>ROUND(P435*H435,2)</f>
        <v>0</v>
      </c>
      <c r="BL435" s="20" t="s">
        <v>202</v>
      </c>
      <c r="BM435" s="232" t="s">
        <v>1713</v>
      </c>
    </row>
    <row r="436" s="2" customFormat="1">
      <c r="A436" s="41"/>
      <c r="B436" s="42"/>
      <c r="C436" s="43"/>
      <c r="D436" s="234" t="s">
        <v>204</v>
      </c>
      <c r="E436" s="43"/>
      <c r="F436" s="235" t="s">
        <v>1714</v>
      </c>
      <c r="G436" s="43"/>
      <c r="H436" s="43"/>
      <c r="I436" s="236"/>
      <c r="J436" s="236"/>
      <c r="K436" s="43"/>
      <c r="L436" s="43"/>
      <c r="M436" s="47"/>
      <c r="N436" s="237"/>
      <c r="O436" s="238"/>
      <c r="P436" s="87"/>
      <c r="Q436" s="87"/>
      <c r="R436" s="87"/>
      <c r="S436" s="87"/>
      <c r="T436" s="87"/>
      <c r="U436" s="87"/>
      <c r="V436" s="87"/>
      <c r="W436" s="87"/>
      <c r="X436" s="88"/>
      <c r="Y436" s="41"/>
      <c r="Z436" s="41"/>
      <c r="AA436" s="41"/>
      <c r="AB436" s="41"/>
      <c r="AC436" s="41"/>
      <c r="AD436" s="41"/>
      <c r="AE436" s="41"/>
      <c r="AT436" s="20" t="s">
        <v>204</v>
      </c>
      <c r="AU436" s="20" t="s">
        <v>84</v>
      </c>
    </row>
    <row r="437" s="13" customFormat="1">
      <c r="A437" s="13"/>
      <c r="B437" s="239"/>
      <c r="C437" s="240"/>
      <c r="D437" s="241" t="s">
        <v>206</v>
      </c>
      <c r="E437" s="242" t="s">
        <v>20</v>
      </c>
      <c r="F437" s="243" t="s">
        <v>1662</v>
      </c>
      <c r="G437" s="240"/>
      <c r="H437" s="242" t="s">
        <v>20</v>
      </c>
      <c r="I437" s="244"/>
      <c r="J437" s="244"/>
      <c r="K437" s="240"/>
      <c r="L437" s="240"/>
      <c r="M437" s="245"/>
      <c r="N437" s="246"/>
      <c r="O437" s="247"/>
      <c r="P437" s="247"/>
      <c r="Q437" s="247"/>
      <c r="R437" s="247"/>
      <c r="S437" s="247"/>
      <c r="T437" s="247"/>
      <c r="U437" s="247"/>
      <c r="V437" s="247"/>
      <c r="W437" s="247"/>
      <c r="X437" s="248"/>
      <c r="Y437" s="13"/>
      <c r="Z437" s="13"/>
      <c r="AA437" s="13"/>
      <c r="AB437" s="13"/>
      <c r="AC437" s="13"/>
      <c r="AD437" s="13"/>
      <c r="AE437" s="13"/>
      <c r="AT437" s="249" t="s">
        <v>206</v>
      </c>
      <c r="AU437" s="249" t="s">
        <v>84</v>
      </c>
      <c r="AV437" s="13" t="s">
        <v>82</v>
      </c>
      <c r="AW437" s="13" t="s">
        <v>5</v>
      </c>
      <c r="AX437" s="13" t="s">
        <v>74</v>
      </c>
      <c r="AY437" s="249" t="s">
        <v>194</v>
      </c>
    </row>
    <row r="438" s="13" customFormat="1">
      <c r="A438" s="13"/>
      <c r="B438" s="239"/>
      <c r="C438" s="240"/>
      <c r="D438" s="241" t="s">
        <v>206</v>
      </c>
      <c r="E438" s="242" t="s">
        <v>20</v>
      </c>
      <c r="F438" s="243" t="s">
        <v>1715</v>
      </c>
      <c r="G438" s="240"/>
      <c r="H438" s="242" t="s">
        <v>20</v>
      </c>
      <c r="I438" s="244"/>
      <c r="J438" s="244"/>
      <c r="K438" s="240"/>
      <c r="L438" s="240"/>
      <c r="M438" s="245"/>
      <c r="N438" s="246"/>
      <c r="O438" s="247"/>
      <c r="P438" s="247"/>
      <c r="Q438" s="247"/>
      <c r="R438" s="247"/>
      <c r="S438" s="247"/>
      <c r="T438" s="247"/>
      <c r="U438" s="247"/>
      <c r="V438" s="247"/>
      <c r="W438" s="247"/>
      <c r="X438" s="248"/>
      <c r="Y438" s="13"/>
      <c r="Z438" s="13"/>
      <c r="AA438" s="13"/>
      <c r="AB438" s="13"/>
      <c r="AC438" s="13"/>
      <c r="AD438" s="13"/>
      <c r="AE438" s="13"/>
      <c r="AT438" s="249" t="s">
        <v>206</v>
      </c>
      <c r="AU438" s="249" t="s">
        <v>84</v>
      </c>
      <c r="AV438" s="13" t="s">
        <v>82</v>
      </c>
      <c r="AW438" s="13" t="s">
        <v>5</v>
      </c>
      <c r="AX438" s="13" t="s">
        <v>74</v>
      </c>
      <c r="AY438" s="249" t="s">
        <v>194</v>
      </c>
    </row>
    <row r="439" s="13" customFormat="1">
      <c r="A439" s="13"/>
      <c r="B439" s="239"/>
      <c r="C439" s="240"/>
      <c r="D439" s="241" t="s">
        <v>206</v>
      </c>
      <c r="E439" s="242" t="s">
        <v>20</v>
      </c>
      <c r="F439" s="243" t="s">
        <v>506</v>
      </c>
      <c r="G439" s="240"/>
      <c r="H439" s="242" t="s">
        <v>20</v>
      </c>
      <c r="I439" s="244"/>
      <c r="J439" s="244"/>
      <c r="K439" s="240"/>
      <c r="L439" s="240"/>
      <c r="M439" s="245"/>
      <c r="N439" s="246"/>
      <c r="O439" s="247"/>
      <c r="P439" s="247"/>
      <c r="Q439" s="247"/>
      <c r="R439" s="247"/>
      <c r="S439" s="247"/>
      <c r="T439" s="247"/>
      <c r="U439" s="247"/>
      <c r="V439" s="247"/>
      <c r="W439" s="247"/>
      <c r="X439" s="248"/>
      <c r="Y439" s="13"/>
      <c r="Z439" s="13"/>
      <c r="AA439" s="13"/>
      <c r="AB439" s="13"/>
      <c r="AC439" s="13"/>
      <c r="AD439" s="13"/>
      <c r="AE439" s="13"/>
      <c r="AT439" s="249" t="s">
        <v>206</v>
      </c>
      <c r="AU439" s="249" t="s">
        <v>84</v>
      </c>
      <c r="AV439" s="13" t="s">
        <v>82</v>
      </c>
      <c r="AW439" s="13" t="s">
        <v>5</v>
      </c>
      <c r="AX439" s="13" t="s">
        <v>74</v>
      </c>
      <c r="AY439" s="249" t="s">
        <v>194</v>
      </c>
    </row>
    <row r="440" s="14" customFormat="1">
      <c r="A440" s="14"/>
      <c r="B440" s="250"/>
      <c r="C440" s="251"/>
      <c r="D440" s="241" t="s">
        <v>206</v>
      </c>
      <c r="E440" s="252" t="s">
        <v>20</v>
      </c>
      <c r="F440" s="253" t="s">
        <v>243</v>
      </c>
      <c r="G440" s="251"/>
      <c r="H440" s="254">
        <v>8</v>
      </c>
      <c r="I440" s="255"/>
      <c r="J440" s="255"/>
      <c r="K440" s="251"/>
      <c r="L440" s="251"/>
      <c r="M440" s="256"/>
      <c r="N440" s="257"/>
      <c r="O440" s="258"/>
      <c r="P440" s="258"/>
      <c r="Q440" s="258"/>
      <c r="R440" s="258"/>
      <c r="S440" s="258"/>
      <c r="T440" s="258"/>
      <c r="U440" s="258"/>
      <c r="V440" s="258"/>
      <c r="W440" s="258"/>
      <c r="X440" s="259"/>
      <c r="Y440" s="14"/>
      <c r="Z440" s="14"/>
      <c r="AA440" s="14"/>
      <c r="AB440" s="14"/>
      <c r="AC440" s="14"/>
      <c r="AD440" s="14"/>
      <c r="AE440" s="14"/>
      <c r="AT440" s="260" t="s">
        <v>206</v>
      </c>
      <c r="AU440" s="260" t="s">
        <v>84</v>
      </c>
      <c r="AV440" s="14" t="s">
        <v>84</v>
      </c>
      <c r="AW440" s="14" t="s">
        <v>5</v>
      </c>
      <c r="AX440" s="14" t="s">
        <v>74</v>
      </c>
      <c r="AY440" s="260" t="s">
        <v>194</v>
      </c>
    </row>
    <row r="441" s="15" customFormat="1">
      <c r="A441" s="15"/>
      <c r="B441" s="261"/>
      <c r="C441" s="262"/>
      <c r="D441" s="241" t="s">
        <v>206</v>
      </c>
      <c r="E441" s="263" t="s">
        <v>20</v>
      </c>
      <c r="F441" s="264" t="s">
        <v>210</v>
      </c>
      <c r="G441" s="262"/>
      <c r="H441" s="265">
        <v>8</v>
      </c>
      <c r="I441" s="266"/>
      <c r="J441" s="266"/>
      <c r="K441" s="262"/>
      <c r="L441" s="262"/>
      <c r="M441" s="267"/>
      <c r="N441" s="268"/>
      <c r="O441" s="269"/>
      <c r="P441" s="269"/>
      <c r="Q441" s="269"/>
      <c r="R441" s="269"/>
      <c r="S441" s="269"/>
      <c r="T441" s="269"/>
      <c r="U441" s="269"/>
      <c r="V441" s="269"/>
      <c r="W441" s="269"/>
      <c r="X441" s="270"/>
      <c r="Y441" s="15"/>
      <c r="Z441" s="15"/>
      <c r="AA441" s="15"/>
      <c r="AB441" s="15"/>
      <c r="AC441" s="15"/>
      <c r="AD441" s="15"/>
      <c r="AE441" s="15"/>
      <c r="AT441" s="271" t="s">
        <v>206</v>
      </c>
      <c r="AU441" s="271" t="s">
        <v>84</v>
      </c>
      <c r="AV441" s="15" t="s">
        <v>202</v>
      </c>
      <c r="AW441" s="15" t="s">
        <v>5</v>
      </c>
      <c r="AX441" s="15" t="s">
        <v>82</v>
      </c>
      <c r="AY441" s="271" t="s">
        <v>194</v>
      </c>
    </row>
    <row r="442" s="2" customFormat="1" ht="16.5" customHeight="1">
      <c r="A442" s="41"/>
      <c r="B442" s="42"/>
      <c r="C442" s="283" t="s">
        <v>392</v>
      </c>
      <c r="D442" s="283" t="s">
        <v>418</v>
      </c>
      <c r="E442" s="284" t="s">
        <v>1591</v>
      </c>
      <c r="F442" s="285" t="s">
        <v>1592</v>
      </c>
      <c r="G442" s="286" t="s">
        <v>506</v>
      </c>
      <c r="H442" s="287">
        <v>8</v>
      </c>
      <c r="I442" s="288"/>
      <c r="J442" s="289"/>
      <c r="K442" s="290">
        <f>ROUND(P442*H442,2)</f>
        <v>0</v>
      </c>
      <c r="L442" s="285" t="s">
        <v>20</v>
      </c>
      <c r="M442" s="291"/>
      <c r="N442" s="292" t="s">
        <v>20</v>
      </c>
      <c r="O442" s="228" t="s">
        <v>43</v>
      </c>
      <c r="P442" s="229">
        <f>I442+J442</f>
        <v>0</v>
      </c>
      <c r="Q442" s="229">
        <f>ROUND(I442*H442,2)</f>
        <v>0</v>
      </c>
      <c r="R442" s="229">
        <f>ROUND(J442*H442,2)</f>
        <v>0</v>
      </c>
      <c r="S442" s="87"/>
      <c r="T442" s="230">
        <f>S442*H442</f>
        <v>0</v>
      </c>
      <c r="U442" s="230">
        <v>0.029999999999999999</v>
      </c>
      <c r="V442" s="230">
        <f>U442*H442</f>
        <v>0.23999999999999999</v>
      </c>
      <c r="W442" s="230">
        <v>0</v>
      </c>
      <c r="X442" s="231">
        <f>W442*H442</f>
        <v>0</v>
      </c>
      <c r="Y442" s="41"/>
      <c r="Z442" s="41"/>
      <c r="AA442" s="41"/>
      <c r="AB442" s="41"/>
      <c r="AC442" s="41"/>
      <c r="AD442" s="41"/>
      <c r="AE442" s="41"/>
      <c r="AR442" s="232" t="s">
        <v>243</v>
      </c>
      <c r="AT442" s="232" t="s">
        <v>418</v>
      </c>
      <c r="AU442" s="232" t="s">
        <v>84</v>
      </c>
      <c r="AY442" s="20" t="s">
        <v>194</v>
      </c>
      <c r="BE442" s="233">
        <f>IF(O442="základní",K442,0)</f>
        <v>0</v>
      </c>
      <c r="BF442" s="233">
        <f>IF(O442="snížená",K442,0)</f>
        <v>0</v>
      </c>
      <c r="BG442" s="233">
        <f>IF(O442="zákl. přenesená",K442,0)</f>
        <v>0</v>
      </c>
      <c r="BH442" s="233">
        <f>IF(O442="sníž. přenesená",K442,0)</f>
        <v>0</v>
      </c>
      <c r="BI442" s="233">
        <f>IF(O442="nulová",K442,0)</f>
        <v>0</v>
      </c>
      <c r="BJ442" s="20" t="s">
        <v>82</v>
      </c>
      <c r="BK442" s="233">
        <f>ROUND(P442*H442,2)</f>
        <v>0</v>
      </c>
      <c r="BL442" s="20" t="s">
        <v>202</v>
      </c>
      <c r="BM442" s="232" t="s">
        <v>1716</v>
      </c>
    </row>
    <row r="443" s="13" customFormat="1">
      <c r="A443" s="13"/>
      <c r="B443" s="239"/>
      <c r="C443" s="240"/>
      <c r="D443" s="241" t="s">
        <v>206</v>
      </c>
      <c r="E443" s="242" t="s">
        <v>20</v>
      </c>
      <c r="F443" s="243" t="s">
        <v>1662</v>
      </c>
      <c r="G443" s="240"/>
      <c r="H443" s="242" t="s">
        <v>20</v>
      </c>
      <c r="I443" s="244"/>
      <c r="J443" s="244"/>
      <c r="K443" s="240"/>
      <c r="L443" s="240"/>
      <c r="M443" s="245"/>
      <c r="N443" s="246"/>
      <c r="O443" s="247"/>
      <c r="P443" s="247"/>
      <c r="Q443" s="247"/>
      <c r="R443" s="247"/>
      <c r="S443" s="247"/>
      <c r="T443" s="247"/>
      <c r="U443" s="247"/>
      <c r="V443" s="247"/>
      <c r="W443" s="247"/>
      <c r="X443" s="248"/>
      <c r="Y443" s="13"/>
      <c r="Z443" s="13"/>
      <c r="AA443" s="13"/>
      <c r="AB443" s="13"/>
      <c r="AC443" s="13"/>
      <c r="AD443" s="13"/>
      <c r="AE443" s="13"/>
      <c r="AT443" s="249" t="s">
        <v>206</v>
      </c>
      <c r="AU443" s="249" t="s">
        <v>84</v>
      </c>
      <c r="AV443" s="13" t="s">
        <v>82</v>
      </c>
      <c r="AW443" s="13" t="s">
        <v>5</v>
      </c>
      <c r="AX443" s="13" t="s">
        <v>74</v>
      </c>
      <c r="AY443" s="249" t="s">
        <v>194</v>
      </c>
    </row>
    <row r="444" s="13" customFormat="1">
      <c r="A444" s="13"/>
      <c r="B444" s="239"/>
      <c r="C444" s="240"/>
      <c r="D444" s="241" t="s">
        <v>206</v>
      </c>
      <c r="E444" s="242" t="s">
        <v>20</v>
      </c>
      <c r="F444" s="243" t="s">
        <v>1592</v>
      </c>
      <c r="G444" s="240"/>
      <c r="H444" s="242" t="s">
        <v>20</v>
      </c>
      <c r="I444" s="244"/>
      <c r="J444" s="244"/>
      <c r="K444" s="240"/>
      <c r="L444" s="240"/>
      <c r="M444" s="245"/>
      <c r="N444" s="246"/>
      <c r="O444" s="247"/>
      <c r="P444" s="247"/>
      <c r="Q444" s="247"/>
      <c r="R444" s="247"/>
      <c r="S444" s="247"/>
      <c r="T444" s="247"/>
      <c r="U444" s="247"/>
      <c r="V444" s="247"/>
      <c r="W444" s="247"/>
      <c r="X444" s="248"/>
      <c r="Y444" s="13"/>
      <c r="Z444" s="13"/>
      <c r="AA444" s="13"/>
      <c r="AB444" s="13"/>
      <c r="AC444" s="13"/>
      <c r="AD444" s="13"/>
      <c r="AE444" s="13"/>
      <c r="AT444" s="249" t="s">
        <v>206</v>
      </c>
      <c r="AU444" s="249" t="s">
        <v>84</v>
      </c>
      <c r="AV444" s="13" t="s">
        <v>82</v>
      </c>
      <c r="AW444" s="13" t="s">
        <v>5</v>
      </c>
      <c r="AX444" s="13" t="s">
        <v>74</v>
      </c>
      <c r="AY444" s="249" t="s">
        <v>194</v>
      </c>
    </row>
    <row r="445" s="13" customFormat="1">
      <c r="A445" s="13"/>
      <c r="B445" s="239"/>
      <c r="C445" s="240"/>
      <c r="D445" s="241" t="s">
        <v>206</v>
      </c>
      <c r="E445" s="242" t="s">
        <v>20</v>
      </c>
      <c r="F445" s="243" t="s">
        <v>506</v>
      </c>
      <c r="G445" s="240"/>
      <c r="H445" s="242" t="s">
        <v>20</v>
      </c>
      <c r="I445" s="244"/>
      <c r="J445" s="244"/>
      <c r="K445" s="240"/>
      <c r="L445" s="240"/>
      <c r="M445" s="245"/>
      <c r="N445" s="246"/>
      <c r="O445" s="247"/>
      <c r="P445" s="247"/>
      <c r="Q445" s="247"/>
      <c r="R445" s="247"/>
      <c r="S445" s="247"/>
      <c r="T445" s="247"/>
      <c r="U445" s="247"/>
      <c r="V445" s="247"/>
      <c r="W445" s="247"/>
      <c r="X445" s="248"/>
      <c r="Y445" s="13"/>
      <c r="Z445" s="13"/>
      <c r="AA445" s="13"/>
      <c r="AB445" s="13"/>
      <c r="AC445" s="13"/>
      <c r="AD445" s="13"/>
      <c r="AE445" s="13"/>
      <c r="AT445" s="249" t="s">
        <v>206</v>
      </c>
      <c r="AU445" s="249" t="s">
        <v>84</v>
      </c>
      <c r="AV445" s="13" t="s">
        <v>82</v>
      </c>
      <c r="AW445" s="13" t="s">
        <v>5</v>
      </c>
      <c r="AX445" s="13" t="s">
        <v>74</v>
      </c>
      <c r="AY445" s="249" t="s">
        <v>194</v>
      </c>
    </row>
    <row r="446" s="14" customFormat="1">
      <c r="A446" s="14"/>
      <c r="B446" s="250"/>
      <c r="C446" s="251"/>
      <c r="D446" s="241" t="s">
        <v>206</v>
      </c>
      <c r="E446" s="252" t="s">
        <v>20</v>
      </c>
      <c r="F446" s="253" t="s">
        <v>243</v>
      </c>
      <c r="G446" s="251"/>
      <c r="H446" s="254">
        <v>8</v>
      </c>
      <c r="I446" s="255"/>
      <c r="J446" s="255"/>
      <c r="K446" s="251"/>
      <c r="L446" s="251"/>
      <c r="M446" s="256"/>
      <c r="N446" s="257"/>
      <c r="O446" s="258"/>
      <c r="P446" s="258"/>
      <c r="Q446" s="258"/>
      <c r="R446" s="258"/>
      <c r="S446" s="258"/>
      <c r="T446" s="258"/>
      <c r="U446" s="258"/>
      <c r="V446" s="258"/>
      <c r="W446" s="258"/>
      <c r="X446" s="259"/>
      <c r="Y446" s="14"/>
      <c r="Z446" s="14"/>
      <c r="AA446" s="14"/>
      <c r="AB446" s="14"/>
      <c r="AC446" s="14"/>
      <c r="AD446" s="14"/>
      <c r="AE446" s="14"/>
      <c r="AT446" s="260" t="s">
        <v>206</v>
      </c>
      <c r="AU446" s="260" t="s">
        <v>84</v>
      </c>
      <c r="AV446" s="14" t="s">
        <v>84</v>
      </c>
      <c r="AW446" s="14" t="s">
        <v>5</v>
      </c>
      <c r="AX446" s="14" t="s">
        <v>74</v>
      </c>
      <c r="AY446" s="260" t="s">
        <v>194</v>
      </c>
    </row>
    <row r="447" s="15" customFormat="1">
      <c r="A447" s="15"/>
      <c r="B447" s="261"/>
      <c r="C447" s="262"/>
      <c r="D447" s="241" t="s">
        <v>206</v>
      </c>
      <c r="E447" s="263" t="s">
        <v>20</v>
      </c>
      <c r="F447" s="264" t="s">
        <v>210</v>
      </c>
      <c r="G447" s="262"/>
      <c r="H447" s="265">
        <v>8</v>
      </c>
      <c r="I447" s="266"/>
      <c r="J447" s="266"/>
      <c r="K447" s="262"/>
      <c r="L447" s="262"/>
      <c r="M447" s="267"/>
      <c r="N447" s="268"/>
      <c r="O447" s="269"/>
      <c r="P447" s="269"/>
      <c r="Q447" s="269"/>
      <c r="R447" s="269"/>
      <c r="S447" s="269"/>
      <c r="T447" s="269"/>
      <c r="U447" s="269"/>
      <c r="V447" s="269"/>
      <c r="W447" s="269"/>
      <c r="X447" s="270"/>
      <c r="Y447" s="15"/>
      <c r="Z447" s="15"/>
      <c r="AA447" s="15"/>
      <c r="AB447" s="15"/>
      <c r="AC447" s="15"/>
      <c r="AD447" s="15"/>
      <c r="AE447" s="15"/>
      <c r="AT447" s="271" t="s">
        <v>206</v>
      </c>
      <c r="AU447" s="271" t="s">
        <v>84</v>
      </c>
      <c r="AV447" s="15" t="s">
        <v>202</v>
      </c>
      <c r="AW447" s="15" t="s">
        <v>5</v>
      </c>
      <c r="AX447" s="15" t="s">
        <v>82</v>
      </c>
      <c r="AY447" s="271" t="s">
        <v>194</v>
      </c>
    </row>
    <row r="448" s="2" customFormat="1" ht="24.15" customHeight="1">
      <c r="A448" s="41"/>
      <c r="B448" s="42"/>
      <c r="C448" s="220" t="s">
        <v>399</v>
      </c>
      <c r="D448" s="220" t="s">
        <v>197</v>
      </c>
      <c r="E448" s="221" t="s">
        <v>1717</v>
      </c>
      <c r="F448" s="222" t="s">
        <v>1718</v>
      </c>
      <c r="G448" s="223" t="s">
        <v>503</v>
      </c>
      <c r="H448" s="224">
        <v>14</v>
      </c>
      <c r="I448" s="225"/>
      <c r="J448" s="225"/>
      <c r="K448" s="226">
        <f>ROUND(P448*H448,2)</f>
        <v>0</v>
      </c>
      <c r="L448" s="222" t="s">
        <v>201</v>
      </c>
      <c r="M448" s="47"/>
      <c r="N448" s="227" t="s">
        <v>20</v>
      </c>
      <c r="O448" s="228" t="s">
        <v>43</v>
      </c>
      <c r="P448" s="229">
        <f>I448+J448</f>
        <v>0</v>
      </c>
      <c r="Q448" s="229">
        <f>ROUND(I448*H448,2)</f>
        <v>0</v>
      </c>
      <c r="R448" s="229">
        <f>ROUND(J448*H448,2)</f>
        <v>0</v>
      </c>
      <c r="S448" s="87"/>
      <c r="T448" s="230">
        <f>S448*H448</f>
        <v>0</v>
      </c>
      <c r="U448" s="230">
        <v>4.6E-05</v>
      </c>
      <c r="V448" s="230">
        <f>U448*H448</f>
        <v>0.00064400000000000004</v>
      </c>
      <c r="W448" s="230">
        <v>0</v>
      </c>
      <c r="X448" s="231">
        <f>W448*H448</f>
        <v>0</v>
      </c>
      <c r="Y448" s="41"/>
      <c r="Z448" s="41"/>
      <c r="AA448" s="41"/>
      <c r="AB448" s="41"/>
      <c r="AC448" s="41"/>
      <c r="AD448" s="41"/>
      <c r="AE448" s="41"/>
      <c r="AR448" s="232" t="s">
        <v>202</v>
      </c>
      <c r="AT448" s="232" t="s">
        <v>197</v>
      </c>
      <c r="AU448" s="232" t="s">
        <v>84</v>
      </c>
      <c r="AY448" s="20" t="s">
        <v>194</v>
      </c>
      <c r="BE448" s="233">
        <f>IF(O448="základní",K448,0)</f>
        <v>0</v>
      </c>
      <c r="BF448" s="233">
        <f>IF(O448="snížená",K448,0)</f>
        <v>0</v>
      </c>
      <c r="BG448" s="233">
        <f>IF(O448="zákl. přenesená",K448,0)</f>
        <v>0</v>
      </c>
      <c r="BH448" s="233">
        <f>IF(O448="sníž. přenesená",K448,0)</f>
        <v>0</v>
      </c>
      <c r="BI448" s="233">
        <f>IF(O448="nulová",K448,0)</f>
        <v>0</v>
      </c>
      <c r="BJ448" s="20" t="s">
        <v>82</v>
      </c>
      <c r="BK448" s="233">
        <f>ROUND(P448*H448,2)</f>
        <v>0</v>
      </c>
      <c r="BL448" s="20" t="s">
        <v>202</v>
      </c>
      <c r="BM448" s="232" t="s">
        <v>1719</v>
      </c>
    </row>
    <row r="449" s="2" customFormat="1">
      <c r="A449" s="41"/>
      <c r="B449" s="42"/>
      <c r="C449" s="43"/>
      <c r="D449" s="234" t="s">
        <v>204</v>
      </c>
      <c r="E449" s="43"/>
      <c r="F449" s="235" t="s">
        <v>1720</v>
      </c>
      <c r="G449" s="43"/>
      <c r="H449" s="43"/>
      <c r="I449" s="236"/>
      <c r="J449" s="236"/>
      <c r="K449" s="43"/>
      <c r="L449" s="43"/>
      <c r="M449" s="47"/>
      <c r="N449" s="237"/>
      <c r="O449" s="238"/>
      <c r="P449" s="87"/>
      <c r="Q449" s="87"/>
      <c r="R449" s="87"/>
      <c r="S449" s="87"/>
      <c r="T449" s="87"/>
      <c r="U449" s="87"/>
      <c r="V449" s="87"/>
      <c r="W449" s="87"/>
      <c r="X449" s="88"/>
      <c r="Y449" s="41"/>
      <c r="Z449" s="41"/>
      <c r="AA449" s="41"/>
      <c r="AB449" s="41"/>
      <c r="AC449" s="41"/>
      <c r="AD449" s="41"/>
      <c r="AE449" s="41"/>
      <c r="AT449" s="20" t="s">
        <v>204</v>
      </c>
      <c r="AU449" s="20" t="s">
        <v>84</v>
      </c>
    </row>
    <row r="450" s="13" customFormat="1">
      <c r="A450" s="13"/>
      <c r="B450" s="239"/>
      <c r="C450" s="240"/>
      <c r="D450" s="241" t="s">
        <v>206</v>
      </c>
      <c r="E450" s="242" t="s">
        <v>20</v>
      </c>
      <c r="F450" s="243" t="s">
        <v>1662</v>
      </c>
      <c r="G450" s="240"/>
      <c r="H450" s="242" t="s">
        <v>20</v>
      </c>
      <c r="I450" s="244"/>
      <c r="J450" s="244"/>
      <c r="K450" s="240"/>
      <c r="L450" s="240"/>
      <c r="M450" s="245"/>
      <c r="N450" s="246"/>
      <c r="O450" s="247"/>
      <c r="P450" s="247"/>
      <c r="Q450" s="247"/>
      <c r="R450" s="247"/>
      <c r="S450" s="247"/>
      <c r="T450" s="247"/>
      <c r="U450" s="247"/>
      <c r="V450" s="247"/>
      <c r="W450" s="247"/>
      <c r="X450" s="248"/>
      <c r="Y450" s="13"/>
      <c r="Z450" s="13"/>
      <c r="AA450" s="13"/>
      <c r="AB450" s="13"/>
      <c r="AC450" s="13"/>
      <c r="AD450" s="13"/>
      <c r="AE450" s="13"/>
      <c r="AT450" s="249" t="s">
        <v>206</v>
      </c>
      <c r="AU450" s="249" t="s">
        <v>84</v>
      </c>
      <c r="AV450" s="13" t="s">
        <v>82</v>
      </c>
      <c r="AW450" s="13" t="s">
        <v>5</v>
      </c>
      <c r="AX450" s="13" t="s">
        <v>74</v>
      </c>
      <c r="AY450" s="249" t="s">
        <v>194</v>
      </c>
    </row>
    <row r="451" s="13" customFormat="1">
      <c r="A451" s="13"/>
      <c r="B451" s="239"/>
      <c r="C451" s="240"/>
      <c r="D451" s="241" t="s">
        <v>206</v>
      </c>
      <c r="E451" s="242" t="s">
        <v>20</v>
      </c>
      <c r="F451" s="243" t="s">
        <v>1721</v>
      </c>
      <c r="G451" s="240"/>
      <c r="H451" s="242" t="s">
        <v>20</v>
      </c>
      <c r="I451" s="244"/>
      <c r="J451" s="244"/>
      <c r="K451" s="240"/>
      <c r="L451" s="240"/>
      <c r="M451" s="245"/>
      <c r="N451" s="246"/>
      <c r="O451" s="247"/>
      <c r="P451" s="247"/>
      <c r="Q451" s="247"/>
      <c r="R451" s="247"/>
      <c r="S451" s="247"/>
      <c r="T451" s="247"/>
      <c r="U451" s="247"/>
      <c r="V451" s="247"/>
      <c r="W451" s="247"/>
      <c r="X451" s="248"/>
      <c r="Y451" s="13"/>
      <c r="Z451" s="13"/>
      <c r="AA451" s="13"/>
      <c r="AB451" s="13"/>
      <c r="AC451" s="13"/>
      <c r="AD451" s="13"/>
      <c r="AE451" s="13"/>
      <c r="AT451" s="249" t="s">
        <v>206</v>
      </c>
      <c r="AU451" s="249" t="s">
        <v>84</v>
      </c>
      <c r="AV451" s="13" t="s">
        <v>82</v>
      </c>
      <c r="AW451" s="13" t="s">
        <v>5</v>
      </c>
      <c r="AX451" s="13" t="s">
        <v>74</v>
      </c>
      <c r="AY451" s="249" t="s">
        <v>194</v>
      </c>
    </row>
    <row r="452" s="13" customFormat="1">
      <c r="A452" s="13"/>
      <c r="B452" s="239"/>
      <c r="C452" s="240"/>
      <c r="D452" s="241" t="s">
        <v>206</v>
      </c>
      <c r="E452" s="242" t="s">
        <v>20</v>
      </c>
      <c r="F452" s="243" t="s">
        <v>506</v>
      </c>
      <c r="G452" s="240"/>
      <c r="H452" s="242" t="s">
        <v>20</v>
      </c>
      <c r="I452" s="244"/>
      <c r="J452" s="244"/>
      <c r="K452" s="240"/>
      <c r="L452" s="240"/>
      <c r="M452" s="245"/>
      <c r="N452" s="246"/>
      <c r="O452" s="247"/>
      <c r="P452" s="247"/>
      <c r="Q452" s="247"/>
      <c r="R452" s="247"/>
      <c r="S452" s="247"/>
      <c r="T452" s="247"/>
      <c r="U452" s="247"/>
      <c r="V452" s="247"/>
      <c r="W452" s="247"/>
      <c r="X452" s="248"/>
      <c r="Y452" s="13"/>
      <c r="Z452" s="13"/>
      <c r="AA452" s="13"/>
      <c r="AB452" s="13"/>
      <c r="AC452" s="13"/>
      <c r="AD452" s="13"/>
      <c r="AE452" s="13"/>
      <c r="AT452" s="249" t="s">
        <v>206</v>
      </c>
      <c r="AU452" s="249" t="s">
        <v>84</v>
      </c>
      <c r="AV452" s="13" t="s">
        <v>82</v>
      </c>
      <c r="AW452" s="13" t="s">
        <v>5</v>
      </c>
      <c r="AX452" s="13" t="s">
        <v>74</v>
      </c>
      <c r="AY452" s="249" t="s">
        <v>194</v>
      </c>
    </row>
    <row r="453" s="14" customFormat="1">
      <c r="A453" s="14"/>
      <c r="B453" s="250"/>
      <c r="C453" s="251"/>
      <c r="D453" s="241" t="s">
        <v>206</v>
      </c>
      <c r="E453" s="252" t="s">
        <v>20</v>
      </c>
      <c r="F453" s="253" t="s">
        <v>280</v>
      </c>
      <c r="G453" s="251"/>
      <c r="H453" s="254">
        <v>14</v>
      </c>
      <c r="I453" s="255"/>
      <c r="J453" s="255"/>
      <c r="K453" s="251"/>
      <c r="L453" s="251"/>
      <c r="M453" s="256"/>
      <c r="N453" s="257"/>
      <c r="O453" s="258"/>
      <c r="P453" s="258"/>
      <c r="Q453" s="258"/>
      <c r="R453" s="258"/>
      <c r="S453" s="258"/>
      <c r="T453" s="258"/>
      <c r="U453" s="258"/>
      <c r="V453" s="258"/>
      <c r="W453" s="258"/>
      <c r="X453" s="259"/>
      <c r="Y453" s="14"/>
      <c r="Z453" s="14"/>
      <c r="AA453" s="14"/>
      <c r="AB453" s="14"/>
      <c r="AC453" s="14"/>
      <c r="AD453" s="14"/>
      <c r="AE453" s="14"/>
      <c r="AT453" s="260" t="s">
        <v>206</v>
      </c>
      <c r="AU453" s="260" t="s">
        <v>84</v>
      </c>
      <c r="AV453" s="14" t="s">
        <v>84</v>
      </c>
      <c r="AW453" s="14" t="s">
        <v>5</v>
      </c>
      <c r="AX453" s="14" t="s">
        <v>74</v>
      </c>
      <c r="AY453" s="260" t="s">
        <v>194</v>
      </c>
    </row>
    <row r="454" s="15" customFormat="1">
      <c r="A454" s="15"/>
      <c r="B454" s="261"/>
      <c r="C454" s="262"/>
      <c r="D454" s="241" t="s">
        <v>206</v>
      </c>
      <c r="E454" s="263" t="s">
        <v>20</v>
      </c>
      <c r="F454" s="264" t="s">
        <v>210</v>
      </c>
      <c r="G454" s="262"/>
      <c r="H454" s="265">
        <v>14</v>
      </c>
      <c r="I454" s="266"/>
      <c r="J454" s="266"/>
      <c r="K454" s="262"/>
      <c r="L454" s="262"/>
      <c r="M454" s="267"/>
      <c r="N454" s="268"/>
      <c r="O454" s="269"/>
      <c r="P454" s="269"/>
      <c r="Q454" s="269"/>
      <c r="R454" s="269"/>
      <c r="S454" s="269"/>
      <c r="T454" s="269"/>
      <c r="U454" s="269"/>
      <c r="V454" s="269"/>
      <c r="W454" s="269"/>
      <c r="X454" s="270"/>
      <c r="Y454" s="15"/>
      <c r="Z454" s="15"/>
      <c r="AA454" s="15"/>
      <c r="AB454" s="15"/>
      <c r="AC454" s="15"/>
      <c r="AD454" s="15"/>
      <c r="AE454" s="15"/>
      <c r="AT454" s="271" t="s">
        <v>206</v>
      </c>
      <c r="AU454" s="271" t="s">
        <v>84</v>
      </c>
      <c r="AV454" s="15" t="s">
        <v>202</v>
      </c>
      <c r="AW454" s="15" t="s">
        <v>5</v>
      </c>
      <c r="AX454" s="15" t="s">
        <v>82</v>
      </c>
      <c r="AY454" s="271" t="s">
        <v>194</v>
      </c>
    </row>
    <row r="455" s="2" customFormat="1" ht="24.15" customHeight="1">
      <c r="A455" s="41"/>
      <c r="B455" s="42"/>
      <c r="C455" s="283" t="s">
        <v>314</v>
      </c>
      <c r="D455" s="283" t="s">
        <v>418</v>
      </c>
      <c r="E455" s="284" t="s">
        <v>1611</v>
      </c>
      <c r="F455" s="285" t="s">
        <v>1612</v>
      </c>
      <c r="G455" s="286" t="s">
        <v>503</v>
      </c>
      <c r="H455" s="287">
        <v>14</v>
      </c>
      <c r="I455" s="288"/>
      <c r="J455" s="289"/>
      <c r="K455" s="290">
        <f>ROUND(P455*H455,2)</f>
        <v>0</v>
      </c>
      <c r="L455" s="285" t="s">
        <v>201</v>
      </c>
      <c r="M455" s="291"/>
      <c r="N455" s="292" t="s">
        <v>20</v>
      </c>
      <c r="O455" s="228" t="s">
        <v>43</v>
      </c>
      <c r="P455" s="229">
        <f>I455+J455</f>
        <v>0</v>
      </c>
      <c r="Q455" s="229">
        <f>ROUND(I455*H455,2)</f>
        <v>0</v>
      </c>
      <c r="R455" s="229">
        <f>ROUND(J455*H455,2)</f>
        <v>0</v>
      </c>
      <c r="S455" s="87"/>
      <c r="T455" s="230">
        <f>S455*H455</f>
        <v>0</v>
      </c>
      <c r="U455" s="230">
        <v>0.0047200000000000002</v>
      </c>
      <c r="V455" s="230">
        <f>U455*H455</f>
        <v>0.06608</v>
      </c>
      <c r="W455" s="230">
        <v>0</v>
      </c>
      <c r="X455" s="231">
        <f>W455*H455</f>
        <v>0</v>
      </c>
      <c r="Y455" s="41"/>
      <c r="Z455" s="41"/>
      <c r="AA455" s="41"/>
      <c r="AB455" s="41"/>
      <c r="AC455" s="41"/>
      <c r="AD455" s="41"/>
      <c r="AE455" s="41"/>
      <c r="AR455" s="232" t="s">
        <v>243</v>
      </c>
      <c r="AT455" s="232" t="s">
        <v>418</v>
      </c>
      <c r="AU455" s="232" t="s">
        <v>84</v>
      </c>
      <c r="AY455" s="20" t="s">
        <v>194</v>
      </c>
      <c r="BE455" s="233">
        <f>IF(O455="základní",K455,0)</f>
        <v>0</v>
      </c>
      <c r="BF455" s="233">
        <f>IF(O455="snížená",K455,0)</f>
        <v>0</v>
      </c>
      <c r="BG455" s="233">
        <f>IF(O455="zákl. přenesená",K455,0)</f>
        <v>0</v>
      </c>
      <c r="BH455" s="233">
        <f>IF(O455="sníž. přenesená",K455,0)</f>
        <v>0</v>
      </c>
      <c r="BI455" s="233">
        <f>IF(O455="nulová",K455,0)</f>
        <v>0</v>
      </c>
      <c r="BJ455" s="20" t="s">
        <v>82</v>
      </c>
      <c r="BK455" s="233">
        <f>ROUND(P455*H455,2)</f>
        <v>0</v>
      </c>
      <c r="BL455" s="20" t="s">
        <v>202</v>
      </c>
      <c r="BM455" s="232" t="s">
        <v>1722</v>
      </c>
    </row>
    <row r="456" s="2" customFormat="1" ht="24.15" customHeight="1">
      <c r="A456" s="41"/>
      <c r="B456" s="42"/>
      <c r="C456" s="220" t="s">
        <v>403</v>
      </c>
      <c r="D456" s="220" t="s">
        <v>197</v>
      </c>
      <c r="E456" s="221" t="s">
        <v>1723</v>
      </c>
      <c r="F456" s="222" t="s">
        <v>1724</v>
      </c>
      <c r="G456" s="223" t="s">
        <v>503</v>
      </c>
      <c r="H456" s="224">
        <v>18</v>
      </c>
      <c r="I456" s="225"/>
      <c r="J456" s="225"/>
      <c r="K456" s="226">
        <f>ROUND(P456*H456,2)</f>
        <v>0</v>
      </c>
      <c r="L456" s="222" t="s">
        <v>201</v>
      </c>
      <c r="M456" s="47"/>
      <c r="N456" s="227" t="s">
        <v>20</v>
      </c>
      <c r="O456" s="228" t="s">
        <v>43</v>
      </c>
      <c r="P456" s="229">
        <f>I456+J456</f>
        <v>0</v>
      </c>
      <c r="Q456" s="229">
        <f>ROUND(I456*H456,2)</f>
        <v>0</v>
      </c>
      <c r="R456" s="229">
        <f>ROUND(J456*H456,2)</f>
        <v>0</v>
      </c>
      <c r="S456" s="87"/>
      <c r="T456" s="230">
        <f>S456*H456</f>
        <v>0</v>
      </c>
      <c r="U456" s="230">
        <v>5.0000000000000002E-05</v>
      </c>
      <c r="V456" s="230">
        <f>U456*H456</f>
        <v>0.00090000000000000008</v>
      </c>
      <c r="W456" s="230">
        <v>0</v>
      </c>
      <c r="X456" s="231">
        <f>W456*H456</f>
        <v>0</v>
      </c>
      <c r="Y456" s="41"/>
      <c r="Z456" s="41"/>
      <c r="AA456" s="41"/>
      <c r="AB456" s="41"/>
      <c r="AC456" s="41"/>
      <c r="AD456" s="41"/>
      <c r="AE456" s="41"/>
      <c r="AR456" s="232" t="s">
        <v>202</v>
      </c>
      <c r="AT456" s="232" t="s">
        <v>197</v>
      </c>
      <c r="AU456" s="232" t="s">
        <v>84</v>
      </c>
      <c r="AY456" s="20" t="s">
        <v>194</v>
      </c>
      <c r="BE456" s="233">
        <f>IF(O456="základní",K456,0)</f>
        <v>0</v>
      </c>
      <c r="BF456" s="233">
        <f>IF(O456="snížená",K456,0)</f>
        <v>0</v>
      </c>
      <c r="BG456" s="233">
        <f>IF(O456="zákl. přenesená",K456,0)</f>
        <v>0</v>
      </c>
      <c r="BH456" s="233">
        <f>IF(O456="sníž. přenesená",K456,0)</f>
        <v>0</v>
      </c>
      <c r="BI456" s="233">
        <f>IF(O456="nulová",K456,0)</f>
        <v>0</v>
      </c>
      <c r="BJ456" s="20" t="s">
        <v>82</v>
      </c>
      <c r="BK456" s="233">
        <f>ROUND(P456*H456,2)</f>
        <v>0</v>
      </c>
      <c r="BL456" s="20" t="s">
        <v>202</v>
      </c>
      <c r="BM456" s="232" t="s">
        <v>1725</v>
      </c>
    </row>
    <row r="457" s="2" customFormat="1">
      <c r="A457" s="41"/>
      <c r="B457" s="42"/>
      <c r="C457" s="43"/>
      <c r="D457" s="234" t="s">
        <v>204</v>
      </c>
      <c r="E457" s="43"/>
      <c r="F457" s="235" t="s">
        <v>1726</v>
      </c>
      <c r="G457" s="43"/>
      <c r="H457" s="43"/>
      <c r="I457" s="236"/>
      <c r="J457" s="236"/>
      <c r="K457" s="43"/>
      <c r="L457" s="43"/>
      <c r="M457" s="47"/>
      <c r="N457" s="237"/>
      <c r="O457" s="238"/>
      <c r="P457" s="87"/>
      <c r="Q457" s="87"/>
      <c r="R457" s="87"/>
      <c r="S457" s="87"/>
      <c r="T457" s="87"/>
      <c r="U457" s="87"/>
      <c r="V457" s="87"/>
      <c r="W457" s="87"/>
      <c r="X457" s="88"/>
      <c r="Y457" s="41"/>
      <c r="Z457" s="41"/>
      <c r="AA457" s="41"/>
      <c r="AB457" s="41"/>
      <c r="AC457" s="41"/>
      <c r="AD457" s="41"/>
      <c r="AE457" s="41"/>
      <c r="AT457" s="20" t="s">
        <v>204</v>
      </c>
      <c r="AU457" s="20" t="s">
        <v>84</v>
      </c>
    </row>
    <row r="458" s="13" customFormat="1">
      <c r="A458" s="13"/>
      <c r="B458" s="239"/>
      <c r="C458" s="240"/>
      <c r="D458" s="241" t="s">
        <v>206</v>
      </c>
      <c r="E458" s="242" t="s">
        <v>20</v>
      </c>
      <c r="F458" s="243" t="s">
        <v>1662</v>
      </c>
      <c r="G458" s="240"/>
      <c r="H458" s="242" t="s">
        <v>20</v>
      </c>
      <c r="I458" s="244"/>
      <c r="J458" s="244"/>
      <c r="K458" s="240"/>
      <c r="L458" s="240"/>
      <c r="M458" s="245"/>
      <c r="N458" s="246"/>
      <c r="O458" s="247"/>
      <c r="P458" s="247"/>
      <c r="Q458" s="247"/>
      <c r="R458" s="247"/>
      <c r="S458" s="247"/>
      <c r="T458" s="247"/>
      <c r="U458" s="247"/>
      <c r="V458" s="247"/>
      <c r="W458" s="247"/>
      <c r="X458" s="248"/>
      <c r="Y458" s="13"/>
      <c r="Z458" s="13"/>
      <c r="AA458" s="13"/>
      <c r="AB458" s="13"/>
      <c r="AC458" s="13"/>
      <c r="AD458" s="13"/>
      <c r="AE458" s="13"/>
      <c r="AT458" s="249" t="s">
        <v>206</v>
      </c>
      <c r="AU458" s="249" t="s">
        <v>84</v>
      </c>
      <c r="AV458" s="13" t="s">
        <v>82</v>
      </c>
      <c r="AW458" s="13" t="s">
        <v>5</v>
      </c>
      <c r="AX458" s="13" t="s">
        <v>74</v>
      </c>
      <c r="AY458" s="249" t="s">
        <v>194</v>
      </c>
    </row>
    <row r="459" s="13" customFormat="1">
      <c r="A459" s="13"/>
      <c r="B459" s="239"/>
      <c r="C459" s="240"/>
      <c r="D459" s="241" t="s">
        <v>206</v>
      </c>
      <c r="E459" s="242" t="s">
        <v>20</v>
      </c>
      <c r="F459" s="243" t="s">
        <v>1610</v>
      </c>
      <c r="G459" s="240"/>
      <c r="H459" s="242" t="s">
        <v>20</v>
      </c>
      <c r="I459" s="244"/>
      <c r="J459" s="244"/>
      <c r="K459" s="240"/>
      <c r="L459" s="240"/>
      <c r="M459" s="245"/>
      <c r="N459" s="246"/>
      <c r="O459" s="247"/>
      <c r="P459" s="247"/>
      <c r="Q459" s="247"/>
      <c r="R459" s="247"/>
      <c r="S459" s="247"/>
      <c r="T459" s="247"/>
      <c r="U459" s="247"/>
      <c r="V459" s="247"/>
      <c r="W459" s="247"/>
      <c r="X459" s="248"/>
      <c r="Y459" s="13"/>
      <c r="Z459" s="13"/>
      <c r="AA459" s="13"/>
      <c r="AB459" s="13"/>
      <c r="AC459" s="13"/>
      <c r="AD459" s="13"/>
      <c r="AE459" s="13"/>
      <c r="AT459" s="249" t="s">
        <v>206</v>
      </c>
      <c r="AU459" s="249" t="s">
        <v>84</v>
      </c>
      <c r="AV459" s="13" t="s">
        <v>82</v>
      </c>
      <c r="AW459" s="13" t="s">
        <v>5</v>
      </c>
      <c r="AX459" s="13" t="s">
        <v>74</v>
      </c>
      <c r="AY459" s="249" t="s">
        <v>194</v>
      </c>
    </row>
    <row r="460" s="13" customFormat="1">
      <c r="A460" s="13"/>
      <c r="B460" s="239"/>
      <c r="C460" s="240"/>
      <c r="D460" s="241" t="s">
        <v>206</v>
      </c>
      <c r="E460" s="242" t="s">
        <v>20</v>
      </c>
      <c r="F460" s="243" t="s">
        <v>506</v>
      </c>
      <c r="G460" s="240"/>
      <c r="H460" s="242" t="s">
        <v>20</v>
      </c>
      <c r="I460" s="244"/>
      <c r="J460" s="244"/>
      <c r="K460" s="240"/>
      <c r="L460" s="240"/>
      <c r="M460" s="245"/>
      <c r="N460" s="246"/>
      <c r="O460" s="247"/>
      <c r="P460" s="247"/>
      <c r="Q460" s="247"/>
      <c r="R460" s="247"/>
      <c r="S460" s="247"/>
      <c r="T460" s="247"/>
      <c r="U460" s="247"/>
      <c r="V460" s="247"/>
      <c r="W460" s="247"/>
      <c r="X460" s="248"/>
      <c r="Y460" s="13"/>
      <c r="Z460" s="13"/>
      <c r="AA460" s="13"/>
      <c r="AB460" s="13"/>
      <c r="AC460" s="13"/>
      <c r="AD460" s="13"/>
      <c r="AE460" s="13"/>
      <c r="AT460" s="249" t="s">
        <v>206</v>
      </c>
      <c r="AU460" s="249" t="s">
        <v>84</v>
      </c>
      <c r="AV460" s="13" t="s">
        <v>82</v>
      </c>
      <c r="AW460" s="13" t="s">
        <v>5</v>
      </c>
      <c r="AX460" s="13" t="s">
        <v>74</v>
      </c>
      <c r="AY460" s="249" t="s">
        <v>194</v>
      </c>
    </row>
    <row r="461" s="14" customFormat="1">
      <c r="A461" s="14"/>
      <c r="B461" s="250"/>
      <c r="C461" s="251"/>
      <c r="D461" s="241" t="s">
        <v>206</v>
      </c>
      <c r="E461" s="252" t="s">
        <v>20</v>
      </c>
      <c r="F461" s="253" t="s">
        <v>287</v>
      </c>
      <c r="G461" s="251"/>
      <c r="H461" s="254">
        <v>18</v>
      </c>
      <c r="I461" s="255"/>
      <c r="J461" s="255"/>
      <c r="K461" s="251"/>
      <c r="L461" s="251"/>
      <c r="M461" s="256"/>
      <c r="N461" s="257"/>
      <c r="O461" s="258"/>
      <c r="P461" s="258"/>
      <c r="Q461" s="258"/>
      <c r="R461" s="258"/>
      <c r="S461" s="258"/>
      <c r="T461" s="258"/>
      <c r="U461" s="258"/>
      <c r="V461" s="258"/>
      <c r="W461" s="258"/>
      <c r="X461" s="259"/>
      <c r="Y461" s="14"/>
      <c r="Z461" s="14"/>
      <c r="AA461" s="14"/>
      <c r="AB461" s="14"/>
      <c r="AC461" s="14"/>
      <c r="AD461" s="14"/>
      <c r="AE461" s="14"/>
      <c r="AT461" s="260" t="s">
        <v>206</v>
      </c>
      <c r="AU461" s="260" t="s">
        <v>84</v>
      </c>
      <c r="AV461" s="14" t="s">
        <v>84</v>
      </c>
      <c r="AW461" s="14" t="s">
        <v>5</v>
      </c>
      <c r="AX461" s="14" t="s">
        <v>74</v>
      </c>
      <c r="AY461" s="260" t="s">
        <v>194</v>
      </c>
    </row>
    <row r="462" s="15" customFormat="1">
      <c r="A462" s="15"/>
      <c r="B462" s="261"/>
      <c r="C462" s="262"/>
      <c r="D462" s="241" t="s">
        <v>206</v>
      </c>
      <c r="E462" s="263" t="s">
        <v>20</v>
      </c>
      <c r="F462" s="264" t="s">
        <v>210</v>
      </c>
      <c r="G462" s="262"/>
      <c r="H462" s="265">
        <v>18</v>
      </c>
      <c r="I462" s="266"/>
      <c r="J462" s="266"/>
      <c r="K462" s="262"/>
      <c r="L462" s="262"/>
      <c r="M462" s="267"/>
      <c r="N462" s="268"/>
      <c r="O462" s="269"/>
      <c r="P462" s="269"/>
      <c r="Q462" s="269"/>
      <c r="R462" s="269"/>
      <c r="S462" s="269"/>
      <c r="T462" s="269"/>
      <c r="U462" s="269"/>
      <c r="V462" s="269"/>
      <c r="W462" s="269"/>
      <c r="X462" s="270"/>
      <c r="Y462" s="15"/>
      <c r="Z462" s="15"/>
      <c r="AA462" s="15"/>
      <c r="AB462" s="15"/>
      <c r="AC462" s="15"/>
      <c r="AD462" s="15"/>
      <c r="AE462" s="15"/>
      <c r="AT462" s="271" t="s">
        <v>206</v>
      </c>
      <c r="AU462" s="271" t="s">
        <v>84</v>
      </c>
      <c r="AV462" s="15" t="s">
        <v>202</v>
      </c>
      <c r="AW462" s="15" t="s">
        <v>5</v>
      </c>
      <c r="AX462" s="15" t="s">
        <v>82</v>
      </c>
      <c r="AY462" s="271" t="s">
        <v>194</v>
      </c>
    </row>
    <row r="463" s="2" customFormat="1" ht="24.15" customHeight="1">
      <c r="A463" s="41"/>
      <c r="B463" s="42"/>
      <c r="C463" s="283" t="s">
        <v>410</v>
      </c>
      <c r="D463" s="283" t="s">
        <v>418</v>
      </c>
      <c r="E463" s="284" t="s">
        <v>1611</v>
      </c>
      <c r="F463" s="285" t="s">
        <v>1612</v>
      </c>
      <c r="G463" s="286" t="s">
        <v>503</v>
      </c>
      <c r="H463" s="287">
        <v>162</v>
      </c>
      <c r="I463" s="288"/>
      <c r="J463" s="289"/>
      <c r="K463" s="290">
        <f>ROUND(P463*H463,2)</f>
        <v>0</v>
      </c>
      <c r="L463" s="285" t="s">
        <v>201</v>
      </c>
      <c r="M463" s="291"/>
      <c r="N463" s="292" t="s">
        <v>20</v>
      </c>
      <c r="O463" s="228" t="s">
        <v>43</v>
      </c>
      <c r="P463" s="229">
        <f>I463+J463</f>
        <v>0</v>
      </c>
      <c r="Q463" s="229">
        <f>ROUND(I463*H463,2)</f>
        <v>0</v>
      </c>
      <c r="R463" s="229">
        <f>ROUND(J463*H463,2)</f>
        <v>0</v>
      </c>
      <c r="S463" s="87"/>
      <c r="T463" s="230">
        <f>S463*H463</f>
        <v>0</v>
      </c>
      <c r="U463" s="230">
        <v>0.0047200000000000002</v>
      </c>
      <c r="V463" s="230">
        <f>U463*H463</f>
        <v>0.76463999999999999</v>
      </c>
      <c r="W463" s="230">
        <v>0</v>
      </c>
      <c r="X463" s="231">
        <f>W463*H463</f>
        <v>0</v>
      </c>
      <c r="Y463" s="41"/>
      <c r="Z463" s="41"/>
      <c r="AA463" s="41"/>
      <c r="AB463" s="41"/>
      <c r="AC463" s="41"/>
      <c r="AD463" s="41"/>
      <c r="AE463" s="41"/>
      <c r="AR463" s="232" t="s">
        <v>243</v>
      </c>
      <c r="AT463" s="232" t="s">
        <v>418</v>
      </c>
      <c r="AU463" s="232" t="s">
        <v>84</v>
      </c>
      <c r="AY463" s="20" t="s">
        <v>194</v>
      </c>
      <c r="BE463" s="233">
        <f>IF(O463="základní",K463,0)</f>
        <v>0</v>
      </c>
      <c r="BF463" s="233">
        <f>IF(O463="snížená",K463,0)</f>
        <v>0</v>
      </c>
      <c r="BG463" s="233">
        <f>IF(O463="zákl. přenesená",K463,0)</f>
        <v>0</v>
      </c>
      <c r="BH463" s="233">
        <f>IF(O463="sníž. přenesená",K463,0)</f>
        <v>0</v>
      </c>
      <c r="BI463" s="233">
        <f>IF(O463="nulová",K463,0)</f>
        <v>0</v>
      </c>
      <c r="BJ463" s="20" t="s">
        <v>82</v>
      </c>
      <c r="BK463" s="233">
        <f>ROUND(P463*H463,2)</f>
        <v>0</v>
      </c>
      <c r="BL463" s="20" t="s">
        <v>202</v>
      </c>
      <c r="BM463" s="232" t="s">
        <v>1727</v>
      </c>
    </row>
    <row r="464" s="13" customFormat="1">
      <c r="A464" s="13"/>
      <c r="B464" s="239"/>
      <c r="C464" s="240"/>
      <c r="D464" s="241" t="s">
        <v>206</v>
      </c>
      <c r="E464" s="242" t="s">
        <v>20</v>
      </c>
      <c r="F464" s="243" t="s">
        <v>1662</v>
      </c>
      <c r="G464" s="240"/>
      <c r="H464" s="242" t="s">
        <v>20</v>
      </c>
      <c r="I464" s="244"/>
      <c r="J464" s="244"/>
      <c r="K464" s="240"/>
      <c r="L464" s="240"/>
      <c r="M464" s="245"/>
      <c r="N464" s="246"/>
      <c r="O464" s="247"/>
      <c r="P464" s="247"/>
      <c r="Q464" s="247"/>
      <c r="R464" s="247"/>
      <c r="S464" s="247"/>
      <c r="T464" s="247"/>
      <c r="U464" s="247"/>
      <c r="V464" s="247"/>
      <c r="W464" s="247"/>
      <c r="X464" s="248"/>
      <c r="Y464" s="13"/>
      <c r="Z464" s="13"/>
      <c r="AA464" s="13"/>
      <c r="AB464" s="13"/>
      <c r="AC464" s="13"/>
      <c r="AD464" s="13"/>
      <c r="AE464" s="13"/>
      <c r="AT464" s="249" t="s">
        <v>206</v>
      </c>
      <c r="AU464" s="249" t="s">
        <v>84</v>
      </c>
      <c r="AV464" s="13" t="s">
        <v>82</v>
      </c>
      <c r="AW464" s="13" t="s">
        <v>5</v>
      </c>
      <c r="AX464" s="13" t="s">
        <v>74</v>
      </c>
      <c r="AY464" s="249" t="s">
        <v>194</v>
      </c>
    </row>
    <row r="465" s="13" customFormat="1">
      <c r="A465" s="13"/>
      <c r="B465" s="239"/>
      <c r="C465" s="240"/>
      <c r="D465" s="241" t="s">
        <v>206</v>
      </c>
      <c r="E465" s="242" t="s">
        <v>20</v>
      </c>
      <c r="F465" s="243" t="s">
        <v>1610</v>
      </c>
      <c r="G465" s="240"/>
      <c r="H465" s="242" t="s">
        <v>20</v>
      </c>
      <c r="I465" s="244"/>
      <c r="J465" s="244"/>
      <c r="K465" s="240"/>
      <c r="L465" s="240"/>
      <c r="M465" s="245"/>
      <c r="N465" s="246"/>
      <c r="O465" s="247"/>
      <c r="P465" s="247"/>
      <c r="Q465" s="247"/>
      <c r="R465" s="247"/>
      <c r="S465" s="247"/>
      <c r="T465" s="247"/>
      <c r="U465" s="247"/>
      <c r="V465" s="247"/>
      <c r="W465" s="247"/>
      <c r="X465" s="248"/>
      <c r="Y465" s="13"/>
      <c r="Z465" s="13"/>
      <c r="AA465" s="13"/>
      <c r="AB465" s="13"/>
      <c r="AC465" s="13"/>
      <c r="AD465" s="13"/>
      <c r="AE465" s="13"/>
      <c r="AT465" s="249" t="s">
        <v>206</v>
      </c>
      <c r="AU465" s="249" t="s">
        <v>84</v>
      </c>
      <c r="AV465" s="13" t="s">
        <v>82</v>
      </c>
      <c r="AW465" s="13" t="s">
        <v>5</v>
      </c>
      <c r="AX465" s="13" t="s">
        <v>74</v>
      </c>
      <c r="AY465" s="249" t="s">
        <v>194</v>
      </c>
    </row>
    <row r="466" s="13" customFormat="1">
      <c r="A466" s="13"/>
      <c r="B466" s="239"/>
      <c r="C466" s="240"/>
      <c r="D466" s="241" t="s">
        <v>206</v>
      </c>
      <c r="E466" s="242" t="s">
        <v>20</v>
      </c>
      <c r="F466" s="243" t="s">
        <v>506</v>
      </c>
      <c r="G466" s="240"/>
      <c r="H466" s="242" t="s">
        <v>20</v>
      </c>
      <c r="I466" s="244"/>
      <c r="J466" s="244"/>
      <c r="K466" s="240"/>
      <c r="L466" s="240"/>
      <c r="M466" s="245"/>
      <c r="N466" s="246"/>
      <c r="O466" s="247"/>
      <c r="P466" s="247"/>
      <c r="Q466" s="247"/>
      <c r="R466" s="247"/>
      <c r="S466" s="247"/>
      <c r="T466" s="247"/>
      <c r="U466" s="247"/>
      <c r="V466" s="247"/>
      <c r="W466" s="247"/>
      <c r="X466" s="248"/>
      <c r="Y466" s="13"/>
      <c r="Z466" s="13"/>
      <c r="AA466" s="13"/>
      <c r="AB466" s="13"/>
      <c r="AC466" s="13"/>
      <c r="AD466" s="13"/>
      <c r="AE466" s="13"/>
      <c r="AT466" s="249" t="s">
        <v>206</v>
      </c>
      <c r="AU466" s="249" t="s">
        <v>84</v>
      </c>
      <c r="AV466" s="13" t="s">
        <v>82</v>
      </c>
      <c r="AW466" s="13" t="s">
        <v>5</v>
      </c>
      <c r="AX466" s="13" t="s">
        <v>74</v>
      </c>
      <c r="AY466" s="249" t="s">
        <v>194</v>
      </c>
    </row>
    <row r="467" s="14" customFormat="1">
      <c r="A467" s="14"/>
      <c r="B467" s="250"/>
      <c r="C467" s="251"/>
      <c r="D467" s="241" t="s">
        <v>206</v>
      </c>
      <c r="E467" s="252" t="s">
        <v>20</v>
      </c>
      <c r="F467" s="253" t="s">
        <v>1728</v>
      </c>
      <c r="G467" s="251"/>
      <c r="H467" s="254">
        <v>54</v>
      </c>
      <c r="I467" s="255"/>
      <c r="J467" s="255"/>
      <c r="K467" s="251"/>
      <c r="L467" s="251"/>
      <c r="M467" s="256"/>
      <c r="N467" s="257"/>
      <c r="O467" s="258"/>
      <c r="P467" s="258"/>
      <c r="Q467" s="258"/>
      <c r="R467" s="258"/>
      <c r="S467" s="258"/>
      <c r="T467" s="258"/>
      <c r="U467" s="258"/>
      <c r="V467" s="258"/>
      <c r="W467" s="258"/>
      <c r="X467" s="259"/>
      <c r="Y467" s="14"/>
      <c r="Z467" s="14"/>
      <c r="AA467" s="14"/>
      <c r="AB467" s="14"/>
      <c r="AC467" s="14"/>
      <c r="AD467" s="14"/>
      <c r="AE467" s="14"/>
      <c r="AT467" s="260" t="s">
        <v>206</v>
      </c>
      <c r="AU467" s="260" t="s">
        <v>84</v>
      </c>
      <c r="AV467" s="14" t="s">
        <v>84</v>
      </c>
      <c r="AW467" s="14" t="s">
        <v>5</v>
      </c>
      <c r="AX467" s="14" t="s">
        <v>74</v>
      </c>
      <c r="AY467" s="260" t="s">
        <v>194</v>
      </c>
    </row>
    <row r="468" s="15" customFormat="1">
      <c r="A468" s="15"/>
      <c r="B468" s="261"/>
      <c r="C468" s="262"/>
      <c r="D468" s="241" t="s">
        <v>206</v>
      </c>
      <c r="E468" s="263" t="s">
        <v>20</v>
      </c>
      <c r="F468" s="264" t="s">
        <v>210</v>
      </c>
      <c r="G468" s="262"/>
      <c r="H468" s="265">
        <v>54</v>
      </c>
      <c r="I468" s="266"/>
      <c r="J468" s="266"/>
      <c r="K468" s="262"/>
      <c r="L468" s="262"/>
      <c r="M468" s="267"/>
      <c r="N468" s="268"/>
      <c r="O468" s="269"/>
      <c r="P468" s="269"/>
      <c r="Q468" s="269"/>
      <c r="R468" s="269"/>
      <c r="S468" s="269"/>
      <c r="T468" s="269"/>
      <c r="U468" s="269"/>
      <c r="V468" s="269"/>
      <c r="W468" s="269"/>
      <c r="X468" s="270"/>
      <c r="Y468" s="15"/>
      <c r="Z468" s="15"/>
      <c r="AA468" s="15"/>
      <c r="AB468" s="15"/>
      <c r="AC468" s="15"/>
      <c r="AD468" s="15"/>
      <c r="AE468" s="15"/>
      <c r="AT468" s="271" t="s">
        <v>206</v>
      </c>
      <c r="AU468" s="271" t="s">
        <v>84</v>
      </c>
      <c r="AV468" s="15" t="s">
        <v>202</v>
      </c>
      <c r="AW468" s="15" t="s">
        <v>5</v>
      </c>
      <c r="AX468" s="15" t="s">
        <v>82</v>
      </c>
      <c r="AY468" s="271" t="s">
        <v>194</v>
      </c>
    </row>
    <row r="469" s="14" customFormat="1">
      <c r="A469" s="14"/>
      <c r="B469" s="250"/>
      <c r="C469" s="251"/>
      <c r="D469" s="241" t="s">
        <v>206</v>
      </c>
      <c r="E469" s="251"/>
      <c r="F469" s="253" t="s">
        <v>1729</v>
      </c>
      <c r="G469" s="251"/>
      <c r="H469" s="254">
        <v>162</v>
      </c>
      <c r="I469" s="255"/>
      <c r="J469" s="255"/>
      <c r="K469" s="251"/>
      <c r="L469" s="251"/>
      <c r="M469" s="256"/>
      <c r="N469" s="257"/>
      <c r="O469" s="258"/>
      <c r="P469" s="258"/>
      <c r="Q469" s="258"/>
      <c r="R469" s="258"/>
      <c r="S469" s="258"/>
      <c r="T469" s="258"/>
      <c r="U469" s="258"/>
      <c r="V469" s="258"/>
      <c r="W469" s="258"/>
      <c r="X469" s="259"/>
      <c r="Y469" s="14"/>
      <c r="Z469" s="14"/>
      <c r="AA469" s="14"/>
      <c r="AB469" s="14"/>
      <c r="AC469" s="14"/>
      <c r="AD469" s="14"/>
      <c r="AE469" s="14"/>
      <c r="AT469" s="260" t="s">
        <v>206</v>
      </c>
      <c r="AU469" s="260" t="s">
        <v>84</v>
      </c>
      <c r="AV469" s="14" t="s">
        <v>84</v>
      </c>
      <c r="AW469" s="14" t="s">
        <v>4</v>
      </c>
      <c r="AX469" s="14" t="s">
        <v>82</v>
      </c>
      <c r="AY469" s="260" t="s">
        <v>194</v>
      </c>
    </row>
    <row r="470" s="2" customFormat="1" ht="24.15" customHeight="1">
      <c r="A470" s="41"/>
      <c r="B470" s="42"/>
      <c r="C470" s="220" t="s">
        <v>417</v>
      </c>
      <c r="D470" s="220" t="s">
        <v>197</v>
      </c>
      <c r="E470" s="221" t="s">
        <v>1622</v>
      </c>
      <c r="F470" s="222" t="s">
        <v>1623</v>
      </c>
      <c r="G470" s="223" t="s">
        <v>200</v>
      </c>
      <c r="H470" s="224">
        <v>48</v>
      </c>
      <c r="I470" s="225"/>
      <c r="J470" s="225"/>
      <c r="K470" s="226">
        <f>ROUND(P470*H470,2)</f>
        <v>0</v>
      </c>
      <c r="L470" s="222" t="s">
        <v>201</v>
      </c>
      <c r="M470" s="47"/>
      <c r="N470" s="227" t="s">
        <v>20</v>
      </c>
      <c r="O470" s="228" t="s">
        <v>43</v>
      </c>
      <c r="P470" s="229">
        <f>I470+J470</f>
        <v>0</v>
      </c>
      <c r="Q470" s="229">
        <f>ROUND(I470*H470,2)</f>
        <v>0</v>
      </c>
      <c r="R470" s="229">
        <f>ROUND(J470*H470,2)</f>
        <v>0</v>
      </c>
      <c r="S470" s="87"/>
      <c r="T470" s="230">
        <f>S470*H470</f>
        <v>0</v>
      </c>
      <c r="U470" s="230">
        <v>3.0000000000000001E-05</v>
      </c>
      <c r="V470" s="230">
        <f>U470*H470</f>
        <v>0.0014400000000000001</v>
      </c>
      <c r="W470" s="230">
        <v>0</v>
      </c>
      <c r="X470" s="231">
        <f>W470*H470</f>
        <v>0</v>
      </c>
      <c r="Y470" s="41"/>
      <c r="Z470" s="41"/>
      <c r="AA470" s="41"/>
      <c r="AB470" s="41"/>
      <c r="AC470" s="41"/>
      <c r="AD470" s="41"/>
      <c r="AE470" s="41"/>
      <c r="AR470" s="232" t="s">
        <v>202</v>
      </c>
      <c r="AT470" s="232" t="s">
        <v>197</v>
      </c>
      <c r="AU470" s="232" t="s">
        <v>84</v>
      </c>
      <c r="AY470" s="20" t="s">
        <v>194</v>
      </c>
      <c r="BE470" s="233">
        <f>IF(O470="základní",K470,0)</f>
        <v>0</v>
      </c>
      <c r="BF470" s="233">
        <f>IF(O470="snížená",K470,0)</f>
        <v>0</v>
      </c>
      <c r="BG470" s="233">
        <f>IF(O470="zákl. přenesená",K470,0)</f>
        <v>0</v>
      </c>
      <c r="BH470" s="233">
        <f>IF(O470="sníž. přenesená",K470,0)</f>
        <v>0</v>
      </c>
      <c r="BI470" s="233">
        <f>IF(O470="nulová",K470,0)</f>
        <v>0</v>
      </c>
      <c r="BJ470" s="20" t="s">
        <v>82</v>
      </c>
      <c r="BK470" s="233">
        <f>ROUND(P470*H470,2)</f>
        <v>0</v>
      </c>
      <c r="BL470" s="20" t="s">
        <v>202</v>
      </c>
      <c r="BM470" s="232" t="s">
        <v>1730</v>
      </c>
    </row>
    <row r="471" s="2" customFormat="1">
      <c r="A471" s="41"/>
      <c r="B471" s="42"/>
      <c r="C471" s="43"/>
      <c r="D471" s="234" t="s">
        <v>204</v>
      </c>
      <c r="E471" s="43"/>
      <c r="F471" s="235" t="s">
        <v>1625</v>
      </c>
      <c r="G471" s="43"/>
      <c r="H471" s="43"/>
      <c r="I471" s="236"/>
      <c r="J471" s="236"/>
      <c r="K471" s="43"/>
      <c r="L471" s="43"/>
      <c r="M471" s="47"/>
      <c r="N471" s="237"/>
      <c r="O471" s="238"/>
      <c r="P471" s="87"/>
      <c r="Q471" s="87"/>
      <c r="R471" s="87"/>
      <c r="S471" s="87"/>
      <c r="T471" s="87"/>
      <c r="U471" s="87"/>
      <c r="V471" s="87"/>
      <c r="W471" s="87"/>
      <c r="X471" s="88"/>
      <c r="Y471" s="41"/>
      <c r="Z471" s="41"/>
      <c r="AA471" s="41"/>
      <c r="AB471" s="41"/>
      <c r="AC471" s="41"/>
      <c r="AD471" s="41"/>
      <c r="AE471" s="41"/>
      <c r="AT471" s="20" t="s">
        <v>204</v>
      </c>
      <c r="AU471" s="20" t="s">
        <v>84</v>
      </c>
    </row>
    <row r="472" s="13" customFormat="1">
      <c r="A472" s="13"/>
      <c r="B472" s="239"/>
      <c r="C472" s="240"/>
      <c r="D472" s="241" t="s">
        <v>206</v>
      </c>
      <c r="E472" s="242" t="s">
        <v>20</v>
      </c>
      <c r="F472" s="243" t="s">
        <v>1662</v>
      </c>
      <c r="G472" s="240"/>
      <c r="H472" s="242" t="s">
        <v>20</v>
      </c>
      <c r="I472" s="244"/>
      <c r="J472" s="244"/>
      <c r="K472" s="240"/>
      <c r="L472" s="240"/>
      <c r="M472" s="245"/>
      <c r="N472" s="246"/>
      <c r="O472" s="247"/>
      <c r="P472" s="247"/>
      <c r="Q472" s="247"/>
      <c r="R472" s="247"/>
      <c r="S472" s="247"/>
      <c r="T472" s="247"/>
      <c r="U472" s="247"/>
      <c r="V472" s="247"/>
      <c r="W472" s="247"/>
      <c r="X472" s="248"/>
      <c r="Y472" s="13"/>
      <c r="Z472" s="13"/>
      <c r="AA472" s="13"/>
      <c r="AB472" s="13"/>
      <c r="AC472" s="13"/>
      <c r="AD472" s="13"/>
      <c r="AE472" s="13"/>
      <c r="AT472" s="249" t="s">
        <v>206</v>
      </c>
      <c r="AU472" s="249" t="s">
        <v>84</v>
      </c>
      <c r="AV472" s="13" t="s">
        <v>82</v>
      </c>
      <c r="AW472" s="13" t="s">
        <v>5</v>
      </c>
      <c r="AX472" s="13" t="s">
        <v>74</v>
      </c>
      <c r="AY472" s="249" t="s">
        <v>194</v>
      </c>
    </row>
    <row r="473" s="13" customFormat="1">
      <c r="A473" s="13"/>
      <c r="B473" s="239"/>
      <c r="C473" s="240"/>
      <c r="D473" s="241" t="s">
        <v>206</v>
      </c>
      <c r="E473" s="242" t="s">
        <v>20</v>
      </c>
      <c r="F473" s="243" t="s">
        <v>1629</v>
      </c>
      <c r="G473" s="240"/>
      <c r="H473" s="242" t="s">
        <v>20</v>
      </c>
      <c r="I473" s="244"/>
      <c r="J473" s="244"/>
      <c r="K473" s="240"/>
      <c r="L473" s="240"/>
      <c r="M473" s="245"/>
      <c r="N473" s="246"/>
      <c r="O473" s="247"/>
      <c r="P473" s="247"/>
      <c r="Q473" s="247"/>
      <c r="R473" s="247"/>
      <c r="S473" s="247"/>
      <c r="T473" s="247"/>
      <c r="U473" s="247"/>
      <c r="V473" s="247"/>
      <c r="W473" s="247"/>
      <c r="X473" s="248"/>
      <c r="Y473" s="13"/>
      <c r="Z473" s="13"/>
      <c r="AA473" s="13"/>
      <c r="AB473" s="13"/>
      <c r="AC473" s="13"/>
      <c r="AD473" s="13"/>
      <c r="AE473" s="13"/>
      <c r="AT473" s="249" t="s">
        <v>206</v>
      </c>
      <c r="AU473" s="249" t="s">
        <v>84</v>
      </c>
      <c r="AV473" s="13" t="s">
        <v>82</v>
      </c>
      <c r="AW473" s="13" t="s">
        <v>5</v>
      </c>
      <c r="AX473" s="13" t="s">
        <v>74</v>
      </c>
      <c r="AY473" s="249" t="s">
        <v>194</v>
      </c>
    </row>
    <row r="474" s="13" customFormat="1">
      <c r="A474" s="13"/>
      <c r="B474" s="239"/>
      <c r="C474" s="240"/>
      <c r="D474" s="241" t="s">
        <v>206</v>
      </c>
      <c r="E474" s="242" t="s">
        <v>20</v>
      </c>
      <c r="F474" s="243" t="s">
        <v>506</v>
      </c>
      <c r="G474" s="240"/>
      <c r="H474" s="242" t="s">
        <v>20</v>
      </c>
      <c r="I474" s="244"/>
      <c r="J474" s="244"/>
      <c r="K474" s="240"/>
      <c r="L474" s="240"/>
      <c r="M474" s="245"/>
      <c r="N474" s="246"/>
      <c r="O474" s="247"/>
      <c r="P474" s="247"/>
      <c r="Q474" s="247"/>
      <c r="R474" s="247"/>
      <c r="S474" s="247"/>
      <c r="T474" s="247"/>
      <c r="U474" s="247"/>
      <c r="V474" s="247"/>
      <c r="W474" s="247"/>
      <c r="X474" s="248"/>
      <c r="Y474" s="13"/>
      <c r="Z474" s="13"/>
      <c r="AA474" s="13"/>
      <c r="AB474" s="13"/>
      <c r="AC474" s="13"/>
      <c r="AD474" s="13"/>
      <c r="AE474" s="13"/>
      <c r="AT474" s="249" t="s">
        <v>206</v>
      </c>
      <c r="AU474" s="249" t="s">
        <v>84</v>
      </c>
      <c r="AV474" s="13" t="s">
        <v>82</v>
      </c>
      <c r="AW474" s="13" t="s">
        <v>5</v>
      </c>
      <c r="AX474" s="13" t="s">
        <v>74</v>
      </c>
      <c r="AY474" s="249" t="s">
        <v>194</v>
      </c>
    </row>
    <row r="475" s="14" customFormat="1">
      <c r="A475" s="14"/>
      <c r="B475" s="250"/>
      <c r="C475" s="251"/>
      <c r="D475" s="241" t="s">
        <v>206</v>
      </c>
      <c r="E475" s="252" t="s">
        <v>20</v>
      </c>
      <c r="F475" s="253" t="s">
        <v>1731</v>
      </c>
      <c r="G475" s="251"/>
      <c r="H475" s="254">
        <v>48</v>
      </c>
      <c r="I475" s="255"/>
      <c r="J475" s="255"/>
      <c r="K475" s="251"/>
      <c r="L475" s="251"/>
      <c r="M475" s="256"/>
      <c r="N475" s="257"/>
      <c r="O475" s="258"/>
      <c r="P475" s="258"/>
      <c r="Q475" s="258"/>
      <c r="R475" s="258"/>
      <c r="S475" s="258"/>
      <c r="T475" s="258"/>
      <c r="U475" s="258"/>
      <c r="V475" s="258"/>
      <c r="W475" s="258"/>
      <c r="X475" s="259"/>
      <c r="Y475" s="14"/>
      <c r="Z475" s="14"/>
      <c r="AA475" s="14"/>
      <c r="AB475" s="14"/>
      <c r="AC475" s="14"/>
      <c r="AD475" s="14"/>
      <c r="AE475" s="14"/>
      <c r="AT475" s="260" t="s">
        <v>206</v>
      </c>
      <c r="AU475" s="260" t="s">
        <v>84</v>
      </c>
      <c r="AV475" s="14" t="s">
        <v>84</v>
      </c>
      <c r="AW475" s="14" t="s">
        <v>5</v>
      </c>
      <c r="AX475" s="14" t="s">
        <v>74</v>
      </c>
      <c r="AY475" s="260" t="s">
        <v>194</v>
      </c>
    </row>
    <row r="476" s="15" customFormat="1">
      <c r="A476" s="15"/>
      <c r="B476" s="261"/>
      <c r="C476" s="262"/>
      <c r="D476" s="241" t="s">
        <v>206</v>
      </c>
      <c r="E476" s="263" t="s">
        <v>20</v>
      </c>
      <c r="F476" s="264" t="s">
        <v>210</v>
      </c>
      <c r="G476" s="262"/>
      <c r="H476" s="265">
        <v>48</v>
      </c>
      <c r="I476" s="266"/>
      <c r="J476" s="266"/>
      <c r="K476" s="262"/>
      <c r="L476" s="262"/>
      <c r="M476" s="267"/>
      <c r="N476" s="268"/>
      <c r="O476" s="269"/>
      <c r="P476" s="269"/>
      <c r="Q476" s="269"/>
      <c r="R476" s="269"/>
      <c r="S476" s="269"/>
      <c r="T476" s="269"/>
      <c r="U476" s="269"/>
      <c r="V476" s="269"/>
      <c r="W476" s="269"/>
      <c r="X476" s="270"/>
      <c r="Y476" s="15"/>
      <c r="Z476" s="15"/>
      <c r="AA476" s="15"/>
      <c r="AB476" s="15"/>
      <c r="AC476" s="15"/>
      <c r="AD476" s="15"/>
      <c r="AE476" s="15"/>
      <c r="AT476" s="271" t="s">
        <v>206</v>
      </c>
      <c r="AU476" s="271" t="s">
        <v>84</v>
      </c>
      <c r="AV476" s="15" t="s">
        <v>202</v>
      </c>
      <c r="AW476" s="15" t="s">
        <v>5</v>
      </c>
      <c r="AX476" s="15" t="s">
        <v>82</v>
      </c>
      <c r="AY476" s="271" t="s">
        <v>194</v>
      </c>
    </row>
    <row r="477" s="2" customFormat="1" ht="24.15" customHeight="1">
      <c r="A477" s="41"/>
      <c r="B477" s="42"/>
      <c r="C477" s="283" t="s">
        <v>425</v>
      </c>
      <c r="D477" s="283" t="s">
        <v>418</v>
      </c>
      <c r="E477" s="284" t="s">
        <v>1626</v>
      </c>
      <c r="F477" s="285" t="s">
        <v>1627</v>
      </c>
      <c r="G477" s="286" t="s">
        <v>200</v>
      </c>
      <c r="H477" s="287">
        <v>60.719999999999999</v>
      </c>
      <c r="I477" s="288"/>
      <c r="J477" s="289"/>
      <c r="K477" s="290">
        <f>ROUND(P477*H477,2)</f>
        <v>0</v>
      </c>
      <c r="L477" s="285" t="s">
        <v>201</v>
      </c>
      <c r="M477" s="291"/>
      <c r="N477" s="292" t="s">
        <v>20</v>
      </c>
      <c r="O477" s="228" t="s">
        <v>43</v>
      </c>
      <c r="P477" s="229">
        <f>I477+J477</f>
        <v>0</v>
      </c>
      <c r="Q477" s="229">
        <f>ROUND(I477*H477,2)</f>
        <v>0</v>
      </c>
      <c r="R477" s="229">
        <f>ROUND(J477*H477,2)</f>
        <v>0</v>
      </c>
      <c r="S477" s="87"/>
      <c r="T477" s="230">
        <f>S477*H477</f>
        <v>0</v>
      </c>
      <c r="U477" s="230">
        <v>0.00050000000000000001</v>
      </c>
      <c r="V477" s="230">
        <f>U477*H477</f>
        <v>0.030360000000000002</v>
      </c>
      <c r="W477" s="230">
        <v>0</v>
      </c>
      <c r="X477" s="231">
        <f>W477*H477</f>
        <v>0</v>
      </c>
      <c r="Y477" s="41"/>
      <c r="Z477" s="41"/>
      <c r="AA477" s="41"/>
      <c r="AB477" s="41"/>
      <c r="AC477" s="41"/>
      <c r="AD477" s="41"/>
      <c r="AE477" s="41"/>
      <c r="AR477" s="232" t="s">
        <v>243</v>
      </c>
      <c r="AT477" s="232" t="s">
        <v>418</v>
      </c>
      <c r="AU477" s="232" t="s">
        <v>84</v>
      </c>
      <c r="AY477" s="20" t="s">
        <v>194</v>
      </c>
      <c r="BE477" s="233">
        <f>IF(O477="základní",K477,0)</f>
        <v>0</v>
      </c>
      <c r="BF477" s="233">
        <f>IF(O477="snížená",K477,0)</f>
        <v>0</v>
      </c>
      <c r="BG477" s="233">
        <f>IF(O477="zákl. přenesená",K477,0)</f>
        <v>0</v>
      </c>
      <c r="BH477" s="233">
        <f>IF(O477="sníž. přenesená",K477,0)</f>
        <v>0</v>
      </c>
      <c r="BI477" s="233">
        <f>IF(O477="nulová",K477,0)</f>
        <v>0</v>
      </c>
      <c r="BJ477" s="20" t="s">
        <v>82</v>
      </c>
      <c r="BK477" s="233">
        <f>ROUND(P477*H477,2)</f>
        <v>0</v>
      </c>
      <c r="BL477" s="20" t="s">
        <v>202</v>
      </c>
      <c r="BM477" s="232" t="s">
        <v>1732</v>
      </c>
    </row>
    <row r="478" s="13" customFormat="1">
      <c r="A478" s="13"/>
      <c r="B478" s="239"/>
      <c r="C478" s="240"/>
      <c r="D478" s="241" t="s">
        <v>206</v>
      </c>
      <c r="E478" s="242" t="s">
        <v>20</v>
      </c>
      <c r="F478" s="243" t="s">
        <v>1662</v>
      </c>
      <c r="G478" s="240"/>
      <c r="H478" s="242" t="s">
        <v>20</v>
      </c>
      <c r="I478" s="244"/>
      <c r="J478" s="244"/>
      <c r="K478" s="240"/>
      <c r="L478" s="240"/>
      <c r="M478" s="245"/>
      <c r="N478" s="246"/>
      <c r="O478" s="247"/>
      <c r="P478" s="247"/>
      <c r="Q478" s="247"/>
      <c r="R478" s="247"/>
      <c r="S478" s="247"/>
      <c r="T478" s="247"/>
      <c r="U478" s="247"/>
      <c r="V478" s="247"/>
      <c r="W478" s="247"/>
      <c r="X478" s="248"/>
      <c r="Y478" s="13"/>
      <c r="Z478" s="13"/>
      <c r="AA478" s="13"/>
      <c r="AB478" s="13"/>
      <c r="AC478" s="13"/>
      <c r="AD478" s="13"/>
      <c r="AE478" s="13"/>
      <c r="AT478" s="249" t="s">
        <v>206</v>
      </c>
      <c r="AU478" s="249" t="s">
        <v>84</v>
      </c>
      <c r="AV478" s="13" t="s">
        <v>82</v>
      </c>
      <c r="AW478" s="13" t="s">
        <v>5</v>
      </c>
      <c r="AX478" s="13" t="s">
        <v>74</v>
      </c>
      <c r="AY478" s="249" t="s">
        <v>194</v>
      </c>
    </row>
    <row r="479" s="13" customFormat="1">
      <c r="A479" s="13"/>
      <c r="B479" s="239"/>
      <c r="C479" s="240"/>
      <c r="D479" s="241" t="s">
        <v>206</v>
      </c>
      <c r="E479" s="242" t="s">
        <v>20</v>
      </c>
      <c r="F479" s="243" t="s">
        <v>1629</v>
      </c>
      <c r="G479" s="240"/>
      <c r="H479" s="242" t="s">
        <v>20</v>
      </c>
      <c r="I479" s="244"/>
      <c r="J479" s="244"/>
      <c r="K479" s="240"/>
      <c r="L479" s="240"/>
      <c r="M479" s="245"/>
      <c r="N479" s="246"/>
      <c r="O479" s="247"/>
      <c r="P479" s="247"/>
      <c r="Q479" s="247"/>
      <c r="R479" s="247"/>
      <c r="S479" s="247"/>
      <c r="T479" s="247"/>
      <c r="U479" s="247"/>
      <c r="V479" s="247"/>
      <c r="W479" s="247"/>
      <c r="X479" s="248"/>
      <c r="Y479" s="13"/>
      <c r="Z479" s="13"/>
      <c r="AA479" s="13"/>
      <c r="AB479" s="13"/>
      <c r="AC479" s="13"/>
      <c r="AD479" s="13"/>
      <c r="AE479" s="13"/>
      <c r="AT479" s="249" t="s">
        <v>206</v>
      </c>
      <c r="AU479" s="249" t="s">
        <v>84</v>
      </c>
      <c r="AV479" s="13" t="s">
        <v>82</v>
      </c>
      <c r="AW479" s="13" t="s">
        <v>5</v>
      </c>
      <c r="AX479" s="13" t="s">
        <v>74</v>
      </c>
      <c r="AY479" s="249" t="s">
        <v>194</v>
      </c>
    </row>
    <row r="480" s="13" customFormat="1">
      <c r="A480" s="13"/>
      <c r="B480" s="239"/>
      <c r="C480" s="240"/>
      <c r="D480" s="241" t="s">
        <v>206</v>
      </c>
      <c r="E480" s="242" t="s">
        <v>20</v>
      </c>
      <c r="F480" s="243" t="s">
        <v>506</v>
      </c>
      <c r="G480" s="240"/>
      <c r="H480" s="242" t="s">
        <v>20</v>
      </c>
      <c r="I480" s="244"/>
      <c r="J480" s="244"/>
      <c r="K480" s="240"/>
      <c r="L480" s="240"/>
      <c r="M480" s="245"/>
      <c r="N480" s="246"/>
      <c r="O480" s="247"/>
      <c r="P480" s="247"/>
      <c r="Q480" s="247"/>
      <c r="R480" s="247"/>
      <c r="S480" s="247"/>
      <c r="T480" s="247"/>
      <c r="U480" s="247"/>
      <c r="V480" s="247"/>
      <c r="W480" s="247"/>
      <c r="X480" s="248"/>
      <c r="Y480" s="13"/>
      <c r="Z480" s="13"/>
      <c r="AA480" s="13"/>
      <c r="AB480" s="13"/>
      <c r="AC480" s="13"/>
      <c r="AD480" s="13"/>
      <c r="AE480" s="13"/>
      <c r="AT480" s="249" t="s">
        <v>206</v>
      </c>
      <c r="AU480" s="249" t="s">
        <v>84</v>
      </c>
      <c r="AV480" s="13" t="s">
        <v>82</v>
      </c>
      <c r="AW480" s="13" t="s">
        <v>5</v>
      </c>
      <c r="AX480" s="13" t="s">
        <v>74</v>
      </c>
      <c r="AY480" s="249" t="s">
        <v>194</v>
      </c>
    </row>
    <row r="481" s="14" customFormat="1">
      <c r="A481" s="14"/>
      <c r="B481" s="250"/>
      <c r="C481" s="251"/>
      <c r="D481" s="241" t="s">
        <v>206</v>
      </c>
      <c r="E481" s="252" t="s">
        <v>20</v>
      </c>
      <c r="F481" s="253" t="s">
        <v>1731</v>
      </c>
      <c r="G481" s="251"/>
      <c r="H481" s="254">
        <v>48</v>
      </c>
      <c r="I481" s="255"/>
      <c r="J481" s="255"/>
      <c r="K481" s="251"/>
      <c r="L481" s="251"/>
      <c r="M481" s="256"/>
      <c r="N481" s="257"/>
      <c r="O481" s="258"/>
      <c r="P481" s="258"/>
      <c r="Q481" s="258"/>
      <c r="R481" s="258"/>
      <c r="S481" s="258"/>
      <c r="T481" s="258"/>
      <c r="U481" s="258"/>
      <c r="V481" s="258"/>
      <c r="W481" s="258"/>
      <c r="X481" s="259"/>
      <c r="Y481" s="14"/>
      <c r="Z481" s="14"/>
      <c r="AA481" s="14"/>
      <c r="AB481" s="14"/>
      <c r="AC481" s="14"/>
      <c r="AD481" s="14"/>
      <c r="AE481" s="14"/>
      <c r="AT481" s="260" t="s">
        <v>206</v>
      </c>
      <c r="AU481" s="260" t="s">
        <v>84</v>
      </c>
      <c r="AV481" s="14" t="s">
        <v>84</v>
      </c>
      <c r="AW481" s="14" t="s">
        <v>5</v>
      </c>
      <c r="AX481" s="14" t="s">
        <v>74</v>
      </c>
      <c r="AY481" s="260" t="s">
        <v>194</v>
      </c>
    </row>
    <row r="482" s="13" customFormat="1">
      <c r="A482" s="13"/>
      <c r="B482" s="239"/>
      <c r="C482" s="240"/>
      <c r="D482" s="241" t="s">
        <v>206</v>
      </c>
      <c r="E482" s="242" t="s">
        <v>20</v>
      </c>
      <c r="F482" s="243" t="s">
        <v>1733</v>
      </c>
      <c r="G482" s="240"/>
      <c r="H482" s="242" t="s">
        <v>20</v>
      </c>
      <c r="I482" s="244"/>
      <c r="J482" s="244"/>
      <c r="K482" s="240"/>
      <c r="L482" s="240"/>
      <c r="M482" s="245"/>
      <c r="N482" s="246"/>
      <c r="O482" s="247"/>
      <c r="P482" s="247"/>
      <c r="Q482" s="247"/>
      <c r="R482" s="247"/>
      <c r="S482" s="247"/>
      <c r="T482" s="247"/>
      <c r="U482" s="247"/>
      <c r="V482" s="247"/>
      <c r="W482" s="247"/>
      <c r="X482" s="248"/>
      <c r="Y482" s="13"/>
      <c r="Z482" s="13"/>
      <c r="AA482" s="13"/>
      <c r="AB482" s="13"/>
      <c r="AC482" s="13"/>
      <c r="AD482" s="13"/>
      <c r="AE482" s="13"/>
      <c r="AT482" s="249" t="s">
        <v>206</v>
      </c>
      <c r="AU482" s="249" t="s">
        <v>84</v>
      </c>
      <c r="AV482" s="13" t="s">
        <v>82</v>
      </c>
      <c r="AW482" s="13" t="s">
        <v>5</v>
      </c>
      <c r="AX482" s="13" t="s">
        <v>74</v>
      </c>
      <c r="AY482" s="249" t="s">
        <v>194</v>
      </c>
    </row>
    <row r="483" s="16" customFormat="1">
      <c r="A483" s="16"/>
      <c r="B483" s="272"/>
      <c r="C483" s="273"/>
      <c r="D483" s="241" t="s">
        <v>206</v>
      </c>
      <c r="E483" s="274" t="s">
        <v>20</v>
      </c>
      <c r="F483" s="275" t="s">
        <v>389</v>
      </c>
      <c r="G483" s="273"/>
      <c r="H483" s="276">
        <v>48</v>
      </c>
      <c r="I483" s="277"/>
      <c r="J483" s="277"/>
      <c r="K483" s="273"/>
      <c r="L483" s="273"/>
      <c r="M483" s="278"/>
      <c r="N483" s="279"/>
      <c r="O483" s="280"/>
      <c r="P483" s="280"/>
      <c r="Q483" s="280"/>
      <c r="R483" s="280"/>
      <c r="S483" s="280"/>
      <c r="T483" s="280"/>
      <c r="U483" s="280"/>
      <c r="V483" s="280"/>
      <c r="W483" s="280"/>
      <c r="X483" s="281"/>
      <c r="Y483" s="16"/>
      <c r="Z483" s="16"/>
      <c r="AA483" s="16"/>
      <c r="AB483" s="16"/>
      <c r="AC483" s="16"/>
      <c r="AD483" s="16"/>
      <c r="AE483" s="16"/>
      <c r="AT483" s="282" t="s">
        <v>206</v>
      </c>
      <c r="AU483" s="282" t="s">
        <v>84</v>
      </c>
      <c r="AV483" s="16" t="s">
        <v>215</v>
      </c>
      <c r="AW483" s="16" t="s">
        <v>5</v>
      </c>
      <c r="AX483" s="16" t="s">
        <v>74</v>
      </c>
      <c r="AY483" s="282" t="s">
        <v>194</v>
      </c>
    </row>
    <row r="484" s="13" customFormat="1">
      <c r="A484" s="13"/>
      <c r="B484" s="239"/>
      <c r="C484" s="240"/>
      <c r="D484" s="241" t="s">
        <v>206</v>
      </c>
      <c r="E484" s="242" t="s">
        <v>20</v>
      </c>
      <c r="F484" s="243" t="s">
        <v>1631</v>
      </c>
      <c r="G484" s="240"/>
      <c r="H484" s="242" t="s">
        <v>20</v>
      </c>
      <c r="I484" s="244"/>
      <c r="J484" s="244"/>
      <c r="K484" s="240"/>
      <c r="L484" s="240"/>
      <c r="M484" s="245"/>
      <c r="N484" s="246"/>
      <c r="O484" s="247"/>
      <c r="P484" s="247"/>
      <c r="Q484" s="247"/>
      <c r="R484" s="247"/>
      <c r="S484" s="247"/>
      <c r="T484" s="247"/>
      <c r="U484" s="247"/>
      <c r="V484" s="247"/>
      <c r="W484" s="247"/>
      <c r="X484" s="248"/>
      <c r="Y484" s="13"/>
      <c r="Z484" s="13"/>
      <c r="AA484" s="13"/>
      <c r="AB484" s="13"/>
      <c r="AC484" s="13"/>
      <c r="AD484" s="13"/>
      <c r="AE484" s="13"/>
      <c r="AT484" s="249" t="s">
        <v>206</v>
      </c>
      <c r="AU484" s="249" t="s">
        <v>84</v>
      </c>
      <c r="AV484" s="13" t="s">
        <v>82</v>
      </c>
      <c r="AW484" s="13" t="s">
        <v>5</v>
      </c>
      <c r="AX484" s="13" t="s">
        <v>74</v>
      </c>
      <c r="AY484" s="249" t="s">
        <v>194</v>
      </c>
    </row>
    <row r="485" s="14" customFormat="1">
      <c r="A485" s="14"/>
      <c r="B485" s="250"/>
      <c r="C485" s="251"/>
      <c r="D485" s="241" t="s">
        <v>206</v>
      </c>
      <c r="E485" s="252" t="s">
        <v>20</v>
      </c>
      <c r="F485" s="253" t="s">
        <v>1734</v>
      </c>
      <c r="G485" s="251"/>
      <c r="H485" s="254">
        <v>7.2000000000000002</v>
      </c>
      <c r="I485" s="255"/>
      <c r="J485" s="255"/>
      <c r="K485" s="251"/>
      <c r="L485" s="251"/>
      <c r="M485" s="256"/>
      <c r="N485" s="257"/>
      <c r="O485" s="258"/>
      <c r="P485" s="258"/>
      <c r="Q485" s="258"/>
      <c r="R485" s="258"/>
      <c r="S485" s="258"/>
      <c r="T485" s="258"/>
      <c r="U485" s="258"/>
      <c r="V485" s="258"/>
      <c r="W485" s="258"/>
      <c r="X485" s="259"/>
      <c r="Y485" s="14"/>
      <c r="Z485" s="14"/>
      <c r="AA485" s="14"/>
      <c r="AB485" s="14"/>
      <c r="AC485" s="14"/>
      <c r="AD485" s="14"/>
      <c r="AE485" s="14"/>
      <c r="AT485" s="260" t="s">
        <v>206</v>
      </c>
      <c r="AU485" s="260" t="s">
        <v>84</v>
      </c>
      <c r="AV485" s="14" t="s">
        <v>84</v>
      </c>
      <c r="AW485" s="14" t="s">
        <v>5</v>
      </c>
      <c r="AX485" s="14" t="s">
        <v>74</v>
      </c>
      <c r="AY485" s="260" t="s">
        <v>194</v>
      </c>
    </row>
    <row r="486" s="16" customFormat="1">
      <c r="A486" s="16"/>
      <c r="B486" s="272"/>
      <c r="C486" s="273"/>
      <c r="D486" s="241" t="s">
        <v>206</v>
      </c>
      <c r="E486" s="274" t="s">
        <v>20</v>
      </c>
      <c r="F486" s="275" t="s">
        <v>389</v>
      </c>
      <c r="G486" s="273"/>
      <c r="H486" s="276">
        <v>7.2000000000000002</v>
      </c>
      <c r="I486" s="277"/>
      <c r="J486" s="277"/>
      <c r="K486" s="273"/>
      <c r="L486" s="273"/>
      <c r="M486" s="278"/>
      <c r="N486" s="279"/>
      <c r="O486" s="280"/>
      <c r="P486" s="280"/>
      <c r="Q486" s="280"/>
      <c r="R486" s="280"/>
      <c r="S486" s="280"/>
      <c r="T486" s="280"/>
      <c r="U486" s="280"/>
      <c r="V486" s="280"/>
      <c r="W486" s="280"/>
      <c r="X486" s="281"/>
      <c r="Y486" s="16"/>
      <c r="Z486" s="16"/>
      <c r="AA486" s="16"/>
      <c r="AB486" s="16"/>
      <c r="AC486" s="16"/>
      <c r="AD486" s="16"/>
      <c r="AE486" s="16"/>
      <c r="AT486" s="282" t="s">
        <v>206</v>
      </c>
      <c r="AU486" s="282" t="s">
        <v>84</v>
      </c>
      <c r="AV486" s="16" t="s">
        <v>215</v>
      </c>
      <c r="AW486" s="16" t="s">
        <v>5</v>
      </c>
      <c r="AX486" s="16" t="s">
        <v>74</v>
      </c>
      <c r="AY486" s="282" t="s">
        <v>194</v>
      </c>
    </row>
    <row r="487" s="15" customFormat="1">
      <c r="A487" s="15"/>
      <c r="B487" s="261"/>
      <c r="C487" s="262"/>
      <c r="D487" s="241" t="s">
        <v>206</v>
      </c>
      <c r="E487" s="263" t="s">
        <v>20</v>
      </c>
      <c r="F487" s="264" t="s">
        <v>210</v>
      </c>
      <c r="G487" s="262"/>
      <c r="H487" s="265">
        <v>55.200000000000003</v>
      </c>
      <c r="I487" s="266"/>
      <c r="J487" s="266"/>
      <c r="K487" s="262"/>
      <c r="L487" s="262"/>
      <c r="M487" s="267"/>
      <c r="N487" s="268"/>
      <c r="O487" s="269"/>
      <c r="P487" s="269"/>
      <c r="Q487" s="269"/>
      <c r="R487" s="269"/>
      <c r="S487" s="269"/>
      <c r="T487" s="269"/>
      <c r="U487" s="269"/>
      <c r="V487" s="269"/>
      <c r="W487" s="269"/>
      <c r="X487" s="270"/>
      <c r="Y487" s="15"/>
      <c r="Z487" s="15"/>
      <c r="AA487" s="15"/>
      <c r="AB487" s="15"/>
      <c r="AC487" s="15"/>
      <c r="AD487" s="15"/>
      <c r="AE487" s="15"/>
      <c r="AT487" s="271" t="s">
        <v>206</v>
      </c>
      <c r="AU487" s="271" t="s">
        <v>84</v>
      </c>
      <c r="AV487" s="15" t="s">
        <v>202</v>
      </c>
      <c r="AW487" s="15" t="s">
        <v>5</v>
      </c>
      <c r="AX487" s="15" t="s">
        <v>82</v>
      </c>
      <c r="AY487" s="271" t="s">
        <v>194</v>
      </c>
    </row>
    <row r="488" s="14" customFormat="1">
      <c r="A488" s="14"/>
      <c r="B488" s="250"/>
      <c r="C488" s="251"/>
      <c r="D488" s="241" t="s">
        <v>206</v>
      </c>
      <c r="E488" s="251"/>
      <c r="F488" s="253" t="s">
        <v>1735</v>
      </c>
      <c r="G488" s="251"/>
      <c r="H488" s="254">
        <v>60.719999999999999</v>
      </c>
      <c r="I488" s="255"/>
      <c r="J488" s="255"/>
      <c r="K488" s="251"/>
      <c r="L488" s="251"/>
      <c r="M488" s="256"/>
      <c r="N488" s="257"/>
      <c r="O488" s="258"/>
      <c r="P488" s="258"/>
      <c r="Q488" s="258"/>
      <c r="R488" s="258"/>
      <c r="S488" s="258"/>
      <c r="T488" s="258"/>
      <c r="U488" s="258"/>
      <c r="V488" s="258"/>
      <c r="W488" s="258"/>
      <c r="X488" s="259"/>
      <c r="Y488" s="14"/>
      <c r="Z488" s="14"/>
      <c r="AA488" s="14"/>
      <c r="AB488" s="14"/>
      <c r="AC488" s="14"/>
      <c r="AD488" s="14"/>
      <c r="AE488" s="14"/>
      <c r="AT488" s="260" t="s">
        <v>206</v>
      </c>
      <c r="AU488" s="260" t="s">
        <v>84</v>
      </c>
      <c r="AV488" s="14" t="s">
        <v>84</v>
      </c>
      <c r="AW488" s="14" t="s">
        <v>4</v>
      </c>
      <c r="AX488" s="14" t="s">
        <v>82</v>
      </c>
      <c r="AY488" s="260" t="s">
        <v>194</v>
      </c>
    </row>
    <row r="489" s="2" customFormat="1" ht="24.15" customHeight="1">
      <c r="A489" s="41"/>
      <c r="B489" s="42"/>
      <c r="C489" s="220" t="s">
        <v>430</v>
      </c>
      <c r="D489" s="220" t="s">
        <v>197</v>
      </c>
      <c r="E489" s="221" t="s">
        <v>1634</v>
      </c>
      <c r="F489" s="222" t="s">
        <v>1635</v>
      </c>
      <c r="G489" s="223" t="s">
        <v>262</v>
      </c>
      <c r="H489" s="224">
        <v>0.0030000000000000001</v>
      </c>
      <c r="I489" s="225"/>
      <c r="J489" s="225"/>
      <c r="K489" s="226">
        <f>ROUND(P489*H489,2)</f>
        <v>0</v>
      </c>
      <c r="L489" s="222" t="s">
        <v>201</v>
      </c>
      <c r="M489" s="47"/>
      <c r="N489" s="227" t="s">
        <v>20</v>
      </c>
      <c r="O489" s="228" t="s">
        <v>43</v>
      </c>
      <c r="P489" s="229">
        <f>I489+J489</f>
        <v>0</v>
      </c>
      <c r="Q489" s="229">
        <f>ROUND(I489*H489,2)</f>
        <v>0</v>
      </c>
      <c r="R489" s="229">
        <f>ROUND(J489*H489,2)</f>
        <v>0</v>
      </c>
      <c r="S489" s="87"/>
      <c r="T489" s="230">
        <f>S489*H489</f>
        <v>0</v>
      </c>
      <c r="U489" s="230">
        <v>0</v>
      </c>
      <c r="V489" s="230">
        <f>U489*H489</f>
        <v>0</v>
      </c>
      <c r="W489" s="230">
        <v>0</v>
      </c>
      <c r="X489" s="231">
        <f>W489*H489</f>
        <v>0</v>
      </c>
      <c r="Y489" s="41"/>
      <c r="Z489" s="41"/>
      <c r="AA489" s="41"/>
      <c r="AB489" s="41"/>
      <c r="AC489" s="41"/>
      <c r="AD489" s="41"/>
      <c r="AE489" s="41"/>
      <c r="AR489" s="232" t="s">
        <v>202</v>
      </c>
      <c r="AT489" s="232" t="s">
        <v>197</v>
      </c>
      <c r="AU489" s="232" t="s">
        <v>84</v>
      </c>
      <c r="AY489" s="20" t="s">
        <v>194</v>
      </c>
      <c r="BE489" s="233">
        <f>IF(O489="základní",K489,0)</f>
        <v>0</v>
      </c>
      <c r="BF489" s="233">
        <f>IF(O489="snížená",K489,0)</f>
        <v>0</v>
      </c>
      <c r="BG489" s="233">
        <f>IF(O489="zákl. přenesená",K489,0)</f>
        <v>0</v>
      </c>
      <c r="BH489" s="233">
        <f>IF(O489="sníž. přenesená",K489,0)</f>
        <v>0</v>
      </c>
      <c r="BI489" s="233">
        <f>IF(O489="nulová",K489,0)</f>
        <v>0</v>
      </c>
      <c r="BJ489" s="20" t="s">
        <v>82</v>
      </c>
      <c r="BK489" s="233">
        <f>ROUND(P489*H489,2)</f>
        <v>0</v>
      </c>
      <c r="BL489" s="20" t="s">
        <v>202</v>
      </c>
      <c r="BM489" s="232" t="s">
        <v>1736</v>
      </c>
    </row>
    <row r="490" s="2" customFormat="1">
      <c r="A490" s="41"/>
      <c r="B490" s="42"/>
      <c r="C490" s="43"/>
      <c r="D490" s="234" t="s">
        <v>204</v>
      </c>
      <c r="E490" s="43"/>
      <c r="F490" s="235" t="s">
        <v>1637</v>
      </c>
      <c r="G490" s="43"/>
      <c r="H490" s="43"/>
      <c r="I490" s="236"/>
      <c r="J490" s="236"/>
      <c r="K490" s="43"/>
      <c r="L490" s="43"/>
      <c r="M490" s="47"/>
      <c r="N490" s="237"/>
      <c r="O490" s="238"/>
      <c r="P490" s="87"/>
      <c r="Q490" s="87"/>
      <c r="R490" s="87"/>
      <c r="S490" s="87"/>
      <c r="T490" s="87"/>
      <c r="U490" s="87"/>
      <c r="V490" s="87"/>
      <c r="W490" s="87"/>
      <c r="X490" s="88"/>
      <c r="Y490" s="41"/>
      <c r="Z490" s="41"/>
      <c r="AA490" s="41"/>
      <c r="AB490" s="41"/>
      <c r="AC490" s="41"/>
      <c r="AD490" s="41"/>
      <c r="AE490" s="41"/>
      <c r="AT490" s="20" t="s">
        <v>204</v>
      </c>
      <c r="AU490" s="20" t="s">
        <v>84</v>
      </c>
    </row>
    <row r="491" s="13" customFormat="1">
      <c r="A491" s="13"/>
      <c r="B491" s="239"/>
      <c r="C491" s="240"/>
      <c r="D491" s="241" t="s">
        <v>206</v>
      </c>
      <c r="E491" s="242" t="s">
        <v>20</v>
      </c>
      <c r="F491" s="243" t="s">
        <v>1662</v>
      </c>
      <c r="G491" s="240"/>
      <c r="H491" s="242" t="s">
        <v>20</v>
      </c>
      <c r="I491" s="244"/>
      <c r="J491" s="244"/>
      <c r="K491" s="240"/>
      <c r="L491" s="240"/>
      <c r="M491" s="245"/>
      <c r="N491" s="246"/>
      <c r="O491" s="247"/>
      <c r="P491" s="247"/>
      <c r="Q491" s="247"/>
      <c r="R491" s="247"/>
      <c r="S491" s="247"/>
      <c r="T491" s="247"/>
      <c r="U491" s="247"/>
      <c r="V491" s="247"/>
      <c r="W491" s="247"/>
      <c r="X491" s="248"/>
      <c r="Y491" s="13"/>
      <c r="Z491" s="13"/>
      <c r="AA491" s="13"/>
      <c r="AB491" s="13"/>
      <c r="AC491" s="13"/>
      <c r="AD491" s="13"/>
      <c r="AE491" s="13"/>
      <c r="AT491" s="249" t="s">
        <v>206</v>
      </c>
      <c r="AU491" s="249" t="s">
        <v>84</v>
      </c>
      <c r="AV491" s="13" t="s">
        <v>82</v>
      </c>
      <c r="AW491" s="13" t="s">
        <v>5</v>
      </c>
      <c r="AX491" s="13" t="s">
        <v>74</v>
      </c>
      <c r="AY491" s="249" t="s">
        <v>194</v>
      </c>
    </row>
    <row r="492" s="13" customFormat="1">
      <c r="A492" s="13"/>
      <c r="B492" s="239"/>
      <c r="C492" s="240"/>
      <c r="D492" s="241" t="s">
        <v>206</v>
      </c>
      <c r="E492" s="242" t="s">
        <v>20</v>
      </c>
      <c r="F492" s="243" t="s">
        <v>1737</v>
      </c>
      <c r="G492" s="240"/>
      <c r="H492" s="242" t="s">
        <v>20</v>
      </c>
      <c r="I492" s="244"/>
      <c r="J492" s="244"/>
      <c r="K492" s="240"/>
      <c r="L492" s="240"/>
      <c r="M492" s="245"/>
      <c r="N492" s="246"/>
      <c r="O492" s="247"/>
      <c r="P492" s="247"/>
      <c r="Q492" s="247"/>
      <c r="R492" s="247"/>
      <c r="S492" s="247"/>
      <c r="T492" s="247"/>
      <c r="U492" s="247"/>
      <c r="V492" s="247"/>
      <c r="W492" s="247"/>
      <c r="X492" s="248"/>
      <c r="Y492" s="13"/>
      <c r="Z492" s="13"/>
      <c r="AA492" s="13"/>
      <c r="AB492" s="13"/>
      <c r="AC492" s="13"/>
      <c r="AD492" s="13"/>
      <c r="AE492" s="13"/>
      <c r="AT492" s="249" t="s">
        <v>206</v>
      </c>
      <c r="AU492" s="249" t="s">
        <v>84</v>
      </c>
      <c r="AV492" s="13" t="s">
        <v>82</v>
      </c>
      <c r="AW492" s="13" t="s">
        <v>5</v>
      </c>
      <c r="AX492" s="13" t="s">
        <v>74</v>
      </c>
      <c r="AY492" s="249" t="s">
        <v>194</v>
      </c>
    </row>
    <row r="493" s="13" customFormat="1">
      <c r="A493" s="13"/>
      <c r="B493" s="239"/>
      <c r="C493" s="240"/>
      <c r="D493" s="241" t="s">
        <v>206</v>
      </c>
      <c r="E493" s="242" t="s">
        <v>20</v>
      </c>
      <c r="F493" s="243" t="s">
        <v>262</v>
      </c>
      <c r="G493" s="240"/>
      <c r="H493" s="242" t="s">
        <v>20</v>
      </c>
      <c r="I493" s="244"/>
      <c r="J493" s="244"/>
      <c r="K493" s="240"/>
      <c r="L493" s="240"/>
      <c r="M493" s="245"/>
      <c r="N493" s="246"/>
      <c r="O493" s="247"/>
      <c r="P493" s="247"/>
      <c r="Q493" s="247"/>
      <c r="R493" s="247"/>
      <c r="S493" s="247"/>
      <c r="T493" s="247"/>
      <c r="U493" s="247"/>
      <c r="V493" s="247"/>
      <c r="W493" s="247"/>
      <c r="X493" s="248"/>
      <c r="Y493" s="13"/>
      <c r="Z493" s="13"/>
      <c r="AA493" s="13"/>
      <c r="AB493" s="13"/>
      <c r="AC493" s="13"/>
      <c r="AD493" s="13"/>
      <c r="AE493" s="13"/>
      <c r="AT493" s="249" t="s">
        <v>206</v>
      </c>
      <c r="AU493" s="249" t="s">
        <v>84</v>
      </c>
      <c r="AV493" s="13" t="s">
        <v>82</v>
      </c>
      <c r="AW493" s="13" t="s">
        <v>5</v>
      </c>
      <c r="AX493" s="13" t="s">
        <v>74</v>
      </c>
      <c r="AY493" s="249" t="s">
        <v>194</v>
      </c>
    </row>
    <row r="494" s="14" customFormat="1">
      <c r="A494" s="14"/>
      <c r="B494" s="250"/>
      <c r="C494" s="251"/>
      <c r="D494" s="241" t="s">
        <v>206</v>
      </c>
      <c r="E494" s="252" t="s">
        <v>20</v>
      </c>
      <c r="F494" s="253" t="s">
        <v>1738</v>
      </c>
      <c r="G494" s="251"/>
      <c r="H494" s="254">
        <v>0.0030000000000000001</v>
      </c>
      <c r="I494" s="255"/>
      <c r="J494" s="255"/>
      <c r="K494" s="251"/>
      <c r="L494" s="251"/>
      <c r="M494" s="256"/>
      <c r="N494" s="257"/>
      <c r="O494" s="258"/>
      <c r="P494" s="258"/>
      <c r="Q494" s="258"/>
      <c r="R494" s="258"/>
      <c r="S494" s="258"/>
      <c r="T494" s="258"/>
      <c r="U494" s="258"/>
      <c r="V494" s="258"/>
      <c r="W494" s="258"/>
      <c r="X494" s="259"/>
      <c r="Y494" s="14"/>
      <c r="Z494" s="14"/>
      <c r="AA494" s="14"/>
      <c r="AB494" s="14"/>
      <c r="AC494" s="14"/>
      <c r="AD494" s="14"/>
      <c r="AE494" s="14"/>
      <c r="AT494" s="260" t="s">
        <v>206</v>
      </c>
      <c r="AU494" s="260" t="s">
        <v>84</v>
      </c>
      <c r="AV494" s="14" t="s">
        <v>84</v>
      </c>
      <c r="AW494" s="14" t="s">
        <v>5</v>
      </c>
      <c r="AX494" s="14" t="s">
        <v>74</v>
      </c>
      <c r="AY494" s="260" t="s">
        <v>194</v>
      </c>
    </row>
    <row r="495" s="15" customFormat="1">
      <c r="A495" s="15"/>
      <c r="B495" s="261"/>
      <c r="C495" s="262"/>
      <c r="D495" s="241" t="s">
        <v>206</v>
      </c>
      <c r="E495" s="263" t="s">
        <v>20</v>
      </c>
      <c r="F495" s="264" t="s">
        <v>210</v>
      </c>
      <c r="G495" s="262"/>
      <c r="H495" s="265">
        <v>0.0030000000000000001</v>
      </c>
      <c r="I495" s="266"/>
      <c r="J495" s="266"/>
      <c r="K495" s="262"/>
      <c r="L495" s="262"/>
      <c r="M495" s="267"/>
      <c r="N495" s="268"/>
      <c r="O495" s="269"/>
      <c r="P495" s="269"/>
      <c r="Q495" s="269"/>
      <c r="R495" s="269"/>
      <c r="S495" s="269"/>
      <c r="T495" s="269"/>
      <c r="U495" s="269"/>
      <c r="V495" s="269"/>
      <c r="W495" s="269"/>
      <c r="X495" s="270"/>
      <c r="Y495" s="15"/>
      <c r="Z495" s="15"/>
      <c r="AA495" s="15"/>
      <c r="AB495" s="15"/>
      <c r="AC495" s="15"/>
      <c r="AD495" s="15"/>
      <c r="AE495" s="15"/>
      <c r="AT495" s="271" t="s">
        <v>206</v>
      </c>
      <c r="AU495" s="271" t="s">
        <v>84</v>
      </c>
      <c r="AV495" s="15" t="s">
        <v>202</v>
      </c>
      <c r="AW495" s="15" t="s">
        <v>5</v>
      </c>
      <c r="AX495" s="15" t="s">
        <v>82</v>
      </c>
      <c r="AY495" s="271" t="s">
        <v>194</v>
      </c>
    </row>
    <row r="496" s="2" customFormat="1" ht="16.5" customHeight="1">
      <c r="A496" s="41"/>
      <c r="B496" s="42"/>
      <c r="C496" s="283" t="s">
        <v>437</v>
      </c>
      <c r="D496" s="283" t="s">
        <v>418</v>
      </c>
      <c r="E496" s="284" t="s">
        <v>1640</v>
      </c>
      <c r="F496" s="285" t="s">
        <v>1641</v>
      </c>
      <c r="G496" s="286" t="s">
        <v>1642</v>
      </c>
      <c r="H496" s="287">
        <v>2.5600000000000001</v>
      </c>
      <c r="I496" s="288"/>
      <c r="J496" s="289"/>
      <c r="K496" s="290">
        <f>ROUND(P496*H496,2)</f>
        <v>0</v>
      </c>
      <c r="L496" s="285" t="s">
        <v>20</v>
      </c>
      <c r="M496" s="291"/>
      <c r="N496" s="292" t="s">
        <v>20</v>
      </c>
      <c r="O496" s="228" t="s">
        <v>43</v>
      </c>
      <c r="P496" s="229">
        <f>I496+J496</f>
        <v>0</v>
      </c>
      <c r="Q496" s="229">
        <f>ROUND(I496*H496,2)</f>
        <v>0</v>
      </c>
      <c r="R496" s="229">
        <f>ROUND(J496*H496,2)</f>
        <v>0</v>
      </c>
      <c r="S496" s="87"/>
      <c r="T496" s="230">
        <f>S496*H496</f>
        <v>0</v>
      </c>
      <c r="U496" s="230">
        <v>0.001</v>
      </c>
      <c r="V496" s="230">
        <f>U496*H496</f>
        <v>0.0025600000000000002</v>
      </c>
      <c r="W496" s="230">
        <v>0</v>
      </c>
      <c r="X496" s="231">
        <f>W496*H496</f>
        <v>0</v>
      </c>
      <c r="Y496" s="41"/>
      <c r="Z496" s="41"/>
      <c r="AA496" s="41"/>
      <c r="AB496" s="41"/>
      <c r="AC496" s="41"/>
      <c r="AD496" s="41"/>
      <c r="AE496" s="41"/>
      <c r="AR496" s="232" t="s">
        <v>243</v>
      </c>
      <c r="AT496" s="232" t="s">
        <v>418</v>
      </c>
      <c r="AU496" s="232" t="s">
        <v>84</v>
      </c>
      <c r="AY496" s="20" t="s">
        <v>194</v>
      </c>
      <c r="BE496" s="233">
        <f>IF(O496="základní",K496,0)</f>
        <v>0</v>
      </c>
      <c r="BF496" s="233">
        <f>IF(O496="snížená",K496,0)</f>
        <v>0</v>
      </c>
      <c r="BG496" s="233">
        <f>IF(O496="zákl. přenesená",K496,0)</f>
        <v>0</v>
      </c>
      <c r="BH496" s="233">
        <f>IF(O496="sníž. přenesená",K496,0)</f>
        <v>0</v>
      </c>
      <c r="BI496" s="233">
        <f>IF(O496="nulová",K496,0)</f>
        <v>0</v>
      </c>
      <c r="BJ496" s="20" t="s">
        <v>82</v>
      </c>
      <c r="BK496" s="233">
        <f>ROUND(P496*H496,2)</f>
        <v>0</v>
      </c>
      <c r="BL496" s="20" t="s">
        <v>202</v>
      </c>
      <c r="BM496" s="232" t="s">
        <v>1739</v>
      </c>
    </row>
    <row r="497" s="13" customFormat="1">
      <c r="A497" s="13"/>
      <c r="B497" s="239"/>
      <c r="C497" s="240"/>
      <c r="D497" s="241" t="s">
        <v>206</v>
      </c>
      <c r="E497" s="242" t="s">
        <v>20</v>
      </c>
      <c r="F497" s="243" t="s">
        <v>1662</v>
      </c>
      <c r="G497" s="240"/>
      <c r="H497" s="242" t="s">
        <v>20</v>
      </c>
      <c r="I497" s="244"/>
      <c r="J497" s="244"/>
      <c r="K497" s="240"/>
      <c r="L497" s="240"/>
      <c r="M497" s="245"/>
      <c r="N497" s="246"/>
      <c r="O497" s="247"/>
      <c r="P497" s="247"/>
      <c r="Q497" s="247"/>
      <c r="R497" s="247"/>
      <c r="S497" s="247"/>
      <c r="T497" s="247"/>
      <c r="U497" s="247"/>
      <c r="V497" s="247"/>
      <c r="W497" s="247"/>
      <c r="X497" s="248"/>
      <c r="Y497" s="13"/>
      <c r="Z497" s="13"/>
      <c r="AA497" s="13"/>
      <c r="AB497" s="13"/>
      <c r="AC497" s="13"/>
      <c r="AD497" s="13"/>
      <c r="AE497" s="13"/>
      <c r="AT497" s="249" t="s">
        <v>206</v>
      </c>
      <c r="AU497" s="249" t="s">
        <v>84</v>
      </c>
      <c r="AV497" s="13" t="s">
        <v>82</v>
      </c>
      <c r="AW497" s="13" t="s">
        <v>5</v>
      </c>
      <c r="AX497" s="13" t="s">
        <v>74</v>
      </c>
      <c r="AY497" s="249" t="s">
        <v>194</v>
      </c>
    </row>
    <row r="498" s="13" customFormat="1">
      <c r="A498" s="13"/>
      <c r="B498" s="239"/>
      <c r="C498" s="240"/>
      <c r="D498" s="241" t="s">
        <v>206</v>
      </c>
      <c r="E498" s="242" t="s">
        <v>20</v>
      </c>
      <c r="F498" s="243" t="s">
        <v>1737</v>
      </c>
      <c r="G498" s="240"/>
      <c r="H498" s="242" t="s">
        <v>20</v>
      </c>
      <c r="I498" s="244"/>
      <c r="J498" s="244"/>
      <c r="K498" s="240"/>
      <c r="L498" s="240"/>
      <c r="M498" s="245"/>
      <c r="N498" s="246"/>
      <c r="O498" s="247"/>
      <c r="P498" s="247"/>
      <c r="Q498" s="247"/>
      <c r="R498" s="247"/>
      <c r="S498" s="247"/>
      <c r="T498" s="247"/>
      <c r="U498" s="247"/>
      <c r="V498" s="247"/>
      <c r="W498" s="247"/>
      <c r="X498" s="248"/>
      <c r="Y498" s="13"/>
      <c r="Z498" s="13"/>
      <c r="AA498" s="13"/>
      <c r="AB498" s="13"/>
      <c r="AC498" s="13"/>
      <c r="AD498" s="13"/>
      <c r="AE498" s="13"/>
      <c r="AT498" s="249" t="s">
        <v>206</v>
      </c>
      <c r="AU498" s="249" t="s">
        <v>84</v>
      </c>
      <c r="AV498" s="13" t="s">
        <v>82</v>
      </c>
      <c r="AW498" s="13" t="s">
        <v>5</v>
      </c>
      <c r="AX498" s="13" t="s">
        <v>74</v>
      </c>
      <c r="AY498" s="249" t="s">
        <v>194</v>
      </c>
    </row>
    <row r="499" s="13" customFormat="1">
      <c r="A499" s="13"/>
      <c r="B499" s="239"/>
      <c r="C499" s="240"/>
      <c r="D499" s="241" t="s">
        <v>206</v>
      </c>
      <c r="E499" s="242" t="s">
        <v>20</v>
      </c>
      <c r="F499" s="243" t="s">
        <v>1740</v>
      </c>
      <c r="G499" s="240"/>
      <c r="H499" s="242" t="s">
        <v>20</v>
      </c>
      <c r="I499" s="244"/>
      <c r="J499" s="244"/>
      <c r="K499" s="240"/>
      <c r="L499" s="240"/>
      <c r="M499" s="245"/>
      <c r="N499" s="246"/>
      <c r="O499" s="247"/>
      <c r="P499" s="247"/>
      <c r="Q499" s="247"/>
      <c r="R499" s="247"/>
      <c r="S499" s="247"/>
      <c r="T499" s="247"/>
      <c r="U499" s="247"/>
      <c r="V499" s="247"/>
      <c r="W499" s="247"/>
      <c r="X499" s="248"/>
      <c r="Y499" s="13"/>
      <c r="Z499" s="13"/>
      <c r="AA499" s="13"/>
      <c r="AB499" s="13"/>
      <c r="AC499" s="13"/>
      <c r="AD499" s="13"/>
      <c r="AE499" s="13"/>
      <c r="AT499" s="249" t="s">
        <v>206</v>
      </c>
      <c r="AU499" s="249" t="s">
        <v>84</v>
      </c>
      <c r="AV499" s="13" t="s">
        <v>82</v>
      </c>
      <c r="AW499" s="13" t="s">
        <v>5</v>
      </c>
      <c r="AX499" s="13" t="s">
        <v>74</v>
      </c>
      <c r="AY499" s="249" t="s">
        <v>194</v>
      </c>
    </row>
    <row r="500" s="13" customFormat="1">
      <c r="A500" s="13"/>
      <c r="B500" s="239"/>
      <c r="C500" s="240"/>
      <c r="D500" s="241" t="s">
        <v>206</v>
      </c>
      <c r="E500" s="242" t="s">
        <v>20</v>
      </c>
      <c r="F500" s="243" t="s">
        <v>506</v>
      </c>
      <c r="G500" s="240"/>
      <c r="H500" s="242" t="s">
        <v>20</v>
      </c>
      <c r="I500" s="244"/>
      <c r="J500" s="244"/>
      <c r="K500" s="240"/>
      <c r="L500" s="240"/>
      <c r="M500" s="245"/>
      <c r="N500" s="246"/>
      <c r="O500" s="247"/>
      <c r="P500" s="247"/>
      <c r="Q500" s="247"/>
      <c r="R500" s="247"/>
      <c r="S500" s="247"/>
      <c r="T500" s="247"/>
      <c r="U500" s="247"/>
      <c r="V500" s="247"/>
      <c r="W500" s="247"/>
      <c r="X500" s="248"/>
      <c r="Y500" s="13"/>
      <c r="Z500" s="13"/>
      <c r="AA500" s="13"/>
      <c r="AB500" s="13"/>
      <c r="AC500" s="13"/>
      <c r="AD500" s="13"/>
      <c r="AE500" s="13"/>
      <c r="AT500" s="249" t="s">
        <v>206</v>
      </c>
      <c r="AU500" s="249" t="s">
        <v>84</v>
      </c>
      <c r="AV500" s="13" t="s">
        <v>82</v>
      </c>
      <c r="AW500" s="13" t="s">
        <v>5</v>
      </c>
      <c r="AX500" s="13" t="s">
        <v>74</v>
      </c>
      <c r="AY500" s="249" t="s">
        <v>194</v>
      </c>
    </row>
    <row r="501" s="13" customFormat="1">
      <c r="A501" s="13"/>
      <c r="B501" s="239"/>
      <c r="C501" s="240"/>
      <c r="D501" s="241" t="s">
        <v>206</v>
      </c>
      <c r="E501" s="242" t="s">
        <v>20</v>
      </c>
      <c r="F501" s="243" t="s">
        <v>1741</v>
      </c>
      <c r="G501" s="240"/>
      <c r="H501" s="242" t="s">
        <v>20</v>
      </c>
      <c r="I501" s="244"/>
      <c r="J501" s="244"/>
      <c r="K501" s="240"/>
      <c r="L501" s="240"/>
      <c r="M501" s="245"/>
      <c r="N501" s="246"/>
      <c r="O501" s="247"/>
      <c r="P501" s="247"/>
      <c r="Q501" s="247"/>
      <c r="R501" s="247"/>
      <c r="S501" s="247"/>
      <c r="T501" s="247"/>
      <c r="U501" s="247"/>
      <c r="V501" s="247"/>
      <c r="W501" s="247"/>
      <c r="X501" s="248"/>
      <c r="Y501" s="13"/>
      <c r="Z501" s="13"/>
      <c r="AA501" s="13"/>
      <c r="AB501" s="13"/>
      <c r="AC501" s="13"/>
      <c r="AD501" s="13"/>
      <c r="AE501" s="13"/>
      <c r="AT501" s="249" t="s">
        <v>206</v>
      </c>
      <c r="AU501" s="249" t="s">
        <v>84</v>
      </c>
      <c r="AV501" s="13" t="s">
        <v>82</v>
      </c>
      <c r="AW501" s="13" t="s">
        <v>5</v>
      </c>
      <c r="AX501" s="13" t="s">
        <v>74</v>
      </c>
      <c r="AY501" s="249" t="s">
        <v>194</v>
      </c>
    </row>
    <row r="502" s="13" customFormat="1">
      <c r="A502" s="13"/>
      <c r="B502" s="239"/>
      <c r="C502" s="240"/>
      <c r="D502" s="241" t="s">
        <v>206</v>
      </c>
      <c r="E502" s="242" t="s">
        <v>20</v>
      </c>
      <c r="F502" s="243" t="s">
        <v>1642</v>
      </c>
      <c r="G502" s="240"/>
      <c r="H502" s="242" t="s">
        <v>20</v>
      </c>
      <c r="I502" s="244"/>
      <c r="J502" s="244"/>
      <c r="K502" s="240"/>
      <c r="L502" s="240"/>
      <c r="M502" s="245"/>
      <c r="N502" s="246"/>
      <c r="O502" s="247"/>
      <c r="P502" s="247"/>
      <c r="Q502" s="247"/>
      <c r="R502" s="247"/>
      <c r="S502" s="247"/>
      <c r="T502" s="247"/>
      <c r="U502" s="247"/>
      <c r="V502" s="247"/>
      <c r="W502" s="247"/>
      <c r="X502" s="248"/>
      <c r="Y502" s="13"/>
      <c r="Z502" s="13"/>
      <c r="AA502" s="13"/>
      <c r="AB502" s="13"/>
      <c r="AC502" s="13"/>
      <c r="AD502" s="13"/>
      <c r="AE502" s="13"/>
      <c r="AT502" s="249" t="s">
        <v>206</v>
      </c>
      <c r="AU502" s="249" t="s">
        <v>84</v>
      </c>
      <c r="AV502" s="13" t="s">
        <v>82</v>
      </c>
      <c r="AW502" s="13" t="s">
        <v>5</v>
      </c>
      <c r="AX502" s="13" t="s">
        <v>74</v>
      </c>
      <c r="AY502" s="249" t="s">
        <v>194</v>
      </c>
    </row>
    <row r="503" s="14" customFormat="1">
      <c r="A503" s="14"/>
      <c r="B503" s="250"/>
      <c r="C503" s="251"/>
      <c r="D503" s="241" t="s">
        <v>206</v>
      </c>
      <c r="E503" s="252" t="s">
        <v>20</v>
      </c>
      <c r="F503" s="253" t="s">
        <v>1742</v>
      </c>
      <c r="G503" s="251"/>
      <c r="H503" s="254">
        <v>2.5600000000000001</v>
      </c>
      <c r="I503" s="255"/>
      <c r="J503" s="255"/>
      <c r="K503" s="251"/>
      <c r="L503" s="251"/>
      <c r="M503" s="256"/>
      <c r="N503" s="257"/>
      <c r="O503" s="258"/>
      <c r="P503" s="258"/>
      <c r="Q503" s="258"/>
      <c r="R503" s="258"/>
      <c r="S503" s="258"/>
      <c r="T503" s="258"/>
      <c r="U503" s="258"/>
      <c r="V503" s="258"/>
      <c r="W503" s="258"/>
      <c r="X503" s="259"/>
      <c r="Y503" s="14"/>
      <c r="Z503" s="14"/>
      <c r="AA503" s="14"/>
      <c r="AB503" s="14"/>
      <c r="AC503" s="14"/>
      <c r="AD503" s="14"/>
      <c r="AE503" s="14"/>
      <c r="AT503" s="260" t="s">
        <v>206</v>
      </c>
      <c r="AU503" s="260" t="s">
        <v>84</v>
      </c>
      <c r="AV503" s="14" t="s">
        <v>84</v>
      </c>
      <c r="AW503" s="14" t="s">
        <v>5</v>
      </c>
      <c r="AX503" s="14" t="s">
        <v>74</v>
      </c>
      <c r="AY503" s="260" t="s">
        <v>194</v>
      </c>
    </row>
    <row r="504" s="15" customFormat="1">
      <c r="A504" s="15"/>
      <c r="B504" s="261"/>
      <c r="C504" s="262"/>
      <c r="D504" s="241" t="s">
        <v>206</v>
      </c>
      <c r="E504" s="263" t="s">
        <v>20</v>
      </c>
      <c r="F504" s="264" t="s">
        <v>210</v>
      </c>
      <c r="G504" s="262"/>
      <c r="H504" s="265">
        <v>2.5600000000000001</v>
      </c>
      <c r="I504" s="266"/>
      <c r="J504" s="266"/>
      <c r="K504" s="262"/>
      <c r="L504" s="262"/>
      <c r="M504" s="267"/>
      <c r="N504" s="268"/>
      <c r="O504" s="269"/>
      <c r="P504" s="269"/>
      <c r="Q504" s="269"/>
      <c r="R504" s="269"/>
      <c r="S504" s="269"/>
      <c r="T504" s="269"/>
      <c r="U504" s="269"/>
      <c r="V504" s="269"/>
      <c r="W504" s="269"/>
      <c r="X504" s="270"/>
      <c r="Y504" s="15"/>
      <c r="Z504" s="15"/>
      <c r="AA504" s="15"/>
      <c r="AB504" s="15"/>
      <c r="AC504" s="15"/>
      <c r="AD504" s="15"/>
      <c r="AE504" s="15"/>
      <c r="AT504" s="271" t="s">
        <v>206</v>
      </c>
      <c r="AU504" s="271" t="s">
        <v>84</v>
      </c>
      <c r="AV504" s="15" t="s">
        <v>202</v>
      </c>
      <c r="AW504" s="15" t="s">
        <v>5</v>
      </c>
      <c r="AX504" s="15" t="s">
        <v>82</v>
      </c>
      <c r="AY504" s="271" t="s">
        <v>194</v>
      </c>
    </row>
    <row r="505" s="2" customFormat="1" ht="24.15" customHeight="1">
      <c r="A505" s="41"/>
      <c r="B505" s="42"/>
      <c r="C505" s="220" t="s">
        <v>450</v>
      </c>
      <c r="D505" s="220" t="s">
        <v>197</v>
      </c>
      <c r="E505" s="221" t="s">
        <v>1645</v>
      </c>
      <c r="F505" s="222" t="s">
        <v>1646</v>
      </c>
      <c r="G505" s="223" t="s">
        <v>218</v>
      </c>
      <c r="H505" s="224">
        <v>1.6000000000000001</v>
      </c>
      <c r="I505" s="225"/>
      <c r="J505" s="225"/>
      <c r="K505" s="226">
        <f>ROUND(P505*H505,2)</f>
        <v>0</v>
      </c>
      <c r="L505" s="222" t="s">
        <v>201</v>
      </c>
      <c r="M505" s="47"/>
      <c r="N505" s="227" t="s">
        <v>20</v>
      </c>
      <c r="O505" s="228" t="s">
        <v>43</v>
      </c>
      <c r="P505" s="229">
        <f>I505+J505</f>
        <v>0</v>
      </c>
      <c r="Q505" s="229">
        <f>ROUND(I505*H505,2)</f>
        <v>0</v>
      </c>
      <c r="R505" s="229">
        <f>ROUND(J505*H505,2)</f>
        <v>0</v>
      </c>
      <c r="S505" s="87"/>
      <c r="T505" s="230">
        <f>S505*H505</f>
        <v>0</v>
      </c>
      <c r="U505" s="230">
        <v>0</v>
      </c>
      <c r="V505" s="230">
        <f>U505*H505</f>
        <v>0</v>
      </c>
      <c r="W505" s="230">
        <v>0</v>
      </c>
      <c r="X505" s="231">
        <f>W505*H505</f>
        <v>0</v>
      </c>
      <c r="Y505" s="41"/>
      <c r="Z505" s="41"/>
      <c r="AA505" s="41"/>
      <c r="AB505" s="41"/>
      <c r="AC505" s="41"/>
      <c r="AD505" s="41"/>
      <c r="AE505" s="41"/>
      <c r="AR505" s="232" t="s">
        <v>202</v>
      </c>
      <c r="AT505" s="232" t="s">
        <v>197</v>
      </c>
      <c r="AU505" s="232" t="s">
        <v>84</v>
      </c>
      <c r="AY505" s="20" t="s">
        <v>194</v>
      </c>
      <c r="BE505" s="233">
        <f>IF(O505="základní",K505,0)</f>
        <v>0</v>
      </c>
      <c r="BF505" s="233">
        <f>IF(O505="snížená",K505,0)</f>
        <v>0</v>
      </c>
      <c r="BG505" s="233">
        <f>IF(O505="zákl. přenesená",K505,0)</f>
        <v>0</v>
      </c>
      <c r="BH505" s="233">
        <f>IF(O505="sníž. přenesená",K505,0)</f>
        <v>0</v>
      </c>
      <c r="BI505" s="233">
        <f>IF(O505="nulová",K505,0)</f>
        <v>0</v>
      </c>
      <c r="BJ505" s="20" t="s">
        <v>82</v>
      </c>
      <c r="BK505" s="233">
        <f>ROUND(P505*H505,2)</f>
        <v>0</v>
      </c>
      <c r="BL505" s="20" t="s">
        <v>202</v>
      </c>
      <c r="BM505" s="232" t="s">
        <v>1743</v>
      </c>
    </row>
    <row r="506" s="2" customFormat="1">
      <c r="A506" s="41"/>
      <c r="B506" s="42"/>
      <c r="C506" s="43"/>
      <c r="D506" s="234" t="s">
        <v>204</v>
      </c>
      <c r="E506" s="43"/>
      <c r="F506" s="235" t="s">
        <v>1648</v>
      </c>
      <c r="G506" s="43"/>
      <c r="H506" s="43"/>
      <c r="I506" s="236"/>
      <c r="J506" s="236"/>
      <c r="K506" s="43"/>
      <c r="L506" s="43"/>
      <c r="M506" s="47"/>
      <c r="N506" s="237"/>
      <c r="O506" s="238"/>
      <c r="P506" s="87"/>
      <c r="Q506" s="87"/>
      <c r="R506" s="87"/>
      <c r="S506" s="87"/>
      <c r="T506" s="87"/>
      <c r="U506" s="87"/>
      <c r="V506" s="87"/>
      <c r="W506" s="87"/>
      <c r="X506" s="88"/>
      <c r="Y506" s="41"/>
      <c r="Z506" s="41"/>
      <c r="AA506" s="41"/>
      <c r="AB506" s="41"/>
      <c r="AC506" s="41"/>
      <c r="AD506" s="41"/>
      <c r="AE506" s="41"/>
      <c r="AT506" s="20" t="s">
        <v>204</v>
      </c>
      <c r="AU506" s="20" t="s">
        <v>84</v>
      </c>
    </row>
    <row r="507" s="13" customFormat="1">
      <c r="A507" s="13"/>
      <c r="B507" s="239"/>
      <c r="C507" s="240"/>
      <c r="D507" s="241" t="s">
        <v>206</v>
      </c>
      <c r="E507" s="242" t="s">
        <v>20</v>
      </c>
      <c r="F507" s="243" t="s">
        <v>1662</v>
      </c>
      <c r="G507" s="240"/>
      <c r="H507" s="242" t="s">
        <v>20</v>
      </c>
      <c r="I507" s="244"/>
      <c r="J507" s="244"/>
      <c r="K507" s="240"/>
      <c r="L507" s="240"/>
      <c r="M507" s="245"/>
      <c r="N507" s="246"/>
      <c r="O507" s="247"/>
      <c r="P507" s="247"/>
      <c r="Q507" s="247"/>
      <c r="R507" s="247"/>
      <c r="S507" s="247"/>
      <c r="T507" s="247"/>
      <c r="U507" s="247"/>
      <c r="V507" s="247"/>
      <c r="W507" s="247"/>
      <c r="X507" s="248"/>
      <c r="Y507" s="13"/>
      <c r="Z507" s="13"/>
      <c r="AA507" s="13"/>
      <c r="AB507" s="13"/>
      <c r="AC507" s="13"/>
      <c r="AD507" s="13"/>
      <c r="AE507" s="13"/>
      <c r="AT507" s="249" t="s">
        <v>206</v>
      </c>
      <c r="AU507" s="249" t="s">
        <v>84</v>
      </c>
      <c r="AV507" s="13" t="s">
        <v>82</v>
      </c>
      <c r="AW507" s="13" t="s">
        <v>5</v>
      </c>
      <c r="AX507" s="13" t="s">
        <v>74</v>
      </c>
      <c r="AY507" s="249" t="s">
        <v>194</v>
      </c>
    </row>
    <row r="508" s="13" customFormat="1">
      <c r="A508" s="13"/>
      <c r="B508" s="239"/>
      <c r="C508" s="240"/>
      <c r="D508" s="241" t="s">
        <v>206</v>
      </c>
      <c r="E508" s="242" t="s">
        <v>20</v>
      </c>
      <c r="F508" s="243" t="s">
        <v>1649</v>
      </c>
      <c r="G508" s="240"/>
      <c r="H508" s="242" t="s">
        <v>20</v>
      </c>
      <c r="I508" s="244"/>
      <c r="J508" s="244"/>
      <c r="K508" s="240"/>
      <c r="L508" s="240"/>
      <c r="M508" s="245"/>
      <c r="N508" s="246"/>
      <c r="O508" s="247"/>
      <c r="P508" s="247"/>
      <c r="Q508" s="247"/>
      <c r="R508" s="247"/>
      <c r="S508" s="247"/>
      <c r="T508" s="247"/>
      <c r="U508" s="247"/>
      <c r="V508" s="247"/>
      <c r="W508" s="247"/>
      <c r="X508" s="248"/>
      <c r="Y508" s="13"/>
      <c r="Z508" s="13"/>
      <c r="AA508" s="13"/>
      <c r="AB508" s="13"/>
      <c r="AC508" s="13"/>
      <c r="AD508" s="13"/>
      <c r="AE508" s="13"/>
      <c r="AT508" s="249" t="s">
        <v>206</v>
      </c>
      <c r="AU508" s="249" t="s">
        <v>84</v>
      </c>
      <c r="AV508" s="13" t="s">
        <v>82</v>
      </c>
      <c r="AW508" s="13" t="s">
        <v>5</v>
      </c>
      <c r="AX508" s="13" t="s">
        <v>74</v>
      </c>
      <c r="AY508" s="249" t="s">
        <v>194</v>
      </c>
    </row>
    <row r="509" s="13" customFormat="1">
      <c r="A509" s="13"/>
      <c r="B509" s="239"/>
      <c r="C509" s="240"/>
      <c r="D509" s="241" t="s">
        <v>206</v>
      </c>
      <c r="E509" s="242" t="s">
        <v>20</v>
      </c>
      <c r="F509" s="243" t="s">
        <v>218</v>
      </c>
      <c r="G509" s="240"/>
      <c r="H509" s="242" t="s">
        <v>20</v>
      </c>
      <c r="I509" s="244"/>
      <c r="J509" s="244"/>
      <c r="K509" s="240"/>
      <c r="L509" s="240"/>
      <c r="M509" s="245"/>
      <c r="N509" s="246"/>
      <c r="O509" s="247"/>
      <c r="P509" s="247"/>
      <c r="Q509" s="247"/>
      <c r="R509" s="247"/>
      <c r="S509" s="247"/>
      <c r="T509" s="247"/>
      <c r="U509" s="247"/>
      <c r="V509" s="247"/>
      <c r="W509" s="247"/>
      <c r="X509" s="248"/>
      <c r="Y509" s="13"/>
      <c r="Z509" s="13"/>
      <c r="AA509" s="13"/>
      <c r="AB509" s="13"/>
      <c r="AC509" s="13"/>
      <c r="AD509" s="13"/>
      <c r="AE509" s="13"/>
      <c r="AT509" s="249" t="s">
        <v>206</v>
      </c>
      <c r="AU509" s="249" t="s">
        <v>84</v>
      </c>
      <c r="AV509" s="13" t="s">
        <v>82</v>
      </c>
      <c r="AW509" s="13" t="s">
        <v>5</v>
      </c>
      <c r="AX509" s="13" t="s">
        <v>74</v>
      </c>
      <c r="AY509" s="249" t="s">
        <v>194</v>
      </c>
    </row>
    <row r="510" s="14" customFormat="1">
      <c r="A510" s="14"/>
      <c r="B510" s="250"/>
      <c r="C510" s="251"/>
      <c r="D510" s="241" t="s">
        <v>206</v>
      </c>
      <c r="E510" s="252" t="s">
        <v>20</v>
      </c>
      <c r="F510" s="253" t="s">
        <v>1744</v>
      </c>
      <c r="G510" s="251"/>
      <c r="H510" s="254">
        <v>1.6000000000000001</v>
      </c>
      <c r="I510" s="255"/>
      <c r="J510" s="255"/>
      <c r="K510" s="251"/>
      <c r="L510" s="251"/>
      <c r="M510" s="256"/>
      <c r="N510" s="257"/>
      <c r="O510" s="258"/>
      <c r="P510" s="258"/>
      <c r="Q510" s="258"/>
      <c r="R510" s="258"/>
      <c r="S510" s="258"/>
      <c r="T510" s="258"/>
      <c r="U510" s="258"/>
      <c r="V510" s="258"/>
      <c r="W510" s="258"/>
      <c r="X510" s="259"/>
      <c r="Y510" s="14"/>
      <c r="Z510" s="14"/>
      <c r="AA510" s="14"/>
      <c r="AB510" s="14"/>
      <c r="AC510" s="14"/>
      <c r="AD510" s="14"/>
      <c r="AE510" s="14"/>
      <c r="AT510" s="260" t="s">
        <v>206</v>
      </c>
      <c r="AU510" s="260" t="s">
        <v>84</v>
      </c>
      <c r="AV510" s="14" t="s">
        <v>84</v>
      </c>
      <c r="AW510" s="14" t="s">
        <v>5</v>
      </c>
      <c r="AX510" s="14" t="s">
        <v>74</v>
      </c>
      <c r="AY510" s="260" t="s">
        <v>194</v>
      </c>
    </row>
    <row r="511" s="15" customFormat="1">
      <c r="A511" s="15"/>
      <c r="B511" s="261"/>
      <c r="C511" s="262"/>
      <c r="D511" s="241" t="s">
        <v>206</v>
      </c>
      <c r="E511" s="263" t="s">
        <v>20</v>
      </c>
      <c r="F511" s="264" t="s">
        <v>210</v>
      </c>
      <c r="G511" s="262"/>
      <c r="H511" s="265">
        <v>1.6000000000000001</v>
      </c>
      <c r="I511" s="266"/>
      <c r="J511" s="266"/>
      <c r="K511" s="262"/>
      <c r="L511" s="262"/>
      <c r="M511" s="267"/>
      <c r="N511" s="268"/>
      <c r="O511" s="269"/>
      <c r="P511" s="269"/>
      <c r="Q511" s="269"/>
      <c r="R511" s="269"/>
      <c r="S511" s="269"/>
      <c r="T511" s="269"/>
      <c r="U511" s="269"/>
      <c r="V511" s="269"/>
      <c r="W511" s="269"/>
      <c r="X511" s="270"/>
      <c r="Y511" s="15"/>
      <c r="Z511" s="15"/>
      <c r="AA511" s="15"/>
      <c r="AB511" s="15"/>
      <c r="AC511" s="15"/>
      <c r="AD511" s="15"/>
      <c r="AE511" s="15"/>
      <c r="AT511" s="271" t="s">
        <v>206</v>
      </c>
      <c r="AU511" s="271" t="s">
        <v>84</v>
      </c>
      <c r="AV511" s="15" t="s">
        <v>202</v>
      </c>
      <c r="AW511" s="15" t="s">
        <v>5</v>
      </c>
      <c r="AX511" s="15" t="s">
        <v>82</v>
      </c>
      <c r="AY511" s="271" t="s">
        <v>194</v>
      </c>
    </row>
    <row r="512" s="2" customFormat="1" ht="24.15" customHeight="1">
      <c r="A512" s="41"/>
      <c r="B512" s="42"/>
      <c r="C512" s="220" t="s">
        <v>444</v>
      </c>
      <c r="D512" s="220" t="s">
        <v>197</v>
      </c>
      <c r="E512" s="221" t="s">
        <v>1651</v>
      </c>
      <c r="F512" s="222" t="s">
        <v>1652</v>
      </c>
      <c r="G512" s="223" t="s">
        <v>218</v>
      </c>
      <c r="H512" s="224">
        <v>1.6000000000000001</v>
      </c>
      <c r="I512" s="225"/>
      <c r="J512" s="225"/>
      <c r="K512" s="226">
        <f>ROUND(P512*H512,2)</f>
        <v>0</v>
      </c>
      <c r="L512" s="222" t="s">
        <v>201</v>
      </c>
      <c r="M512" s="47"/>
      <c r="N512" s="227" t="s">
        <v>20</v>
      </c>
      <c r="O512" s="228" t="s">
        <v>43</v>
      </c>
      <c r="P512" s="229">
        <f>I512+J512</f>
        <v>0</v>
      </c>
      <c r="Q512" s="229">
        <f>ROUND(I512*H512,2)</f>
        <v>0</v>
      </c>
      <c r="R512" s="229">
        <f>ROUND(J512*H512,2)</f>
        <v>0</v>
      </c>
      <c r="S512" s="87"/>
      <c r="T512" s="230">
        <f>S512*H512</f>
        <v>0</v>
      </c>
      <c r="U512" s="230">
        <v>0</v>
      </c>
      <c r="V512" s="230">
        <f>U512*H512</f>
        <v>0</v>
      </c>
      <c r="W512" s="230">
        <v>0</v>
      </c>
      <c r="X512" s="231">
        <f>W512*H512</f>
        <v>0</v>
      </c>
      <c r="Y512" s="41"/>
      <c r="Z512" s="41"/>
      <c r="AA512" s="41"/>
      <c r="AB512" s="41"/>
      <c r="AC512" s="41"/>
      <c r="AD512" s="41"/>
      <c r="AE512" s="41"/>
      <c r="AR512" s="232" t="s">
        <v>202</v>
      </c>
      <c r="AT512" s="232" t="s">
        <v>197</v>
      </c>
      <c r="AU512" s="232" t="s">
        <v>84</v>
      </c>
      <c r="AY512" s="20" t="s">
        <v>194</v>
      </c>
      <c r="BE512" s="233">
        <f>IF(O512="základní",K512,0)</f>
        <v>0</v>
      </c>
      <c r="BF512" s="233">
        <f>IF(O512="snížená",K512,0)</f>
        <v>0</v>
      </c>
      <c r="BG512" s="233">
        <f>IF(O512="zákl. přenesená",K512,0)</f>
        <v>0</v>
      </c>
      <c r="BH512" s="233">
        <f>IF(O512="sníž. přenesená",K512,0)</f>
        <v>0</v>
      </c>
      <c r="BI512" s="233">
        <f>IF(O512="nulová",K512,0)</f>
        <v>0</v>
      </c>
      <c r="BJ512" s="20" t="s">
        <v>82</v>
      </c>
      <c r="BK512" s="233">
        <f>ROUND(P512*H512,2)</f>
        <v>0</v>
      </c>
      <c r="BL512" s="20" t="s">
        <v>202</v>
      </c>
      <c r="BM512" s="232" t="s">
        <v>1745</v>
      </c>
    </row>
    <row r="513" s="2" customFormat="1">
      <c r="A513" s="41"/>
      <c r="B513" s="42"/>
      <c r="C513" s="43"/>
      <c r="D513" s="234" t="s">
        <v>204</v>
      </c>
      <c r="E513" s="43"/>
      <c r="F513" s="235" t="s">
        <v>1654</v>
      </c>
      <c r="G513" s="43"/>
      <c r="H513" s="43"/>
      <c r="I513" s="236"/>
      <c r="J513" s="236"/>
      <c r="K513" s="43"/>
      <c r="L513" s="43"/>
      <c r="M513" s="47"/>
      <c r="N513" s="237"/>
      <c r="O513" s="238"/>
      <c r="P513" s="87"/>
      <c r="Q513" s="87"/>
      <c r="R513" s="87"/>
      <c r="S513" s="87"/>
      <c r="T513" s="87"/>
      <c r="U513" s="87"/>
      <c r="V513" s="87"/>
      <c r="W513" s="87"/>
      <c r="X513" s="88"/>
      <c r="Y513" s="41"/>
      <c r="Z513" s="41"/>
      <c r="AA513" s="41"/>
      <c r="AB513" s="41"/>
      <c r="AC513" s="41"/>
      <c r="AD513" s="41"/>
      <c r="AE513" s="41"/>
      <c r="AT513" s="20" t="s">
        <v>204</v>
      </c>
      <c r="AU513" s="20" t="s">
        <v>84</v>
      </c>
    </row>
    <row r="514" s="13" customFormat="1">
      <c r="A514" s="13"/>
      <c r="B514" s="239"/>
      <c r="C514" s="240"/>
      <c r="D514" s="241" t="s">
        <v>206</v>
      </c>
      <c r="E514" s="242" t="s">
        <v>20</v>
      </c>
      <c r="F514" s="243" t="s">
        <v>1662</v>
      </c>
      <c r="G514" s="240"/>
      <c r="H514" s="242" t="s">
        <v>20</v>
      </c>
      <c r="I514" s="244"/>
      <c r="J514" s="244"/>
      <c r="K514" s="240"/>
      <c r="L514" s="240"/>
      <c r="M514" s="245"/>
      <c r="N514" s="246"/>
      <c r="O514" s="247"/>
      <c r="P514" s="247"/>
      <c r="Q514" s="247"/>
      <c r="R514" s="247"/>
      <c r="S514" s="247"/>
      <c r="T514" s="247"/>
      <c r="U514" s="247"/>
      <c r="V514" s="247"/>
      <c r="W514" s="247"/>
      <c r="X514" s="248"/>
      <c r="Y514" s="13"/>
      <c r="Z514" s="13"/>
      <c r="AA514" s="13"/>
      <c r="AB514" s="13"/>
      <c r="AC514" s="13"/>
      <c r="AD514" s="13"/>
      <c r="AE514" s="13"/>
      <c r="AT514" s="249" t="s">
        <v>206</v>
      </c>
      <c r="AU514" s="249" t="s">
        <v>84</v>
      </c>
      <c r="AV514" s="13" t="s">
        <v>82</v>
      </c>
      <c r="AW514" s="13" t="s">
        <v>5</v>
      </c>
      <c r="AX514" s="13" t="s">
        <v>74</v>
      </c>
      <c r="AY514" s="249" t="s">
        <v>194</v>
      </c>
    </row>
    <row r="515" s="13" customFormat="1">
      <c r="A515" s="13"/>
      <c r="B515" s="239"/>
      <c r="C515" s="240"/>
      <c r="D515" s="241" t="s">
        <v>206</v>
      </c>
      <c r="E515" s="242" t="s">
        <v>20</v>
      </c>
      <c r="F515" s="243" t="s">
        <v>1649</v>
      </c>
      <c r="G515" s="240"/>
      <c r="H515" s="242" t="s">
        <v>20</v>
      </c>
      <c r="I515" s="244"/>
      <c r="J515" s="244"/>
      <c r="K515" s="240"/>
      <c r="L515" s="240"/>
      <c r="M515" s="245"/>
      <c r="N515" s="246"/>
      <c r="O515" s="247"/>
      <c r="P515" s="247"/>
      <c r="Q515" s="247"/>
      <c r="R515" s="247"/>
      <c r="S515" s="247"/>
      <c r="T515" s="247"/>
      <c r="U515" s="247"/>
      <c r="V515" s="247"/>
      <c r="W515" s="247"/>
      <c r="X515" s="248"/>
      <c r="Y515" s="13"/>
      <c r="Z515" s="13"/>
      <c r="AA515" s="13"/>
      <c r="AB515" s="13"/>
      <c r="AC515" s="13"/>
      <c r="AD515" s="13"/>
      <c r="AE515" s="13"/>
      <c r="AT515" s="249" t="s">
        <v>206</v>
      </c>
      <c r="AU515" s="249" t="s">
        <v>84</v>
      </c>
      <c r="AV515" s="13" t="s">
        <v>82</v>
      </c>
      <c r="AW515" s="13" t="s">
        <v>5</v>
      </c>
      <c r="AX515" s="13" t="s">
        <v>74</v>
      </c>
      <c r="AY515" s="249" t="s">
        <v>194</v>
      </c>
    </row>
    <row r="516" s="13" customFormat="1">
      <c r="A516" s="13"/>
      <c r="B516" s="239"/>
      <c r="C516" s="240"/>
      <c r="D516" s="241" t="s">
        <v>206</v>
      </c>
      <c r="E516" s="242" t="s">
        <v>20</v>
      </c>
      <c r="F516" s="243" t="s">
        <v>218</v>
      </c>
      <c r="G516" s="240"/>
      <c r="H516" s="242" t="s">
        <v>20</v>
      </c>
      <c r="I516" s="244"/>
      <c r="J516" s="244"/>
      <c r="K516" s="240"/>
      <c r="L516" s="240"/>
      <c r="M516" s="245"/>
      <c r="N516" s="246"/>
      <c r="O516" s="247"/>
      <c r="P516" s="247"/>
      <c r="Q516" s="247"/>
      <c r="R516" s="247"/>
      <c r="S516" s="247"/>
      <c r="T516" s="247"/>
      <c r="U516" s="247"/>
      <c r="V516" s="247"/>
      <c r="W516" s="247"/>
      <c r="X516" s="248"/>
      <c r="Y516" s="13"/>
      <c r="Z516" s="13"/>
      <c r="AA516" s="13"/>
      <c r="AB516" s="13"/>
      <c r="AC516" s="13"/>
      <c r="AD516" s="13"/>
      <c r="AE516" s="13"/>
      <c r="AT516" s="249" t="s">
        <v>206</v>
      </c>
      <c r="AU516" s="249" t="s">
        <v>84</v>
      </c>
      <c r="AV516" s="13" t="s">
        <v>82</v>
      </c>
      <c r="AW516" s="13" t="s">
        <v>5</v>
      </c>
      <c r="AX516" s="13" t="s">
        <v>74</v>
      </c>
      <c r="AY516" s="249" t="s">
        <v>194</v>
      </c>
    </row>
    <row r="517" s="14" customFormat="1">
      <c r="A517" s="14"/>
      <c r="B517" s="250"/>
      <c r="C517" s="251"/>
      <c r="D517" s="241" t="s">
        <v>206</v>
      </c>
      <c r="E517" s="252" t="s">
        <v>20</v>
      </c>
      <c r="F517" s="253" t="s">
        <v>1744</v>
      </c>
      <c r="G517" s="251"/>
      <c r="H517" s="254">
        <v>1.6000000000000001</v>
      </c>
      <c r="I517" s="255"/>
      <c r="J517" s="255"/>
      <c r="K517" s="251"/>
      <c r="L517" s="251"/>
      <c r="M517" s="256"/>
      <c r="N517" s="257"/>
      <c r="O517" s="258"/>
      <c r="P517" s="258"/>
      <c r="Q517" s="258"/>
      <c r="R517" s="258"/>
      <c r="S517" s="258"/>
      <c r="T517" s="258"/>
      <c r="U517" s="258"/>
      <c r="V517" s="258"/>
      <c r="W517" s="258"/>
      <c r="X517" s="259"/>
      <c r="Y517" s="14"/>
      <c r="Z517" s="14"/>
      <c r="AA517" s="14"/>
      <c r="AB517" s="14"/>
      <c r="AC517" s="14"/>
      <c r="AD517" s="14"/>
      <c r="AE517" s="14"/>
      <c r="AT517" s="260" t="s">
        <v>206</v>
      </c>
      <c r="AU517" s="260" t="s">
        <v>84</v>
      </c>
      <c r="AV517" s="14" t="s">
        <v>84</v>
      </c>
      <c r="AW517" s="14" t="s">
        <v>5</v>
      </c>
      <c r="AX517" s="14" t="s">
        <v>74</v>
      </c>
      <c r="AY517" s="260" t="s">
        <v>194</v>
      </c>
    </row>
    <row r="518" s="15" customFormat="1">
      <c r="A518" s="15"/>
      <c r="B518" s="261"/>
      <c r="C518" s="262"/>
      <c r="D518" s="241" t="s">
        <v>206</v>
      </c>
      <c r="E518" s="263" t="s">
        <v>20</v>
      </c>
      <c r="F518" s="264" t="s">
        <v>210</v>
      </c>
      <c r="G518" s="262"/>
      <c r="H518" s="265">
        <v>1.6000000000000001</v>
      </c>
      <c r="I518" s="266"/>
      <c r="J518" s="266"/>
      <c r="K518" s="262"/>
      <c r="L518" s="262"/>
      <c r="M518" s="267"/>
      <c r="N518" s="268"/>
      <c r="O518" s="269"/>
      <c r="P518" s="269"/>
      <c r="Q518" s="269"/>
      <c r="R518" s="269"/>
      <c r="S518" s="269"/>
      <c r="T518" s="269"/>
      <c r="U518" s="269"/>
      <c r="V518" s="269"/>
      <c r="W518" s="269"/>
      <c r="X518" s="270"/>
      <c r="Y518" s="15"/>
      <c r="Z518" s="15"/>
      <c r="AA518" s="15"/>
      <c r="AB518" s="15"/>
      <c r="AC518" s="15"/>
      <c r="AD518" s="15"/>
      <c r="AE518" s="15"/>
      <c r="AT518" s="271" t="s">
        <v>206</v>
      </c>
      <c r="AU518" s="271" t="s">
        <v>84</v>
      </c>
      <c r="AV518" s="15" t="s">
        <v>202</v>
      </c>
      <c r="AW518" s="15" t="s">
        <v>5</v>
      </c>
      <c r="AX518" s="15" t="s">
        <v>82</v>
      </c>
      <c r="AY518" s="271" t="s">
        <v>194</v>
      </c>
    </row>
    <row r="519" s="2" customFormat="1" ht="24.15" customHeight="1">
      <c r="A519" s="41"/>
      <c r="B519" s="42"/>
      <c r="C519" s="220" t="s">
        <v>458</v>
      </c>
      <c r="D519" s="220" t="s">
        <v>197</v>
      </c>
      <c r="E519" s="221" t="s">
        <v>1655</v>
      </c>
      <c r="F519" s="222" t="s">
        <v>1656</v>
      </c>
      <c r="G519" s="223" t="s">
        <v>218</v>
      </c>
      <c r="H519" s="224">
        <v>16</v>
      </c>
      <c r="I519" s="225"/>
      <c r="J519" s="225"/>
      <c r="K519" s="226">
        <f>ROUND(P519*H519,2)</f>
        <v>0</v>
      </c>
      <c r="L519" s="222" t="s">
        <v>201</v>
      </c>
      <c r="M519" s="47"/>
      <c r="N519" s="227" t="s">
        <v>20</v>
      </c>
      <c r="O519" s="228" t="s">
        <v>43</v>
      </c>
      <c r="P519" s="229">
        <f>I519+J519</f>
        <v>0</v>
      </c>
      <c r="Q519" s="229">
        <f>ROUND(I519*H519,2)</f>
        <v>0</v>
      </c>
      <c r="R519" s="229">
        <f>ROUND(J519*H519,2)</f>
        <v>0</v>
      </c>
      <c r="S519" s="87"/>
      <c r="T519" s="230">
        <f>S519*H519</f>
        <v>0</v>
      </c>
      <c r="U519" s="230">
        <v>0</v>
      </c>
      <c r="V519" s="230">
        <f>U519*H519</f>
        <v>0</v>
      </c>
      <c r="W519" s="230">
        <v>0</v>
      </c>
      <c r="X519" s="231">
        <f>W519*H519</f>
        <v>0</v>
      </c>
      <c r="Y519" s="41"/>
      <c r="Z519" s="41"/>
      <c r="AA519" s="41"/>
      <c r="AB519" s="41"/>
      <c r="AC519" s="41"/>
      <c r="AD519" s="41"/>
      <c r="AE519" s="41"/>
      <c r="AR519" s="232" t="s">
        <v>202</v>
      </c>
      <c r="AT519" s="232" t="s">
        <v>197</v>
      </c>
      <c r="AU519" s="232" t="s">
        <v>84</v>
      </c>
      <c r="AY519" s="20" t="s">
        <v>194</v>
      </c>
      <c r="BE519" s="233">
        <f>IF(O519="základní",K519,0)</f>
        <v>0</v>
      </c>
      <c r="BF519" s="233">
        <f>IF(O519="snížená",K519,0)</f>
        <v>0</v>
      </c>
      <c r="BG519" s="233">
        <f>IF(O519="zákl. přenesená",K519,0)</f>
        <v>0</v>
      </c>
      <c r="BH519" s="233">
        <f>IF(O519="sníž. přenesená",K519,0)</f>
        <v>0</v>
      </c>
      <c r="BI519" s="233">
        <f>IF(O519="nulová",K519,0)</f>
        <v>0</v>
      </c>
      <c r="BJ519" s="20" t="s">
        <v>82</v>
      </c>
      <c r="BK519" s="233">
        <f>ROUND(P519*H519,2)</f>
        <v>0</v>
      </c>
      <c r="BL519" s="20" t="s">
        <v>202</v>
      </c>
      <c r="BM519" s="232" t="s">
        <v>1746</v>
      </c>
    </row>
    <row r="520" s="2" customFormat="1">
      <c r="A520" s="41"/>
      <c r="B520" s="42"/>
      <c r="C520" s="43"/>
      <c r="D520" s="234" t="s">
        <v>204</v>
      </c>
      <c r="E520" s="43"/>
      <c r="F520" s="235" t="s">
        <v>1658</v>
      </c>
      <c r="G520" s="43"/>
      <c r="H520" s="43"/>
      <c r="I520" s="236"/>
      <c r="J520" s="236"/>
      <c r="K520" s="43"/>
      <c r="L520" s="43"/>
      <c r="M520" s="47"/>
      <c r="N520" s="237"/>
      <c r="O520" s="238"/>
      <c r="P520" s="87"/>
      <c r="Q520" s="87"/>
      <c r="R520" s="87"/>
      <c r="S520" s="87"/>
      <c r="T520" s="87"/>
      <c r="U520" s="87"/>
      <c r="V520" s="87"/>
      <c r="W520" s="87"/>
      <c r="X520" s="88"/>
      <c r="Y520" s="41"/>
      <c r="Z520" s="41"/>
      <c r="AA520" s="41"/>
      <c r="AB520" s="41"/>
      <c r="AC520" s="41"/>
      <c r="AD520" s="41"/>
      <c r="AE520" s="41"/>
      <c r="AT520" s="20" t="s">
        <v>204</v>
      </c>
      <c r="AU520" s="20" t="s">
        <v>84</v>
      </c>
    </row>
    <row r="521" s="13" customFormat="1">
      <c r="A521" s="13"/>
      <c r="B521" s="239"/>
      <c r="C521" s="240"/>
      <c r="D521" s="241" t="s">
        <v>206</v>
      </c>
      <c r="E521" s="242" t="s">
        <v>20</v>
      </c>
      <c r="F521" s="243" t="s">
        <v>1662</v>
      </c>
      <c r="G521" s="240"/>
      <c r="H521" s="242" t="s">
        <v>20</v>
      </c>
      <c r="I521" s="244"/>
      <c r="J521" s="244"/>
      <c r="K521" s="240"/>
      <c r="L521" s="240"/>
      <c r="M521" s="245"/>
      <c r="N521" s="246"/>
      <c r="O521" s="247"/>
      <c r="P521" s="247"/>
      <c r="Q521" s="247"/>
      <c r="R521" s="247"/>
      <c r="S521" s="247"/>
      <c r="T521" s="247"/>
      <c r="U521" s="247"/>
      <c r="V521" s="247"/>
      <c r="W521" s="247"/>
      <c r="X521" s="248"/>
      <c r="Y521" s="13"/>
      <c r="Z521" s="13"/>
      <c r="AA521" s="13"/>
      <c r="AB521" s="13"/>
      <c r="AC521" s="13"/>
      <c r="AD521" s="13"/>
      <c r="AE521" s="13"/>
      <c r="AT521" s="249" t="s">
        <v>206</v>
      </c>
      <c r="AU521" s="249" t="s">
        <v>84</v>
      </c>
      <c r="AV521" s="13" t="s">
        <v>82</v>
      </c>
      <c r="AW521" s="13" t="s">
        <v>5</v>
      </c>
      <c r="AX521" s="13" t="s">
        <v>74</v>
      </c>
      <c r="AY521" s="249" t="s">
        <v>194</v>
      </c>
    </row>
    <row r="522" s="13" customFormat="1">
      <c r="A522" s="13"/>
      <c r="B522" s="239"/>
      <c r="C522" s="240"/>
      <c r="D522" s="241" t="s">
        <v>206</v>
      </c>
      <c r="E522" s="242" t="s">
        <v>20</v>
      </c>
      <c r="F522" s="243" t="s">
        <v>1649</v>
      </c>
      <c r="G522" s="240"/>
      <c r="H522" s="242" t="s">
        <v>20</v>
      </c>
      <c r="I522" s="244"/>
      <c r="J522" s="244"/>
      <c r="K522" s="240"/>
      <c r="L522" s="240"/>
      <c r="M522" s="245"/>
      <c r="N522" s="246"/>
      <c r="O522" s="247"/>
      <c r="P522" s="247"/>
      <c r="Q522" s="247"/>
      <c r="R522" s="247"/>
      <c r="S522" s="247"/>
      <c r="T522" s="247"/>
      <c r="U522" s="247"/>
      <c r="V522" s="247"/>
      <c r="W522" s="247"/>
      <c r="X522" s="248"/>
      <c r="Y522" s="13"/>
      <c r="Z522" s="13"/>
      <c r="AA522" s="13"/>
      <c r="AB522" s="13"/>
      <c r="AC522" s="13"/>
      <c r="AD522" s="13"/>
      <c r="AE522" s="13"/>
      <c r="AT522" s="249" t="s">
        <v>206</v>
      </c>
      <c r="AU522" s="249" t="s">
        <v>84</v>
      </c>
      <c r="AV522" s="13" t="s">
        <v>82</v>
      </c>
      <c r="AW522" s="13" t="s">
        <v>5</v>
      </c>
      <c r="AX522" s="13" t="s">
        <v>74</v>
      </c>
      <c r="AY522" s="249" t="s">
        <v>194</v>
      </c>
    </row>
    <row r="523" s="13" customFormat="1">
      <c r="A523" s="13"/>
      <c r="B523" s="239"/>
      <c r="C523" s="240"/>
      <c r="D523" s="241" t="s">
        <v>206</v>
      </c>
      <c r="E523" s="242" t="s">
        <v>20</v>
      </c>
      <c r="F523" s="243" t="s">
        <v>218</v>
      </c>
      <c r="G523" s="240"/>
      <c r="H523" s="242" t="s">
        <v>20</v>
      </c>
      <c r="I523" s="244"/>
      <c r="J523" s="244"/>
      <c r="K523" s="240"/>
      <c r="L523" s="240"/>
      <c r="M523" s="245"/>
      <c r="N523" s="246"/>
      <c r="O523" s="247"/>
      <c r="P523" s="247"/>
      <c r="Q523" s="247"/>
      <c r="R523" s="247"/>
      <c r="S523" s="247"/>
      <c r="T523" s="247"/>
      <c r="U523" s="247"/>
      <c r="V523" s="247"/>
      <c r="W523" s="247"/>
      <c r="X523" s="248"/>
      <c r="Y523" s="13"/>
      <c r="Z523" s="13"/>
      <c r="AA523" s="13"/>
      <c r="AB523" s="13"/>
      <c r="AC523" s="13"/>
      <c r="AD523" s="13"/>
      <c r="AE523" s="13"/>
      <c r="AT523" s="249" t="s">
        <v>206</v>
      </c>
      <c r="AU523" s="249" t="s">
        <v>84</v>
      </c>
      <c r="AV523" s="13" t="s">
        <v>82</v>
      </c>
      <c r="AW523" s="13" t="s">
        <v>5</v>
      </c>
      <c r="AX523" s="13" t="s">
        <v>74</v>
      </c>
      <c r="AY523" s="249" t="s">
        <v>194</v>
      </c>
    </row>
    <row r="524" s="14" customFormat="1">
      <c r="A524" s="14"/>
      <c r="B524" s="250"/>
      <c r="C524" s="251"/>
      <c r="D524" s="241" t="s">
        <v>206</v>
      </c>
      <c r="E524" s="252" t="s">
        <v>20</v>
      </c>
      <c r="F524" s="253" t="s">
        <v>1744</v>
      </c>
      <c r="G524" s="251"/>
      <c r="H524" s="254">
        <v>1.6000000000000001</v>
      </c>
      <c r="I524" s="255"/>
      <c r="J524" s="255"/>
      <c r="K524" s="251"/>
      <c r="L524" s="251"/>
      <c r="M524" s="256"/>
      <c r="N524" s="257"/>
      <c r="O524" s="258"/>
      <c r="P524" s="258"/>
      <c r="Q524" s="258"/>
      <c r="R524" s="258"/>
      <c r="S524" s="258"/>
      <c r="T524" s="258"/>
      <c r="U524" s="258"/>
      <c r="V524" s="258"/>
      <c r="W524" s="258"/>
      <c r="X524" s="259"/>
      <c r="Y524" s="14"/>
      <c r="Z524" s="14"/>
      <c r="AA524" s="14"/>
      <c r="AB524" s="14"/>
      <c r="AC524" s="14"/>
      <c r="AD524" s="14"/>
      <c r="AE524" s="14"/>
      <c r="AT524" s="260" t="s">
        <v>206</v>
      </c>
      <c r="AU524" s="260" t="s">
        <v>84</v>
      </c>
      <c r="AV524" s="14" t="s">
        <v>84</v>
      </c>
      <c r="AW524" s="14" t="s">
        <v>5</v>
      </c>
      <c r="AX524" s="14" t="s">
        <v>74</v>
      </c>
      <c r="AY524" s="260" t="s">
        <v>194</v>
      </c>
    </row>
    <row r="525" s="15" customFormat="1">
      <c r="A525" s="15"/>
      <c r="B525" s="261"/>
      <c r="C525" s="262"/>
      <c r="D525" s="241" t="s">
        <v>206</v>
      </c>
      <c r="E525" s="263" t="s">
        <v>20</v>
      </c>
      <c r="F525" s="264" t="s">
        <v>210</v>
      </c>
      <c r="G525" s="262"/>
      <c r="H525" s="265">
        <v>1.6000000000000001</v>
      </c>
      <c r="I525" s="266"/>
      <c r="J525" s="266"/>
      <c r="K525" s="262"/>
      <c r="L525" s="262"/>
      <c r="M525" s="267"/>
      <c r="N525" s="268"/>
      <c r="O525" s="269"/>
      <c r="P525" s="269"/>
      <c r="Q525" s="269"/>
      <c r="R525" s="269"/>
      <c r="S525" s="269"/>
      <c r="T525" s="269"/>
      <c r="U525" s="269"/>
      <c r="V525" s="269"/>
      <c r="W525" s="269"/>
      <c r="X525" s="270"/>
      <c r="Y525" s="15"/>
      <c r="Z525" s="15"/>
      <c r="AA525" s="15"/>
      <c r="AB525" s="15"/>
      <c r="AC525" s="15"/>
      <c r="AD525" s="15"/>
      <c r="AE525" s="15"/>
      <c r="AT525" s="271" t="s">
        <v>206</v>
      </c>
      <c r="AU525" s="271" t="s">
        <v>84</v>
      </c>
      <c r="AV525" s="15" t="s">
        <v>202</v>
      </c>
      <c r="AW525" s="15" t="s">
        <v>5</v>
      </c>
      <c r="AX525" s="15" t="s">
        <v>82</v>
      </c>
      <c r="AY525" s="271" t="s">
        <v>194</v>
      </c>
    </row>
    <row r="526" s="14" customFormat="1">
      <c r="A526" s="14"/>
      <c r="B526" s="250"/>
      <c r="C526" s="251"/>
      <c r="D526" s="241" t="s">
        <v>206</v>
      </c>
      <c r="E526" s="251"/>
      <c r="F526" s="253" t="s">
        <v>1747</v>
      </c>
      <c r="G526" s="251"/>
      <c r="H526" s="254">
        <v>16</v>
      </c>
      <c r="I526" s="255"/>
      <c r="J526" s="255"/>
      <c r="K526" s="251"/>
      <c r="L526" s="251"/>
      <c r="M526" s="256"/>
      <c r="N526" s="257"/>
      <c r="O526" s="258"/>
      <c r="P526" s="258"/>
      <c r="Q526" s="258"/>
      <c r="R526" s="258"/>
      <c r="S526" s="258"/>
      <c r="T526" s="258"/>
      <c r="U526" s="258"/>
      <c r="V526" s="258"/>
      <c r="W526" s="258"/>
      <c r="X526" s="259"/>
      <c r="Y526" s="14"/>
      <c r="Z526" s="14"/>
      <c r="AA526" s="14"/>
      <c r="AB526" s="14"/>
      <c r="AC526" s="14"/>
      <c r="AD526" s="14"/>
      <c r="AE526" s="14"/>
      <c r="AT526" s="260" t="s">
        <v>206</v>
      </c>
      <c r="AU526" s="260" t="s">
        <v>84</v>
      </c>
      <c r="AV526" s="14" t="s">
        <v>84</v>
      </c>
      <c r="AW526" s="14" t="s">
        <v>4</v>
      </c>
      <c r="AX526" s="14" t="s">
        <v>82</v>
      </c>
      <c r="AY526" s="260" t="s">
        <v>194</v>
      </c>
    </row>
    <row r="527" s="12" customFormat="1" ht="22.8" customHeight="1">
      <c r="A527" s="12"/>
      <c r="B527" s="203"/>
      <c r="C527" s="204"/>
      <c r="D527" s="205" t="s">
        <v>73</v>
      </c>
      <c r="E527" s="218" t="s">
        <v>1748</v>
      </c>
      <c r="F527" s="218" t="s">
        <v>1749</v>
      </c>
      <c r="G527" s="204"/>
      <c r="H527" s="204"/>
      <c r="I527" s="207"/>
      <c r="J527" s="207"/>
      <c r="K527" s="219">
        <f>BK527</f>
        <v>0</v>
      </c>
      <c r="L527" s="204"/>
      <c r="M527" s="209"/>
      <c r="N527" s="210"/>
      <c r="O527" s="211"/>
      <c r="P527" s="211"/>
      <c r="Q527" s="212">
        <f>SUM(Q528:Q533)</f>
        <v>0</v>
      </c>
      <c r="R527" s="212">
        <f>SUM(R528:R533)</f>
        <v>0</v>
      </c>
      <c r="S527" s="211"/>
      <c r="T527" s="213">
        <f>SUM(T528:T533)</f>
        <v>0</v>
      </c>
      <c r="U527" s="211"/>
      <c r="V527" s="213">
        <f>SUM(V528:V533)</f>
        <v>0</v>
      </c>
      <c r="W527" s="211"/>
      <c r="X527" s="214">
        <f>SUM(X528:X533)</f>
        <v>0</v>
      </c>
      <c r="Y527" s="12"/>
      <c r="Z527" s="12"/>
      <c r="AA527" s="12"/>
      <c r="AB527" s="12"/>
      <c r="AC527" s="12"/>
      <c r="AD527" s="12"/>
      <c r="AE527" s="12"/>
      <c r="AR527" s="215" t="s">
        <v>82</v>
      </c>
      <c r="AT527" s="216" t="s">
        <v>73</v>
      </c>
      <c r="AU527" s="216" t="s">
        <v>82</v>
      </c>
      <c r="AY527" s="215" t="s">
        <v>194</v>
      </c>
      <c r="BK527" s="217">
        <f>SUM(BK528:BK533)</f>
        <v>0</v>
      </c>
    </row>
    <row r="528" s="2" customFormat="1">
      <c r="A528" s="41"/>
      <c r="B528" s="42"/>
      <c r="C528" s="220" t="s">
        <v>317</v>
      </c>
      <c r="D528" s="220" t="s">
        <v>197</v>
      </c>
      <c r="E528" s="221" t="s">
        <v>1293</v>
      </c>
      <c r="F528" s="222" t="s">
        <v>1294</v>
      </c>
      <c r="G528" s="223" t="s">
        <v>262</v>
      </c>
      <c r="H528" s="224">
        <v>1.7090000000000001</v>
      </c>
      <c r="I528" s="225"/>
      <c r="J528" s="225"/>
      <c r="K528" s="226">
        <f>ROUND(P528*H528,2)</f>
        <v>0</v>
      </c>
      <c r="L528" s="222" t="s">
        <v>201</v>
      </c>
      <c r="M528" s="47"/>
      <c r="N528" s="227" t="s">
        <v>20</v>
      </c>
      <c r="O528" s="228" t="s">
        <v>43</v>
      </c>
      <c r="P528" s="229">
        <f>I528+J528</f>
        <v>0</v>
      </c>
      <c r="Q528" s="229">
        <f>ROUND(I528*H528,2)</f>
        <v>0</v>
      </c>
      <c r="R528" s="229">
        <f>ROUND(J528*H528,2)</f>
        <v>0</v>
      </c>
      <c r="S528" s="87"/>
      <c r="T528" s="230">
        <f>S528*H528</f>
        <v>0</v>
      </c>
      <c r="U528" s="230">
        <v>0</v>
      </c>
      <c r="V528" s="230">
        <f>U528*H528</f>
        <v>0</v>
      </c>
      <c r="W528" s="230">
        <v>0</v>
      </c>
      <c r="X528" s="231">
        <f>W528*H528</f>
        <v>0</v>
      </c>
      <c r="Y528" s="41"/>
      <c r="Z528" s="41"/>
      <c r="AA528" s="41"/>
      <c r="AB528" s="41"/>
      <c r="AC528" s="41"/>
      <c r="AD528" s="41"/>
      <c r="AE528" s="41"/>
      <c r="AR528" s="232" t="s">
        <v>202</v>
      </c>
      <c r="AT528" s="232" t="s">
        <v>197</v>
      </c>
      <c r="AU528" s="232" t="s">
        <v>84</v>
      </c>
      <c r="AY528" s="20" t="s">
        <v>194</v>
      </c>
      <c r="BE528" s="233">
        <f>IF(O528="základní",K528,0)</f>
        <v>0</v>
      </c>
      <c r="BF528" s="233">
        <f>IF(O528="snížená",K528,0)</f>
        <v>0</v>
      </c>
      <c r="BG528" s="233">
        <f>IF(O528="zákl. přenesená",K528,0)</f>
        <v>0</v>
      </c>
      <c r="BH528" s="233">
        <f>IF(O528="sníž. přenesená",K528,0)</f>
        <v>0</v>
      </c>
      <c r="BI528" s="233">
        <f>IF(O528="nulová",K528,0)</f>
        <v>0</v>
      </c>
      <c r="BJ528" s="20" t="s">
        <v>82</v>
      </c>
      <c r="BK528" s="233">
        <f>ROUND(P528*H528,2)</f>
        <v>0</v>
      </c>
      <c r="BL528" s="20" t="s">
        <v>202</v>
      </c>
      <c r="BM528" s="232" t="s">
        <v>1750</v>
      </c>
    </row>
    <row r="529" s="2" customFormat="1">
      <c r="A529" s="41"/>
      <c r="B529" s="42"/>
      <c r="C529" s="43"/>
      <c r="D529" s="234" t="s">
        <v>204</v>
      </c>
      <c r="E529" s="43"/>
      <c r="F529" s="235" t="s">
        <v>1296</v>
      </c>
      <c r="G529" s="43"/>
      <c r="H529" s="43"/>
      <c r="I529" s="236"/>
      <c r="J529" s="236"/>
      <c r="K529" s="43"/>
      <c r="L529" s="43"/>
      <c r="M529" s="47"/>
      <c r="N529" s="237"/>
      <c r="O529" s="238"/>
      <c r="P529" s="87"/>
      <c r="Q529" s="87"/>
      <c r="R529" s="87"/>
      <c r="S529" s="87"/>
      <c r="T529" s="87"/>
      <c r="U529" s="87"/>
      <c r="V529" s="87"/>
      <c r="W529" s="87"/>
      <c r="X529" s="88"/>
      <c r="Y529" s="41"/>
      <c r="Z529" s="41"/>
      <c r="AA529" s="41"/>
      <c r="AB529" s="41"/>
      <c r="AC529" s="41"/>
      <c r="AD529" s="41"/>
      <c r="AE529" s="41"/>
      <c r="AT529" s="20" t="s">
        <v>204</v>
      </c>
      <c r="AU529" s="20" t="s">
        <v>84</v>
      </c>
    </row>
    <row r="530" s="14" customFormat="1">
      <c r="A530" s="14"/>
      <c r="B530" s="250"/>
      <c r="C530" s="251"/>
      <c r="D530" s="241" t="s">
        <v>206</v>
      </c>
      <c r="E530" s="252" t="s">
        <v>20</v>
      </c>
      <c r="F530" s="253" t="s">
        <v>1751</v>
      </c>
      <c r="G530" s="251"/>
      <c r="H530" s="254">
        <v>1.7090000000000001</v>
      </c>
      <c r="I530" s="255"/>
      <c r="J530" s="255"/>
      <c r="K530" s="251"/>
      <c r="L530" s="251"/>
      <c r="M530" s="256"/>
      <c r="N530" s="257"/>
      <c r="O530" s="258"/>
      <c r="P530" s="258"/>
      <c r="Q530" s="258"/>
      <c r="R530" s="258"/>
      <c r="S530" s="258"/>
      <c r="T530" s="258"/>
      <c r="U530" s="258"/>
      <c r="V530" s="258"/>
      <c r="W530" s="258"/>
      <c r="X530" s="259"/>
      <c r="Y530" s="14"/>
      <c r="Z530" s="14"/>
      <c r="AA530" s="14"/>
      <c r="AB530" s="14"/>
      <c r="AC530" s="14"/>
      <c r="AD530" s="14"/>
      <c r="AE530" s="14"/>
      <c r="AT530" s="260" t="s">
        <v>206</v>
      </c>
      <c r="AU530" s="260" t="s">
        <v>84</v>
      </c>
      <c r="AV530" s="14" t="s">
        <v>84</v>
      </c>
      <c r="AW530" s="14" t="s">
        <v>5</v>
      </c>
      <c r="AX530" s="14" t="s">
        <v>82</v>
      </c>
      <c r="AY530" s="260" t="s">
        <v>194</v>
      </c>
    </row>
    <row r="531" s="2" customFormat="1" ht="33" customHeight="1">
      <c r="A531" s="41"/>
      <c r="B531" s="42"/>
      <c r="C531" s="220" t="s">
        <v>326</v>
      </c>
      <c r="D531" s="220" t="s">
        <v>197</v>
      </c>
      <c r="E531" s="221" t="s">
        <v>1752</v>
      </c>
      <c r="F531" s="222" t="s">
        <v>1753</v>
      </c>
      <c r="G531" s="223" t="s">
        <v>262</v>
      </c>
      <c r="H531" s="224">
        <v>1.7090000000000001</v>
      </c>
      <c r="I531" s="225"/>
      <c r="J531" s="225"/>
      <c r="K531" s="226">
        <f>ROUND(P531*H531,2)</f>
        <v>0</v>
      </c>
      <c r="L531" s="222" t="s">
        <v>201</v>
      </c>
      <c r="M531" s="47"/>
      <c r="N531" s="227" t="s">
        <v>20</v>
      </c>
      <c r="O531" s="228" t="s">
        <v>43</v>
      </c>
      <c r="P531" s="229">
        <f>I531+J531</f>
        <v>0</v>
      </c>
      <c r="Q531" s="229">
        <f>ROUND(I531*H531,2)</f>
        <v>0</v>
      </c>
      <c r="R531" s="229">
        <f>ROUND(J531*H531,2)</f>
        <v>0</v>
      </c>
      <c r="S531" s="87"/>
      <c r="T531" s="230">
        <f>S531*H531</f>
        <v>0</v>
      </c>
      <c r="U531" s="230">
        <v>0</v>
      </c>
      <c r="V531" s="230">
        <f>U531*H531</f>
        <v>0</v>
      </c>
      <c r="W531" s="230">
        <v>0</v>
      </c>
      <c r="X531" s="231">
        <f>W531*H531</f>
        <v>0</v>
      </c>
      <c r="Y531" s="41"/>
      <c r="Z531" s="41"/>
      <c r="AA531" s="41"/>
      <c r="AB531" s="41"/>
      <c r="AC531" s="41"/>
      <c r="AD531" s="41"/>
      <c r="AE531" s="41"/>
      <c r="AR531" s="232" t="s">
        <v>202</v>
      </c>
      <c r="AT531" s="232" t="s">
        <v>197</v>
      </c>
      <c r="AU531" s="232" t="s">
        <v>84</v>
      </c>
      <c r="AY531" s="20" t="s">
        <v>194</v>
      </c>
      <c r="BE531" s="233">
        <f>IF(O531="základní",K531,0)</f>
        <v>0</v>
      </c>
      <c r="BF531" s="233">
        <f>IF(O531="snížená",K531,0)</f>
        <v>0</v>
      </c>
      <c r="BG531" s="233">
        <f>IF(O531="zákl. přenesená",K531,0)</f>
        <v>0</v>
      </c>
      <c r="BH531" s="233">
        <f>IF(O531="sníž. přenesená",K531,0)</f>
        <v>0</v>
      </c>
      <c r="BI531" s="233">
        <f>IF(O531="nulová",K531,0)</f>
        <v>0</v>
      </c>
      <c r="BJ531" s="20" t="s">
        <v>82</v>
      </c>
      <c r="BK531" s="233">
        <f>ROUND(P531*H531,2)</f>
        <v>0</v>
      </c>
      <c r="BL531" s="20" t="s">
        <v>202</v>
      </c>
      <c r="BM531" s="232" t="s">
        <v>1754</v>
      </c>
    </row>
    <row r="532" s="2" customFormat="1">
      <c r="A532" s="41"/>
      <c r="B532" s="42"/>
      <c r="C532" s="43"/>
      <c r="D532" s="234" t="s">
        <v>204</v>
      </c>
      <c r="E532" s="43"/>
      <c r="F532" s="235" t="s">
        <v>1755</v>
      </c>
      <c r="G532" s="43"/>
      <c r="H532" s="43"/>
      <c r="I532" s="236"/>
      <c r="J532" s="236"/>
      <c r="K532" s="43"/>
      <c r="L532" s="43"/>
      <c r="M532" s="47"/>
      <c r="N532" s="237"/>
      <c r="O532" s="238"/>
      <c r="P532" s="87"/>
      <c r="Q532" s="87"/>
      <c r="R532" s="87"/>
      <c r="S532" s="87"/>
      <c r="T532" s="87"/>
      <c r="U532" s="87"/>
      <c r="V532" s="87"/>
      <c r="W532" s="87"/>
      <c r="X532" s="88"/>
      <c r="Y532" s="41"/>
      <c r="Z532" s="41"/>
      <c r="AA532" s="41"/>
      <c r="AB532" s="41"/>
      <c r="AC532" s="41"/>
      <c r="AD532" s="41"/>
      <c r="AE532" s="41"/>
      <c r="AT532" s="20" t="s">
        <v>204</v>
      </c>
      <c r="AU532" s="20" t="s">
        <v>84</v>
      </c>
    </row>
    <row r="533" s="14" customFormat="1">
      <c r="A533" s="14"/>
      <c r="B533" s="250"/>
      <c r="C533" s="251"/>
      <c r="D533" s="241" t="s">
        <v>206</v>
      </c>
      <c r="E533" s="252" t="s">
        <v>20</v>
      </c>
      <c r="F533" s="253" t="s">
        <v>1751</v>
      </c>
      <c r="G533" s="251"/>
      <c r="H533" s="254">
        <v>1.7090000000000001</v>
      </c>
      <c r="I533" s="255"/>
      <c r="J533" s="255"/>
      <c r="K533" s="251"/>
      <c r="L533" s="251"/>
      <c r="M533" s="256"/>
      <c r="N533" s="257"/>
      <c r="O533" s="258"/>
      <c r="P533" s="258"/>
      <c r="Q533" s="258"/>
      <c r="R533" s="258"/>
      <c r="S533" s="258"/>
      <c r="T533" s="258"/>
      <c r="U533" s="258"/>
      <c r="V533" s="258"/>
      <c r="W533" s="258"/>
      <c r="X533" s="259"/>
      <c r="Y533" s="14"/>
      <c r="Z533" s="14"/>
      <c r="AA533" s="14"/>
      <c r="AB533" s="14"/>
      <c r="AC533" s="14"/>
      <c r="AD533" s="14"/>
      <c r="AE533" s="14"/>
      <c r="AT533" s="260" t="s">
        <v>206</v>
      </c>
      <c r="AU533" s="260" t="s">
        <v>84</v>
      </c>
      <c r="AV533" s="14" t="s">
        <v>84</v>
      </c>
      <c r="AW533" s="14" t="s">
        <v>5</v>
      </c>
      <c r="AX533" s="14" t="s">
        <v>82</v>
      </c>
      <c r="AY533" s="260" t="s">
        <v>194</v>
      </c>
    </row>
    <row r="534" s="12" customFormat="1" ht="22.8" customHeight="1">
      <c r="A534" s="12"/>
      <c r="B534" s="203"/>
      <c r="C534" s="204"/>
      <c r="D534" s="205" t="s">
        <v>73</v>
      </c>
      <c r="E534" s="218" t="s">
        <v>1756</v>
      </c>
      <c r="F534" s="218" t="s">
        <v>1757</v>
      </c>
      <c r="G534" s="204"/>
      <c r="H534" s="204"/>
      <c r="I534" s="207"/>
      <c r="J534" s="207"/>
      <c r="K534" s="219">
        <f>BK534</f>
        <v>0</v>
      </c>
      <c r="L534" s="204"/>
      <c r="M534" s="209"/>
      <c r="N534" s="210"/>
      <c r="O534" s="211"/>
      <c r="P534" s="211"/>
      <c r="Q534" s="212">
        <f>SUM(Q535:Q540)</f>
        <v>0</v>
      </c>
      <c r="R534" s="212">
        <f>SUM(R535:R540)</f>
        <v>0</v>
      </c>
      <c r="S534" s="211"/>
      <c r="T534" s="213">
        <f>SUM(T535:T540)</f>
        <v>0</v>
      </c>
      <c r="U534" s="211"/>
      <c r="V534" s="213">
        <f>SUM(V535:V540)</f>
        <v>0</v>
      </c>
      <c r="W534" s="211"/>
      <c r="X534" s="214">
        <f>SUM(X535:X540)</f>
        <v>0</v>
      </c>
      <c r="Y534" s="12"/>
      <c r="Z534" s="12"/>
      <c r="AA534" s="12"/>
      <c r="AB534" s="12"/>
      <c r="AC534" s="12"/>
      <c r="AD534" s="12"/>
      <c r="AE534" s="12"/>
      <c r="AR534" s="215" t="s">
        <v>82</v>
      </c>
      <c r="AT534" s="216" t="s">
        <v>73</v>
      </c>
      <c r="AU534" s="216" t="s">
        <v>82</v>
      </c>
      <c r="AY534" s="215" t="s">
        <v>194</v>
      </c>
      <c r="BK534" s="217">
        <f>SUM(BK535:BK540)</f>
        <v>0</v>
      </c>
    </row>
    <row r="535" s="2" customFormat="1">
      <c r="A535" s="41"/>
      <c r="B535" s="42"/>
      <c r="C535" s="220" t="s">
        <v>469</v>
      </c>
      <c r="D535" s="220" t="s">
        <v>197</v>
      </c>
      <c r="E535" s="221" t="s">
        <v>1293</v>
      </c>
      <c r="F535" s="222" t="s">
        <v>1294</v>
      </c>
      <c r="G535" s="223" t="s">
        <v>262</v>
      </c>
      <c r="H535" s="224">
        <v>1.817</v>
      </c>
      <c r="I535" s="225"/>
      <c r="J535" s="225"/>
      <c r="K535" s="226">
        <f>ROUND(P535*H535,2)</f>
        <v>0</v>
      </c>
      <c r="L535" s="222" t="s">
        <v>201</v>
      </c>
      <c r="M535" s="47"/>
      <c r="N535" s="227" t="s">
        <v>20</v>
      </c>
      <c r="O535" s="228" t="s">
        <v>43</v>
      </c>
      <c r="P535" s="229">
        <f>I535+J535</f>
        <v>0</v>
      </c>
      <c r="Q535" s="229">
        <f>ROUND(I535*H535,2)</f>
        <v>0</v>
      </c>
      <c r="R535" s="229">
        <f>ROUND(J535*H535,2)</f>
        <v>0</v>
      </c>
      <c r="S535" s="87"/>
      <c r="T535" s="230">
        <f>S535*H535</f>
        <v>0</v>
      </c>
      <c r="U535" s="230">
        <v>0</v>
      </c>
      <c r="V535" s="230">
        <f>U535*H535</f>
        <v>0</v>
      </c>
      <c r="W535" s="230">
        <v>0</v>
      </c>
      <c r="X535" s="231">
        <f>W535*H535</f>
        <v>0</v>
      </c>
      <c r="Y535" s="41"/>
      <c r="Z535" s="41"/>
      <c r="AA535" s="41"/>
      <c r="AB535" s="41"/>
      <c r="AC535" s="41"/>
      <c r="AD535" s="41"/>
      <c r="AE535" s="41"/>
      <c r="AR535" s="232" t="s">
        <v>202</v>
      </c>
      <c r="AT535" s="232" t="s">
        <v>197</v>
      </c>
      <c r="AU535" s="232" t="s">
        <v>84</v>
      </c>
      <c r="AY535" s="20" t="s">
        <v>194</v>
      </c>
      <c r="BE535" s="233">
        <f>IF(O535="základní",K535,0)</f>
        <v>0</v>
      </c>
      <c r="BF535" s="233">
        <f>IF(O535="snížená",K535,0)</f>
        <v>0</v>
      </c>
      <c r="BG535" s="233">
        <f>IF(O535="zákl. přenesená",K535,0)</f>
        <v>0</v>
      </c>
      <c r="BH535" s="233">
        <f>IF(O535="sníž. přenesená",K535,0)</f>
        <v>0</v>
      </c>
      <c r="BI535" s="233">
        <f>IF(O535="nulová",K535,0)</f>
        <v>0</v>
      </c>
      <c r="BJ535" s="20" t="s">
        <v>82</v>
      </c>
      <c r="BK535" s="233">
        <f>ROUND(P535*H535,2)</f>
        <v>0</v>
      </c>
      <c r="BL535" s="20" t="s">
        <v>202</v>
      </c>
      <c r="BM535" s="232" t="s">
        <v>1758</v>
      </c>
    </row>
    <row r="536" s="2" customFormat="1">
      <c r="A536" s="41"/>
      <c r="B536" s="42"/>
      <c r="C536" s="43"/>
      <c r="D536" s="234" t="s">
        <v>204</v>
      </c>
      <c r="E536" s="43"/>
      <c r="F536" s="235" t="s">
        <v>1296</v>
      </c>
      <c r="G536" s="43"/>
      <c r="H536" s="43"/>
      <c r="I536" s="236"/>
      <c r="J536" s="236"/>
      <c r="K536" s="43"/>
      <c r="L536" s="43"/>
      <c r="M536" s="47"/>
      <c r="N536" s="237"/>
      <c r="O536" s="238"/>
      <c r="P536" s="87"/>
      <c r="Q536" s="87"/>
      <c r="R536" s="87"/>
      <c r="S536" s="87"/>
      <c r="T536" s="87"/>
      <c r="U536" s="87"/>
      <c r="V536" s="87"/>
      <c r="W536" s="87"/>
      <c r="X536" s="88"/>
      <c r="Y536" s="41"/>
      <c r="Z536" s="41"/>
      <c r="AA536" s="41"/>
      <c r="AB536" s="41"/>
      <c r="AC536" s="41"/>
      <c r="AD536" s="41"/>
      <c r="AE536" s="41"/>
      <c r="AT536" s="20" t="s">
        <v>204</v>
      </c>
      <c r="AU536" s="20" t="s">
        <v>84</v>
      </c>
    </row>
    <row r="537" s="14" customFormat="1">
      <c r="A537" s="14"/>
      <c r="B537" s="250"/>
      <c r="C537" s="251"/>
      <c r="D537" s="241" t="s">
        <v>206</v>
      </c>
      <c r="E537" s="252" t="s">
        <v>20</v>
      </c>
      <c r="F537" s="253" t="s">
        <v>1759</v>
      </c>
      <c r="G537" s="251"/>
      <c r="H537" s="254">
        <v>1.817</v>
      </c>
      <c r="I537" s="255"/>
      <c r="J537" s="255"/>
      <c r="K537" s="251"/>
      <c r="L537" s="251"/>
      <c r="M537" s="256"/>
      <c r="N537" s="257"/>
      <c r="O537" s="258"/>
      <c r="P537" s="258"/>
      <c r="Q537" s="258"/>
      <c r="R537" s="258"/>
      <c r="S537" s="258"/>
      <c r="T537" s="258"/>
      <c r="U537" s="258"/>
      <c r="V537" s="258"/>
      <c r="W537" s="258"/>
      <c r="X537" s="259"/>
      <c r="Y537" s="14"/>
      <c r="Z537" s="14"/>
      <c r="AA537" s="14"/>
      <c r="AB537" s="14"/>
      <c r="AC537" s="14"/>
      <c r="AD537" s="14"/>
      <c r="AE537" s="14"/>
      <c r="AT537" s="260" t="s">
        <v>206</v>
      </c>
      <c r="AU537" s="260" t="s">
        <v>84</v>
      </c>
      <c r="AV537" s="14" t="s">
        <v>84</v>
      </c>
      <c r="AW537" s="14" t="s">
        <v>5</v>
      </c>
      <c r="AX537" s="14" t="s">
        <v>82</v>
      </c>
      <c r="AY537" s="260" t="s">
        <v>194</v>
      </c>
    </row>
    <row r="538" s="2" customFormat="1" ht="33" customHeight="1">
      <c r="A538" s="41"/>
      <c r="B538" s="42"/>
      <c r="C538" s="220" t="s">
        <v>476</v>
      </c>
      <c r="D538" s="220" t="s">
        <v>197</v>
      </c>
      <c r="E538" s="221" t="s">
        <v>1752</v>
      </c>
      <c r="F538" s="222" t="s">
        <v>1753</v>
      </c>
      <c r="G538" s="223" t="s">
        <v>262</v>
      </c>
      <c r="H538" s="224">
        <v>1.817</v>
      </c>
      <c r="I538" s="225"/>
      <c r="J538" s="225"/>
      <c r="K538" s="226">
        <f>ROUND(P538*H538,2)</f>
        <v>0</v>
      </c>
      <c r="L538" s="222" t="s">
        <v>201</v>
      </c>
      <c r="M538" s="47"/>
      <c r="N538" s="227" t="s">
        <v>20</v>
      </c>
      <c r="O538" s="228" t="s">
        <v>43</v>
      </c>
      <c r="P538" s="229">
        <f>I538+J538</f>
        <v>0</v>
      </c>
      <c r="Q538" s="229">
        <f>ROUND(I538*H538,2)</f>
        <v>0</v>
      </c>
      <c r="R538" s="229">
        <f>ROUND(J538*H538,2)</f>
        <v>0</v>
      </c>
      <c r="S538" s="87"/>
      <c r="T538" s="230">
        <f>S538*H538</f>
        <v>0</v>
      </c>
      <c r="U538" s="230">
        <v>0</v>
      </c>
      <c r="V538" s="230">
        <f>U538*H538</f>
        <v>0</v>
      </c>
      <c r="W538" s="230">
        <v>0</v>
      </c>
      <c r="X538" s="231">
        <f>W538*H538</f>
        <v>0</v>
      </c>
      <c r="Y538" s="41"/>
      <c r="Z538" s="41"/>
      <c r="AA538" s="41"/>
      <c r="AB538" s="41"/>
      <c r="AC538" s="41"/>
      <c r="AD538" s="41"/>
      <c r="AE538" s="41"/>
      <c r="AR538" s="232" t="s">
        <v>202</v>
      </c>
      <c r="AT538" s="232" t="s">
        <v>197</v>
      </c>
      <c r="AU538" s="232" t="s">
        <v>84</v>
      </c>
      <c r="AY538" s="20" t="s">
        <v>194</v>
      </c>
      <c r="BE538" s="233">
        <f>IF(O538="základní",K538,0)</f>
        <v>0</v>
      </c>
      <c r="BF538" s="233">
        <f>IF(O538="snížená",K538,0)</f>
        <v>0</v>
      </c>
      <c r="BG538" s="233">
        <f>IF(O538="zákl. přenesená",K538,0)</f>
        <v>0</v>
      </c>
      <c r="BH538" s="233">
        <f>IF(O538="sníž. přenesená",K538,0)</f>
        <v>0</v>
      </c>
      <c r="BI538" s="233">
        <f>IF(O538="nulová",K538,0)</f>
        <v>0</v>
      </c>
      <c r="BJ538" s="20" t="s">
        <v>82</v>
      </c>
      <c r="BK538" s="233">
        <f>ROUND(P538*H538,2)</f>
        <v>0</v>
      </c>
      <c r="BL538" s="20" t="s">
        <v>202</v>
      </c>
      <c r="BM538" s="232" t="s">
        <v>1760</v>
      </c>
    </row>
    <row r="539" s="2" customFormat="1">
      <c r="A539" s="41"/>
      <c r="B539" s="42"/>
      <c r="C539" s="43"/>
      <c r="D539" s="234" t="s">
        <v>204</v>
      </c>
      <c r="E539" s="43"/>
      <c r="F539" s="235" t="s">
        <v>1755</v>
      </c>
      <c r="G539" s="43"/>
      <c r="H539" s="43"/>
      <c r="I539" s="236"/>
      <c r="J539" s="236"/>
      <c r="K539" s="43"/>
      <c r="L539" s="43"/>
      <c r="M539" s="47"/>
      <c r="N539" s="237"/>
      <c r="O539" s="238"/>
      <c r="P539" s="87"/>
      <c r="Q539" s="87"/>
      <c r="R539" s="87"/>
      <c r="S539" s="87"/>
      <c r="T539" s="87"/>
      <c r="U539" s="87"/>
      <c r="V539" s="87"/>
      <c r="W539" s="87"/>
      <c r="X539" s="88"/>
      <c r="Y539" s="41"/>
      <c r="Z539" s="41"/>
      <c r="AA539" s="41"/>
      <c r="AB539" s="41"/>
      <c r="AC539" s="41"/>
      <c r="AD539" s="41"/>
      <c r="AE539" s="41"/>
      <c r="AT539" s="20" t="s">
        <v>204</v>
      </c>
      <c r="AU539" s="20" t="s">
        <v>84</v>
      </c>
    </row>
    <row r="540" s="14" customFormat="1">
      <c r="A540" s="14"/>
      <c r="B540" s="250"/>
      <c r="C540" s="251"/>
      <c r="D540" s="241" t="s">
        <v>206</v>
      </c>
      <c r="E540" s="252" t="s">
        <v>20</v>
      </c>
      <c r="F540" s="253" t="s">
        <v>1759</v>
      </c>
      <c r="G540" s="251"/>
      <c r="H540" s="254">
        <v>1.817</v>
      </c>
      <c r="I540" s="255"/>
      <c r="J540" s="255"/>
      <c r="K540" s="251"/>
      <c r="L540" s="251"/>
      <c r="M540" s="256"/>
      <c r="N540" s="301"/>
      <c r="O540" s="302"/>
      <c r="P540" s="302"/>
      <c r="Q540" s="302"/>
      <c r="R540" s="302"/>
      <c r="S540" s="302"/>
      <c r="T540" s="302"/>
      <c r="U540" s="302"/>
      <c r="V540" s="302"/>
      <c r="W540" s="302"/>
      <c r="X540" s="303"/>
      <c r="Y540" s="14"/>
      <c r="Z540" s="14"/>
      <c r="AA540" s="14"/>
      <c r="AB540" s="14"/>
      <c r="AC540" s="14"/>
      <c r="AD540" s="14"/>
      <c r="AE540" s="14"/>
      <c r="AT540" s="260" t="s">
        <v>206</v>
      </c>
      <c r="AU540" s="260" t="s">
        <v>84</v>
      </c>
      <c r="AV540" s="14" t="s">
        <v>84</v>
      </c>
      <c r="AW540" s="14" t="s">
        <v>5</v>
      </c>
      <c r="AX540" s="14" t="s">
        <v>82</v>
      </c>
      <c r="AY540" s="260" t="s">
        <v>194</v>
      </c>
    </row>
    <row r="541" s="2" customFormat="1" ht="6.96" customHeight="1">
      <c r="A541" s="41"/>
      <c r="B541" s="62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47"/>
      <c r="N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</row>
  </sheetData>
  <sheetProtection sheet="1" autoFilter="0" formatColumns="0" formatRows="0" objects="1" scenarios="1" spinCount="100000" saltValue="zf892Sr1ixm6fGkMFnKUaM66Di4Y95Yv/DcuRlhGgIqiE+ys0EBPXSVFjkoqqroixPQPIZMcfblEf7upwB42eA==" hashValue="2rjlP9z+dEy9m/Ms+jbxwD7aRMKtUwVKTfIcpvRvSI6Iz9JFxnSyGY3g5w61m3BpWrsGCfoWsaPXrUroPXp4jA==" algorithmName="SHA-512" password="CC35"/>
  <autoFilter ref="C91:L540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80:H80"/>
    <mergeCell ref="E82:H82"/>
    <mergeCell ref="E84:H84"/>
    <mergeCell ref="M2:Z2"/>
  </mergeCells>
  <hyperlinks>
    <hyperlink ref="F96" r:id="rId1" display="https://podminky.urs.cz/item/CS_URS_2025_01/162211311"/>
    <hyperlink ref="F107" r:id="rId2" display="https://podminky.urs.cz/item/CS_URS_2025_01/162751117"/>
    <hyperlink ref="F119" r:id="rId3" display="https://podminky.urs.cz/item/CS_URS_2025_01/162751119"/>
    <hyperlink ref="F131" r:id="rId4" display="https://podminky.urs.cz/item/CS_URS_2025_01/167111101"/>
    <hyperlink ref="F143" r:id="rId5" display="https://podminky.urs.cz/item/CS_URS_2025_01/171201221"/>
    <hyperlink ref="F155" r:id="rId6" display="https://podminky.urs.cz/item/CS_URS_2025_01/171251201"/>
    <hyperlink ref="F167" r:id="rId7" display="https://podminky.urs.cz/item/CS_URS_2025_01/174111101"/>
    <hyperlink ref="F174" r:id="rId8" display="https://podminky.urs.cz/item/CS_URS_2025_01/183101121"/>
    <hyperlink ref="F181" r:id="rId9" display="https://podminky.urs.cz/item/CS_URS_2025_01/183101214"/>
    <hyperlink ref="F195" r:id="rId10" display="https://podminky.urs.cz/item/CS_URS_2025_01/184102116"/>
    <hyperlink ref="F208" r:id="rId11" display="https://podminky.urs.cz/item/CS_URS_2025_01/184201111"/>
    <hyperlink ref="F227" r:id="rId12" display="https://podminky.urs.cz/item/CS_URS_2025_01/184215112"/>
    <hyperlink ref="F240" r:id="rId13" display="https://podminky.urs.cz/item/CS_URS_2025_01/184215132"/>
    <hyperlink ref="F255" r:id="rId14" display="https://podminky.urs.cz/item/CS_URS_2025_01/184501141"/>
    <hyperlink ref="F268" r:id="rId15" display="https://podminky.urs.cz/item/CS_URS_2025_01/185802114"/>
    <hyperlink ref="F280" r:id="rId16" display="https://podminky.urs.cz/item/CS_URS_2025_01/185804311"/>
    <hyperlink ref="F287" r:id="rId17" display="https://podminky.urs.cz/item/CS_URS_2025_01/185851121.1"/>
    <hyperlink ref="F294" r:id="rId18" display="https://podminky.urs.cz/item/CS_URS_2025_01/185851129.1"/>
    <hyperlink ref="F303" r:id="rId19" display="https://podminky.urs.cz/item/CS_URS_2025_01/162211311"/>
    <hyperlink ref="F310" r:id="rId20" display="https://podminky.urs.cz/item/CS_URS_2025_01/162751117"/>
    <hyperlink ref="F317" r:id="rId21" display="https://podminky.urs.cz/item/CS_URS_2025_01/162751119"/>
    <hyperlink ref="F325" r:id="rId22" display="https://podminky.urs.cz/item/CS_URS_2025_01/167111101"/>
    <hyperlink ref="F333" r:id="rId23" display="https://podminky.urs.cz/item/CS_URS_2025_01/171201221"/>
    <hyperlink ref="F341" r:id="rId24" display="https://podminky.urs.cz/item/CS_URS_2025_01/171251201"/>
    <hyperlink ref="F349" r:id="rId25" display="https://podminky.urs.cz/item/CS_URS_2025_01/174111101"/>
    <hyperlink ref="F360" r:id="rId26" display="https://podminky.urs.cz/item/CS_URS_2025_01/183102141"/>
    <hyperlink ref="F367" r:id="rId27" display="https://podminky.urs.cz/item/CS_URS_2025_01/183102214"/>
    <hyperlink ref="F381" r:id="rId28" display="https://podminky.urs.cz/item/CS_URS_2025_01/184102126"/>
    <hyperlink ref="F436" r:id="rId29" display="https://podminky.urs.cz/item/CS_URS_2025_01/184201121"/>
    <hyperlink ref="F449" r:id="rId30" display="https://podminky.urs.cz/item/CS_URS_2025_01/184215115"/>
    <hyperlink ref="F457" r:id="rId31" display="https://podminky.urs.cz/item/CS_URS_2025_01/184215135"/>
    <hyperlink ref="F471" r:id="rId32" display="https://podminky.urs.cz/item/CS_URS_2025_01/184501141"/>
    <hyperlink ref="F490" r:id="rId33" display="https://podminky.urs.cz/item/CS_URS_2025_01/185802114"/>
    <hyperlink ref="F506" r:id="rId34" display="https://podminky.urs.cz/item/CS_URS_2025_01/185804311"/>
    <hyperlink ref="F513" r:id="rId35" display="https://podminky.urs.cz/item/CS_URS_2025_01/185851121.1"/>
    <hyperlink ref="F520" r:id="rId36" display="https://podminky.urs.cz/item/CS_URS_2025_01/185851129.1"/>
    <hyperlink ref="F529" r:id="rId37" display="https://podminky.urs.cz/item/CS_URS_2025_01/998231411"/>
    <hyperlink ref="F532" r:id="rId38" display="https://podminky.urs.cz/item/CS_URS_2025_01/998231431"/>
    <hyperlink ref="F536" r:id="rId39" display="https://podminky.urs.cz/item/CS_URS_2025_01/998231411"/>
    <hyperlink ref="F539" r:id="rId40" display="https://podminky.urs.cz/item/CS_URS_2025_01/9982314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127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1" customFormat="1" ht="12" customHeight="1">
      <c r="B8" s="23"/>
      <c r="D8" s="148" t="s">
        <v>153</v>
      </c>
      <c r="M8" s="23"/>
    </row>
    <row r="9" s="2" customFormat="1" ht="16.5" customHeight="1">
      <c r="A9" s="41"/>
      <c r="B9" s="47"/>
      <c r="C9" s="41"/>
      <c r="D9" s="41"/>
      <c r="E9" s="149" t="s">
        <v>1318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8" t="s">
        <v>518</v>
      </c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1761</v>
      </c>
      <c r="F11" s="41"/>
      <c r="G11" s="41"/>
      <c r="H11" s="41"/>
      <c r="I11" s="41"/>
      <c r="J11" s="41"/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8" t="s">
        <v>19</v>
      </c>
      <c r="E13" s="41"/>
      <c r="F13" s="139" t="s">
        <v>20</v>
      </c>
      <c r="G13" s="41"/>
      <c r="H13" s="41"/>
      <c r="I13" s="148" t="s">
        <v>21</v>
      </c>
      <c r="J13" s="139" t="s">
        <v>20</v>
      </c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22</v>
      </c>
      <c r="E14" s="41"/>
      <c r="F14" s="139" t="s">
        <v>23</v>
      </c>
      <c r="G14" s="41"/>
      <c r="H14" s="41"/>
      <c r="I14" s="148" t="s">
        <v>24</v>
      </c>
      <c r="J14" s="152" t="str">
        <f>'Rekapitulace stavby'!AN8</f>
        <v>5. 6. 2025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8" t="s">
        <v>26</v>
      </c>
      <c r="E16" s="41"/>
      <c r="F16" s="41"/>
      <c r="G16" s="41"/>
      <c r="H16" s="41"/>
      <c r="I16" s="148" t="s">
        <v>27</v>
      </c>
      <c r="J16" s="139" t="s">
        <v>20</v>
      </c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9" t="s">
        <v>28</v>
      </c>
      <c r="F17" s="41"/>
      <c r="G17" s="41"/>
      <c r="H17" s="41"/>
      <c r="I17" s="148" t="s">
        <v>29</v>
      </c>
      <c r="J17" s="139" t="s">
        <v>20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8" t="s">
        <v>30</v>
      </c>
      <c r="E19" s="41"/>
      <c r="F19" s="41"/>
      <c r="G19" s="41"/>
      <c r="H19" s="41"/>
      <c r="I19" s="148" t="s">
        <v>27</v>
      </c>
      <c r="J19" s="36" t="str">
        <f>'Rekapitulace stavby'!AN13</f>
        <v>Vyplň údaj</v>
      </c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9"/>
      <c r="G20" s="139"/>
      <c r="H20" s="139"/>
      <c r="I20" s="148" t="s">
        <v>29</v>
      </c>
      <c r="J20" s="36" t="str">
        <f>'Rekapitulace stavby'!AN14</f>
        <v>Vyplň údaj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8" t="s">
        <v>32</v>
      </c>
      <c r="E22" s="41"/>
      <c r="F22" s="41"/>
      <c r="G22" s="41"/>
      <c r="H22" s="41"/>
      <c r="I22" s="148" t="s">
        <v>27</v>
      </c>
      <c r="J22" s="139" t="s">
        <v>20</v>
      </c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9" t="s">
        <v>33</v>
      </c>
      <c r="F23" s="41"/>
      <c r="G23" s="41"/>
      <c r="H23" s="41"/>
      <c r="I23" s="148" t="s">
        <v>29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8" t="s">
        <v>34</v>
      </c>
      <c r="E25" s="41"/>
      <c r="F25" s="41"/>
      <c r="G25" s="41"/>
      <c r="H25" s="41"/>
      <c r="I25" s="148" t="s">
        <v>27</v>
      </c>
      <c r="J25" s="139" t="s">
        <v>20</v>
      </c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9" t="s">
        <v>35</v>
      </c>
      <c r="F26" s="41"/>
      <c r="G26" s="41"/>
      <c r="H26" s="41"/>
      <c r="I26" s="148" t="s">
        <v>29</v>
      </c>
      <c r="J26" s="139" t="s">
        <v>20</v>
      </c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8" t="s">
        <v>36</v>
      </c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3"/>
      <c r="B29" s="154"/>
      <c r="C29" s="153"/>
      <c r="D29" s="153"/>
      <c r="E29" s="155" t="s">
        <v>520</v>
      </c>
      <c r="F29" s="155"/>
      <c r="G29" s="155"/>
      <c r="H29" s="155"/>
      <c r="I29" s="153"/>
      <c r="J29" s="153"/>
      <c r="K29" s="153"/>
      <c r="L29" s="153"/>
      <c r="M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7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7"/>
      <c r="C32" s="41"/>
      <c r="D32" s="41"/>
      <c r="E32" s="148" t="s">
        <v>156</v>
      </c>
      <c r="F32" s="41"/>
      <c r="G32" s="41"/>
      <c r="H32" s="41"/>
      <c r="I32" s="41"/>
      <c r="J32" s="41"/>
      <c r="K32" s="158">
        <f>I65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>
      <c r="A33" s="41"/>
      <c r="B33" s="47"/>
      <c r="C33" s="41"/>
      <c r="D33" s="41"/>
      <c r="E33" s="148" t="s">
        <v>157</v>
      </c>
      <c r="F33" s="41"/>
      <c r="G33" s="41"/>
      <c r="H33" s="41"/>
      <c r="I33" s="41"/>
      <c r="J33" s="41"/>
      <c r="K33" s="158">
        <f>J65</f>
        <v>0</v>
      </c>
      <c r="L33" s="41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38</v>
      </c>
      <c r="E34" s="41"/>
      <c r="F34" s="41"/>
      <c r="G34" s="41"/>
      <c r="H34" s="41"/>
      <c r="I34" s="41"/>
      <c r="J34" s="41"/>
      <c r="K34" s="160">
        <f>ROUND(K92, 2)</f>
        <v>0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7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40</v>
      </c>
      <c r="G36" s="41"/>
      <c r="H36" s="41"/>
      <c r="I36" s="161" t="s">
        <v>39</v>
      </c>
      <c r="J36" s="41"/>
      <c r="K36" s="161" t="s">
        <v>41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2" t="s">
        <v>42</v>
      </c>
      <c r="E37" s="148" t="s">
        <v>43</v>
      </c>
      <c r="F37" s="158">
        <f>ROUND((SUM(BE92:BE324)),  2)</f>
        <v>0</v>
      </c>
      <c r="G37" s="41"/>
      <c r="H37" s="41"/>
      <c r="I37" s="163">
        <v>0.20999999999999999</v>
      </c>
      <c r="J37" s="41"/>
      <c r="K37" s="158">
        <f>ROUND(((SUM(BE92:BE324))*I37),  2)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8" t="s">
        <v>44</v>
      </c>
      <c r="F38" s="158">
        <f>ROUND((SUM(BF92:BF324)),  2)</f>
        <v>0</v>
      </c>
      <c r="G38" s="41"/>
      <c r="H38" s="41"/>
      <c r="I38" s="163">
        <v>0.12</v>
      </c>
      <c r="J38" s="41"/>
      <c r="K38" s="158">
        <f>ROUND(((SUM(BF92:BF324))*I38),  2)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45</v>
      </c>
      <c r="F39" s="158">
        <f>ROUND((SUM(BG92:BG324)),  2)</f>
        <v>0</v>
      </c>
      <c r="G39" s="41"/>
      <c r="H39" s="41"/>
      <c r="I39" s="163">
        <v>0.20999999999999999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8" t="s">
        <v>46</v>
      </c>
      <c r="F40" s="158">
        <f>ROUND((SUM(BH92:BH324)),  2)</f>
        <v>0</v>
      </c>
      <c r="G40" s="41"/>
      <c r="H40" s="41"/>
      <c r="I40" s="163">
        <v>0.12</v>
      </c>
      <c r="J40" s="41"/>
      <c r="K40" s="158">
        <f>0</f>
        <v>0</v>
      </c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8" t="s">
        <v>47</v>
      </c>
      <c r="F41" s="158">
        <f>ROUND((SUM(BI92:BI324)),  2)</f>
        <v>0</v>
      </c>
      <c r="G41" s="41"/>
      <c r="H41" s="41"/>
      <c r="I41" s="163">
        <v>0</v>
      </c>
      <c r="J41" s="41"/>
      <c r="K41" s="158">
        <f>0</f>
        <v>0</v>
      </c>
      <c r="L41" s="41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48</v>
      </c>
      <c r="E43" s="166"/>
      <c r="F43" s="166"/>
      <c r="G43" s="167" t="s">
        <v>49</v>
      </c>
      <c r="H43" s="168" t="s">
        <v>50</v>
      </c>
      <c r="I43" s="166"/>
      <c r="J43" s="166"/>
      <c r="K43" s="169">
        <f>SUM(K34:K41)</f>
        <v>0</v>
      </c>
      <c r="L43" s="170"/>
      <c r="M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158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17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Revitalizace zahrady Benediktinského opatství</v>
      </c>
      <c r="F52" s="35"/>
      <c r="G52" s="35"/>
      <c r="H52" s="35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153</v>
      </c>
      <c r="D53" s="25"/>
      <c r="E53" s="25"/>
      <c r="F53" s="25"/>
      <c r="G53" s="25"/>
      <c r="H53" s="25"/>
      <c r="I53" s="25"/>
      <c r="J53" s="25"/>
      <c r="K53" s="25"/>
      <c r="L53" s="25"/>
      <c r="M53" s="23"/>
    </row>
    <row r="54" s="2" customFormat="1" ht="16.5" customHeight="1">
      <c r="A54" s="41"/>
      <c r="B54" s="42"/>
      <c r="C54" s="43"/>
      <c r="D54" s="43"/>
      <c r="E54" s="175" t="s">
        <v>1318</v>
      </c>
      <c r="F54" s="43"/>
      <c r="G54" s="43"/>
      <c r="H54" s="43"/>
      <c r="I54" s="43"/>
      <c r="J54" s="43"/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2" customHeight="1">
      <c r="A55" s="41"/>
      <c r="B55" s="42"/>
      <c r="C55" s="35" t="s">
        <v>518</v>
      </c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6.5" customHeight="1">
      <c r="A56" s="41"/>
      <c r="B56" s="42"/>
      <c r="C56" s="43"/>
      <c r="D56" s="43"/>
      <c r="E56" s="72" t="str">
        <f>E11</f>
        <v>2025-014-04-03 - Krajinářské úpravy - výsadba trvalek</v>
      </c>
      <c r="F56" s="43"/>
      <c r="G56" s="43"/>
      <c r="H56" s="43"/>
      <c r="I56" s="43"/>
      <c r="J56" s="43"/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2" customHeight="1">
      <c r="A58" s="41"/>
      <c r="B58" s="42"/>
      <c r="C58" s="35" t="s">
        <v>22</v>
      </c>
      <c r="D58" s="43"/>
      <c r="E58" s="43"/>
      <c r="F58" s="30" t="str">
        <f>F14</f>
        <v>parc.č.:1236, 1237/1, 1237/2, 1238, k.ú</v>
      </c>
      <c r="G58" s="43"/>
      <c r="H58" s="43"/>
      <c r="I58" s="35" t="s">
        <v>24</v>
      </c>
      <c r="J58" s="75" t="str">
        <f>IF(J14="","",J14)</f>
        <v>5. 6. 2025</v>
      </c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40.05" customHeight="1">
      <c r="A60" s="41"/>
      <c r="B60" s="42"/>
      <c r="C60" s="35" t="s">
        <v>26</v>
      </c>
      <c r="D60" s="43"/>
      <c r="E60" s="43"/>
      <c r="F60" s="30" t="str">
        <f>E17</f>
        <v xml:space="preserve">Benediktinské opatství, Vyšehradská 49, Praha 2   </v>
      </c>
      <c r="G60" s="43"/>
      <c r="H60" s="43"/>
      <c r="I60" s="35" t="s">
        <v>32</v>
      </c>
      <c r="J60" s="39" t="str">
        <f>E23</f>
        <v xml:space="preserve">Ing. arch. Tomáš Hradečný, Sestupná 21, Praha 6   </v>
      </c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15.15" customHeight="1">
      <c r="A61" s="41"/>
      <c r="B61" s="42"/>
      <c r="C61" s="35" t="s">
        <v>30</v>
      </c>
      <c r="D61" s="43"/>
      <c r="E61" s="43"/>
      <c r="F61" s="30" t="str">
        <f>IF(E20="","",E20)</f>
        <v>Vyplň údaj</v>
      </c>
      <c r="G61" s="43"/>
      <c r="H61" s="43"/>
      <c r="I61" s="35" t="s">
        <v>34</v>
      </c>
      <c r="J61" s="39" t="str">
        <f>E26</f>
        <v>Ing. Dana Mlejnková</v>
      </c>
      <c r="K61" s="43"/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9.28" customHeight="1">
      <c r="A63" s="41"/>
      <c r="B63" s="42"/>
      <c r="C63" s="176" t="s">
        <v>159</v>
      </c>
      <c r="D63" s="177"/>
      <c r="E63" s="177"/>
      <c r="F63" s="177"/>
      <c r="G63" s="177"/>
      <c r="H63" s="177"/>
      <c r="I63" s="178" t="s">
        <v>160</v>
      </c>
      <c r="J63" s="178" t="s">
        <v>161</v>
      </c>
      <c r="K63" s="178" t="s">
        <v>162</v>
      </c>
      <c r="L63" s="177"/>
      <c r="M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2.8" customHeight="1">
      <c r="A65" s="41"/>
      <c r="B65" s="42"/>
      <c r="C65" s="179" t="s">
        <v>72</v>
      </c>
      <c r="D65" s="43"/>
      <c r="E65" s="43"/>
      <c r="F65" s="43"/>
      <c r="G65" s="43"/>
      <c r="H65" s="43"/>
      <c r="I65" s="105">
        <f>Q92</f>
        <v>0</v>
      </c>
      <c r="J65" s="105">
        <f>R92</f>
        <v>0</v>
      </c>
      <c r="K65" s="105">
        <f>K92</f>
        <v>0</v>
      </c>
      <c r="L65" s="43"/>
      <c r="M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U65" s="20" t="s">
        <v>163</v>
      </c>
    </row>
    <row r="66" s="9" customFormat="1" ht="24.96" customHeight="1">
      <c r="A66" s="9"/>
      <c r="B66" s="180"/>
      <c r="C66" s="181"/>
      <c r="D66" s="182" t="s">
        <v>164</v>
      </c>
      <c r="E66" s="183"/>
      <c r="F66" s="183"/>
      <c r="G66" s="183"/>
      <c r="H66" s="183"/>
      <c r="I66" s="184">
        <f>Q93</f>
        <v>0</v>
      </c>
      <c r="J66" s="184">
        <f>R93</f>
        <v>0</v>
      </c>
      <c r="K66" s="184">
        <f>K93</f>
        <v>0</v>
      </c>
      <c r="L66" s="181"/>
      <c r="M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31"/>
      <c r="D67" s="187" t="s">
        <v>1762</v>
      </c>
      <c r="E67" s="188"/>
      <c r="F67" s="188"/>
      <c r="G67" s="188"/>
      <c r="H67" s="188"/>
      <c r="I67" s="189">
        <f>Q94</f>
        <v>0</v>
      </c>
      <c r="J67" s="189">
        <f>R94</f>
        <v>0</v>
      </c>
      <c r="K67" s="189">
        <f>K94</f>
        <v>0</v>
      </c>
      <c r="L67" s="131"/>
      <c r="M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31"/>
      <c r="D68" s="187" t="s">
        <v>1763</v>
      </c>
      <c r="E68" s="188"/>
      <c r="F68" s="188"/>
      <c r="G68" s="188"/>
      <c r="H68" s="188"/>
      <c r="I68" s="189">
        <f>Q203</f>
        <v>0</v>
      </c>
      <c r="J68" s="189">
        <f>R203</f>
        <v>0</v>
      </c>
      <c r="K68" s="189">
        <f>K203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31"/>
      <c r="D69" s="187" t="s">
        <v>1764</v>
      </c>
      <c r="E69" s="188"/>
      <c r="F69" s="188"/>
      <c r="G69" s="188"/>
      <c r="H69" s="188"/>
      <c r="I69" s="189">
        <f>Q311</f>
        <v>0</v>
      </c>
      <c r="J69" s="189">
        <f>R311</f>
        <v>0</v>
      </c>
      <c r="K69" s="189">
        <f>K311</f>
        <v>0</v>
      </c>
      <c r="L69" s="131"/>
      <c r="M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31"/>
      <c r="D70" s="187" t="s">
        <v>1765</v>
      </c>
      <c r="E70" s="188"/>
      <c r="F70" s="188"/>
      <c r="G70" s="188"/>
      <c r="H70" s="188"/>
      <c r="I70" s="189">
        <f>Q318</f>
        <v>0</v>
      </c>
      <c r="J70" s="189">
        <f>R318</f>
        <v>0</v>
      </c>
      <c r="K70" s="189">
        <f>K318</f>
        <v>0</v>
      </c>
      <c r="L70" s="131"/>
      <c r="M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150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15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175</v>
      </c>
      <c r="D77" s="43"/>
      <c r="E77" s="43"/>
      <c r="F77" s="43"/>
      <c r="G77" s="43"/>
      <c r="H77" s="43"/>
      <c r="I77" s="43"/>
      <c r="J77" s="43"/>
      <c r="K77" s="43"/>
      <c r="L77" s="43"/>
      <c r="M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17</v>
      </c>
      <c r="D79" s="43"/>
      <c r="E79" s="43"/>
      <c r="F79" s="43"/>
      <c r="G79" s="43"/>
      <c r="H79" s="43"/>
      <c r="I79" s="43"/>
      <c r="J79" s="43"/>
      <c r="K79" s="43"/>
      <c r="L79" s="43"/>
      <c r="M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5" t="str">
        <f>E7</f>
        <v>Revitalizace zahrady Benediktinského opatství</v>
      </c>
      <c r="F80" s="35"/>
      <c r="G80" s="35"/>
      <c r="H80" s="35"/>
      <c r="I80" s="43"/>
      <c r="J80" s="43"/>
      <c r="K80" s="43"/>
      <c r="L80" s="43"/>
      <c r="M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153</v>
      </c>
      <c r="D81" s="25"/>
      <c r="E81" s="25"/>
      <c r="F81" s="25"/>
      <c r="G81" s="25"/>
      <c r="H81" s="25"/>
      <c r="I81" s="25"/>
      <c r="J81" s="25"/>
      <c r="K81" s="25"/>
      <c r="L81" s="25"/>
      <c r="M81" s="23"/>
    </row>
    <row r="82" s="2" customFormat="1" ht="16.5" customHeight="1">
      <c r="A82" s="41"/>
      <c r="B82" s="42"/>
      <c r="C82" s="43"/>
      <c r="D82" s="43"/>
      <c r="E82" s="175" t="s">
        <v>1318</v>
      </c>
      <c r="F82" s="43"/>
      <c r="G82" s="43"/>
      <c r="H82" s="43"/>
      <c r="I82" s="43"/>
      <c r="J82" s="43"/>
      <c r="K82" s="43"/>
      <c r="L82" s="43"/>
      <c r="M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518</v>
      </c>
      <c r="D83" s="43"/>
      <c r="E83" s="43"/>
      <c r="F83" s="43"/>
      <c r="G83" s="43"/>
      <c r="H83" s="43"/>
      <c r="I83" s="43"/>
      <c r="J83" s="43"/>
      <c r="K83" s="43"/>
      <c r="L83" s="43"/>
      <c r="M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2025-014-04-03 - Krajinářské úpravy - výsadba trvalek</v>
      </c>
      <c r="F84" s="43"/>
      <c r="G84" s="43"/>
      <c r="H84" s="43"/>
      <c r="I84" s="43"/>
      <c r="J84" s="43"/>
      <c r="K84" s="43"/>
      <c r="L84" s="43"/>
      <c r="M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22</v>
      </c>
      <c r="D86" s="43"/>
      <c r="E86" s="43"/>
      <c r="F86" s="30" t="str">
        <f>F14</f>
        <v>parc.č.:1236, 1237/1, 1237/2, 1238, k.ú</v>
      </c>
      <c r="G86" s="43"/>
      <c r="H86" s="43"/>
      <c r="I86" s="35" t="s">
        <v>24</v>
      </c>
      <c r="J86" s="75" t="str">
        <f>IF(J14="","",J14)</f>
        <v>5. 6. 2025</v>
      </c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40.05" customHeight="1">
      <c r="A88" s="41"/>
      <c r="B88" s="42"/>
      <c r="C88" s="35" t="s">
        <v>26</v>
      </c>
      <c r="D88" s="43"/>
      <c r="E88" s="43"/>
      <c r="F88" s="30" t="str">
        <f>E17</f>
        <v xml:space="preserve">Benediktinské opatství, Vyšehradská 49, Praha 2   </v>
      </c>
      <c r="G88" s="43"/>
      <c r="H88" s="43"/>
      <c r="I88" s="35" t="s">
        <v>32</v>
      </c>
      <c r="J88" s="39" t="str">
        <f>E23</f>
        <v xml:space="preserve">Ing. arch. Tomáš Hradečný, Sestupná 21, Praha 6   </v>
      </c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30</v>
      </c>
      <c r="D89" s="43"/>
      <c r="E89" s="43"/>
      <c r="F89" s="30" t="str">
        <f>IF(E20="","",E20)</f>
        <v>Vyplň údaj</v>
      </c>
      <c r="G89" s="43"/>
      <c r="H89" s="43"/>
      <c r="I89" s="35" t="s">
        <v>34</v>
      </c>
      <c r="J89" s="39" t="str">
        <f>E26</f>
        <v>Ing. Dana Mlejnková</v>
      </c>
      <c r="K89" s="43"/>
      <c r="L89" s="43"/>
      <c r="M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91"/>
      <c r="B91" s="192"/>
      <c r="C91" s="193" t="s">
        <v>176</v>
      </c>
      <c r="D91" s="194" t="s">
        <v>57</v>
      </c>
      <c r="E91" s="194" t="s">
        <v>53</v>
      </c>
      <c r="F91" s="194" t="s">
        <v>54</v>
      </c>
      <c r="G91" s="194" t="s">
        <v>177</v>
      </c>
      <c r="H91" s="194" t="s">
        <v>178</v>
      </c>
      <c r="I91" s="194" t="s">
        <v>179</v>
      </c>
      <c r="J91" s="194" t="s">
        <v>180</v>
      </c>
      <c r="K91" s="194" t="s">
        <v>162</v>
      </c>
      <c r="L91" s="195" t="s">
        <v>181</v>
      </c>
      <c r="M91" s="196"/>
      <c r="N91" s="95" t="s">
        <v>20</v>
      </c>
      <c r="O91" s="96" t="s">
        <v>42</v>
      </c>
      <c r="P91" s="96" t="s">
        <v>182</v>
      </c>
      <c r="Q91" s="96" t="s">
        <v>183</v>
      </c>
      <c r="R91" s="96" t="s">
        <v>184</v>
      </c>
      <c r="S91" s="96" t="s">
        <v>185</v>
      </c>
      <c r="T91" s="96" t="s">
        <v>186</v>
      </c>
      <c r="U91" s="96" t="s">
        <v>187</v>
      </c>
      <c r="V91" s="96" t="s">
        <v>188</v>
      </c>
      <c r="W91" s="96" t="s">
        <v>189</v>
      </c>
      <c r="X91" s="97" t="s">
        <v>190</v>
      </c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1"/>
      <c r="B92" s="42"/>
      <c r="C92" s="102" t="s">
        <v>191</v>
      </c>
      <c r="D92" s="43"/>
      <c r="E92" s="43"/>
      <c r="F92" s="43"/>
      <c r="G92" s="43"/>
      <c r="H92" s="43"/>
      <c r="I92" s="43"/>
      <c r="J92" s="43"/>
      <c r="K92" s="197">
        <f>BK92</f>
        <v>0</v>
      </c>
      <c r="L92" s="43"/>
      <c r="M92" s="47"/>
      <c r="N92" s="98"/>
      <c r="O92" s="198"/>
      <c r="P92" s="99"/>
      <c r="Q92" s="199">
        <f>Q93</f>
        <v>0</v>
      </c>
      <c r="R92" s="199">
        <f>R93</f>
        <v>0</v>
      </c>
      <c r="S92" s="99"/>
      <c r="T92" s="200">
        <f>T93</f>
        <v>0</v>
      </c>
      <c r="U92" s="99"/>
      <c r="V92" s="200">
        <f>V93</f>
        <v>19.62022</v>
      </c>
      <c r="W92" s="99"/>
      <c r="X92" s="201">
        <f>X93</f>
        <v>0</v>
      </c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163</v>
      </c>
      <c r="BK92" s="202">
        <f>BK93</f>
        <v>0</v>
      </c>
    </row>
    <row r="93" s="12" customFormat="1" ht="25.92" customHeight="1">
      <c r="A93" s="12"/>
      <c r="B93" s="203"/>
      <c r="C93" s="204"/>
      <c r="D93" s="205" t="s">
        <v>73</v>
      </c>
      <c r="E93" s="206" t="s">
        <v>192</v>
      </c>
      <c r="F93" s="206" t="s">
        <v>193</v>
      </c>
      <c r="G93" s="204"/>
      <c r="H93" s="204"/>
      <c r="I93" s="207"/>
      <c r="J93" s="207"/>
      <c r="K93" s="208">
        <f>BK93</f>
        <v>0</v>
      </c>
      <c r="L93" s="204"/>
      <c r="M93" s="209"/>
      <c r="N93" s="210"/>
      <c r="O93" s="211"/>
      <c r="P93" s="211"/>
      <c r="Q93" s="212">
        <f>Q94+Q203+Q311+Q318</f>
        <v>0</v>
      </c>
      <c r="R93" s="212">
        <f>R94+R203+R311+R318</f>
        <v>0</v>
      </c>
      <c r="S93" s="211"/>
      <c r="T93" s="213">
        <f>T94+T203+T311+T318</f>
        <v>0</v>
      </c>
      <c r="U93" s="211"/>
      <c r="V93" s="213">
        <f>V94+V203+V311+V318</f>
        <v>19.62022</v>
      </c>
      <c r="W93" s="211"/>
      <c r="X93" s="214">
        <f>X94+X203+X311+X318</f>
        <v>0</v>
      </c>
      <c r="Y93" s="12"/>
      <c r="Z93" s="12"/>
      <c r="AA93" s="12"/>
      <c r="AB93" s="12"/>
      <c r="AC93" s="12"/>
      <c r="AD93" s="12"/>
      <c r="AE93" s="12"/>
      <c r="AR93" s="215" t="s">
        <v>82</v>
      </c>
      <c r="AT93" s="216" t="s">
        <v>73</v>
      </c>
      <c r="AU93" s="216" t="s">
        <v>74</v>
      </c>
      <c r="AY93" s="215" t="s">
        <v>194</v>
      </c>
      <c r="BK93" s="217">
        <f>BK94+BK203+BK311+BK318</f>
        <v>0</v>
      </c>
    </row>
    <row r="94" s="12" customFormat="1" ht="22.8" customHeight="1">
      <c r="A94" s="12"/>
      <c r="B94" s="203"/>
      <c r="C94" s="204"/>
      <c r="D94" s="205" t="s">
        <v>73</v>
      </c>
      <c r="E94" s="218" t="s">
        <v>195</v>
      </c>
      <c r="F94" s="218" t="s">
        <v>1766</v>
      </c>
      <c r="G94" s="204"/>
      <c r="H94" s="204"/>
      <c r="I94" s="207"/>
      <c r="J94" s="207"/>
      <c r="K94" s="219">
        <f>BK94</f>
        <v>0</v>
      </c>
      <c r="L94" s="204"/>
      <c r="M94" s="209"/>
      <c r="N94" s="210"/>
      <c r="O94" s="211"/>
      <c r="P94" s="211"/>
      <c r="Q94" s="212">
        <f>SUM(Q95:Q202)</f>
        <v>0</v>
      </c>
      <c r="R94" s="212">
        <f>SUM(R95:R202)</f>
        <v>0</v>
      </c>
      <c r="S94" s="211"/>
      <c r="T94" s="213">
        <f>SUM(T95:T202)</f>
        <v>0</v>
      </c>
      <c r="U94" s="211"/>
      <c r="V94" s="213">
        <f>SUM(V95:V202)</f>
        <v>12.87157</v>
      </c>
      <c r="W94" s="211"/>
      <c r="X94" s="214">
        <f>SUM(X95:X202)</f>
        <v>0</v>
      </c>
      <c r="Y94" s="12"/>
      <c r="Z94" s="12"/>
      <c r="AA94" s="12"/>
      <c r="AB94" s="12"/>
      <c r="AC94" s="12"/>
      <c r="AD94" s="12"/>
      <c r="AE94" s="12"/>
      <c r="AR94" s="215" t="s">
        <v>82</v>
      </c>
      <c r="AT94" s="216" t="s">
        <v>73</v>
      </c>
      <c r="AU94" s="216" t="s">
        <v>82</v>
      </c>
      <c r="AY94" s="215" t="s">
        <v>194</v>
      </c>
      <c r="BK94" s="217">
        <f>SUM(BK95:BK202)</f>
        <v>0</v>
      </c>
    </row>
    <row r="95" s="2" customFormat="1" ht="24.15" customHeight="1">
      <c r="A95" s="41"/>
      <c r="B95" s="42"/>
      <c r="C95" s="220" t="s">
        <v>82</v>
      </c>
      <c r="D95" s="220" t="s">
        <v>197</v>
      </c>
      <c r="E95" s="221" t="s">
        <v>1767</v>
      </c>
      <c r="F95" s="222" t="s">
        <v>1768</v>
      </c>
      <c r="G95" s="223" t="s">
        <v>503</v>
      </c>
      <c r="H95" s="224">
        <v>3297</v>
      </c>
      <c r="I95" s="225"/>
      <c r="J95" s="225"/>
      <c r="K95" s="226">
        <f>ROUND(P95*H95,2)</f>
        <v>0</v>
      </c>
      <c r="L95" s="222" t="s">
        <v>201</v>
      </c>
      <c r="M95" s="47"/>
      <c r="N95" s="227" t="s">
        <v>20</v>
      </c>
      <c r="O95" s="228" t="s">
        <v>43</v>
      </c>
      <c r="P95" s="229">
        <f>I95+J95</f>
        <v>0</v>
      </c>
      <c r="Q95" s="229">
        <f>ROUND(I95*H95,2)</f>
        <v>0</v>
      </c>
      <c r="R95" s="229">
        <f>ROUND(J95*H95,2)</f>
        <v>0</v>
      </c>
      <c r="S95" s="87"/>
      <c r="T95" s="230">
        <f>S95*H95</f>
        <v>0</v>
      </c>
      <c r="U95" s="230">
        <v>0</v>
      </c>
      <c r="V95" s="230">
        <f>U95*H95</f>
        <v>0</v>
      </c>
      <c r="W95" s="230">
        <v>0</v>
      </c>
      <c r="X95" s="231">
        <f>W95*H95</f>
        <v>0</v>
      </c>
      <c r="Y95" s="41"/>
      <c r="Z95" s="41"/>
      <c r="AA95" s="41"/>
      <c r="AB95" s="41"/>
      <c r="AC95" s="41"/>
      <c r="AD95" s="41"/>
      <c r="AE95" s="41"/>
      <c r="AR95" s="232" t="s">
        <v>202</v>
      </c>
      <c r="AT95" s="232" t="s">
        <v>197</v>
      </c>
      <c r="AU95" s="232" t="s">
        <v>84</v>
      </c>
      <c r="AY95" s="20" t="s">
        <v>194</v>
      </c>
      <c r="BE95" s="233">
        <f>IF(O95="základní",K95,0)</f>
        <v>0</v>
      </c>
      <c r="BF95" s="233">
        <f>IF(O95="snížená",K95,0)</f>
        <v>0</v>
      </c>
      <c r="BG95" s="233">
        <f>IF(O95="zákl. přenesená",K95,0)</f>
        <v>0</v>
      </c>
      <c r="BH95" s="233">
        <f>IF(O95="sníž. přenesená",K95,0)</f>
        <v>0</v>
      </c>
      <c r="BI95" s="233">
        <f>IF(O95="nulová",K95,0)</f>
        <v>0</v>
      </c>
      <c r="BJ95" s="20" t="s">
        <v>82</v>
      </c>
      <c r="BK95" s="233">
        <f>ROUND(P95*H95,2)</f>
        <v>0</v>
      </c>
      <c r="BL95" s="20" t="s">
        <v>202</v>
      </c>
      <c r="BM95" s="232" t="s">
        <v>1769</v>
      </c>
    </row>
    <row r="96" s="2" customFormat="1">
      <c r="A96" s="41"/>
      <c r="B96" s="42"/>
      <c r="C96" s="43"/>
      <c r="D96" s="234" t="s">
        <v>204</v>
      </c>
      <c r="E96" s="43"/>
      <c r="F96" s="235" t="s">
        <v>1770</v>
      </c>
      <c r="G96" s="43"/>
      <c r="H96" s="43"/>
      <c r="I96" s="236"/>
      <c r="J96" s="236"/>
      <c r="K96" s="43"/>
      <c r="L96" s="43"/>
      <c r="M96" s="47"/>
      <c r="N96" s="237"/>
      <c r="O96" s="238"/>
      <c r="P96" s="87"/>
      <c r="Q96" s="87"/>
      <c r="R96" s="87"/>
      <c r="S96" s="87"/>
      <c r="T96" s="87"/>
      <c r="U96" s="87"/>
      <c r="V96" s="87"/>
      <c r="W96" s="87"/>
      <c r="X96" s="88"/>
      <c r="Y96" s="41"/>
      <c r="Z96" s="41"/>
      <c r="AA96" s="41"/>
      <c r="AB96" s="41"/>
      <c r="AC96" s="41"/>
      <c r="AD96" s="41"/>
      <c r="AE96" s="41"/>
      <c r="AT96" s="20" t="s">
        <v>204</v>
      </c>
      <c r="AU96" s="20" t="s">
        <v>84</v>
      </c>
    </row>
    <row r="97" s="13" customFormat="1">
      <c r="A97" s="13"/>
      <c r="B97" s="239"/>
      <c r="C97" s="240"/>
      <c r="D97" s="241" t="s">
        <v>206</v>
      </c>
      <c r="E97" s="242" t="s">
        <v>20</v>
      </c>
      <c r="F97" s="243" t="s">
        <v>1771</v>
      </c>
      <c r="G97" s="240"/>
      <c r="H97" s="242" t="s">
        <v>20</v>
      </c>
      <c r="I97" s="244"/>
      <c r="J97" s="244"/>
      <c r="K97" s="240"/>
      <c r="L97" s="240"/>
      <c r="M97" s="245"/>
      <c r="N97" s="246"/>
      <c r="O97" s="247"/>
      <c r="P97" s="247"/>
      <c r="Q97" s="247"/>
      <c r="R97" s="247"/>
      <c r="S97" s="247"/>
      <c r="T97" s="247"/>
      <c r="U97" s="247"/>
      <c r="V97" s="247"/>
      <c r="W97" s="247"/>
      <c r="X97" s="248"/>
      <c r="Y97" s="13"/>
      <c r="Z97" s="13"/>
      <c r="AA97" s="13"/>
      <c r="AB97" s="13"/>
      <c r="AC97" s="13"/>
      <c r="AD97" s="13"/>
      <c r="AE97" s="13"/>
      <c r="AT97" s="249" t="s">
        <v>206</v>
      </c>
      <c r="AU97" s="249" t="s">
        <v>84</v>
      </c>
      <c r="AV97" s="13" t="s">
        <v>82</v>
      </c>
      <c r="AW97" s="13" t="s">
        <v>5</v>
      </c>
      <c r="AX97" s="13" t="s">
        <v>74</v>
      </c>
      <c r="AY97" s="249" t="s">
        <v>194</v>
      </c>
    </row>
    <row r="98" s="13" customFormat="1">
      <c r="A98" s="13"/>
      <c r="B98" s="239"/>
      <c r="C98" s="240"/>
      <c r="D98" s="241" t="s">
        <v>206</v>
      </c>
      <c r="E98" s="242" t="s">
        <v>20</v>
      </c>
      <c r="F98" s="243" t="s">
        <v>1772</v>
      </c>
      <c r="G98" s="240"/>
      <c r="H98" s="242" t="s">
        <v>20</v>
      </c>
      <c r="I98" s="244"/>
      <c r="J98" s="244"/>
      <c r="K98" s="240"/>
      <c r="L98" s="240"/>
      <c r="M98" s="245"/>
      <c r="N98" s="246"/>
      <c r="O98" s="247"/>
      <c r="P98" s="247"/>
      <c r="Q98" s="247"/>
      <c r="R98" s="247"/>
      <c r="S98" s="247"/>
      <c r="T98" s="247"/>
      <c r="U98" s="247"/>
      <c r="V98" s="247"/>
      <c r="W98" s="247"/>
      <c r="X98" s="248"/>
      <c r="Y98" s="13"/>
      <c r="Z98" s="13"/>
      <c r="AA98" s="13"/>
      <c r="AB98" s="13"/>
      <c r="AC98" s="13"/>
      <c r="AD98" s="13"/>
      <c r="AE98" s="13"/>
      <c r="AT98" s="249" t="s">
        <v>206</v>
      </c>
      <c r="AU98" s="249" t="s">
        <v>84</v>
      </c>
      <c r="AV98" s="13" t="s">
        <v>82</v>
      </c>
      <c r="AW98" s="13" t="s">
        <v>5</v>
      </c>
      <c r="AX98" s="13" t="s">
        <v>74</v>
      </c>
      <c r="AY98" s="249" t="s">
        <v>194</v>
      </c>
    </row>
    <row r="99" s="13" customFormat="1">
      <c r="A99" s="13"/>
      <c r="B99" s="239"/>
      <c r="C99" s="240"/>
      <c r="D99" s="241" t="s">
        <v>206</v>
      </c>
      <c r="E99" s="242" t="s">
        <v>20</v>
      </c>
      <c r="F99" s="243" t="s">
        <v>506</v>
      </c>
      <c r="G99" s="240"/>
      <c r="H99" s="242" t="s">
        <v>20</v>
      </c>
      <c r="I99" s="244"/>
      <c r="J99" s="244"/>
      <c r="K99" s="240"/>
      <c r="L99" s="240"/>
      <c r="M99" s="245"/>
      <c r="N99" s="246"/>
      <c r="O99" s="247"/>
      <c r="P99" s="247"/>
      <c r="Q99" s="247"/>
      <c r="R99" s="247"/>
      <c r="S99" s="247"/>
      <c r="T99" s="247"/>
      <c r="U99" s="247"/>
      <c r="V99" s="247"/>
      <c r="W99" s="247"/>
      <c r="X99" s="248"/>
      <c r="Y99" s="13"/>
      <c r="Z99" s="13"/>
      <c r="AA99" s="13"/>
      <c r="AB99" s="13"/>
      <c r="AC99" s="13"/>
      <c r="AD99" s="13"/>
      <c r="AE99" s="13"/>
      <c r="AT99" s="249" t="s">
        <v>206</v>
      </c>
      <c r="AU99" s="249" t="s">
        <v>84</v>
      </c>
      <c r="AV99" s="13" t="s">
        <v>82</v>
      </c>
      <c r="AW99" s="13" t="s">
        <v>5</v>
      </c>
      <c r="AX99" s="13" t="s">
        <v>74</v>
      </c>
      <c r="AY99" s="249" t="s">
        <v>194</v>
      </c>
    </row>
    <row r="100" s="14" customFormat="1">
      <c r="A100" s="14"/>
      <c r="B100" s="250"/>
      <c r="C100" s="251"/>
      <c r="D100" s="241" t="s">
        <v>206</v>
      </c>
      <c r="E100" s="252" t="s">
        <v>20</v>
      </c>
      <c r="F100" s="253" t="s">
        <v>1773</v>
      </c>
      <c r="G100" s="251"/>
      <c r="H100" s="254">
        <v>3297</v>
      </c>
      <c r="I100" s="255"/>
      <c r="J100" s="255"/>
      <c r="K100" s="251"/>
      <c r="L100" s="251"/>
      <c r="M100" s="256"/>
      <c r="N100" s="257"/>
      <c r="O100" s="258"/>
      <c r="P100" s="258"/>
      <c r="Q100" s="258"/>
      <c r="R100" s="258"/>
      <c r="S100" s="258"/>
      <c r="T100" s="258"/>
      <c r="U100" s="258"/>
      <c r="V100" s="258"/>
      <c r="W100" s="258"/>
      <c r="X100" s="259"/>
      <c r="Y100" s="14"/>
      <c r="Z100" s="14"/>
      <c r="AA100" s="14"/>
      <c r="AB100" s="14"/>
      <c r="AC100" s="14"/>
      <c r="AD100" s="14"/>
      <c r="AE100" s="14"/>
      <c r="AT100" s="260" t="s">
        <v>206</v>
      </c>
      <c r="AU100" s="260" t="s">
        <v>84</v>
      </c>
      <c r="AV100" s="14" t="s">
        <v>84</v>
      </c>
      <c r="AW100" s="14" t="s">
        <v>5</v>
      </c>
      <c r="AX100" s="14" t="s">
        <v>74</v>
      </c>
      <c r="AY100" s="260" t="s">
        <v>194</v>
      </c>
    </row>
    <row r="101" s="15" customFormat="1">
      <c r="A101" s="15"/>
      <c r="B101" s="261"/>
      <c r="C101" s="262"/>
      <c r="D101" s="241" t="s">
        <v>206</v>
      </c>
      <c r="E101" s="263" t="s">
        <v>20</v>
      </c>
      <c r="F101" s="264" t="s">
        <v>210</v>
      </c>
      <c r="G101" s="262"/>
      <c r="H101" s="265">
        <v>3297</v>
      </c>
      <c r="I101" s="266"/>
      <c r="J101" s="266"/>
      <c r="K101" s="262"/>
      <c r="L101" s="262"/>
      <c r="M101" s="267"/>
      <c r="N101" s="268"/>
      <c r="O101" s="269"/>
      <c r="P101" s="269"/>
      <c r="Q101" s="269"/>
      <c r="R101" s="269"/>
      <c r="S101" s="269"/>
      <c r="T101" s="269"/>
      <c r="U101" s="269"/>
      <c r="V101" s="269"/>
      <c r="W101" s="269"/>
      <c r="X101" s="270"/>
      <c r="Y101" s="15"/>
      <c r="Z101" s="15"/>
      <c r="AA101" s="15"/>
      <c r="AB101" s="15"/>
      <c r="AC101" s="15"/>
      <c r="AD101" s="15"/>
      <c r="AE101" s="15"/>
      <c r="AT101" s="271" t="s">
        <v>206</v>
      </c>
      <c r="AU101" s="271" t="s">
        <v>84</v>
      </c>
      <c r="AV101" s="15" t="s">
        <v>202</v>
      </c>
      <c r="AW101" s="15" t="s">
        <v>5</v>
      </c>
      <c r="AX101" s="15" t="s">
        <v>82</v>
      </c>
      <c r="AY101" s="271" t="s">
        <v>194</v>
      </c>
    </row>
    <row r="102" s="2" customFormat="1" ht="24.15" customHeight="1">
      <c r="A102" s="41"/>
      <c r="B102" s="42"/>
      <c r="C102" s="220" t="s">
        <v>84</v>
      </c>
      <c r="D102" s="220" t="s">
        <v>197</v>
      </c>
      <c r="E102" s="221" t="s">
        <v>1774</v>
      </c>
      <c r="F102" s="222" t="s">
        <v>1775</v>
      </c>
      <c r="G102" s="223" t="s">
        <v>200</v>
      </c>
      <c r="H102" s="224">
        <v>471</v>
      </c>
      <c r="I102" s="225"/>
      <c r="J102" s="225"/>
      <c r="K102" s="226">
        <f>ROUND(P102*H102,2)</f>
        <v>0</v>
      </c>
      <c r="L102" s="222" t="s">
        <v>201</v>
      </c>
      <c r="M102" s="47"/>
      <c r="N102" s="227" t="s">
        <v>20</v>
      </c>
      <c r="O102" s="228" t="s">
        <v>43</v>
      </c>
      <c r="P102" s="229">
        <f>I102+J102</f>
        <v>0</v>
      </c>
      <c r="Q102" s="229">
        <f>ROUND(I102*H102,2)</f>
        <v>0</v>
      </c>
      <c r="R102" s="229">
        <f>ROUND(J102*H102,2)</f>
        <v>0</v>
      </c>
      <c r="S102" s="87"/>
      <c r="T102" s="230">
        <f>S102*H102</f>
        <v>0</v>
      </c>
      <c r="U102" s="230">
        <v>0</v>
      </c>
      <c r="V102" s="230">
        <f>U102*H102</f>
        <v>0</v>
      </c>
      <c r="W102" s="230">
        <v>0</v>
      </c>
      <c r="X102" s="231">
        <f>W102*H102</f>
        <v>0</v>
      </c>
      <c r="Y102" s="41"/>
      <c r="Z102" s="41"/>
      <c r="AA102" s="41"/>
      <c r="AB102" s="41"/>
      <c r="AC102" s="41"/>
      <c r="AD102" s="41"/>
      <c r="AE102" s="41"/>
      <c r="AR102" s="232" t="s">
        <v>202</v>
      </c>
      <c r="AT102" s="232" t="s">
        <v>197</v>
      </c>
      <c r="AU102" s="232" t="s">
        <v>84</v>
      </c>
      <c r="AY102" s="20" t="s">
        <v>194</v>
      </c>
      <c r="BE102" s="233">
        <f>IF(O102="základní",K102,0)</f>
        <v>0</v>
      </c>
      <c r="BF102" s="233">
        <f>IF(O102="snížená",K102,0)</f>
        <v>0</v>
      </c>
      <c r="BG102" s="233">
        <f>IF(O102="zákl. přenesená",K102,0)</f>
        <v>0</v>
      </c>
      <c r="BH102" s="233">
        <f>IF(O102="sníž. přenesená",K102,0)</f>
        <v>0</v>
      </c>
      <c r="BI102" s="233">
        <f>IF(O102="nulová",K102,0)</f>
        <v>0</v>
      </c>
      <c r="BJ102" s="20" t="s">
        <v>82</v>
      </c>
      <c r="BK102" s="233">
        <f>ROUND(P102*H102,2)</f>
        <v>0</v>
      </c>
      <c r="BL102" s="20" t="s">
        <v>202</v>
      </c>
      <c r="BM102" s="232" t="s">
        <v>1776</v>
      </c>
    </row>
    <row r="103" s="2" customFormat="1">
      <c r="A103" s="41"/>
      <c r="B103" s="42"/>
      <c r="C103" s="43"/>
      <c r="D103" s="234" t="s">
        <v>204</v>
      </c>
      <c r="E103" s="43"/>
      <c r="F103" s="235" t="s">
        <v>1777</v>
      </c>
      <c r="G103" s="43"/>
      <c r="H103" s="43"/>
      <c r="I103" s="236"/>
      <c r="J103" s="236"/>
      <c r="K103" s="43"/>
      <c r="L103" s="43"/>
      <c r="M103" s="47"/>
      <c r="N103" s="237"/>
      <c r="O103" s="238"/>
      <c r="P103" s="87"/>
      <c r="Q103" s="87"/>
      <c r="R103" s="87"/>
      <c r="S103" s="87"/>
      <c r="T103" s="87"/>
      <c r="U103" s="87"/>
      <c r="V103" s="87"/>
      <c r="W103" s="87"/>
      <c r="X103" s="88"/>
      <c r="Y103" s="41"/>
      <c r="Z103" s="41"/>
      <c r="AA103" s="41"/>
      <c r="AB103" s="41"/>
      <c r="AC103" s="41"/>
      <c r="AD103" s="41"/>
      <c r="AE103" s="41"/>
      <c r="AT103" s="20" t="s">
        <v>204</v>
      </c>
      <c r="AU103" s="20" t="s">
        <v>84</v>
      </c>
    </row>
    <row r="104" s="13" customFormat="1">
      <c r="A104" s="13"/>
      <c r="B104" s="239"/>
      <c r="C104" s="240"/>
      <c r="D104" s="241" t="s">
        <v>206</v>
      </c>
      <c r="E104" s="242" t="s">
        <v>20</v>
      </c>
      <c r="F104" s="243" t="s">
        <v>1771</v>
      </c>
      <c r="G104" s="240"/>
      <c r="H104" s="242" t="s">
        <v>20</v>
      </c>
      <c r="I104" s="244"/>
      <c r="J104" s="244"/>
      <c r="K104" s="240"/>
      <c r="L104" s="240"/>
      <c r="M104" s="245"/>
      <c r="N104" s="246"/>
      <c r="O104" s="247"/>
      <c r="P104" s="247"/>
      <c r="Q104" s="247"/>
      <c r="R104" s="247"/>
      <c r="S104" s="247"/>
      <c r="T104" s="247"/>
      <c r="U104" s="247"/>
      <c r="V104" s="247"/>
      <c r="W104" s="247"/>
      <c r="X104" s="248"/>
      <c r="Y104" s="13"/>
      <c r="Z104" s="13"/>
      <c r="AA104" s="13"/>
      <c r="AB104" s="13"/>
      <c r="AC104" s="13"/>
      <c r="AD104" s="13"/>
      <c r="AE104" s="13"/>
      <c r="AT104" s="249" t="s">
        <v>206</v>
      </c>
      <c r="AU104" s="249" t="s">
        <v>84</v>
      </c>
      <c r="AV104" s="13" t="s">
        <v>82</v>
      </c>
      <c r="AW104" s="13" t="s">
        <v>5</v>
      </c>
      <c r="AX104" s="13" t="s">
        <v>74</v>
      </c>
      <c r="AY104" s="249" t="s">
        <v>194</v>
      </c>
    </row>
    <row r="105" s="13" customFormat="1">
      <c r="A105" s="13"/>
      <c r="B105" s="239"/>
      <c r="C105" s="240"/>
      <c r="D105" s="241" t="s">
        <v>206</v>
      </c>
      <c r="E105" s="242" t="s">
        <v>20</v>
      </c>
      <c r="F105" s="243" t="s">
        <v>1778</v>
      </c>
      <c r="G105" s="240"/>
      <c r="H105" s="242" t="s">
        <v>20</v>
      </c>
      <c r="I105" s="244"/>
      <c r="J105" s="244"/>
      <c r="K105" s="240"/>
      <c r="L105" s="240"/>
      <c r="M105" s="245"/>
      <c r="N105" s="246"/>
      <c r="O105" s="247"/>
      <c r="P105" s="247"/>
      <c r="Q105" s="247"/>
      <c r="R105" s="247"/>
      <c r="S105" s="247"/>
      <c r="T105" s="247"/>
      <c r="U105" s="247"/>
      <c r="V105" s="247"/>
      <c r="W105" s="247"/>
      <c r="X105" s="248"/>
      <c r="Y105" s="13"/>
      <c r="Z105" s="13"/>
      <c r="AA105" s="13"/>
      <c r="AB105" s="13"/>
      <c r="AC105" s="13"/>
      <c r="AD105" s="13"/>
      <c r="AE105" s="13"/>
      <c r="AT105" s="249" t="s">
        <v>206</v>
      </c>
      <c r="AU105" s="249" t="s">
        <v>84</v>
      </c>
      <c r="AV105" s="13" t="s">
        <v>82</v>
      </c>
      <c r="AW105" s="13" t="s">
        <v>5</v>
      </c>
      <c r="AX105" s="13" t="s">
        <v>74</v>
      </c>
      <c r="AY105" s="249" t="s">
        <v>194</v>
      </c>
    </row>
    <row r="106" s="13" customFormat="1">
      <c r="A106" s="13"/>
      <c r="B106" s="239"/>
      <c r="C106" s="240"/>
      <c r="D106" s="241" t="s">
        <v>206</v>
      </c>
      <c r="E106" s="242" t="s">
        <v>20</v>
      </c>
      <c r="F106" s="243" t="s">
        <v>200</v>
      </c>
      <c r="G106" s="240"/>
      <c r="H106" s="242" t="s">
        <v>20</v>
      </c>
      <c r="I106" s="244"/>
      <c r="J106" s="244"/>
      <c r="K106" s="240"/>
      <c r="L106" s="240"/>
      <c r="M106" s="245"/>
      <c r="N106" s="246"/>
      <c r="O106" s="247"/>
      <c r="P106" s="247"/>
      <c r="Q106" s="247"/>
      <c r="R106" s="247"/>
      <c r="S106" s="247"/>
      <c r="T106" s="247"/>
      <c r="U106" s="247"/>
      <c r="V106" s="247"/>
      <c r="W106" s="247"/>
      <c r="X106" s="248"/>
      <c r="Y106" s="13"/>
      <c r="Z106" s="13"/>
      <c r="AA106" s="13"/>
      <c r="AB106" s="13"/>
      <c r="AC106" s="13"/>
      <c r="AD106" s="13"/>
      <c r="AE106" s="13"/>
      <c r="AT106" s="249" t="s">
        <v>206</v>
      </c>
      <c r="AU106" s="249" t="s">
        <v>84</v>
      </c>
      <c r="AV106" s="13" t="s">
        <v>82</v>
      </c>
      <c r="AW106" s="13" t="s">
        <v>5</v>
      </c>
      <c r="AX106" s="13" t="s">
        <v>74</v>
      </c>
      <c r="AY106" s="249" t="s">
        <v>194</v>
      </c>
    </row>
    <row r="107" s="14" customFormat="1">
      <c r="A107" s="14"/>
      <c r="B107" s="250"/>
      <c r="C107" s="251"/>
      <c r="D107" s="241" t="s">
        <v>206</v>
      </c>
      <c r="E107" s="252" t="s">
        <v>20</v>
      </c>
      <c r="F107" s="253" t="s">
        <v>1779</v>
      </c>
      <c r="G107" s="251"/>
      <c r="H107" s="254">
        <v>471</v>
      </c>
      <c r="I107" s="255"/>
      <c r="J107" s="255"/>
      <c r="K107" s="251"/>
      <c r="L107" s="251"/>
      <c r="M107" s="256"/>
      <c r="N107" s="257"/>
      <c r="O107" s="258"/>
      <c r="P107" s="258"/>
      <c r="Q107" s="258"/>
      <c r="R107" s="258"/>
      <c r="S107" s="258"/>
      <c r="T107" s="258"/>
      <c r="U107" s="258"/>
      <c r="V107" s="258"/>
      <c r="W107" s="258"/>
      <c r="X107" s="259"/>
      <c r="Y107" s="14"/>
      <c r="Z107" s="14"/>
      <c r="AA107" s="14"/>
      <c r="AB107" s="14"/>
      <c r="AC107" s="14"/>
      <c r="AD107" s="14"/>
      <c r="AE107" s="14"/>
      <c r="AT107" s="260" t="s">
        <v>206</v>
      </c>
      <c r="AU107" s="260" t="s">
        <v>84</v>
      </c>
      <c r="AV107" s="14" t="s">
        <v>84</v>
      </c>
      <c r="AW107" s="14" t="s">
        <v>5</v>
      </c>
      <c r="AX107" s="14" t="s">
        <v>74</v>
      </c>
      <c r="AY107" s="260" t="s">
        <v>194</v>
      </c>
    </row>
    <row r="108" s="15" customFormat="1">
      <c r="A108" s="15"/>
      <c r="B108" s="261"/>
      <c r="C108" s="262"/>
      <c r="D108" s="241" t="s">
        <v>206</v>
      </c>
      <c r="E108" s="263" t="s">
        <v>20</v>
      </c>
      <c r="F108" s="264" t="s">
        <v>210</v>
      </c>
      <c r="G108" s="262"/>
      <c r="H108" s="265">
        <v>471</v>
      </c>
      <c r="I108" s="266"/>
      <c r="J108" s="266"/>
      <c r="K108" s="262"/>
      <c r="L108" s="262"/>
      <c r="M108" s="267"/>
      <c r="N108" s="268"/>
      <c r="O108" s="269"/>
      <c r="P108" s="269"/>
      <c r="Q108" s="269"/>
      <c r="R108" s="269"/>
      <c r="S108" s="269"/>
      <c r="T108" s="269"/>
      <c r="U108" s="269"/>
      <c r="V108" s="269"/>
      <c r="W108" s="269"/>
      <c r="X108" s="270"/>
      <c r="Y108" s="15"/>
      <c r="Z108" s="15"/>
      <c r="AA108" s="15"/>
      <c r="AB108" s="15"/>
      <c r="AC108" s="15"/>
      <c r="AD108" s="15"/>
      <c r="AE108" s="15"/>
      <c r="AT108" s="271" t="s">
        <v>206</v>
      </c>
      <c r="AU108" s="271" t="s">
        <v>84</v>
      </c>
      <c r="AV108" s="15" t="s">
        <v>202</v>
      </c>
      <c r="AW108" s="15" t="s">
        <v>5</v>
      </c>
      <c r="AX108" s="15" t="s">
        <v>82</v>
      </c>
      <c r="AY108" s="271" t="s">
        <v>194</v>
      </c>
    </row>
    <row r="109" s="2" customFormat="1">
      <c r="A109" s="41"/>
      <c r="B109" s="42"/>
      <c r="C109" s="220" t="s">
        <v>215</v>
      </c>
      <c r="D109" s="220" t="s">
        <v>197</v>
      </c>
      <c r="E109" s="221" t="s">
        <v>1780</v>
      </c>
      <c r="F109" s="222" t="s">
        <v>1781</v>
      </c>
      <c r="G109" s="223" t="s">
        <v>200</v>
      </c>
      <c r="H109" s="224">
        <v>471</v>
      </c>
      <c r="I109" s="225"/>
      <c r="J109" s="225"/>
      <c r="K109" s="226">
        <f>ROUND(P109*H109,2)</f>
        <v>0</v>
      </c>
      <c r="L109" s="222" t="s">
        <v>201</v>
      </c>
      <c r="M109" s="47"/>
      <c r="N109" s="227" t="s">
        <v>20</v>
      </c>
      <c r="O109" s="228" t="s">
        <v>43</v>
      </c>
      <c r="P109" s="229">
        <f>I109+J109</f>
        <v>0</v>
      </c>
      <c r="Q109" s="229">
        <f>ROUND(I109*H109,2)</f>
        <v>0</v>
      </c>
      <c r="R109" s="229">
        <f>ROUND(J109*H109,2)</f>
        <v>0</v>
      </c>
      <c r="S109" s="87"/>
      <c r="T109" s="230">
        <f>S109*H109</f>
        <v>0</v>
      </c>
      <c r="U109" s="230">
        <v>0</v>
      </c>
      <c r="V109" s="230">
        <f>U109*H109</f>
        <v>0</v>
      </c>
      <c r="W109" s="230">
        <v>0</v>
      </c>
      <c r="X109" s="231">
        <f>W109*H109</f>
        <v>0</v>
      </c>
      <c r="Y109" s="41"/>
      <c r="Z109" s="41"/>
      <c r="AA109" s="41"/>
      <c r="AB109" s="41"/>
      <c r="AC109" s="41"/>
      <c r="AD109" s="41"/>
      <c r="AE109" s="41"/>
      <c r="AR109" s="232" t="s">
        <v>202</v>
      </c>
      <c r="AT109" s="232" t="s">
        <v>197</v>
      </c>
      <c r="AU109" s="232" t="s">
        <v>84</v>
      </c>
      <c r="AY109" s="20" t="s">
        <v>194</v>
      </c>
      <c r="BE109" s="233">
        <f>IF(O109="základní",K109,0)</f>
        <v>0</v>
      </c>
      <c r="BF109" s="233">
        <f>IF(O109="snížená",K109,0)</f>
        <v>0</v>
      </c>
      <c r="BG109" s="233">
        <f>IF(O109="zákl. přenesená",K109,0)</f>
        <v>0</v>
      </c>
      <c r="BH109" s="233">
        <f>IF(O109="sníž. přenesená",K109,0)</f>
        <v>0</v>
      </c>
      <c r="BI109" s="233">
        <f>IF(O109="nulová",K109,0)</f>
        <v>0</v>
      </c>
      <c r="BJ109" s="20" t="s">
        <v>82</v>
      </c>
      <c r="BK109" s="233">
        <f>ROUND(P109*H109,2)</f>
        <v>0</v>
      </c>
      <c r="BL109" s="20" t="s">
        <v>202</v>
      </c>
      <c r="BM109" s="232" t="s">
        <v>1782</v>
      </c>
    </row>
    <row r="110" s="2" customFormat="1">
      <c r="A110" s="41"/>
      <c r="B110" s="42"/>
      <c r="C110" s="43"/>
      <c r="D110" s="234" t="s">
        <v>204</v>
      </c>
      <c r="E110" s="43"/>
      <c r="F110" s="235" t="s">
        <v>1783</v>
      </c>
      <c r="G110" s="43"/>
      <c r="H110" s="43"/>
      <c r="I110" s="236"/>
      <c r="J110" s="236"/>
      <c r="K110" s="43"/>
      <c r="L110" s="43"/>
      <c r="M110" s="47"/>
      <c r="N110" s="237"/>
      <c r="O110" s="238"/>
      <c r="P110" s="87"/>
      <c r="Q110" s="87"/>
      <c r="R110" s="87"/>
      <c r="S110" s="87"/>
      <c r="T110" s="87"/>
      <c r="U110" s="87"/>
      <c r="V110" s="87"/>
      <c r="W110" s="87"/>
      <c r="X110" s="88"/>
      <c r="Y110" s="41"/>
      <c r="Z110" s="41"/>
      <c r="AA110" s="41"/>
      <c r="AB110" s="41"/>
      <c r="AC110" s="41"/>
      <c r="AD110" s="41"/>
      <c r="AE110" s="41"/>
      <c r="AT110" s="20" t="s">
        <v>204</v>
      </c>
      <c r="AU110" s="20" t="s">
        <v>84</v>
      </c>
    </row>
    <row r="111" s="14" customFormat="1">
      <c r="A111" s="14"/>
      <c r="B111" s="250"/>
      <c r="C111" s="251"/>
      <c r="D111" s="241" t="s">
        <v>206</v>
      </c>
      <c r="E111" s="252" t="s">
        <v>20</v>
      </c>
      <c r="F111" s="253" t="s">
        <v>1779</v>
      </c>
      <c r="G111" s="251"/>
      <c r="H111" s="254">
        <v>471</v>
      </c>
      <c r="I111" s="255"/>
      <c r="J111" s="255"/>
      <c r="K111" s="251"/>
      <c r="L111" s="251"/>
      <c r="M111" s="256"/>
      <c r="N111" s="257"/>
      <c r="O111" s="258"/>
      <c r="P111" s="258"/>
      <c r="Q111" s="258"/>
      <c r="R111" s="258"/>
      <c r="S111" s="258"/>
      <c r="T111" s="258"/>
      <c r="U111" s="258"/>
      <c r="V111" s="258"/>
      <c r="W111" s="258"/>
      <c r="X111" s="259"/>
      <c r="Y111" s="14"/>
      <c r="Z111" s="14"/>
      <c r="AA111" s="14"/>
      <c r="AB111" s="14"/>
      <c r="AC111" s="14"/>
      <c r="AD111" s="14"/>
      <c r="AE111" s="14"/>
      <c r="AT111" s="260" t="s">
        <v>206</v>
      </c>
      <c r="AU111" s="260" t="s">
        <v>84</v>
      </c>
      <c r="AV111" s="14" t="s">
        <v>84</v>
      </c>
      <c r="AW111" s="14" t="s">
        <v>5</v>
      </c>
      <c r="AX111" s="14" t="s">
        <v>74</v>
      </c>
      <c r="AY111" s="260" t="s">
        <v>194</v>
      </c>
    </row>
    <row r="112" s="15" customFormat="1">
      <c r="A112" s="15"/>
      <c r="B112" s="261"/>
      <c r="C112" s="262"/>
      <c r="D112" s="241" t="s">
        <v>206</v>
      </c>
      <c r="E112" s="263" t="s">
        <v>20</v>
      </c>
      <c r="F112" s="264" t="s">
        <v>210</v>
      </c>
      <c r="G112" s="262"/>
      <c r="H112" s="265">
        <v>471</v>
      </c>
      <c r="I112" s="266"/>
      <c r="J112" s="266"/>
      <c r="K112" s="262"/>
      <c r="L112" s="262"/>
      <c r="M112" s="267"/>
      <c r="N112" s="268"/>
      <c r="O112" s="269"/>
      <c r="P112" s="269"/>
      <c r="Q112" s="269"/>
      <c r="R112" s="269"/>
      <c r="S112" s="269"/>
      <c r="T112" s="269"/>
      <c r="U112" s="269"/>
      <c r="V112" s="269"/>
      <c r="W112" s="269"/>
      <c r="X112" s="270"/>
      <c r="Y112" s="15"/>
      <c r="Z112" s="15"/>
      <c r="AA112" s="15"/>
      <c r="AB112" s="15"/>
      <c r="AC112" s="15"/>
      <c r="AD112" s="15"/>
      <c r="AE112" s="15"/>
      <c r="AT112" s="271" t="s">
        <v>206</v>
      </c>
      <c r="AU112" s="271" t="s">
        <v>84</v>
      </c>
      <c r="AV112" s="15" t="s">
        <v>202</v>
      </c>
      <c r="AW112" s="15" t="s">
        <v>5</v>
      </c>
      <c r="AX112" s="15" t="s">
        <v>82</v>
      </c>
      <c r="AY112" s="271" t="s">
        <v>194</v>
      </c>
    </row>
    <row r="113" s="2" customFormat="1" ht="24.15" customHeight="1">
      <c r="A113" s="41"/>
      <c r="B113" s="42"/>
      <c r="C113" s="220" t="s">
        <v>202</v>
      </c>
      <c r="D113" s="220" t="s">
        <v>197</v>
      </c>
      <c r="E113" s="221" t="s">
        <v>1435</v>
      </c>
      <c r="F113" s="222" t="s">
        <v>1436</v>
      </c>
      <c r="G113" s="223" t="s">
        <v>200</v>
      </c>
      <c r="H113" s="224">
        <v>471</v>
      </c>
      <c r="I113" s="225"/>
      <c r="J113" s="225"/>
      <c r="K113" s="226">
        <f>ROUND(P113*H113,2)</f>
        <v>0</v>
      </c>
      <c r="L113" s="222" t="s">
        <v>201</v>
      </c>
      <c r="M113" s="47"/>
      <c r="N113" s="227" t="s">
        <v>20</v>
      </c>
      <c r="O113" s="228" t="s">
        <v>43</v>
      </c>
      <c r="P113" s="229">
        <f>I113+J113</f>
        <v>0</v>
      </c>
      <c r="Q113" s="229">
        <f>ROUND(I113*H113,2)</f>
        <v>0</v>
      </c>
      <c r="R113" s="229">
        <f>ROUND(J113*H113,2)</f>
        <v>0</v>
      </c>
      <c r="S113" s="87"/>
      <c r="T113" s="230">
        <f>S113*H113</f>
        <v>0</v>
      </c>
      <c r="U113" s="230">
        <v>0</v>
      </c>
      <c r="V113" s="230">
        <f>U113*H113</f>
        <v>0</v>
      </c>
      <c r="W113" s="230">
        <v>0</v>
      </c>
      <c r="X113" s="231">
        <f>W113*H113</f>
        <v>0</v>
      </c>
      <c r="Y113" s="41"/>
      <c r="Z113" s="41"/>
      <c r="AA113" s="41"/>
      <c r="AB113" s="41"/>
      <c r="AC113" s="41"/>
      <c r="AD113" s="41"/>
      <c r="AE113" s="41"/>
      <c r="AR113" s="232" t="s">
        <v>202</v>
      </c>
      <c r="AT113" s="232" t="s">
        <v>197</v>
      </c>
      <c r="AU113" s="232" t="s">
        <v>84</v>
      </c>
      <c r="AY113" s="20" t="s">
        <v>194</v>
      </c>
      <c r="BE113" s="233">
        <f>IF(O113="základní",K113,0)</f>
        <v>0</v>
      </c>
      <c r="BF113" s="233">
        <f>IF(O113="snížená",K113,0)</f>
        <v>0</v>
      </c>
      <c r="BG113" s="233">
        <f>IF(O113="zákl. přenesená",K113,0)</f>
        <v>0</v>
      </c>
      <c r="BH113" s="233">
        <f>IF(O113="sníž. přenesená",K113,0)</f>
        <v>0</v>
      </c>
      <c r="BI113" s="233">
        <f>IF(O113="nulová",K113,0)</f>
        <v>0</v>
      </c>
      <c r="BJ113" s="20" t="s">
        <v>82</v>
      </c>
      <c r="BK113" s="233">
        <f>ROUND(P113*H113,2)</f>
        <v>0</v>
      </c>
      <c r="BL113" s="20" t="s">
        <v>202</v>
      </c>
      <c r="BM113" s="232" t="s">
        <v>1784</v>
      </c>
    </row>
    <row r="114" s="2" customFormat="1">
      <c r="A114" s="41"/>
      <c r="B114" s="42"/>
      <c r="C114" s="43"/>
      <c r="D114" s="234" t="s">
        <v>204</v>
      </c>
      <c r="E114" s="43"/>
      <c r="F114" s="235" t="s">
        <v>1438</v>
      </c>
      <c r="G114" s="43"/>
      <c r="H114" s="43"/>
      <c r="I114" s="236"/>
      <c r="J114" s="236"/>
      <c r="K114" s="43"/>
      <c r="L114" s="43"/>
      <c r="M114" s="47"/>
      <c r="N114" s="237"/>
      <c r="O114" s="238"/>
      <c r="P114" s="87"/>
      <c r="Q114" s="87"/>
      <c r="R114" s="87"/>
      <c r="S114" s="87"/>
      <c r="T114" s="87"/>
      <c r="U114" s="87"/>
      <c r="V114" s="87"/>
      <c r="W114" s="87"/>
      <c r="X114" s="88"/>
      <c r="Y114" s="41"/>
      <c r="Z114" s="41"/>
      <c r="AA114" s="41"/>
      <c r="AB114" s="41"/>
      <c r="AC114" s="41"/>
      <c r="AD114" s="41"/>
      <c r="AE114" s="41"/>
      <c r="AT114" s="20" t="s">
        <v>204</v>
      </c>
      <c r="AU114" s="20" t="s">
        <v>84</v>
      </c>
    </row>
    <row r="115" s="14" customFormat="1">
      <c r="A115" s="14"/>
      <c r="B115" s="250"/>
      <c r="C115" s="251"/>
      <c r="D115" s="241" t="s">
        <v>206</v>
      </c>
      <c r="E115" s="252" t="s">
        <v>20</v>
      </c>
      <c r="F115" s="253" t="s">
        <v>1779</v>
      </c>
      <c r="G115" s="251"/>
      <c r="H115" s="254">
        <v>471</v>
      </c>
      <c r="I115" s="255"/>
      <c r="J115" s="255"/>
      <c r="K115" s="251"/>
      <c r="L115" s="251"/>
      <c r="M115" s="256"/>
      <c r="N115" s="257"/>
      <c r="O115" s="258"/>
      <c r="P115" s="258"/>
      <c r="Q115" s="258"/>
      <c r="R115" s="258"/>
      <c r="S115" s="258"/>
      <c r="T115" s="258"/>
      <c r="U115" s="258"/>
      <c r="V115" s="258"/>
      <c r="W115" s="258"/>
      <c r="X115" s="259"/>
      <c r="Y115" s="14"/>
      <c r="Z115" s="14"/>
      <c r="AA115" s="14"/>
      <c r="AB115" s="14"/>
      <c r="AC115" s="14"/>
      <c r="AD115" s="14"/>
      <c r="AE115" s="14"/>
      <c r="AT115" s="260" t="s">
        <v>206</v>
      </c>
      <c r="AU115" s="260" t="s">
        <v>84</v>
      </c>
      <c r="AV115" s="14" t="s">
        <v>84</v>
      </c>
      <c r="AW115" s="14" t="s">
        <v>5</v>
      </c>
      <c r="AX115" s="14" t="s">
        <v>74</v>
      </c>
      <c r="AY115" s="260" t="s">
        <v>194</v>
      </c>
    </row>
    <row r="116" s="15" customFormat="1">
      <c r="A116" s="15"/>
      <c r="B116" s="261"/>
      <c r="C116" s="262"/>
      <c r="D116" s="241" t="s">
        <v>206</v>
      </c>
      <c r="E116" s="263" t="s">
        <v>20</v>
      </c>
      <c r="F116" s="264" t="s">
        <v>210</v>
      </c>
      <c r="G116" s="262"/>
      <c r="H116" s="265">
        <v>471</v>
      </c>
      <c r="I116" s="266"/>
      <c r="J116" s="266"/>
      <c r="K116" s="262"/>
      <c r="L116" s="262"/>
      <c r="M116" s="267"/>
      <c r="N116" s="268"/>
      <c r="O116" s="269"/>
      <c r="P116" s="269"/>
      <c r="Q116" s="269"/>
      <c r="R116" s="269"/>
      <c r="S116" s="269"/>
      <c r="T116" s="269"/>
      <c r="U116" s="269"/>
      <c r="V116" s="269"/>
      <c r="W116" s="269"/>
      <c r="X116" s="270"/>
      <c r="Y116" s="15"/>
      <c r="Z116" s="15"/>
      <c r="AA116" s="15"/>
      <c r="AB116" s="15"/>
      <c r="AC116" s="15"/>
      <c r="AD116" s="15"/>
      <c r="AE116" s="15"/>
      <c r="AT116" s="271" t="s">
        <v>206</v>
      </c>
      <c r="AU116" s="271" t="s">
        <v>84</v>
      </c>
      <c r="AV116" s="15" t="s">
        <v>202</v>
      </c>
      <c r="AW116" s="15" t="s">
        <v>5</v>
      </c>
      <c r="AX116" s="15" t="s">
        <v>82</v>
      </c>
      <c r="AY116" s="271" t="s">
        <v>194</v>
      </c>
    </row>
    <row r="117" s="2" customFormat="1" ht="24.15" customHeight="1">
      <c r="A117" s="41"/>
      <c r="B117" s="42"/>
      <c r="C117" s="220" t="s">
        <v>232</v>
      </c>
      <c r="D117" s="220" t="s">
        <v>197</v>
      </c>
      <c r="E117" s="221" t="s">
        <v>1785</v>
      </c>
      <c r="F117" s="222" t="s">
        <v>1786</v>
      </c>
      <c r="G117" s="223" t="s">
        <v>503</v>
      </c>
      <c r="H117" s="224">
        <v>3297</v>
      </c>
      <c r="I117" s="225"/>
      <c r="J117" s="225"/>
      <c r="K117" s="226">
        <f>ROUND(P117*H117,2)</f>
        <v>0</v>
      </c>
      <c r="L117" s="222" t="s">
        <v>201</v>
      </c>
      <c r="M117" s="47"/>
      <c r="N117" s="227" t="s">
        <v>20</v>
      </c>
      <c r="O117" s="228" t="s">
        <v>43</v>
      </c>
      <c r="P117" s="229">
        <f>I117+J117</f>
        <v>0</v>
      </c>
      <c r="Q117" s="229">
        <f>ROUND(I117*H117,2)</f>
        <v>0</v>
      </c>
      <c r="R117" s="229">
        <f>ROUND(J117*H117,2)</f>
        <v>0</v>
      </c>
      <c r="S117" s="87"/>
      <c r="T117" s="230">
        <f>S117*H117</f>
        <v>0</v>
      </c>
      <c r="U117" s="230">
        <v>0</v>
      </c>
      <c r="V117" s="230">
        <f>U117*H117</f>
        <v>0</v>
      </c>
      <c r="W117" s="230">
        <v>0</v>
      </c>
      <c r="X117" s="231">
        <f>W117*H117</f>
        <v>0</v>
      </c>
      <c r="Y117" s="41"/>
      <c r="Z117" s="41"/>
      <c r="AA117" s="41"/>
      <c r="AB117" s="41"/>
      <c r="AC117" s="41"/>
      <c r="AD117" s="41"/>
      <c r="AE117" s="41"/>
      <c r="AR117" s="232" t="s">
        <v>202</v>
      </c>
      <c r="AT117" s="232" t="s">
        <v>197</v>
      </c>
      <c r="AU117" s="232" t="s">
        <v>84</v>
      </c>
      <c r="AY117" s="20" t="s">
        <v>194</v>
      </c>
      <c r="BE117" s="233">
        <f>IF(O117="základní",K117,0)</f>
        <v>0</v>
      </c>
      <c r="BF117" s="233">
        <f>IF(O117="snížená",K117,0)</f>
        <v>0</v>
      </c>
      <c r="BG117" s="233">
        <f>IF(O117="zákl. přenesená",K117,0)</f>
        <v>0</v>
      </c>
      <c r="BH117" s="233">
        <f>IF(O117="sníž. přenesená",K117,0)</f>
        <v>0</v>
      </c>
      <c r="BI117" s="233">
        <f>IF(O117="nulová",K117,0)</f>
        <v>0</v>
      </c>
      <c r="BJ117" s="20" t="s">
        <v>82</v>
      </c>
      <c r="BK117" s="233">
        <f>ROUND(P117*H117,2)</f>
        <v>0</v>
      </c>
      <c r="BL117" s="20" t="s">
        <v>202</v>
      </c>
      <c r="BM117" s="232" t="s">
        <v>1787</v>
      </c>
    </row>
    <row r="118" s="2" customFormat="1">
      <c r="A118" s="41"/>
      <c r="B118" s="42"/>
      <c r="C118" s="43"/>
      <c r="D118" s="234" t="s">
        <v>204</v>
      </c>
      <c r="E118" s="43"/>
      <c r="F118" s="235" t="s">
        <v>1788</v>
      </c>
      <c r="G118" s="43"/>
      <c r="H118" s="43"/>
      <c r="I118" s="236"/>
      <c r="J118" s="236"/>
      <c r="K118" s="43"/>
      <c r="L118" s="43"/>
      <c r="M118" s="47"/>
      <c r="N118" s="237"/>
      <c r="O118" s="238"/>
      <c r="P118" s="87"/>
      <c r="Q118" s="87"/>
      <c r="R118" s="87"/>
      <c r="S118" s="87"/>
      <c r="T118" s="87"/>
      <c r="U118" s="87"/>
      <c r="V118" s="87"/>
      <c r="W118" s="87"/>
      <c r="X118" s="88"/>
      <c r="Y118" s="41"/>
      <c r="Z118" s="41"/>
      <c r="AA118" s="41"/>
      <c r="AB118" s="41"/>
      <c r="AC118" s="41"/>
      <c r="AD118" s="41"/>
      <c r="AE118" s="41"/>
      <c r="AT118" s="20" t="s">
        <v>204</v>
      </c>
      <c r="AU118" s="20" t="s">
        <v>84</v>
      </c>
    </row>
    <row r="119" s="13" customFormat="1">
      <c r="A119" s="13"/>
      <c r="B119" s="239"/>
      <c r="C119" s="240"/>
      <c r="D119" s="241" t="s">
        <v>206</v>
      </c>
      <c r="E119" s="242" t="s">
        <v>20</v>
      </c>
      <c r="F119" s="243" t="s">
        <v>1771</v>
      </c>
      <c r="G119" s="240"/>
      <c r="H119" s="242" t="s">
        <v>20</v>
      </c>
      <c r="I119" s="244"/>
      <c r="J119" s="244"/>
      <c r="K119" s="240"/>
      <c r="L119" s="240"/>
      <c r="M119" s="245"/>
      <c r="N119" s="246"/>
      <c r="O119" s="247"/>
      <c r="P119" s="247"/>
      <c r="Q119" s="247"/>
      <c r="R119" s="247"/>
      <c r="S119" s="247"/>
      <c r="T119" s="247"/>
      <c r="U119" s="247"/>
      <c r="V119" s="247"/>
      <c r="W119" s="247"/>
      <c r="X119" s="248"/>
      <c r="Y119" s="13"/>
      <c r="Z119" s="13"/>
      <c r="AA119" s="13"/>
      <c r="AB119" s="13"/>
      <c r="AC119" s="13"/>
      <c r="AD119" s="13"/>
      <c r="AE119" s="13"/>
      <c r="AT119" s="249" t="s">
        <v>206</v>
      </c>
      <c r="AU119" s="249" t="s">
        <v>84</v>
      </c>
      <c r="AV119" s="13" t="s">
        <v>82</v>
      </c>
      <c r="AW119" s="13" t="s">
        <v>5</v>
      </c>
      <c r="AX119" s="13" t="s">
        <v>74</v>
      </c>
      <c r="AY119" s="249" t="s">
        <v>194</v>
      </c>
    </row>
    <row r="120" s="13" customFormat="1">
      <c r="A120" s="13"/>
      <c r="B120" s="239"/>
      <c r="C120" s="240"/>
      <c r="D120" s="241" t="s">
        <v>206</v>
      </c>
      <c r="E120" s="242" t="s">
        <v>20</v>
      </c>
      <c r="F120" s="243" t="s">
        <v>1789</v>
      </c>
      <c r="G120" s="240"/>
      <c r="H120" s="242" t="s">
        <v>20</v>
      </c>
      <c r="I120" s="244"/>
      <c r="J120" s="244"/>
      <c r="K120" s="240"/>
      <c r="L120" s="240"/>
      <c r="M120" s="245"/>
      <c r="N120" s="246"/>
      <c r="O120" s="247"/>
      <c r="P120" s="247"/>
      <c r="Q120" s="247"/>
      <c r="R120" s="247"/>
      <c r="S120" s="247"/>
      <c r="T120" s="247"/>
      <c r="U120" s="247"/>
      <c r="V120" s="247"/>
      <c r="W120" s="247"/>
      <c r="X120" s="248"/>
      <c r="Y120" s="13"/>
      <c r="Z120" s="13"/>
      <c r="AA120" s="13"/>
      <c r="AB120" s="13"/>
      <c r="AC120" s="13"/>
      <c r="AD120" s="13"/>
      <c r="AE120" s="13"/>
      <c r="AT120" s="249" t="s">
        <v>206</v>
      </c>
      <c r="AU120" s="249" t="s">
        <v>84</v>
      </c>
      <c r="AV120" s="13" t="s">
        <v>82</v>
      </c>
      <c r="AW120" s="13" t="s">
        <v>5</v>
      </c>
      <c r="AX120" s="13" t="s">
        <v>74</v>
      </c>
      <c r="AY120" s="249" t="s">
        <v>194</v>
      </c>
    </row>
    <row r="121" s="13" customFormat="1">
      <c r="A121" s="13"/>
      <c r="B121" s="239"/>
      <c r="C121" s="240"/>
      <c r="D121" s="241" t="s">
        <v>206</v>
      </c>
      <c r="E121" s="242" t="s">
        <v>20</v>
      </c>
      <c r="F121" s="243" t="s">
        <v>506</v>
      </c>
      <c r="G121" s="240"/>
      <c r="H121" s="242" t="s">
        <v>20</v>
      </c>
      <c r="I121" s="244"/>
      <c r="J121" s="244"/>
      <c r="K121" s="240"/>
      <c r="L121" s="240"/>
      <c r="M121" s="245"/>
      <c r="N121" s="246"/>
      <c r="O121" s="247"/>
      <c r="P121" s="247"/>
      <c r="Q121" s="247"/>
      <c r="R121" s="247"/>
      <c r="S121" s="247"/>
      <c r="T121" s="247"/>
      <c r="U121" s="247"/>
      <c r="V121" s="247"/>
      <c r="W121" s="247"/>
      <c r="X121" s="248"/>
      <c r="Y121" s="13"/>
      <c r="Z121" s="13"/>
      <c r="AA121" s="13"/>
      <c r="AB121" s="13"/>
      <c r="AC121" s="13"/>
      <c r="AD121" s="13"/>
      <c r="AE121" s="13"/>
      <c r="AT121" s="249" t="s">
        <v>206</v>
      </c>
      <c r="AU121" s="249" t="s">
        <v>84</v>
      </c>
      <c r="AV121" s="13" t="s">
        <v>82</v>
      </c>
      <c r="AW121" s="13" t="s">
        <v>5</v>
      </c>
      <c r="AX121" s="13" t="s">
        <v>74</v>
      </c>
      <c r="AY121" s="249" t="s">
        <v>194</v>
      </c>
    </row>
    <row r="122" s="14" customFormat="1">
      <c r="A122" s="14"/>
      <c r="B122" s="250"/>
      <c r="C122" s="251"/>
      <c r="D122" s="241" t="s">
        <v>206</v>
      </c>
      <c r="E122" s="252" t="s">
        <v>20</v>
      </c>
      <c r="F122" s="253" t="s">
        <v>1773</v>
      </c>
      <c r="G122" s="251"/>
      <c r="H122" s="254">
        <v>3297</v>
      </c>
      <c r="I122" s="255"/>
      <c r="J122" s="255"/>
      <c r="K122" s="251"/>
      <c r="L122" s="251"/>
      <c r="M122" s="256"/>
      <c r="N122" s="257"/>
      <c r="O122" s="258"/>
      <c r="P122" s="258"/>
      <c r="Q122" s="258"/>
      <c r="R122" s="258"/>
      <c r="S122" s="258"/>
      <c r="T122" s="258"/>
      <c r="U122" s="258"/>
      <c r="V122" s="258"/>
      <c r="W122" s="258"/>
      <c r="X122" s="259"/>
      <c r="Y122" s="14"/>
      <c r="Z122" s="14"/>
      <c r="AA122" s="14"/>
      <c r="AB122" s="14"/>
      <c r="AC122" s="14"/>
      <c r="AD122" s="14"/>
      <c r="AE122" s="14"/>
      <c r="AT122" s="260" t="s">
        <v>206</v>
      </c>
      <c r="AU122" s="260" t="s">
        <v>84</v>
      </c>
      <c r="AV122" s="14" t="s">
        <v>84</v>
      </c>
      <c r="AW122" s="14" t="s">
        <v>5</v>
      </c>
      <c r="AX122" s="14" t="s">
        <v>74</v>
      </c>
      <c r="AY122" s="260" t="s">
        <v>194</v>
      </c>
    </row>
    <row r="123" s="15" customFormat="1">
      <c r="A123" s="15"/>
      <c r="B123" s="261"/>
      <c r="C123" s="262"/>
      <c r="D123" s="241" t="s">
        <v>206</v>
      </c>
      <c r="E123" s="263" t="s">
        <v>20</v>
      </c>
      <c r="F123" s="264" t="s">
        <v>210</v>
      </c>
      <c r="G123" s="262"/>
      <c r="H123" s="265">
        <v>3297</v>
      </c>
      <c r="I123" s="266"/>
      <c r="J123" s="266"/>
      <c r="K123" s="262"/>
      <c r="L123" s="262"/>
      <c r="M123" s="267"/>
      <c r="N123" s="268"/>
      <c r="O123" s="269"/>
      <c r="P123" s="269"/>
      <c r="Q123" s="269"/>
      <c r="R123" s="269"/>
      <c r="S123" s="269"/>
      <c r="T123" s="269"/>
      <c r="U123" s="269"/>
      <c r="V123" s="269"/>
      <c r="W123" s="269"/>
      <c r="X123" s="270"/>
      <c r="Y123" s="15"/>
      <c r="Z123" s="15"/>
      <c r="AA123" s="15"/>
      <c r="AB123" s="15"/>
      <c r="AC123" s="15"/>
      <c r="AD123" s="15"/>
      <c r="AE123" s="15"/>
      <c r="AT123" s="271" t="s">
        <v>206</v>
      </c>
      <c r="AU123" s="271" t="s">
        <v>84</v>
      </c>
      <c r="AV123" s="15" t="s">
        <v>202</v>
      </c>
      <c r="AW123" s="15" t="s">
        <v>5</v>
      </c>
      <c r="AX123" s="15" t="s">
        <v>82</v>
      </c>
      <c r="AY123" s="271" t="s">
        <v>194</v>
      </c>
    </row>
    <row r="124" s="2" customFormat="1" ht="16.5" customHeight="1">
      <c r="A124" s="41"/>
      <c r="B124" s="42"/>
      <c r="C124" s="283" t="s">
        <v>223</v>
      </c>
      <c r="D124" s="283" t="s">
        <v>418</v>
      </c>
      <c r="E124" s="284" t="s">
        <v>1790</v>
      </c>
      <c r="F124" s="285" t="s">
        <v>1791</v>
      </c>
      <c r="G124" s="286" t="s">
        <v>506</v>
      </c>
      <c r="H124" s="287">
        <v>3297</v>
      </c>
      <c r="I124" s="288"/>
      <c r="J124" s="289"/>
      <c r="K124" s="290">
        <f>ROUND(P124*H124,2)</f>
        <v>0</v>
      </c>
      <c r="L124" s="285" t="s">
        <v>20</v>
      </c>
      <c r="M124" s="291"/>
      <c r="N124" s="292" t="s">
        <v>20</v>
      </c>
      <c r="O124" s="228" t="s">
        <v>43</v>
      </c>
      <c r="P124" s="229">
        <f>I124+J124</f>
        <v>0</v>
      </c>
      <c r="Q124" s="229">
        <f>ROUND(I124*H124,2)</f>
        <v>0</v>
      </c>
      <c r="R124" s="229">
        <f>ROUND(J124*H124,2)</f>
        <v>0</v>
      </c>
      <c r="S124" s="87"/>
      <c r="T124" s="230">
        <f>S124*H124</f>
        <v>0</v>
      </c>
      <c r="U124" s="230">
        <v>0.001</v>
      </c>
      <c r="V124" s="230">
        <f>U124*H124</f>
        <v>3.2970000000000002</v>
      </c>
      <c r="W124" s="230">
        <v>0</v>
      </c>
      <c r="X124" s="231">
        <f>W124*H124</f>
        <v>0</v>
      </c>
      <c r="Y124" s="41"/>
      <c r="Z124" s="41"/>
      <c r="AA124" s="41"/>
      <c r="AB124" s="41"/>
      <c r="AC124" s="41"/>
      <c r="AD124" s="41"/>
      <c r="AE124" s="41"/>
      <c r="AR124" s="232" t="s">
        <v>243</v>
      </c>
      <c r="AT124" s="232" t="s">
        <v>418</v>
      </c>
      <c r="AU124" s="232" t="s">
        <v>84</v>
      </c>
      <c r="AY124" s="20" t="s">
        <v>194</v>
      </c>
      <c r="BE124" s="233">
        <f>IF(O124="základní",K124,0)</f>
        <v>0</v>
      </c>
      <c r="BF124" s="233">
        <f>IF(O124="snížená",K124,0)</f>
        <v>0</v>
      </c>
      <c r="BG124" s="233">
        <f>IF(O124="zákl. přenesená",K124,0)</f>
        <v>0</v>
      </c>
      <c r="BH124" s="233">
        <f>IF(O124="sníž. přenesená",K124,0)</f>
        <v>0</v>
      </c>
      <c r="BI124" s="233">
        <f>IF(O124="nulová",K124,0)</f>
        <v>0</v>
      </c>
      <c r="BJ124" s="20" t="s">
        <v>82</v>
      </c>
      <c r="BK124" s="233">
        <f>ROUND(P124*H124,2)</f>
        <v>0</v>
      </c>
      <c r="BL124" s="20" t="s">
        <v>202</v>
      </c>
      <c r="BM124" s="232" t="s">
        <v>1792</v>
      </c>
    </row>
    <row r="125" s="13" customFormat="1">
      <c r="A125" s="13"/>
      <c r="B125" s="239"/>
      <c r="C125" s="240"/>
      <c r="D125" s="241" t="s">
        <v>206</v>
      </c>
      <c r="E125" s="242" t="s">
        <v>20</v>
      </c>
      <c r="F125" s="243" t="s">
        <v>1771</v>
      </c>
      <c r="G125" s="240"/>
      <c r="H125" s="242" t="s">
        <v>20</v>
      </c>
      <c r="I125" s="244"/>
      <c r="J125" s="244"/>
      <c r="K125" s="240"/>
      <c r="L125" s="240"/>
      <c r="M125" s="245"/>
      <c r="N125" s="246"/>
      <c r="O125" s="247"/>
      <c r="P125" s="247"/>
      <c r="Q125" s="247"/>
      <c r="R125" s="247"/>
      <c r="S125" s="247"/>
      <c r="T125" s="247"/>
      <c r="U125" s="247"/>
      <c r="V125" s="247"/>
      <c r="W125" s="247"/>
      <c r="X125" s="248"/>
      <c r="Y125" s="13"/>
      <c r="Z125" s="13"/>
      <c r="AA125" s="13"/>
      <c r="AB125" s="13"/>
      <c r="AC125" s="13"/>
      <c r="AD125" s="13"/>
      <c r="AE125" s="13"/>
      <c r="AT125" s="249" t="s">
        <v>206</v>
      </c>
      <c r="AU125" s="249" t="s">
        <v>84</v>
      </c>
      <c r="AV125" s="13" t="s">
        <v>82</v>
      </c>
      <c r="AW125" s="13" t="s">
        <v>5</v>
      </c>
      <c r="AX125" s="13" t="s">
        <v>74</v>
      </c>
      <c r="AY125" s="249" t="s">
        <v>194</v>
      </c>
    </row>
    <row r="126" s="13" customFormat="1">
      <c r="A126" s="13"/>
      <c r="B126" s="239"/>
      <c r="C126" s="240"/>
      <c r="D126" s="241" t="s">
        <v>206</v>
      </c>
      <c r="E126" s="242" t="s">
        <v>20</v>
      </c>
      <c r="F126" s="243" t="s">
        <v>1791</v>
      </c>
      <c r="G126" s="240"/>
      <c r="H126" s="242" t="s">
        <v>20</v>
      </c>
      <c r="I126" s="244"/>
      <c r="J126" s="244"/>
      <c r="K126" s="240"/>
      <c r="L126" s="240"/>
      <c r="M126" s="245"/>
      <c r="N126" s="246"/>
      <c r="O126" s="247"/>
      <c r="P126" s="247"/>
      <c r="Q126" s="247"/>
      <c r="R126" s="247"/>
      <c r="S126" s="247"/>
      <c r="T126" s="247"/>
      <c r="U126" s="247"/>
      <c r="V126" s="247"/>
      <c r="W126" s="247"/>
      <c r="X126" s="248"/>
      <c r="Y126" s="13"/>
      <c r="Z126" s="13"/>
      <c r="AA126" s="13"/>
      <c r="AB126" s="13"/>
      <c r="AC126" s="13"/>
      <c r="AD126" s="13"/>
      <c r="AE126" s="13"/>
      <c r="AT126" s="249" t="s">
        <v>206</v>
      </c>
      <c r="AU126" s="249" t="s">
        <v>84</v>
      </c>
      <c r="AV126" s="13" t="s">
        <v>82</v>
      </c>
      <c r="AW126" s="13" t="s">
        <v>5</v>
      </c>
      <c r="AX126" s="13" t="s">
        <v>74</v>
      </c>
      <c r="AY126" s="249" t="s">
        <v>194</v>
      </c>
    </row>
    <row r="127" s="13" customFormat="1">
      <c r="A127" s="13"/>
      <c r="B127" s="239"/>
      <c r="C127" s="240"/>
      <c r="D127" s="241" t="s">
        <v>206</v>
      </c>
      <c r="E127" s="242" t="s">
        <v>20</v>
      </c>
      <c r="F127" s="243" t="s">
        <v>506</v>
      </c>
      <c r="G127" s="240"/>
      <c r="H127" s="242" t="s">
        <v>20</v>
      </c>
      <c r="I127" s="244"/>
      <c r="J127" s="244"/>
      <c r="K127" s="240"/>
      <c r="L127" s="240"/>
      <c r="M127" s="245"/>
      <c r="N127" s="246"/>
      <c r="O127" s="247"/>
      <c r="P127" s="247"/>
      <c r="Q127" s="247"/>
      <c r="R127" s="247"/>
      <c r="S127" s="247"/>
      <c r="T127" s="247"/>
      <c r="U127" s="247"/>
      <c r="V127" s="247"/>
      <c r="W127" s="247"/>
      <c r="X127" s="248"/>
      <c r="Y127" s="13"/>
      <c r="Z127" s="13"/>
      <c r="AA127" s="13"/>
      <c r="AB127" s="13"/>
      <c r="AC127" s="13"/>
      <c r="AD127" s="13"/>
      <c r="AE127" s="13"/>
      <c r="AT127" s="249" t="s">
        <v>206</v>
      </c>
      <c r="AU127" s="249" t="s">
        <v>84</v>
      </c>
      <c r="AV127" s="13" t="s">
        <v>82</v>
      </c>
      <c r="AW127" s="13" t="s">
        <v>5</v>
      </c>
      <c r="AX127" s="13" t="s">
        <v>74</v>
      </c>
      <c r="AY127" s="249" t="s">
        <v>194</v>
      </c>
    </row>
    <row r="128" s="14" customFormat="1">
      <c r="A128" s="14"/>
      <c r="B128" s="250"/>
      <c r="C128" s="251"/>
      <c r="D128" s="241" t="s">
        <v>206</v>
      </c>
      <c r="E128" s="252" t="s">
        <v>20</v>
      </c>
      <c r="F128" s="253" t="s">
        <v>1773</v>
      </c>
      <c r="G128" s="251"/>
      <c r="H128" s="254">
        <v>3297</v>
      </c>
      <c r="I128" s="255"/>
      <c r="J128" s="255"/>
      <c r="K128" s="251"/>
      <c r="L128" s="251"/>
      <c r="M128" s="256"/>
      <c r="N128" s="257"/>
      <c r="O128" s="258"/>
      <c r="P128" s="258"/>
      <c r="Q128" s="258"/>
      <c r="R128" s="258"/>
      <c r="S128" s="258"/>
      <c r="T128" s="258"/>
      <c r="U128" s="258"/>
      <c r="V128" s="258"/>
      <c r="W128" s="258"/>
      <c r="X128" s="259"/>
      <c r="Y128" s="14"/>
      <c r="Z128" s="14"/>
      <c r="AA128" s="14"/>
      <c r="AB128" s="14"/>
      <c r="AC128" s="14"/>
      <c r="AD128" s="14"/>
      <c r="AE128" s="14"/>
      <c r="AT128" s="260" t="s">
        <v>206</v>
      </c>
      <c r="AU128" s="260" t="s">
        <v>84</v>
      </c>
      <c r="AV128" s="14" t="s">
        <v>84</v>
      </c>
      <c r="AW128" s="14" t="s">
        <v>5</v>
      </c>
      <c r="AX128" s="14" t="s">
        <v>74</v>
      </c>
      <c r="AY128" s="260" t="s">
        <v>194</v>
      </c>
    </row>
    <row r="129" s="15" customFormat="1">
      <c r="A129" s="15"/>
      <c r="B129" s="261"/>
      <c r="C129" s="262"/>
      <c r="D129" s="241" t="s">
        <v>206</v>
      </c>
      <c r="E129" s="263" t="s">
        <v>20</v>
      </c>
      <c r="F129" s="264" t="s">
        <v>210</v>
      </c>
      <c r="G129" s="262"/>
      <c r="H129" s="265">
        <v>3297</v>
      </c>
      <c r="I129" s="266"/>
      <c r="J129" s="266"/>
      <c r="K129" s="262"/>
      <c r="L129" s="262"/>
      <c r="M129" s="267"/>
      <c r="N129" s="268"/>
      <c r="O129" s="269"/>
      <c r="P129" s="269"/>
      <c r="Q129" s="269"/>
      <c r="R129" s="269"/>
      <c r="S129" s="269"/>
      <c r="T129" s="269"/>
      <c r="U129" s="269"/>
      <c r="V129" s="269"/>
      <c r="W129" s="269"/>
      <c r="X129" s="270"/>
      <c r="Y129" s="15"/>
      <c r="Z129" s="15"/>
      <c r="AA129" s="15"/>
      <c r="AB129" s="15"/>
      <c r="AC129" s="15"/>
      <c r="AD129" s="15"/>
      <c r="AE129" s="15"/>
      <c r="AT129" s="271" t="s">
        <v>206</v>
      </c>
      <c r="AU129" s="271" t="s">
        <v>84</v>
      </c>
      <c r="AV129" s="15" t="s">
        <v>202</v>
      </c>
      <c r="AW129" s="15" t="s">
        <v>5</v>
      </c>
      <c r="AX129" s="15" t="s">
        <v>82</v>
      </c>
      <c r="AY129" s="271" t="s">
        <v>194</v>
      </c>
    </row>
    <row r="130" s="2" customFormat="1" ht="24.15" customHeight="1">
      <c r="A130" s="41"/>
      <c r="B130" s="42"/>
      <c r="C130" s="220" t="s">
        <v>238</v>
      </c>
      <c r="D130" s="220" t="s">
        <v>197</v>
      </c>
      <c r="E130" s="221" t="s">
        <v>1793</v>
      </c>
      <c r="F130" s="222" t="s">
        <v>1794</v>
      </c>
      <c r="G130" s="223" t="s">
        <v>200</v>
      </c>
      <c r="H130" s="224">
        <v>471</v>
      </c>
      <c r="I130" s="225"/>
      <c r="J130" s="225"/>
      <c r="K130" s="226">
        <f>ROUND(P130*H130,2)</f>
        <v>0</v>
      </c>
      <c r="L130" s="222" t="s">
        <v>201</v>
      </c>
      <c r="M130" s="47"/>
      <c r="N130" s="227" t="s">
        <v>20</v>
      </c>
      <c r="O130" s="228" t="s">
        <v>43</v>
      </c>
      <c r="P130" s="229">
        <f>I130+J130</f>
        <v>0</v>
      </c>
      <c r="Q130" s="229">
        <f>ROUND(I130*H130,2)</f>
        <v>0</v>
      </c>
      <c r="R130" s="229">
        <f>ROUND(J130*H130,2)</f>
        <v>0</v>
      </c>
      <c r="S130" s="87"/>
      <c r="T130" s="230">
        <f>S130*H130</f>
        <v>0</v>
      </c>
      <c r="U130" s="230">
        <v>0</v>
      </c>
      <c r="V130" s="230">
        <f>U130*H130</f>
        <v>0</v>
      </c>
      <c r="W130" s="230">
        <v>0</v>
      </c>
      <c r="X130" s="231">
        <f>W130*H130</f>
        <v>0</v>
      </c>
      <c r="Y130" s="41"/>
      <c r="Z130" s="41"/>
      <c r="AA130" s="41"/>
      <c r="AB130" s="41"/>
      <c r="AC130" s="41"/>
      <c r="AD130" s="41"/>
      <c r="AE130" s="41"/>
      <c r="AR130" s="232" t="s">
        <v>202</v>
      </c>
      <c r="AT130" s="232" t="s">
        <v>197</v>
      </c>
      <c r="AU130" s="232" t="s">
        <v>84</v>
      </c>
      <c r="AY130" s="20" t="s">
        <v>194</v>
      </c>
      <c r="BE130" s="233">
        <f>IF(O130="základní",K130,0)</f>
        <v>0</v>
      </c>
      <c r="BF130" s="233">
        <f>IF(O130="snížená",K130,0)</f>
        <v>0</v>
      </c>
      <c r="BG130" s="233">
        <f>IF(O130="zákl. přenesená",K130,0)</f>
        <v>0</v>
      </c>
      <c r="BH130" s="233">
        <f>IF(O130="sníž. přenesená",K130,0)</f>
        <v>0</v>
      </c>
      <c r="BI130" s="233">
        <f>IF(O130="nulová",K130,0)</f>
        <v>0</v>
      </c>
      <c r="BJ130" s="20" t="s">
        <v>82</v>
      </c>
      <c r="BK130" s="233">
        <f>ROUND(P130*H130,2)</f>
        <v>0</v>
      </c>
      <c r="BL130" s="20" t="s">
        <v>202</v>
      </c>
      <c r="BM130" s="232" t="s">
        <v>1795</v>
      </c>
    </row>
    <row r="131" s="2" customFormat="1">
      <c r="A131" s="41"/>
      <c r="B131" s="42"/>
      <c r="C131" s="43"/>
      <c r="D131" s="234" t="s">
        <v>204</v>
      </c>
      <c r="E131" s="43"/>
      <c r="F131" s="235" t="s">
        <v>1796</v>
      </c>
      <c r="G131" s="43"/>
      <c r="H131" s="43"/>
      <c r="I131" s="236"/>
      <c r="J131" s="236"/>
      <c r="K131" s="43"/>
      <c r="L131" s="43"/>
      <c r="M131" s="47"/>
      <c r="N131" s="237"/>
      <c r="O131" s="238"/>
      <c r="P131" s="87"/>
      <c r="Q131" s="87"/>
      <c r="R131" s="87"/>
      <c r="S131" s="87"/>
      <c r="T131" s="87"/>
      <c r="U131" s="87"/>
      <c r="V131" s="87"/>
      <c r="W131" s="87"/>
      <c r="X131" s="88"/>
      <c r="Y131" s="41"/>
      <c r="Z131" s="41"/>
      <c r="AA131" s="41"/>
      <c r="AB131" s="41"/>
      <c r="AC131" s="41"/>
      <c r="AD131" s="41"/>
      <c r="AE131" s="41"/>
      <c r="AT131" s="20" t="s">
        <v>204</v>
      </c>
      <c r="AU131" s="20" t="s">
        <v>84</v>
      </c>
    </row>
    <row r="132" s="13" customFormat="1">
      <c r="A132" s="13"/>
      <c r="B132" s="239"/>
      <c r="C132" s="240"/>
      <c r="D132" s="241" t="s">
        <v>206</v>
      </c>
      <c r="E132" s="242" t="s">
        <v>20</v>
      </c>
      <c r="F132" s="243" t="s">
        <v>1771</v>
      </c>
      <c r="G132" s="240"/>
      <c r="H132" s="242" t="s">
        <v>20</v>
      </c>
      <c r="I132" s="244"/>
      <c r="J132" s="244"/>
      <c r="K132" s="240"/>
      <c r="L132" s="240"/>
      <c r="M132" s="245"/>
      <c r="N132" s="246"/>
      <c r="O132" s="247"/>
      <c r="P132" s="247"/>
      <c r="Q132" s="247"/>
      <c r="R132" s="247"/>
      <c r="S132" s="247"/>
      <c r="T132" s="247"/>
      <c r="U132" s="247"/>
      <c r="V132" s="247"/>
      <c r="W132" s="247"/>
      <c r="X132" s="248"/>
      <c r="Y132" s="13"/>
      <c r="Z132" s="13"/>
      <c r="AA132" s="13"/>
      <c r="AB132" s="13"/>
      <c r="AC132" s="13"/>
      <c r="AD132" s="13"/>
      <c r="AE132" s="13"/>
      <c r="AT132" s="249" t="s">
        <v>206</v>
      </c>
      <c r="AU132" s="249" t="s">
        <v>84</v>
      </c>
      <c r="AV132" s="13" t="s">
        <v>82</v>
      </c>
      <c r="AW132" s="13" t="s">
        <v>5</v>
      </c>
      <c r="AX132" s="13" t="s">
        <v>74</v>
      </c>
      <c r="AY132" s="249" t="s">
        <v>194</v>
      </c>
    </row>
    <row r="133" s="13" customFormat="1">
      <c r="A133" s="13"/>
      <c r="B133" s="239"/>
      <c r="C133" s="240"/>
      <c r="D133" s="241" t="s">
        <v>206</v>
      </c>
      <c r="E133" s="242" t="s">
        <v>20</v>
      </c>
      <c r="F133" s="243" t="s">
        <v>1797</v>
      </c>
      <c r="G133" s="240"/>
      <c r="H133" s="242" t="s">
        <v>20</v>
      </c>
      <c r="I133" s="244"/>
      <c r="J133" s="244"/>
      <c r="K133" s="240"/>
      <c r="L133" s="240"/>
      <c r="M133" s="245"/>
      <c r="N133" s="246"/>
      <c r="O133" s="247"/>
      <c r="P133" s="247"/>
      <c r="Q133" s="247"/>
      <c r="R133" s="247"/>
      <c r="S133" s="247"/>
      <c r="T133" s="247"/>
      <c r="U133" s="247"/>
      <c r="V133" s="247"/>
      <c r="W133" s="247"/>
      <c r="X133" s="248"/>
      <c r="Y133" s="13"/>
      <c r="Z133" s="13"/>
      <c r="AA133" s="13"/>
      <c r="AB133" s="13"/>
      <c r="AC133" s="13"/>
      <c r="AD133" s="13"/>
      <c r="AE133" s="13"/>
      <c r="AT133" s="249" t="s">
        <v>206</v>
      </c>
      <c r="AU133" s="249" t="s">
        <v>84</v>
      </c>
      <c r="AV133" s="13" t="s">
        <v>82</v>
      </c>
      <c r="AW133" s="13" t="s">
        <v>5</v>
      </c>
      <c r="AX133" s="13" t="s">
        <v>74</v>
      </c>
      <c r="AY133" s="249" t="s">
        <v>194</v>
      </c>
    </row>
    <row r="134" s="13" customFormat="1">
      <c r="A134" s="13"/>
      <c r="B134" s="239"/>
      <c r="C134" s="240"/>
      <c r="D134" s="241" t="s">
        <v>206</v>
      </c>
      <c r="E134" s="242" t="s">
        <v>20</v>
      </c>
      <c r="F134" s="243" t="s">
        <v>200</v>
      </c>
      <c r="G134" s="240"/>
      <c r="H134" s="242" t="s">
        <v>20</v>
      </c>
      <c r="I134" s="244"/>
      <c r="J134" s="244"/>
      <c r="K134" s="240"/>
      <c r="L134" s="240"/>
      <c r="M134" s="245"/>
      <c r="N134" s="246"/>
      <c r="O134" s="247"/>
      <c r="P134" s="247"/>
      <c r="Q134" s="247"/>
      <c r="R134" s="247"/>
      <c r="S134" s="247"/>
      <c r="T134" s="247"/>
      <c r="U134" s="247"/>
      <c r="V134" s="247"/>
      <c r="W134" s="247"/>
      <c r="X134" s="248"/>
      <c r="Y134" s="13"/>
      <c r="Z134" s="13"/>
      <c r="AA134" s="13"/>
      <c r="AB134" s="13"/>
      <c r="AC134" s="13"/>
      <c r="AD134" s="13"/>
      <c r="AE134" s="13"/>
      <c r="AT134" s="249" t="s">
        <v>206</v>
      </c>
      <c r="AU134" s="249" t="s">
        <v>84</v>
      </c>
      <c r="AV134" s="13" t="s">
        <v>82</v>
      </c>
      <c r="AW134" s="13" t="s">
        <v>5</v>
      </c>
      <c r="AX134" s="13" t="s">
        <v>74</v>
      </c>
      <c r="AY134" s="249" t="s">
        <v>194</v>
      </c>
    </row>
    <row r="135" s="14" customFormat="1">
      <c r="A135" s="14"/>
      <c r="B135" s="250"/>
      <c r="C135" s="251"/>
      <c r="D135" s="241" t="s">
        <v>206</v>
      </c>
      <c r="E135" s="252" t="s">
        <v>20</v>
      </c>
      <c r="F135" s="253" t="s">
        <v>1779</v>
      </c>
      <c r="G135" s="251"/>
      <c r="H135" s="254">
        <v>471</v>
      </c>
      <c r="I135" s="255"/>
      <c r="J135" s="255"/>
      <c r="K135" s="251"/>
      <c r="L135" s="251"/>
      <c r="M135" s="256"/>
      <c r="N135" s="257"/>
      <c r="O135" s="258"/>
      <c r="P135" s="258"/>
      <c r="Q135" s="258"/>
      <c r="R135" s="258"/>
      <c r="S135" s="258"/>
      <c r="T135" s="258"/>
      <c r="U135" s="258"/>
      <c r="V135" s="258"/>
      <c r="W135" s="258"/>
      <c r="X135" s="259"/>
      <c r="Y135" s="14"/>
      <c r="Z135" s="14"/>
      <c r="AA135" s="14"/>
      <c r="AB135" s="14"/>
      <c r="AC135" s="14"/>
      <c r="AD135" s="14"/>
      <c r="AE135" s="14"/>
      <c r="AT135" s="260" t="s">
        <v>206</v>
      </c>
      <c r="AU135" s="260" t="s">
        <v>84</v>
      </c>
      <c r="AV135" s="14" t="s">
        <v>84</v>
      </c>
      <c r="AW135" s="14" t="s">
        <v>5</v>
      </c>
      <c r="AX135" s="14" t="s">
        <v>74</v>
      </c>
      <c r="AY135" s="260" t="s">
        <v>194</v>
      </c>
    </row>
    <row r="136" s="15" customFormat="1">
      <c r="A136" s="15"/>
      <c r="B136" s="261"/>
      <c r="C136" s="262"/>
      <c r="D136" s="241" t="s">
        <v>206</v>
      </c>
      <c r="E136" s="263" t="s">
        <v>20</v>
      </c>
      <c r="F136" s="264" t="s">
        <v>210</v>
      </c>
      <c r="G136" s="262"/>
      <c r="H136" s="265">
        <v>471</v>
      </c>
      <c r="I136" s="266"/>
      <c r="J136" s="266"/>
      <c r="K136" s="262"/>
      <c r="L136" s="262"/>
      <c r="M136" s="267"/>
      <c r="N136" s="268"/>
      <c r="O136" s="269"/>
      <c r="P136" s="269"/>
      <c r="Q136" s="269"/>
      <c r="R136" s="269"/>
      <c r="S136" s="269"/>
      <c r="T136" s="269"/>
      <c r="U136" s="269"/>
      <c r="V136" s="269"/>
      <c r="W136" s="269"/>
      <c r="X136" s="270"/>
      <c r="Y136" s="15"/>
      <c r="Z136" s="15"/>
      <c r="AA136" s="15"/>
      <c r="AB136" s="15"/>
      <c r="AC136" s="15"/>
      <c r="AD136" s="15"/>
      <c r="AE136" s="15"/>
      <c r="AT136" s="271" t="s">
        <v>206</v>
      </c>
      <c r="AU136" s="271" t="s">
        <v>84</v>
      </c>
      <c r="AV136" s="15" t="s">
        <v>202</v>
      </c>
      <c r="AW136" s="15" t="s">
        <v>5</v>
      </c>
      <c r="AX136" s="15" t="s">
        <v>82</v>
      </c>
      <c r="AY136" s="271" t="s">
        <v>194</v>
      </c>
    </row>
    <row r="137" s="2" customFormat="1" ht="16.5" customHeight="1">
      <c r="A137" s="41"/>
      <c r="B137" s="42"/>
      <c r="C137" s="283" t="s">
        <v>243</v>
      </c>
      <c r="D137" s="283" t="s">
        <v>418</v>
      </c>
      <c r="E137" s="284" t="s">
        <v>1798</v>
      </c>
      <c r="F137" s="285" t="s">
        <v>1799</v>
      </c>
      <c r="G137" s="286" t="s">
        <v>218</v>
      </c>
      <c r="H137" s="287">
        <v>0.60799999999999998</v>
      </c>
      <c r="I137" s="288"/>
      <c r="J137" s="289"/>
      <c r="K137" s="290">
        <f>ROUND(P137*H137,2)</f>
        <v>0</v>
      </c>
      <c r="L137" s="285" t="s">
        <v>20</v>
      </c>
      <c r="M137" s="291"/>
      <c r="N137" s="292" t="s">
        <v>20</v>
      </c>
      <c r="O137" s="228" t="s">
        <v>43</v>
      </c>
      <c r="P137" s="229">
        <f>I137+J137</f>
        <v>0</v>
      </c>
      <c r="Q137" s="229">
        <f>ROUND(I137*H137,2)</f>
        <v>0</v>
      </c>
      <c r="R137" s="229">
        <f>ROUND(J137*H137,2)</f>
        <v>0</v>
      </c>
      <c r="S137" s="87"/>
      <c r="T137" s="230">
        <f>S137*H137</f>
        <v>0</v>
      </c>
      <c r="U137" s="230">
        <v>0.20000000000000001</v>
      </c>
      <c r="V137" s="230">
        <f>U137*H137</f>
        <v>0.1216</v>
      </c>
      <c r="W137" s="230">
        <v>0</v>
      </c>
      <c r="X137" s="231">
        <f>W137*H137</f>
        <v>0</v>
      </c>
      <c r="Y137" s="41"/>
      <c r="Z137" s="41"/>
      <c r="AA137" s="41"/>
      <c r="AB137" s="41"/>
      <c r="AC137" s="41"/>
      <c r="AD137" s="41"/>
      <c r="AE137" s="41"/>
      <c r="AR137" s="232" t="s">
        <v>243</v>
      </c>
      <c r="AT137" s="232" t="s">
        <v>418</v>
      </c>
      <c r="AU137" s="232" t="s">
        <v>84</v>
      </c>
      <c r="AY137" s="20" t="s">
        <v>194</v>
      </c>
      <c r="BE137" s="233">
        <f>IF(O137="základní",K137,0)</f>
        <v>0</v>
      </c>
      <c r="BF137" s="233">
        <f>IF(O137="snížená",K137,0)</f>
        <v>0</v>
      </c>
      <c r="BG137" s="233">
        <f>IF(O137="zákl. přenesená",K137,0)</f>
        <v>0</v>
      </c>
      <c r="BH137" s="233">
        <f>IF(O137="sníž. přenesená",K137,0)</f>
        <v>0</v>
      </c>
      <c r="BI137" s="233">
        <f>IF(O137="nulová",K137,0)</f>
        <v>0</v>
      </c>
      <c r="BJ137" s="20" t="s">
        <v>82</v>
      </c>
      <c r="BK137" s="233">
        <f>ROUND(P137*H137,2)</f>
        <v>0</v>
      </c>
      <c r="BL137" s="20" t="s">
        <v>202</v>
      </c>
      <c r="BM137" s="232" t="s">
        <v>1800</v>
      </c>
    </row>
    <row r="138" s="13" customFormat="1">
      <c r="A138" s="13"/>
      <c r="B138" s="239"/>
      <c r="C138" s="240"/>
      <c r="D138" s="241" t="s">
        <v>206</v>
      </c>
      <c r="E138" s="242" t="s">
        <v>20</v>
      </c>
      <c r="F138" s="243" t="s">
        <v>1771</v>
      </c>
      <c r="G138" s="240"/>
      <c r="H138" s="242" t="s">
        <v>20</v>
      </c>
      <c r="I138" s="244"/>
      <c r="J138" s="244"/>
      <c r="K138" s="240"/>
      <c r="L138" s="240"/>
      <c r="M138" s="245"/>
      <c r="N138" s="246"/>
      <c r="O138" s="247"/>
      <c r="P138" s="247"/>
      <c r="Q138" s="247"/>
      <c r="R138" s="247"/>
      <c r="S138" s="247"/>
      <c r="T138" s="247"/>
      <c r="U138" s="247"/>
      <c r="V138" s="247"/>
      <c r="W138" s="247"/>
      <c r="X138" s="248"/>
      <c r="Y138" s="13"/>
      <c r="Z138" s="13"/>
      <c r="AA138" s="13"/>
      <c r="AB138" s="13"/>
      <c r="AC138" s="13"/>
      <c r="AD138" s="13"/>
      <c r="AE138" s="13"/>
      <c r="AT138" s="249" t="s">
        <v>206</v>
      </c>
      <c r="AU138" s="249" t="s">
        <v>84</v>
      </c>
      <c r="AV138" s="13" t="s">
        <v>82</v>
      </c>
      <c r="AW138" s="13" t="s">
        <v>5</v>
      </c>
      <c r="AX138" s="13" t="s">
        <v>74</v>
      </c>
      <c r="AY138" s="249" t="s">
        <v>194</v>
      </c>
    </row>
    <row r="139" s="13" customFormat="1">
      <c r="A139" s="13"/>
      <c r="B139" s="239"/>
      <c r="C139" s="240"/>
      <c r="D139" s="241" t="s">
        <v>206</v>
      </c>
      <c r="E139" s="242" t="s">
        <v>20</v>
      </c>
      <c r="F139" s="243" t="s">
        <v>1797</v>
      </c>
      <c r="G139" s="240"/>
      <c r="H139" s="242" t="s">
        <v>20</v>
      </c>
      <c r="I139" s="244"/>
      <c r="J139" s="244"/>
      <c r="K139" s="240"/>
      <c r="L139" s="240"/>
      <c r="M139" s="245"/>
      <c r="N139" s="246"/>
      <c r="O139" s="247"/>
      <c r="P139" s="247"/>
      <c r="Q139" s="247"/>
      <c r="R139" s="247"/>
      <c r="S139" s="247"/>
      <c r="T139" s="247"/>
      <c r="U139" s="247"/>
      <c r="V139" s="247"/>
      <c r="W139" s="247"/>
      <c r="X139" s="248"/>
      <c r="Y139" s="13"/>
      <c r="Z139" s="13"/>
      <c r="AA139" s="13"/>
      <c r="AB139" s="13"/>
      <c r="AC139" s="13"/>
      <c r="AD139" s="13"/>
      <c r="AE139" s="13"/>
      <c r="AT139" s="249" t="s">
        <v>206</v>
      </c>
      <c r="AU139" s="249" t="s">
        <v>84</v>
      </c>
      <c r="AV139" s="13" t="s">
        <v>82</v>
      </c>
      <c r="AW139" s="13" t="s">
        <v>5</v>
      </c>
      <c r="AX139" s="13" t="s">
        <v>74</v>
      </c>
      <c r="AY139" s="249" t="s">
        <v>194</v>
      </c>
    </row>
    <row r="140" s="13" customFormat="1">
      <c r="A140" s="13"/>
      <c r="B140" s="239"/>
      <c r="C140" s="240"/>
      <c r="D140" s="241" t="s">
        <v>206</v>
      </c>
      <c r="E140" s="242" t="s">
        <v>20</v>
      </c>
      <c r="F140" s="243" t="s">
        <v>1771</v>
      </c>
      <c r="G140" s="240"/>
      <c r="H140" s="242" t="s">
        <v>20</v>
      </c>
      <c r="I140" s="244"/>
      <c r="J140" s="244"/>
      <c r="K140" s="240"/>
      <c r="L140" s="240"/>
      <c r="M140" s="245"/>
      <c r="N140" s="246"/>
      <c r="O140" s="247"/>
      <c r="P140" s="247"/>
      <c r="Q140" s="247"/>
      <c r="R140" s="247"/>
      <c r="S140" s="247"/>
      <c r="T140" s="247"/>
      <c r="U140" s="247"/>
      <c r="V140" s="247"/>
      <c r="W140" s="247"/>
      <c r="X140" s="248"/>
      <c r="Y140" s="13"/>
      <c r="Z140" s="13"/>
      <c r="AA140" s="13"/>
      <c r="AB140" s="13"/>
      <c r="AC140" s="13"/>
      <c r="AD140" s="13"/>
      <c r="AE140" s="13"/>
      <c r="AT140" s="249" t="s">
        <v>206</v>
      </c>
      <c r="AU140" s="249" t="s">
        <v>84</v>
      </c>
      <c r="AV140" s="13" t="s">
        <v>82</v>
      </c>
      <c r="AW140" s="13" t="s">
        <v>5</v>
      </c>
      <c r="AX140" s="13" t="s">
        <v>74</v>
      </c>
      <c r="AY140" s="249" t="s">
        <v>194</v>
      </c>
    </row>
    <row r="141" s="13" customFormat="1">
      <c r="A141" s="13"/>
      <c r="B141" s="239"/>
      <c r="C141" s="240"/>
      <c r="D141" s="241" t="s">
        <v>206</v>
      </c>
      <c r="E141" s="242" t="s">
        <v>20</v>
      </c>
      <c r="F141" s="243" t="s">
        <v>1801</v>
      </c>
      <c r="G141" s="240"/>
      <c r="H141" s="242" t="s">
        <v>20</v>
      </c>
      <c r="I141" s="244"/>
      <c r="J141" s="244"/>
      <c r="K141" s="240"/>
      <c r="L141" s="240"/>
      <c r="M141" s="245"/>
      <c r="N141" s="246"/>
      <c r="O141" s="247"/>
      <c r="P141" s="247"/>
      <c r="Q141" s="247"/>
      <c r="R141" s="247"/>
      <c r="S141" s="247"/>
      <c r="T141" s="247"/>
      <c r="U141" s="247"/>
      <c r="V141" s="247"/>
      <c r="W141" s="247"/>
      <c r="X141" s="248"/>
      <c r="Y141" s="13"/>
      <c r="Z141" s="13"/>
      <c r="AA141" s="13"/>
      <c r="AB141" s="13"/>
      <c r="AC141" s="13"/>
      <c r="AD141" s="13"/>
      <c r="AE141" s="13"/>
      <c r="AT141" s="249" t="s">
        <v>206</v>
      </c>
      <c r="AU141" s="249" t="s">
        <v>84</v>
      </c>
      <c r="AV141" s="13" t="s">
        <v>82</v>
      </c>
      <c r="AW141" s="13" t="s">
        <v>5</v>
      </c>
      <c r="AX141" s="13" t="s">
        <v>74</v>
      </c>
      <c r="AY141" s="249" t="s">
        <v>194</v>
      </c>
    </row>
    <row r="142" s="13" customFormat="1">
      <c r="A142" s="13"/>
      <c r="B142" s="239"/>
      <c r="C142" s="240"/>
      <c r="D142" s="241" t="s">
        <v>206</v>
      </c>
      <c r="E142" s="242" t="s">
        <v>20</v>
      </c>
      <c r="F142" s="243" t="s">
        <v>218</v>
      </c>
      <c r="G142" s="240"/>
      <c r="H142" s="242" t="s">
        <v>20</v>
      </c>
      <c r="I142" s="244"/>
      <c r="J142" s="244"/>
      <c r="K142" s="240"/>
      <c r="L142" s="240"/>
      <c r="M142" s="245"/>
      <c r="N142" s="246"/>
      <c r="O142" s="247"/>
      <c r="P142" s="247"/>
      <c r="Q142" s="247"/>
      <c r="R142" s="247"/>
      <c r="S142" s="247"/>
      <c r="T142" s="247"/>
      <c r="U142" s="247"/>
      <c r="V142" s="247"/>
      <c r="W142" s="247"/>
      <c r="X142" s="248"/>
      <c r="Y142" s="13"/>
      <c r="Z142" s="13"/>
      <c r="AA142" s="13"/>
      <c r="AB142" s="13"/>
      <c r="AC142" s="13"/>
      <c r="AD142" s="13"/>
      <c r="AE142" s="13"/>
      <c r="AT142" s="249" t="s">
        <v>206</v>
      </c>
      <c r="AU142" s="249" t="s">
        <v>84</v>
      </c>
      <c r="AV142" s="13" t="s">
        <v>82</v>
      </c>
      <c r="AW142" s="13" t="s">
        <v>5</v>
      </c>
      <c r="AX142" s="13" t="s">
        <v>74</v>
      </c>
      <c r="AY142" s="249" t="s">
        <v>194</v>
      </c>
    </row>
    <row r="143" s="14" customFormat="1">
      <c r="A143" s="14"/>
      <c r="B143" s="250"/>
      <c r="C143" s="251"/>
      <c r="D143" s="241" t="s">
        <v>206</v>
      </c>
      <c r="E143" s="252" t="s">
        <v>20</v>
      </c>
      <c r="F143" s="253" t="s">
        <v>1802</v>
      </c>
      <c r="G143" s="251"/>
      <c r="H143" s="254">
        <v>5.9000000000000004</v>
      </c>
      <c r="I143" s="255"/>
      <c r="J143" s="255"/>
      <c r="K143" s="251"/>
      <c r="L143" s="251"/>
      <c r="M143" s="256"/>
      <c r="N143" s="257"/>
      <c r="O143" s="258"/>
      <c r="P143" s="258"/>
      <c r="Q143" s="258"/>
      <c r="R143" s="258"/>
      <c r="S143" s="258"/>
      <c r="T143" s="258"/>
      <c r="U143" s="258"/>
      <c r="V143" s="258"/>
      <c r="W143" s="258"/>
      <c r="X143" s="259"/>
      <c r="Y143" s="14"/>
      <c r="Z143" s="14"/>
      <c r="AA143" s="14"/>
      <c r="AB143" s="14"/>
      <c r="AC143" s="14"/>
      <c r="AD143" s="14"/>
      <c r="AE143" s="14"/>
      <c r="AT143" s="260" t="s">
        <v>206</v>
      </c>
      <c r="AU143" s="260" t="s">
        <v>84</v>
      </c>
      <c r="AV143" s="14" t="s">
        <v>84</v>
      </c>
      <c r="AW143" s="14" t="s">
        <v>5</v>
      </c>
      <c r="AX143" s="14" t="s">
        <v>74</v>
      </c>
      <c r="AY143" s="260" t="s">
        <v>194</v>
      </c>
    </row>
    <row r="144" s="15" customFormat="1">
      <c r="A144" s="15"/>
      <c r="B144" s="261"/>
      <c r="C144" s="262"/>
      <c r="D144" s="241" t="s">
        <v>206</v>
      </c>
      <c r="E144" s="263" t="s">
        <v>20</v>
      </c>
      <c r="F144" s="264" t="s">
        <v>210</v>
      </c>
      <c r="G144" s="262"/>
      <c r="H144" s="265">
        <v>5.9000000000000004</v>
      </c>
      <c r="I144" s="266"/>
      <c r="J144" s="266"/>
      <c r="K144" s="262"/>
      <c r="L144" s="262"/>
      <c r="M144" s="267"/>
      <c r="N144" s="268"/>
      <c r="O144" s="269"/>
      <c r="P144" s="269"/>
      <c r="Q144" s="269"/>
      <c r="R144" s="269"/>
      <c r="S144" s="269"/>
      <c r="T144" s="269"/>
      <c r="U144" s="269"/>
      <c r="V144" s="269"/>
      <c r="W144" s="269"/>
      <c r="X144" s="270"/>
      <c r="Y144" s="15"/>
      <c r="Z144" s="15"/>
      <c r="AA144" s="15"/>
      <c r="AB144" s="15"/>
      <c r="AC144" s="15"/>
      <c r="AD144" s="15"/>
      <c r="AE144" s="15"/>
      <c r="AT144" s="271" t="s">
        <v>206</v>
      </c>
      <c r="AU144" s="271" t="s">
        <v>84</v>
      </c>
      <c r="AV144" s="15" t="s">
        <v>202</v>
      </c>
      <c r="AW144" s="15" t="s">
        <v>5</v>
      </c>
      <c r="AX144" s="15" t="s">
        <v>82</v>
      </c>
      <c r="AY144" s="271" t="s">
        <v>194</v>
      </c>
    </row>
    <row r="145" s="14" customFormat="1">
      <c r="A145" s="14"/>
      <c r="B145" s="250"/>
      <c r="C145" s="251"/>
      <c r="D145" s="241" t="s">
        <v>206</v>
      </c>
      <c r="E145" s="251"/>
      <c r="F145" s="253" t="s">
        <v>1803</v>
      </c>
      <c r="G145" s="251"/>
      <c r="H145" s="254">
        <v>0.60799999999999998</v>
      </c>
      <c r="I145" s="255"/>
      <c r="J145" s="255"/>
      <c r="K145" s="251"/>
      <c r="L145" s="251"/>
      <c r="M145" s="256"/>
      <c r="N145" s="257"/>
      <c r="O145" s="258"/>
      <c r="P145" s="258"/>
      <c r="Q145" s="258"/>
      <c r="R145" s="258"/>
      <c r="S145" s="258"/>
      <c r="T145" s="258"/>
      <c r="U145" s="258"/>
      <c r="V145" s="258"/>
      <c r="W145" s="258"/>
      <c r="X145" s="259"/>
      <c r="Y145" s="14"/>
      <c r="Z145" s="14"/>
      <c r="AA145" s="14"/>
      <c r="AB145" s="14"/>
      <c r="AC145" s="14"/>
      <c r="AD145" s="14"/>
      <c r="AE145" s="14"/>
      <c r="AT145" s="260" t="s">
        <v>206</v>
      </c>
      <c r="AU145" s="260" t="s">
        <v>84</v>
      </c>
      <c r="AV145" s="14" t="s">
        <v>84</v>
      </c>
      <c r="AW145" s="14" t="s">
        <v>4</v>
      </c>
      <c r="AX145" s="14" t="s">
        <v>82</v>
      </c>
      <c r="AY145" s="260" t="s">
        <v>194</v>
      </c>
    </row>
    <row r="146" s="2" customFormat="1">
      <c r="A146" s="41"/>
      <c r="B146" s="42"/>
      <c r="C146" s="220" t="s">
        <v>248</v>
      </c>
      <c r="D146" s="220" t="s">
        <v>197</v>
      </c>
      <c r="E146" s="221" t="s">
        <v>1804</v>
      </c>
      <c r="F146" s="222" t="s">
        <v>1805</v>
      </c>
      <c r="G146" s="223" t="s">
        <v>262</v>
      </c>
      <c r="H146" s="224">
        <v>9.4199999999999999</v>
      </c>
      <c r="I146" s="225"/>
      <c r="J146" s="225"/>
      <c r="K146" s="226">
        <f>ROUND(P146*H146,2)</f>
        <v>0</v>
      </c>
      <c r="L146" s="222" t="s">
        <v>201</v>
      </c>
      <c r="M146" s="47"/>
      <c r="N146" s="227" t="s">
        <v>20</v>
      </c>
      <c r="O146" s="228" t="s">
        <v>43</v>
      </c>
      <c r="P146" s="229">
        <f>I146+J146</f>
        <v>0</v>
      </c>
      <c r="Q146" s="229">
        <f>ROUND(I146*H146,2)</f>
        <v>0</v>
      </c>
      <c r="R146" s="229">
        <f>ROUND(J146*H146,2)</f>
        <v>0</v>
      </c>
      <c r="S146" s="87"/>
      <c r="T146" s="230">
        <f>S146*H146</f>
        <v>0</v>
      </c>
      <c r="U146" s="230">
        <v>0</v>
      </c>
      <c r="V146" s="230">
        <f>U146*H146</f>
        <v>0</v>
      </c>
      <c r="W146" s="230">
        <v>0</v>
      </c>
      <c r="X146" s="231">
        <f>W146*H146</f>
        <v>0</v>
      </c>
      <c r="Y146" s="41"/>
      <c r="Z146" s="41"/>
      <c r="AA146" s="41"/>
      <c r="AB146" s="41"/>
      <c r="AC146" s="41"/>
      <c r="AD146" s="41"/>
      <c r="AE146" s="41"/>
      <c r="AR146" s="232" t="s">
        <v>202</v>
      </c>
      <c r="AT146" s="232" t="s">
        <v>197</v>
      </c>
      <c r="AU146" s="232" t="s">
        <v>84</v>
      </c>
      <c r="AY146" s="20" t="s">
        <v>194</v>
      </c>
      <c r="BE146" s="233">
        <f>IF(O146="základní",K146,0)</f>
        <v>0</v>
      </c>
      <c r="BF146" s="233">
        <f>IF(O146="snížená",K146,0)</f>
        <v>0</v>
      </c>
      <c r="BG146" s="233">
        <f>IF(O146="zákl. přenesená",K146,0)</f>
        <v>0</v>
      </c>
      <c r="BH146" s="233">
        <f>IF(O146="sníž. přenesená",K146,0)</f>
        <v>0</v>
      </c>
      <c r="BI146" s="233">
        <f>IF(O146="nulová",K146,0)</f>
        <v>0</v>
      </c>
      <c r="BJ146" s="20" t="s">
        <v>82</v>
      </c>
      <c r="BK146" s="233">
        <f>ROUND(P146*H146,2)</f>
        <v>0</v>
      </c>
      <c r="BL146" s="20" t="s">
        <v>202</v>
      </c>
      <c r="BM146" s="232" t="s">
        <v>1806</v>
      </c>
    </row>
    <row r="147" s="2" customFormat="1">
      <c r="A147" s="41"/>
      <c r="B147" s="42"/>
      <c r="C147" s="43"/>
      <c r="D147" s="234" t="s">
        <v>204</v>
      </c>
      <c r="E147" s="43"/>
      <c r="F147" s="235" t="s">
        <v>1807</v>
      </c>
      <c r="G147" s="43"/>
      <c r="H147" s="43"/>
      <c r="I147" s="236"/>
      <c r="J147" s="236"/>
      <c r="K147" s="43"/>
      <c r="L147" s="43"/>
      <c r="M147" s="47"/>
      <c r="N147" s="237"/>
      <c r="O147" s="238"/>
      <c r="P147" s="87"/>
      <c r="Q147" s="87"/>
      <c r="R147" s="87"/>
      <c r="S147" s="87"/>
      <c r="T147" s="87"/>
      <c r="U147" s="87"/>
      <c r="V147" s="87"/>
      <c r="W147" s="87"/>
      <c r="X147" s="88"/>
      <c r="Y147" s="41"/>
      <c r="Z147" s="41"/>
      <c r="AA147" s="41"/>
      <c r="AB147" s="41"/>
      <c r="AC147" s="41"/>
      <c r="AD147" s="41"/>
      <c r="AE147" s="41"/>
      <c r="AT147" s="20" t="s">
        <v>204</v>
      </c>
      <c r="AU147" s="20" t="s">
        <v>84</v>
      </c>
    </row>
    <row r="148" s="13" customFormat="1">
      <c r="A148" s="13"/>
      <c r="B148" s="239"/>
      <c r="C148" s="240"/>
      <c r="D148" s="241" t="s">
        <v>206</v>
      </c>
      <c r="E148" s="242" t="s">
        <v>20</v>
      </c>
      <c r="F148" s="243" t="s">
        <v>1808</v>
      </c>
      <c r="G148" s="240"/>
      <c r="H148" s="242" t="s">
        <v>20</v>
      </c>
      <c r="I148" s="244"/>
      <c r="J148" s="244"/>
      <c r="K148" s="240"/>
      <c r="L148" s="240"/>
      <c r="M148" s="245"/>
      <c r="N148" s="246"/>
      <c r="O148" s="247"/>
      <c r="P148" s="247"/>
      <c r="Q148" s="247"/>
      <c r="R148" s="247"/>
      <c r="S148" s="247"/>
      <c r="T148" s="247"/>
      <c r="U148" s="247"/>
      <c r="V148" s="247"/>
      <c r="W148" s="247"/>
      <c r="X148" s="248"/>
      <c r="Y148" s="13"/>
      <c r="Z148" s="13"/>
      <c r="AA148" s="13"/>
      <c r="AB148" s="13"/>
      <c r="AC148" s="13"/>
      <c r="AD148" s="13"/>
      <c r="AE148" s="13"/>
      <c r="AT148" s="249" t="s">
        <v>206</v>
      </c>
      <c r="AU148" s="249" t="s">
        <v>84</v>
      </c>
      <c r="AV148" s="13" t="s">
        <v>82</v>
      </c>
      <c r="AW148" s="13" t="s">
        <v>5</v>
      </c>
      <c r="AX148" s="13" t="s">
        <v>74</v>
      </c>
      <c r="AY148" s="249" t="s">
        <v>194</v>
      </c>
    </row>
    <row r="149" s="13" customFormat="1">
      <c r="A149" s="13"/>
      <c r="B149" s="239"/>
      <c r="C149" s="240"/>
      <c r="D149" s="241" t="s">
        <v>206</v>
      </c>
      <c r="E149" s="242" t="s">
        <v>20</v>
      </c>
      <c r="F149" s="243" t="s">
        <v>1771</v>
      </c>
      <c r="G149" s="240"/>
      <c r="H149" s="242" t="s">
        <v>20</v>
      </c>
      <c r="I149" s="244"/>
      <c r="J149" s="244"/>
      <c r="K149" s="240"/>
      <c r="L149" s="240"/>
      <c r="M149" s="245"/>
      <c r="N149" s="246"/>
      <c r="O149" s="247"/>
      <c r="P149" s="247"/>
      <c r="Q149" s="247"/>
      <c r="R149" s="247"/>
      <c r="S149" s="247"/>
      <c r="T149" s="247"/>
      <c r="U149" s="247"/>
      <c r="V149" s="247"/>
      <c r="W149" s="247"/>
      <c r="X149" s="248"/>
      <c r="Y149" s="13"/>
      <c r="Z149" s="13"/>
      <c r="AA149" s="13"/>
      <c r="AB149" s="13"/>
      <c r="AC149" s="13"/>
      <c r="AD149" s="13"/>
      <c r="AE149" s="13"/>
      <c r="AT149" s="249" t="s">
        <v>206</v>
      </c>
      <c r="AU149" s="249" t="s">
        <v>84</v>
      </c>
      <c r="AV149" s="13" t="s">
        <v>82</v>
      </c>
      <c r="AW149" s="13" t="s">
        <v>5</v>
      </c>
      <c r="AX149" s="13" t="s">
        <v>74</v>
      </c>
      <c r="AY149" s="249" t="s">
        <v>194</v>
      </c>
    </row>
    <row r="150" s="13" customFormat="1">
      <c r="A150" s="13"/>
      <c r="B150" s="239"/>
      <c r="C150" s="240"/>
      <c r="D150" s="241" t="s">
        <v>206</v>
      </c>
      <c r="E150" s="242" t="s">
        <v>20</v>
      </c>
      <c r="F150" s="243" t="s">
        <v>1809</v>
      </c>
      <c r="G150" s="240"/>
      <c r="H150" s="242" t="s">
        <v>20</v>
      </c>
      <c r="I150" s="244"/>
      <c r="J150" s="244"/>
      <c r="K150" s="240"/>
      <c r="L150" s="240"/>
      <c r="M150" s="245"/>
      <c r="N150" s="246"/>
      <c r="O150" s="247"/>
      <c r="P150" s="247"/>
      <c r="Q150" s="247"/>
      <c r="R150" s="247"/>
      <c r="S150" s="247"/>
      <c r="T150" s="247"/>
      <c r="U150" s="247"/>
      <c r="V150" s="247"/>
      <c r="W150" s="247"/>
      <c r="X150" s="248"/>
      <c r="Y150" s="13"/>
      <c r="Z150" s="13"/>
      <c r="AA150" s="13"/>
      <c r="AB150" s="13"/>
      <c r="AC150" s="13"/>
      <c r="AD150" s="13"/>
      <c r="AE150" s="13"/>
      <c r="AT150" s="249" t="s">
        <v>206</v>
      </c>
      <c r="AU150" s="249" t="s">
        <v>84</v>
      </c>
      <c r="AV150" s="13" t="s">
        <v>82</v>
      </c>
      <c r="AW150" s="13" t="s">
        <v>5</v>
      </c>
      <c r="AX150" s="13" t="s">
        <v>74</v>
      </c>
      <c r="AY150" s="249" t="s">
        <v>194</v>
      </c>
    </row>
    <row r="151" s="13" customFormat="1">
      <c r="A151" s="13"/>
      <c r="B151" s="239"/>
      <c r="C151" s="240"/>
      <c r="D151" s="241" t="s">
        <v>206</v>
      </c>
      <c r="E151" s="242" t="s">
        <v>20</v>
      </c>
      <c r="F151" s="243" t="s">
        <v>262</v>
      </c>
      <c r="G151" s="240"/>
      <c r="H151" s="242" t="s">
        <v>20</v>
      </c>
      <c r="I151" s="244"/>
      <c r="J151" s="244"/>
      <c r="K151" s="240"/>
      <c r="L151" s="240"/>
      <c r="M151" s="245"/>
      <c r="N151" s="246"/>
      <c r="O151" s="247"/>
      <c r="P151" s="247"/>
      <c r="Q151" s="247"/>
      <c r="R151" s="247"/>
      <c r="S151" s="247"/>
      <c r="T151" s="247"/>
      <c r="U151" s="247"/>
      <c r="V151" s="247"/>
      <c r="W151" s="247"/>
      <c r="X151" s="248"/>
      <c r="Y151" s="13"/>
      <c r="Z151" s="13"/>
      <c r="AA151" s="13"/>
      <c r="AB151" s="13"/>
      <c r="AC151" s="13"/>
      <c r="AD151" s="13"/>
      <c r="AE151" s="13"/>
      <c r="AT151" s="249" t="s">
        <v>206</v>
      </c>
      <c r="AU151" s="249" t="s">
        <v>84</v>
      </c>
      <c r="AV151" s="13" t="s">
        <v>82</v>
      </c>
      <c r="AW151" s="13" t="s">
        <v>5</v>
      </c>
      <c r="AX151" s="13" t="s">
        <v>74</v>
      </c>
      <c r="AY151" s="249" t="s">
        <v>194</v>
      </c>
    </row>
    <row r="152" s="14" customFormat="1">
      <c r="A152" s="14"/>
      <c r="B152" s="250"/>
      <c r="C152" s="251"/>
      <c r="D152" s="241" t="s">
        <v>206</v>
      </c>
      <c r="E152" s="252" t="s">
        <v>20</v>
      </c>
      <c r="F152" s="253" t="s">
        <v>1810</v>
      </c>
      <c r="G152" s="251"/>
      <c r="H152" s="254">
        <v>9.4199999999999999</v>
      </c>
      <c r="I152" s="255"/>
      <c r="J152" s="255"/>
      <c r="K152" s="251"/>
      <c r="L152" s="251"/>
      <c r="M152" s="256"/>
      <c r="N152" s="257"/>
      <c r="O152" s="258"/>
      <c r="P152" s="258"/>
      <c r="Q152" s="258"/>
      <c r="R152" s="258"/>
      <c r="S152" s="258"/>
      <c r="T152" s="258"/>
      <c r="U152" s="258"/>
      <c r="V152" s="258"/>
      <c r="W152" s="258"/>
      <c r="X152" s="259"/>
      <c r="Y152" s="14"/>
      <c r="Z152" s="14"/>
      <c r="AA152" s="14"/>
      <c r="AB152" s="14"/>
      <c r="AC152" s="14"/>
      <c r="AD152" s="14"/>
      <c r="AE152" s="14"/>
      <c r="AT152" s="260" t="s">
        <v>206</v>
      </c>
      <c r="AU152" s="260" t="s">
        <v>84</v>
      </c>
      <c r="AV152" s="14" t="s">
        <v>84</v>
      </c>
      <c r="AW152" s="14" t="s">
        <v>5</v>
      </c>
      <c r="AX152" s="14" t="s">
        <v>74</v>
      </c>
      <c r="AY152" s="260" t="s">
        <v>194</v>
      </c>
    </row>
    <row r="153" s="15" customFormat="1">
      <c r="A153" s="15"/>
      <c r="B153" s="261"/>
      <c r="C153" s="262"/>
      <c r="D153" s="241" t="s">
        <v>206</v>
      </c>
      <c r="E153" s="263" t="s">
        <v>20</v>
      </c>
      <c r="F153" s="264" t="s">
        <v>210</v>
      </c>
      <c r="G153" s="262"/>
      <c r="H153" s="265">
        <v>9.4199999999999999</v>
      </c>
      <c r="I153" s="266"/>
      <c r="J153" s="266"/>
      <c r="K153" s="262"/>
      <c r="L153" s="262"/>
      <c r="M153" s="267"/>
      <c r="N153" s="268"/>
      <c r="O153" s="269"/>
      <c r="P153" s="269"/>
      <c r="Q153" s="269"/>
      <c r="R153" s="269"/>
      <c r="S153" s="269"/>
      <c r="T153" s="269"/>
      <c r="U153" s="269"/>
      <c r="V153" s="269"/>
      <c r="W153" s="269"/>
      <c r="X153" s="270"/>
      <c r="Y153" s="15"/>
      <c r="Z153" s="15"/>
      <c r="AA153" s="15"/>
      <c r="AB153" s="15"/>
      <c r="AC153" s="15"/>
      <c r="AD153" s="15"/>
      <c r="AE153" s="15"/>
      <c r="AT153" s="271" t="s">
        <v>206</v>
      </c>
      <c r="AU153" s="271" t="s">
        <v>84</v>
      </c>
      <c r="AV153" s="15" t="s">
        <v>202</v>
      </c>
      <c r="AW153" s="15" t="s">
        <v>5</v>
      </c>
      <c r="AX153" s="15" t="s">
        <v>82</v>
      </c>
      <c r="AY153" s="271" t="s">
        <v>194</v>
      </c>
    </row>
    <row r="154" s="2" customFormat="1" ht="16.5" customHeight="1">
      <c r="A154" s="41"/>
      <c r="B154" s="42"/>
      <c r="C154" s="283" t="s">
        <v>266</v>
      </c>
      <c r="D154" s="283" t="s">
        <v>418</v>
      </c>
      <c r="E154" s="284" t="s">
        <v>1811</v>
      </c>
      <c r="F154" s="285" t="s">
        <v>1812</v>
      </c>
      <c r="G154" s="286" t="s">
        <v>262</v>
      </c>
      <c r="H154" s="287">
        <v>9.4199999999999999</v>
      </c>
      <c r="I154" s="288"/>
      <c r="J154" s="289"/>
      <c r="K154" s="290">
        <f>ROUND(P154*H154,2)</f>
        <v>0</v>
      </c>
      <c r="L154" s="285" t="s">
        <v>20</v>
      </c>
      <c r="M154" s="291"/>
      <c r="N154" s="292" t="s">
        <v>20</v>
      </c>
      <c r="O154" s="228" t="s">
        <v>43</v>
      </c>
      <c r="P154" s="229">
        <f>I154+J154</f>
        <v>0</v>
      </c>
      <c r="Q154" s="229">
        <f>ROUND(I154*H154,2)</f>
        <v>0</v>
      </c>
      <c r="R154" s="229">
        <f>ROUND(J154*H154,2)</f>
        <v>0</v>
      </c>
      <c r="S154" s="87"/>
      <c r="T154" s="230">
        <f>S154*H154</f>
        <v>0</v>
      </c>
      <c r="U154" s="230">
        <v>1</v>
      </c>
      <c r="V154" s="230">
        <f>U154*H154</f>
        <v>9.4199999999999999</v>
      </c>
      <c r="W154" s="230">
        <v>0</v>
      </c>
      <c r="X154" s="231">
        <f>W154*H154</f>
        <v>0</v>
      </c>
      <c r="Y154" s="41"/>
      <c r="Z154" s="41"/>
      <c r="AA154" s="41"/>
      <c r="AB154" s="41"/>
      <c r="AC154" s="41"/>
      <c r="AD154" s="41"/>
      <c r="AE154" s="41"/>
      <c r="AR154" s="232" t="s">
        <v>243</v>
      </c>
      <c r="AT154" s="232" t="s">
        <v>418</v>
      </c>
      <c r="AU154" s="232" t="s">
        <v>84</v>
      </c>
      <c r="AY154" s="20" t="s">
        <v>194</v>
      </c>
      <c r="BE154" s="233">
        <f>IF(O154="základní",K154,0)</f>
        <v>0</v>
      </c>
      <c r="BF154" s="233">
        <f>IF(O154="snížená",K154,0)</f>
        <v>0</v>
      </c>
      <c r="BG154" s="233">
        <f>IF(O154="zákl. přenesená",K154,0)</f>
        <v>0</v>
      </c>
      <c r="BH154" s="233">
        <f>IF(O154="sníž. přenesená",K154,0)</f>
        <v>0</v>
      </c>
      <c r="BI154" s="233">
        <f>IF(O154="nulová",K154,0)</f>
        <v>0</v>
      </c>
      <c r="BJ154" s="20" t="s">
        <v>82</v>
      </c>
      <c r="BK154" s="233">
        <f>ROUND(P154*H154,2)</f>
        <v>0</v>
      </c>
      <c r="BL154" s="20" t="s">
        <v>202</v>
      </c>
      <c r="BM154" s="232" t="s">
        <v>1813</v>
      </c>
    </row>
    <row r="155" s="13" customFormat="1">
      <c r="A155" s="13"/>
      <c r="B155" s="239"/>
      <c r="C155" s="240"/>
      <c r="D155" s="241" t="s">
        <v>206</v>
      </c>
      <c r="E155" s="242" t="s">
        <v>20</v>
      </c>
      <c r="F155" s="243" t="s">
        <v>1771</v>
      </c>
      <c r="G155" s="240"/>
      <c r="H155" s="242" t="s">
        <v>20</v>
      </c>
      <c r="I155" s="244"/>
      <c r="J155" s="244"/>
      <c r="K155" s="240"/>
      <c r="L155" s="240"/>
      <c r="M155" s="245"/>
      <c r="N155" s="246"/>
      <c r="O155" s="247"/>
      <c r="P155" s="247"/>
      <c r="Q155" s="247"/>
      <c r="R155" s="247"/>
      <c r="S155" s="247"/>
      <c r="T155" s="247"/>
      <c r="U155" s="247"/>
      <c r="V155" s="247"/>
      <c r="W155" s="247"/>
      <c r="X155" s="248"/>
      <c r="Y155" s="13"/>
      <c r="Z155" s="13"/>
      <c r="AA155" s="13"/>
      <c r="AB155" s="13"/>
      <c r="AC155" s="13"/>
      <c r="AD155" s="13"/>
      <c r="AE155" s="13"/>
      <c r="AT155" s="249" t="s">
        <v>206</v>
      </c>
      <c r="AU155" s="249" t="s">
        <v>84</v>
      </c>
      <c r="AV155" s="13" t="s">
        <v>82</v>
      </c>
      <c r="AW155" s="13" t="s">
        <v>5</v>
      </c>
      <c r="AX155" s="13" t="s">
        <v>74</v>
      </c>
      <c r="AY155" s="249" t="s">
        <v>194</v>
      </c>
    </row>
    <row r="156" s="13" customFormat="1">
      <c r="A156" s="13"/>
      <c r="B156" s="239"/>
      <c r="C156" s="240"/>
      <c r="D156" s="241" t="s">
        <v>206</v>
      </c>
      <c r="E156" s="242" t="s">
        <v>20</v>
      </c>
      <c r="F156" s="243" t="s">
        <v>1809</v>
      </c>
      <c r="G156" s="240"/>
      <c r="H156" s="242" t="s">
        <v>20</v>
      </c>
      <c r="I156" s="244"/>
      <c r="J156" s="244"/>
      <c r="K156" s="240"/>
      <c r="L156" s="240"/>
      <c r="M156" s="245"/>
      <c r="N156" s="246"/>
      <c r="O156" s="247"/>
      <c r="P156" s="247"/>
      <c r="Q156" s="247"/>
      <c r="R156" s="247"/>
      <c r="S156" s="247"/>
      <c r="T156" s="247"/>
      <c r="U156" s="247"/>
      <c r="V156" s="247"/>
      <c r="W156" s="247"/>
      <c r="X156" s="248"/>
      <c r="Y156" s="13"/>
      <c r="Z156" s="13"/>
      <c r="AA156" s="13"/>
      <c r="AB156" s="13"/>
      <c r="AC156" s="13"/>
      <c r="AD156" s="13"/>
      <c r="AE156" s="13"/>
      <c r="AT156" s="249" t="s">
        <v>206</v>
      </c>
      <c r="AU156" s="249" t="s">
        <v>84</v>
      </c>
      <c r="AV156" s="13" t="s">
        <v>82</v>
      </c>
      <c r="AW156" s="13" t="s">
        <v>5</v>
      </c>
      <c r="AX156" s="13" t="s">
        <v>74</v>
      </c>
      <c r="AY156" s="249" t="s">
        <v>194</v>
      </c>
    </row>
    <row r="157" s="13" customFormat="1">
      <c r="A157" s="13"/>
      <c r="B157" s="239"/>
      <c r="C157" s="240"/>
      <c r="D157" s="241" t="s">
        <v>206</v>
      </c>
      <c r="E157" s="242" t="s">
        <v>20</v>
      </c>
      <c r="F157" s="243" t="s">
        <v>262</v>
      </c>
      <c r="G157" s="240"/>
      <c r="H157" s="242" t="s">
        <v>20</v>
      </c>
      <c r="I157" s="244"/>
      <c r="J157" s="244"/>
      <c r="K157" s="240"/>
      <c r="L157" s="240"/>
      <c r="M157" s="245"/>
      <c r="N157" s="246"/>
      <c r="O157" s="247"/>
      <c r="P157" s="247"/>
      <c r="Q157" s="247"/>
      <c r="R157" s="247"/>
      <c r="S157" s="247"/>
      <c r="T157" s="247"/>
      <c r="U157" s="247"/>
      <c r="V157" s="247"/>
      <c r="W157" s="247"/>
      <c r="X157" s="248"/>
      <c r="Y157" s="13"/>
      <c r="Z157" s="13"/>
      <c r="AA157" s="13"/>
      <c r="AB157" s="13"/>
      <c r="AC157" s="13"/>
      <c r="AD157" s="13"/>
      <c r="AE157" s="13"/>
      <c r="AT157" s="249" t="s">
        <v>206</v>
      </c>
      <c r="AU157" s="249" t="s">
        <v>84</v>
      </c>
      <c r="AV157" s="13" t="s">
        <v>82</v>
      </c>
      <c r="AW157" s="13" t="s">
        <v>5</v>
      </c>
      <c r="AX157" s="13" t="s">
        <v>74</v>
      </c>
      <c r="AY157" s="249" t="s">
        <v>194</v>
      </c>
    </row>
    <row r="158" s="14" customFormat="1">
      <c r="A158" s="14"/>
      <c r="B158" s="250"/>
      <c r="C158" s="251"/>
      <c r="D158" s="241" t="s">
        <v>206</v>
      </c>
      <c r="E158" s="252" t="s">
        <v>20</v>
      </c>
      <c r="F158" s="253" t="s">
        <v>1810</v>
      </c>
      <c r="G158" s="251"/>
      <c r="H158" s="254">
        <v>9.4199999999999999</v>
      </c>
      <c r="I158" s="255"/>
      <c r="J158" s="255"/>
      <c r="K158" s="251"/>
      <c r="L158" s="251"/>
      <c r="M158" s="256"/>
      <c r="N158" s="257"/>
      <c r="O158" s="258"/>
      <c r="P158" s="258"/>
      <c r="Q158" s="258"/>
      <c r="R158" s="258"/>
      <c r="S158" s="258"/>
      <c r="T158" s="258"/>
      <c r="U158" s="258"/>
      <c r="V158" s="258"/>
      <c r="W158" s="258"/>
      <c r="X158" s="259"/>
      <c r="Y158" s="14"/>
      <c r="Z158" s="14"/>
      <c r="AA158" s="14"/>
      <c r="AB158" s="14"/>
      <c r="AC158" s="14"/>
      <c r="AD158" s="14"/>
      <c r="AE158" s="14"/>
      <c r="AT158" s="260" t="s">
        <v>206</v>
      </c>
      <c r="AU158" s="260" t="s">
        <v>84</v>
      </c>
      <c r="AV158" s="14" t="s">
        <v>84</v>
      </c>
      <c r="AW158" s="14" t="s">
        <v>5</v>
      </c>
      <c r="AX158" s="14" t="s">
        <v>74</v>
      </c>
      <c r="AY158" s="260" t="s">
        <v>194</v>
      </c>
    </row>
    <row r="159" s="15" customFormat="1">
      <c r="A159" s="15"/>
      <c r="B159" s="261"/>
      <c r="C159" s="262"/>
      <c r="D159" s="241" t="s">
        <v>206</v>
      </c>
      <c r="E159" s="263" t="s">
        <v>20</v>
      </c>
      <c r="F159" s="264" t="s">
        <v>210</v>
      </c>
      <c r="G159" s="262"/>
      <c r="H159" s="265">
        <v>9.4199999999999999</v>
      </c>
      <c r="I159" s="266"/>
      <c r="J159" s="266"/>
      <c r="K159" s="262"/>
      <c r="L159" s="262"/>
      <c r="M159" s="267"/>
      <c r="N159" s="268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 s="15"/>
      <c r="Z159" s="15"/>
      <c r="AA159" s="15"/>
      <c r="AB159" s="15"/>
      <c r="AC159" s="15"/>
      <c r="AD159" s="15"/>
      <c r="AE159" s="15"/>
      <c r="AT159" s="271" t="s">
        <v>206</v>
      </c>
      <c r="AU159" s="271" t="s">
        <v>84</v>
      </c>
      <c r="AV159" s="15" t="s">
        <v>202</v>
      </c>
      <c r="AW159" s="15" t="s">
        <v>5</v>
      </c>
      <c r="AX159" s="15" t="s">
        <v>82</v>
      </c>
      <c r="AY159" s="271" t="s">
        <v>194</v>
      </c>
    </row>
    <row r="160" s="2" customFormat="1" ht="24.15" customHeight="1">
      <c r="A160" s="41"/>
      <c r="B160" s="42"/>
      <c r="C160" s="220" t="s">
        <v>259</v>
      </c>
      <c r="D160" s="220" t="s">
        <v>197</v>
      </c>
      <c r="E160" s="221" t="s">
        <v>1634</v>
      </c>
      <c r="F160" s="222" t="s">
        <v>1635</v>
      </c>
      <c r="G160" s="223" t="s">
        <v>262</v>
      </c>
      <c r="H160" s="224">
        <v>0.033000000000000002</v>
      </c>
      <c r="I160" s="225"/>
      <c r="J160" s="225"/>
      <c r="K160" s="226">
        <f>ROUND(P160*H160,2)</f>
        <v>0</v>
      </c>
      <c r="L160" s="222" t="s">
        <v>201</v>
      </c>
      <c r="M160" s="47"/>
      <c r="N160" s="227" t="s">
        <v>20</v>
      </c>
      <c r="O160" s="228" t="s">
        <v>43</v>
      </c>
      <c r="P160" s="229">
        <f>I160+J160</f>
        <v>0</v>
      </c>
      <c r="Q160" s="229">
        <f>ROUND(I160*H160,2)</f>
        <v>0</v>
      </c>
      <c r="R160" s="229">
        <f>ROUND(J160*H160,2)</f>
        <v>0</v>
      </c>
      <c r="S160" s="87"/>
      <c r="T160" s="230">
        <f>S160*H160</f>
        <v>0</v>
      </c>
      <c r="U160" s="230">
        <v>0</v>
      </c>
      <c r="V160" s="230">
        <f>U160*H160</f>
        <v>0</v>
      </c>
      <c r="W160" s="230">
        <v>0</v>
      </c>
      <c r="X160" s="231">
        <f>W160*H160</f>
        <v>0</v>
      </c>
      <c r="Y160" s="41"/>
      <c r="Z160" s="41"/>
      <c r="AA160" s="41"/>
      <c r="AB160" s="41"/>
      <c r="AC160" s="41"/>
      <c r="AD160" s="41"/>
      <c r="AE160" s="41"/>
      <c r="AR160" s="232" t="s">
        <v>202</v>
      </c>
      <c r="AT160" s="232" t="s">
        <v>197</v>
      </c>
      <c r="AU160" s="232" t="s">
        <v>84</v>
      </c>
      <c r="AY160" s="20" t="s">
        <v>194</v>
      </c>
      <c r="BE160" s="233">
        <f>IF(O160="základní",K160,0)</f>
        <v>0</v>
      </c>
      <c r="BF160" s="233">
        <f>IF(O160="snížená",K160,0)</f>
        <v>0</v>
      </c>
      <c r="BG160" s="233">
        <f>IF(O160="zákl. přenesená",K160,0)</f>
        <v>0</v>
      </c>
      <c r="BH160" s="233">
        <f>IF(O160="sníž. přenesená",K160,0)</f>
        <v>0</v>
      </c>
      <c r="BI160" s="233">
        <f>IF(O160="nulová",K160,0)</f>
        <v>0</v>
      </c>
      <c r="BJ160" s="20" t="s">
        <v>82</v>
      </c>
      <c r="BK160" s="233">
        <f>ROUND(P160*H160,2)</f>
        <v>0</v>
      </c>
      <c r="BL160" s="20" t="s">
        <v>202</v>
      </c>
      <c r="BM160" s="232" t="s">
        <v>1814</v>
      </c>
    </row>
    <row r="161" s="2" customFormat="1">
      <c r="A161" s="41"/>
      <c r="B161" s="42"/>
      <c r="C161" s="43"/>
      <c r="D161" s="234" t="s">
        <v>204</v>
      </c>
      <c r="E161" s="43"/>
      <c r="F161" s="235" t="s">
        <v>1637</v>
      </c>
      <c r="G161" s="43"/>
      <c r="H161" s="43"/>
      <c r="I161" s="236"/>
      <c r="J161" s="236"/>
      <c r="K161" s="43"/>
      <c r="L161" s="43"/>
      <c r="M161" s="47"/>
      <c r="N161" s="237"/>
      <c r="O161" s="238"/>
      <c r="P161" s="87"/>
      <c r="Q161" s="87"/>
      <c r="R161" s="87"/>
      <c r="S161" s="87"/>
      <c r="T161" s="87"/>
      <c r="U161" s="87"/>
      <c r="V161" s="87"/>
      <c r="W161" s="87"/>
      <c r="X161" s="88"/>
      <c r="Y161" s="41"/>
      <c r="Z161" s="41"/>
      <c r="AA161" s="41"/>
      <c r="AB161" s="41"/>
      <c r="AC161" s="41"/>
      <c r="AD161" s="41"/>
      <c r="AE161" s="41"/>
      <c r="AT161" s="20" t="s">
        <v>204</v>
      </c>
      <c r="AU161" s="20" t="s">
        <v>84</v>
      </c>
    </row>
    <row r="162" s="13" customFormat="1">
      <c r="A162" s="13"/>
      <c r="B162" s="239"/>
      <c r="C162" s="240"/>
      <c r="D162" s="241" t="s">
        <v>206</v>
      </c>
      <c r="E162" s="242" t="s">
        <v>20</v>
      </c>
      <c r="F162" s="243" t="s">
        <v>1771</v>
      </c>
      <c r="G162" s="240"/>
      <c r="H162" s="242" t="s">
        <v>20</v>
      </c>
      <c r="I162" s="244"/>
      <c r="J162" s="244"/>
      <c r="K162" s="240"/>
      <c r="L162" s="240"/>
      <c r="M162" s="245"/>
      <c r="N162" s="246"/>
      <c r="O162" s="247"/>
      <c r="P162" s="247"/>
      <c r="Q162" s="247"/>
      <c r="R162" s="247"/>
      <c r="S162" s="247"/>
      <c r="T162" s="247"/>
      <c r="U162" s="247"/>
      <c r="V162" s="247"/>
      <c r="W162" s="247"/>
      <c r="X162" s="248"/>
      <c r="Y162" s="13"/>
      <c r="Z162" s="13"/>
      <c r="AA162" s="13"/>
      <c r="AB162" s="13"/>
      <c r="AC162" s="13"/>
      <c r="AD162" s="13"/>
      <c r="AE162" s="13"/>
      <c r="AT162" s="249" t="s">
        <v>206</v>
      </c>
      <c r="AU162" s="249" t="s">
        <v>84</v>
      </c>
      <c r="AV162" s="13" t="s">
        <v>82</v>
      </c>
      <c r="AW162" s="13" t="s">
        <v>5</v>
      </c>
      <c r="AX162" s="13" t="s">
        <v>74</v>
      </c>
      <c r="AY162" s="249" t="s">
        <v>194</v>
      </c>
    </row>
    <row r="163" s="13" customFormat="1">
      <c r="A163" s="13"/>
      <c r="B163" s="239"/>
      <c r="C163" s="240"/>
      <c r="D163" s="241" t="s">
        <v>206</v>
      </c>
      <c r="E163" s="242" t="s">
        <v>20</v>
      </c>
      <c r="F163" s="243" t="s">
        <v>1815</v>
      </c>
      <c r="G163" s="240"/>
      <c r="H163" s="242" t="s">
        <v>20</v>
      </c>
      <c r="I163" s="244"/>
      <c r="J163" s="244"/>
      <c r="K163" s="240"/>
      <c r="L163" s="240"/>
      <c r="M163" s="245"/>
      <c r="N163" s="246"/>
      <c r="O163" s="247"/>
      <c r="P163" s="247"/>
      <c r="Q163" s="247"/>
      <c r="R163" s="247"/>
      <c r="S163" s="247"/>
      <c r="T163" s="247"/>
      <c r="U163" s="247"/>
      <c r="V163" s="247"/>
      <c r="W163" s="247"/>
      <c r="X163" s="248"/>
      <c r="Y163" s="13"/>
      <c r="Z163" s="13"/>
      <c r="AA163" s="13"/>
      <c r="AB163" s="13"/>
      <c r="AC163" s="13"/>
      <c r="AD163" s="13"/>
      <c r="AE163" s="13"/>
      <c r="AT163" s="249" t="s">
        <v>206</v>
      </c>
      <c r="AU163" s="249" t="s">
        <v>84</v>
      </c>
      <c r="AV163" s="13" t="s">
        <v>82</v>
      </c>
      <c r="AW163" s="13" t="s">
        <v>5</v>
      </c>
      <c r="AX163" s="13" t="s">
        <v>74</v>
      </c>
      <c r="AY163" s="249" t="s">
        <v>194</v>
      </c>
    </row>
    <row r="164" s="13" customFormat="1">
      <c r="A164" s="13"/>
      <c r="B164" s="239"/>
      <c r="C164" s="240"/>
      <c r="D164" s="241" t="s">
        <v>206</v>
      </c>
      <c r="E164" s="242" t="s">
        <v>20</v>
      </c>
      <c r="F164" s="243" t="s">
        <v>506</v>
      </c>
      <c r="G164" s="240"/>
      <c r="H164" s="242" t="s">
        <v>20</v>
      </c>
      <c r="I164" s="244"/>
      <c r="J164" s="244"/>
      <c r="K164" s="240"/>
      <c r="L164" s="240"/>
      <c r="M164" s="245"/>
      <c r="N164" s="246"/>
      <c r="O164" s="247"/>
      <c r="P164" s="247"/>
      <c r="Q164" s="247"/>
      <c r="R164" s="247"/>
      <c r="S164" s="247"/>
      <c r="T164" s="247"/>
      <c r="U164" s="247"/>
      <c r="V164" s="247"/>
      <c r="W164" s="247"/>
      <c r="X164" s="248"/>
      <c r="Y164" s="13"/>
      <c r="Z164" s="13"/>
      <c r="AA164" s="13"/>
      <c r="AB164" s="13"/>
      <c r="AC164" s="13"/>
      <c r="AD164" s="13"/>
      <c r="AE164" s="13"/>
      <c r="AT164" s="249" t="s">
        <v>206</v>
      </c>
      <c r="AU164" s="249" t="s">
        <v>84</v>
      </c>
      <c r="AV164" s="13" t="s">
        <v>82</v>
      </c>
      <c r="AW164" s="13" t="s">
        <v>5</v>
      </c>
      <c r="AX164" s="13" t="s">
        <v>74</v>
      </c>
      <c r="AY164" s="249" t="s">
        <v>194</v>
      </c>
    </row>
    <row r="165" s="14" customFormat="1">
      <c r="A165" s="14"/>
      <c r="B165" s="250"/>
      <c r="C165" s="251"/>
      <c r="D165" s="241" t="s">
        <v>206</v>
      </c>
      <c r="E165" s="252" t="s">
        <v>20</v>
      </c>
      <c r="F165" s="253" t="s">
        <v>1773</v>
      </c>
      <c r="G165" s="251"/>
      <c r="H165" s="254">
        <v>3297</v>
      </c>
      <c r="I165" s="255"/>
      <c r="J165" s="255"/>
      <c r="K165" s="251"/>
      <c r="L165" s="251"/>
      <c r="M165" s="256"/>
      <c r="N165" s="257"/>
      <c r="O165" s="258"/>
      <c r="P165" s="258"/>
      <c r="Q165" s="258"/>
      <c r="R165" s="258"/>
      <c r="S165" s="258"/>
      <c r="T165" s="258"/>
      <c r="U165" s="258"/>
      <c r="V165" s="258"/>
      <c r="W165" s="258"/>
      <c r="X165" s="259"/>
      <c r="Y165" s="14"/>
      <c r="Z165" s="14"/>
      <c r="AA165" s="14"/>
      <c r="AB165" s="14"/>
      <c r="AC165" s="14"/>
      <c r="AD165" s="14"/>
      <c r="AE165" s="14"/>
      <c r="AT165" s="260" t="s">
        <v>206</v>
      </c>
      <c r="AU165" s="260" t="s">
        <v>84</v>
      </c>
      <c r="AV165" s="14" t="s">
        <v>84</v>
      </c>
      <c r="AW165" s="14" t="s">
        <v>5</v>
      </c>
      <c r="AX165" s="14" t="s">
        <v>74</v>
      </c>
      <c r="AY165" s="260" t="s">
        <v>194</v>
      </c>
    </row>
    <row r="166" s="13" customFormat="1">
      <c r="A166" s="13"/>
      <c r="B166" s="239"/>
      <c r="C166" s="240"/>
      <c r="D166" s="241" t="s">
        <v>206</v>
      </c>
      <c r="E166" s="242" t="s">
        <v>20</v>
      </c>
      <c r="F166" s="243" t="s">
        <v>1816</v>
      </c>
      <c r="G166" s="240"/>
      <c r="H166" s="242" t="s">
        <v>20</v>
      </c>
      <c r="I166" s="244"/>
      <c r="J166" s="244"/>
      <c r="K166" s="240"/>
      <c r="L166" s="240"/>
      <c r="M166" s="245"/>
      <c r="N166" s="246"/>
      <c r="O166" s="247"/>
      <c r="P166" s="247"/>
      <c r="Q166" s="247"/>
      <c r="R166" s="247"/>
      <c r="S166" s="247"/>
      <c r="T166" s="247"/>
      <c r="U166" s="247"/>
      <c r="V166" s="247"/>
      <c r="W166" s="247"/>
      <c r="X166" s="248"/>
      <c r="Y166" s="13"/>
      <c r="Z166" s="13"/>
      <c r="AA166" s="13"/>
      <c r="AB166" s="13"/>
      <c r="AC166" s="13"/>
      <c r="AD166" s="13"/>
      <c r="AE166" s="13"/>
      <c r="AT166" s="249" t="s">
        <v>206</v>
      </c>
      <c r="AU166" s="249" t="s">
        <v>84</v>
      </c>
      <c r="AV166" s="13" t="s">
        <v>82</v>
      </c>
      <c r="AW166" s="13" t="s">
        <v>5</v>
      </c>
      <c r="AX166" s="13" t="s">
        <v>74</v>
      </c>
      <c r="AY166" s="249" t="s">
        <v>194</v>
      </c>
    </row>
    <row r="167" s="15" customFormat="1">
      <c r="A167" s="15"/>
      <c r="B167" s="261"/>
      <c r="C167" s="262"/>
      <c r="D167" s="241" t="s">
        <v>206</v>
      </c>
      <c r="E167" s="263" t="s">
        <v>20</v>
      </c>
      <c r="F167" s="264" t="s">
        <v>1817</v>
      </c>
      <c r="G167" s="262"/>
      <c r="H167" s="265">
        <v>3297</v>
      </c>
      <c r="I167" s="266"/>
      <c r="J167" s="266"/>
      <c r="K167" s="262"/>
      <c r="L167" s="262"/>
      <c r="M167" s="267"/>
      <c r="N167" s="268"/>
      <c r="O167" s="269"/>
      <c r="P167" s="269"/>
      <c r="Q167" s="269"/>
      <c r="R167" s="269"/>
      <c r="S167" s="269"/>
      <c r="T167" s="269"/>
      <c r="U167" s="269"/>
      <c r="V167" s="269"/>
      <c r="W167" s="269"/>
      <c r="X167" s="270"/>
      <c r="Y167" s="15"/>
      <c r="Z167" s="15"/>
      <c r="AA167" s="15"/>
      <c r="AB167" s="15"/>
      <c r="AC167" s="15"/>
      <c r="AD167" s="15"/>
      <c r="AE167" s="15"/>
      <c r="AT167" s="271" t="s">
        <v>206</v>
      </c>
      <c r="AU167" s="271" t="s">
        <v>84</v>
      </c>
      <c r="AV167" s="15" t="s">
        <v>202</v>
      </c>
      <c r="AW167" s="15" t="s">
        <v>5</v>
      </c>
      <c r="AX167" s="15" t="s">
        <v>74</v>
      </c>
      <c r="AY167" s="271" t="s">
        <v>194</v>
      </c>
    </row>
    <row r="168" s="13" customFormat="1">
      <c r="A168" s="13"/>
      <c r="B168" s="239"/>
      <c r="C168" s="240"/>
      <c r="D168" s="241" t="s">
        <v>206</v>
      </c>
      <c r="E168" s="242" t="s">
        <v>20</v>
      </c>
      <c r="F168" s="243" t="s">
        <v>1818</v>
      </c>
      <c r="G168" s="240"/>
      <c r="H168" s="242" t="s">
        <v>20</v>
      </c>
      <c r="I168" s="244"/>
      <c r="J168" s="244"/>
      <c r="K168" s="240"/>
      <c r="L168" s="240"/>
      <c r="M168" s="245"/>
      <c r="N168" s="246"/>
      <c r="O168" s="247"/>
      <c r="P168" s="247"/>
      <c r="Q168" s="247"/>
      <c r="R168" s="247"/>
      <c r="S168" s="247"/>
      <c r="T168" s="247"/>
      <c r="U168" s="247"/>
      <c r="V168" s="247"/>
      <c r="W168" s="247"/>
      <c r="X168" s="248"/>
      <c r="Y168" s="13"/>
      <c r="Z168" s="13"/>
      <c r="AA168" s="13"/>
      <c r="AB168" s="13"/>
      <c r="AC168" s="13"/>
      <c r="AD168" s="13"/>
      <c r="AE168" s="13"/>
      <c r="AT168" s="249" t="s">
        <v>206</v>
      </c>
      <c r="AU168" s="249" t="s">
        <v>84</v>
      </c>
      <c r="AV168" s="13" t="s">
        <v>82</v>
      </c>
      <c r="AW168" s="13" t="s">
        <v>5</v>
      </c>
      <c r="AX168" s="13" t="s">
        <v>74</v>
      </c>
      <c r="AY168" s="249" t="s">
        <v>194</v>
      </c>
    </row>
    <row r="169" s="14" customFormat="1">
      <c r="A169" s="14"/>
      <c r="B169" s="250"/>
      <c r="C169" s="251"/>
      <c r="D169" s="241" t="s">
        <v>206</v>
      </c>
      <c r="E169" s="252" t="s">
        <v>20</v>
      </c>
      <c r="F169" s="253" t="s">
        <v>1819</v>
      </c>
      <c r="G169" s="251"/>
      <c r="H169" s="254">
        <v>0.033000000000000002</v>
      </c>
      <c r="I169" s="255"/>
      <c r="J169" s="255"/>
      <c r="K169" s="251"/>
      <c r="L169" s="251"/>
      <c r="M169" s="256"/>
      <c r="N169" s="257"/>
      <c r="O169" s="258"/>
      <c r="P169" s="258"/>
      <c r="Q169" s="258"/>
      <c r="R169" s="258"/>
      <c r="S169" s="258"/>
      <c r="T169" s="258"/>
      <c r="U169" s="258"/>
      <c r="V169" s="258"/>
      <c r="W169" s="258"/>
      <c r="X169" s="259"/>
      <c r="Y169" s="14"/>
      <c r="Z169" s="14"/>
      <c r="AA169" s="14"/>
      <c r="AB169" s="14"/>
      <c r="AC169" s="14"/>
      <c r="AD169" s="14"/>
      <c r="AE169" s="14"/>
      <c r="AT169" s="260" t="s">
        <v>206</v>
      </c>
      <c r="AU169" s="260" t="s">
        <v>84</v>
      </c>
      <c r="AV169" s="14" t="s">
        <v>84</v>
      </c>
      <c r="AW169" s="14" t="s">
        <v>5</v>
      </c>
      <c r="AX169" s="14" t="s">
        <v>74</v>
      </c>
      <c r="AY169" s="260" t="s">
        <v>194</v>
      </c>
    </row>
    <row r="170" s="16" customFormat="1">
      <c r="A170" s="16"/>
      <c r="B170" s="272"/>
      <c r="C170" s="273"/>
      <c r="D170" s="241" t="s">
        <v>206</v>
      </c>
      <c r="E170" s="274" t="s">
        <v>20</v>
      </c>
      <c r="F170" s="275" t="s">
        <v>1820</v>
      </c>
      <c r="G170" s="273"/>
      <c r="H170" s="276">
        <v>0.033000000000000002</v>
      </c>
      <c r="I170" s="277"/>
      <c r="J170" s="277"/>
      <c r="K170" s="273"/>
      <c r="L170" s="273"/>
      <c r="M170" s="278"/>
      <c r="N170" s="279"/>
      <c r="O170" s="280"/>
      <c r="P170" s="280"/>
      <c r="Q170" s="280"/>
      <c r="R170" s="280"/>
      <c r="S170" s="280"/>
      <c r="T170" s="280"/>
      <c r="U170" s="280"/>
      <c r="V170" s="280"/>
      <c r="W170" s="280"/>
      <c r="X170" s="281"/>
      <c r="Y170" s="16"/>
      <c r="Z170" s="16"/>
      <c r="AA170" s="16"/>
      <c r="AB170" s="16"/>
      <c r="AC170" s="16"/>
      <c r="AD170" s="16"/>
      <c r="AE170" s="16"/>
      <c r="AT170" s="282" t="s">
        <v>206</v>
      </c>
      <c r="AU170" s="282" t="s">
        <v>84</v>
      </c>
      <c r="AV170" s="16" t="s">
        <v>215</v>
      </c>
      <c r="AW170" s="16" t="s">
        <v>5</v>
      </c>
      <c r="AX170" s="16" t="s">
        <v>82</v>
      </c>
      <c r="AY170" s="282" t="s">
        <v>194</v>
      </c>
    </row>
    <row r="171" s="2" customFormat="1" ht="16.5" customHeight="1">
      <c r="A171" s="41"/>
      <c r="B171" s="42"/>
      <c r="C171" s="283" t="s">
        <v>9</v>
      </c>
      <c r="D171" s="283" t="s">
        <v>418</v>
      </c>
      <c r="E171" s="284" t="s">
        <v>1640</v>
      </c>
      <c r="F171" s="285" t="s">
        <v>1641</v>
      </c>
      <c r="G171" s="286" t="s">
        <v>1642</v>
      </c>
      <c r="H171" s="287">
        <v>32.969999999999999</v>
      </c>
      <c r="I171" s="288"/>
      <c r="J171" s="289"/>
      <c r="K171" s="290">
        <f>ROUND(P171*H171,2)</f>
        <v>0</v>
      </c>
      <c r="L171" s="285" t="s">
        <v>20</v>
      </c>
      <c r="M171" s="291"/>
      <c r="N171" s="292" t="s">
        <v>20</v>
      </c>
      <c r="O171" s="228" t="s">
        <v>43</v>
      </c>
      <c r="P171" s="229">
        <f>I171+J171</f>
        <v>0</v>
      </c>
      <c r="Q171" s="229">
        <f>ROUND(I171*H171,2)</f>
        <v>0</v>
      </c>
      <c r="R171" s="229">
        <f>ROUND(J171*H171,2)</f>
        <v>0</v>
      </c>
      <c r="S171" s="87"/>
      <c r="T171" s="230">
        <f>S171*H171</f>
        <v>0</v>
      </c>
      <c r="U171" s="230">
        <v>0.001</v>
      </c>
      <c r="V171" s="230">
        <f>U171*H171</f>
        <v>0.032969999999999999</v>
      </c>
      <c r="W171" s="230">
        <v>0</v>
      </c>
      <c r="X171" s="231">
        <f>W171*H171</f>
        <v>0</v>
      </c>
      <c r="Y171" s="41"/>
      <c r="Z171" s="41"/>
      <c r="AA171" s="41"/>
      <c r="AB171" s="41"/>
      <c r="AC171" s="41"/>
      <c r="AD171" s="41"/>
      <c r="AE171" s="41"/>
      <c r="AR171" s="232" t="s">
        <v>243</v>
      </c>
      <c r="AT171" s="232" t="s">
        <v>418</v>
      </c>
      <c r="AU171" s="232" t="s">
        <v>84</v>
      </c>
      <c r="AY171" s="20" t="s">
        <v>194</v>
      </c>
      <c r="BE171" s="233">
        <f>IF(O171="základní",K171,0)</f>
        <v>0</v>
      </c>
      <c r="BF171" s="233">
        <f>IF(O171="snížená",K171,0)</f>
        <v>0</v>
      </c>
      <c r="BG171" s="233">
        <f>IF(O171="zákl. přenesená",K171,0)</f>
        <v>0</v>
      </c>
      <c r="BH171" s="233">
        <f>IF(O171="sníž. přenesená",K171,0)</f>
        <v>0</v>
      </c>
      <c r="BI171" s="233">
        <f>IF(O171="nulová",K171,0)</f>
        <v>0</v>
      </c>
      <c r="BJ171" s="20" t="s">
        <v>82</v>
      </c>
      <c r="BK171" s="233">
        <f>ROUND(P171*H171,2)</f>
        <v>0</v>
      </c>
      <c r="BL171" s="20" t="s">
        <v>202</v>
      </c>
      <c r="BM171" s="232" t="s">
        <v>1821</v>
      </c>
    </row>
    <row r="172" s="13" customFormat="1">
      <c r="A172" s="13"/>
      <c r="B172" s="239"/>
      <c r="C172" s="240"/>
      <c r="D172" s="241" t="s">
        <v>206</v>
      </c>
      <c r="E172" s="242" t="s">
        <v>20</v>
      </c>
      <c r="F172" s="243" t="s">
        <v>1771</v>
      </c>
      <c r="G172" s="240"/>
      <c r="H172" s="242" t="s">
        <v>20</v>
      </c>
      <c r="I172" s="244"/>
      <c r="J172" s="244"/>
      <c r="K172" s="240"/>
      <c r="L172" s="240"/>
      <c r="M172" s="245"/>
      <c r="N172" s="246"/>
      <c r="O172" s="247"/>
      <c r="P172" s="247"/>
      <c r="Q172" s="247"/>
      <c r="R172" s="247"/>
      <c r="S172" s="247"/>
      <c r="T172" s="247"/>
      <c r="U172" s="247"/>
      <c r="V172" s="247"/>
      <c r="W172" s="247"/>
      <c r="X172" s="248"/>
      <c r="Y172" s="13"/>
      <c r="Z172" s="13"/>
      <c r="AA172" s="13"/>
      <c r="AB172" s="13"/>
      <c r="AC172" s="13"/>
      <c r="AD172" s="13"/>
      <c r="AE172" s="13"/>
      <c r="AT172" s="249" t="s">
        <v>206</v>
      </c>
      <c r="AU172" s="249" t="s">
        <v>84</v>
      </c>
      <c r="AV172" s="13" t="s">
        <v>82</v>
      </c>
      <c r="AW172" s="13" t="s">
        <v>5</v>
      </c>
      <c r="AX172" s="13" t="s">
        <v>74</v>
      </c>
      <c r="AY172" s="249" t="s">
        <v>194</v>
      </c>
    </row>
    <row r="173" s="13" customFormat="1">
      <c r="A173" s="13"/>
      <c r="B173" s="239"/>
      <c r="C173" s="240"/>
      <c r="D173" s="241" t="s">
        <v>206</v>
      </c>
      <c r="E173" s="242" t="s">
        <v>20</v>
      </c>
      <c r="F173" s="243" t="s">
        <v>1815</v>
      </c>
      <c r="G173" s="240"/>
      <c r="H173" s="242" t="s">
        <v>20</v>
      </c>
      <c r="I173" s="244"/>
      <c r="J173" s="244"/>
      <c r="K173" s="240"/>
      <c r="L173" s="240"/>
      <c r="M173" s="245"/>
      <c r="N173" s="246"/>
      <c r="O173" s="247"/>
      <c r="P173" s="247"/>
      <c r="Q173" s="247"/>
      <c r="R173" s="247"/>
      <c r="S173" s="247"/>
      <c r="T173" s="247"/>
      <c r="U173" s="247"/>
      <c r="V173" s="247"/>
      <c r="W173" s="247"/>
      <c r="X173" s="248"/>
      <c r="Y173" s="13"/>
      <c r="Z173" s="13"/>
      <c r="AA173" s="13"/>
      <c r="AB173" s="13"/>
      <c r="AC173" s="13"/>
      <c r="AD173" s="13"/>
      <c r="AE173" s="13"/>
      <c r="AT173" s="249" t="s">
        <v>206</v>
      </c>
      <c r="AU173" s="249" t="s">
        <v>84</v>
      </c>
      <c r="AV173" s="13" t="s">
        <v>82</v>
      </c>
      <c r="AW173" s="13" t="s">
        <v>5</v>
      </c>
      <c r="AX173" s="13" t="s">
        <v>74</v>
      </c>
      <c r="AY173" s="249" t="s">
        <v>194</v>
      </c>
    </row>
    <row r="174" s="13" customFormat="1">
      <c r="A174" s="13"/>
      <c r="B174" s="239"/>
      <c r="C174" s="240"/>
      <c r="D174" s="241" t="s">
        <v>206</v>
      </c>
      <c r="E174" s="242" t="s">
        <v>20</v>
      </c>
      <c r="F174" s="243" t="s">
        <v>506</v>
      </c>
      <c r="G174" s="240"/>
      <c r="H174" s="242" t="s">
        <v>20</v>
      </c>
      <c r="I174" s="244"/>
      <c r="J174" s="244"/>
      <c r="K174" s="240"/>
      <c r="L174" s="240"/>
      <c r="M174" s="245"/>
      <c r="N174" s="246"/>
      <c r="O174" s="247"/>
      <c r="P174" s="247"/>
      <c r="Q174" s="247"/>
      <c r="R174" s="247"/>
      <c r="S174" s="247"/>
      <c r="T174" s="247"/>
      <c r="U174" s="247"/>
      <c r="V174" s="247"/>
      <c r="W174" s="247"/>
      <c r="X174" s="248"/>
      <c r="Y174" s="13"/>
      <c r="Z174" s="13"/>
      <c r="AA174" s="13"/>
      <c r="AB174" s="13"/>
      <c r="AC174" s="13"/>
      <c r="AD174" s="13"/>
      <c r="AE174" s="13"/>
      <c r="AT174" s="249" t="s">
        <v>206</v>
      </c>
      <c r="AU174" s="249" t="s">
        <v>84</v>
      </c>
      <c r="AV174" s="13" t="s">
        <v>82</v>
      </c>
      <c r="AW174" s="13" t="s">
        <v>5</v>
      </c>
      <c r="AX174" s="13" t="s">
        <v>74</v>
      </c>
      <c r="AY174" s="249" t="s">
        <v>194</v>
      </c>
    </row>
    <row r="175" s="14" customFormat="1">
      <c r="A175" s="14"/>
      <c r="B175" s="250"/>
      <c r="C175" s="251"/>
      <c r="D175" s="241" t="s">
        <v>206</v>
      </c>
      <c r="E175" s="252" t="s">
        <v>20</v>
      </c>
      <c r="F175" s="253" t="s">
        <v>1773</v>
      </c>
      <c r="G175" s="251"/>
      <c r="H175" s="254">
        <v>3297</v>
      </c>
      <c r="I175" s="255"/>
      <c r="J175" s="255"/>
      <c r="K175" s="251"/>
      <c r="L175" s="251"/>
      <c r="M175" s="256"/>
      <c r="N175" s="257"/>
      <c r="O175" s="258"/>
      <c r="P175" s="258"/>
      <c r="Q175" s="258"/>
      <c r="R175" s="258"/>
      <c r="S175" s="258"/>
      <c r="T175" s="258"/>
      <c r="U175" s="258"/>
      <c r="V175" s="258"/>
      <c r="W175" s="258"/>
      <c r="X175" s="259"/>
      <c r="Y175" s="14"/>
      <c r="Z175" s="14"/>
      <c r="AA175" s="14"/>
      <c r="AB175" s="14"/>
      <c r="AC175" s="14"/>
      <c r="AD175" s="14"/>
      <c r="AE175" s="14"/>
      <c r="AT175" s="260" t="s">
        <v>206</v>
      </c>
      <c r="AU175" s="260" t="s">
        <v>84</v>
      </c>
      <c r="AV175" s="14" t="s">
        <v>84</v>
      </c>
      <c r="AW175" s="14" t="s">
        <v>5</v>
      </c>
      <c r="AX175" s="14" t="s">
        <v>74</v>
      </c>
      <c r="AY175" s="260" t="s">
        <v>194</v>
      </c>
    </row>
    <row r="176" s="13" customFormat="1">
      <c r="A176" s="13"/>
      <c r="B176" s="239"/>
      <c r="C176" s="240"/>
      <c r="D176" s="241" t="s">
        <v>206</v>
      </c>
      <c r="E176" s="242" t="s">
        <v>20</v>
      </c>
      <c r="F176" s="243" t="s">
        <v>1816</v>
      </c>
      <c r="G176" s="240"/>
      <c r="H176" s="242" t="s">
        <v>20</v>
      </c>
      <c r="I176" s="244"/>
      <c r="J176" s="244"/>
      <c r="K176" s="240"/>
      <c r="L176" s="240"/>
      <c r="M176" s="245"/>
      <c r="N176" s="246"/>
      <c r="O176" s="247"/>
      <c r="P176" s="247"/>
      <c r="Q176" s="247"/>
      <c r="R176" s="247"/>
      <c r="S176" s="247"/>
      <c r="T176" s="247"/>
      <c r="U176" s="247"/>
      <c r="V176" s="247"/>
      <c r="W176" s="247"/>
      <c r="X176" s="248"/>
      <c r="Y176" s="13"/>
      <c r="Z176" s="13"/>
      <c r="AA176" s="13"/>
      <c r="AB176" s="13"/>
      <c r="AC176" s="13"/>
      <c r="AD176" s="13"/>
      <c r="AE176" s="13"/>
      <c r="AT176" s="249" t="s">
        <v>206</v>
      </c>
      <c r="AU176" s="249" t="s">
        <v>84</v>
      </c>
      <c r="AV176" s="13" t="s">
        <v>82</v>
      </c>
      <c r="AW176" s="13" t="s">
        <v>5</v>
      </c>
      <c r="AX176" s="13" t="s">
        <v>74</v>
      </c>
      <c r="AY176" s="249" t="s">
        <v>194</v>
      </c>
    </row>
    <row r="177" s="15" customFormat="1">
      <c r="A177" s="15"/>
      <c r="B177" s="261"/>
      <c r="C177" s="262"/>
      <c r="D177" s="241" t="s">
        <v>206</v>
      </c>
      <c r="E177" s="263" t="s">
        <v>20</v>
      </c>
      <c r="F177" s="264" t="s">
        <v>1817</v>
      </c>
      <c r="G177" s="262"/>
      <c r="H177" s="265">
        <v>3297</v>
      </c>
      <c r="I177" s="266"/>
      <c r="J177" s="266"/>
      <c r="K177" s="262"/>
      <c r="L177" s="262"/>
      <c r="M177" s="267"/>
      <c r="N177" s="268"/>
      <c r="O177" s="269"/>
      <c r="P177" s="269"/>
      <c r="Q177" s="269"/>
      <c r="R177" s="269"/>
      <c r="S177" s="269"/>
      <c r="T177" s="269"/>
      <c r="U177" s="269"/>
      <c r="V177" s="269"/>
      <c r="W177" s="269"/>
      <c r="X177" s="270"/>
      <c r="Y177" s="15"/>
      <c r="Z177" s="15"/>
      <c r="AA177" s="15"/>
      <c r="AB177" s="15"/>
      <c r="AC177" s="15"/>
      <c r="AD177" s="15"/>
      <c r="AE177" s="15"/>
      <c r="AT177" s="271" t="s">
        <v>206</v>
      </c>
      <c r="AU177" s="271" t="s">
        <v>84</v>
      </c>
      <c r="AV177" s="15" t="s">
        <v>202</v>
      </c>
      <c r="AW177" s="15" t="s">
        <v>5</v>
      </c>
      <c r="AX177" s="15" t="s">
        <v>74</v>
      </c>
      <c r="AY177" s="271" t="s">
        <v>194</v>
      </c>
    </row>
    <row r="178" s="13" customFormat="1">
      <c r="A178" s="13"/>
      <c r="B178" s="239"/>
      <c r="C178" s="240"/>
      <c r="D178" s="241" t="s">
        <v>206</v>
      </c>
      <c r="E178" s="242" t="s">
        <v>20</v>
      </c>
      <c r="F178" s="243" t="s">
        <v>1818</v>
      </c>
      <c r="G178" s="240"/>
      <c r="H178" s="242" t="s">
        <v>20</v>
      </c>
      <c r="I178" s="244"/>
      <c r="J178" s="244"/>
      <c r="K178" s="240"/>
      <c r="L178" s="240"/>
      <c r="M178" s="245"/>
      <c r="N178" s="246"/>
      <c r="O178" s="247"/>
      <c r="P178" s="247"/>
      <c r="Q178" s="247"/>
      <c r="R178" s="247"/>
      <c r="S178" s="247"/>
      <c r="T178" s="247"/>
      <c r="U178" s="247"/>
      <c r="V178" s="247"/>
      <c r="W178" s="247"/>
      <c r="X178" s="248"/>
      <c r="Y178" s="13"/>
      <c r="Z178" s="13"/>
      <c r="AA178" s="13"/>
      <c r="AB178" s="13"/>
      <c r="AC178" s="13"/>
      <c r="AD178" s="13"/>
      <c r="AE178" s="13"/>
      <c r="AT178" s="249" t="s">
        <v>206</v>
      </c>
      <c r="AU178" s="249" t="s">
        <v>84</v>
      </c>
      <c r="AV178" s="13" t="s">
        <v>82</v>
      </c>
      <c r="AW178" s="13" t="s">
        <v>5</v>
      </c>
      <c r="AX178" s="13" t="s">
        <v>74</v>
      </c>
      <c r="AY178" s="249" t="s">
        <v>194</v>
      </c>
    </row>
    <row r="179" s="14" customFormat="1">
      <c r="A179" s="14"/>
      <c r="B179" s="250"/>
      <c r="C179" s="251"/>
      <c r="D179" s="241" t="s">
        <v>206</v>
      </c>
      <c r="E179" s="252" t="s">
        <v>20</v>
      </c>
      <c r="F179" s="253" t="s">
        <v>1822</v>
      </c>
      <c r="G179" s="251"/>
      <c r="H179" s="254">
        <v>32.969999999999999</v>
      </c>
      <c r="I179" s="255"/>
      <c r="J179" s="255"/>
      <c r="K179" s="251"/>
      <c r="L179" s="251"/>
      <c r="M179" s="256"/>
      <c r="N179" s="257"/>
      <c r="O179" s="258"/>
      <c r="P179" s="258"/>
      <c r="Q179" s="258"/>
      <c r="R179" s="258"/>
      <c r="S179" s="258"/>
      <c r="T179" s="258"/>
      <c r="U179" s="258"/>
      <c r="V179" s="258"/>
      <c r="W179" s="258"/>
      <c r="X179" s="259"/>
      <c r="Y179" s="14"/>
      <c r="Z179" s="14"/>
      <c r="AA179" s="14"/>
      <c r="AB179" s="14"/>
      <c r="AC179" s="14"/>
      <c r="AD179" s="14"/>
      <c r="AE179" s="14"/>
      <c r="AT179" s="260" t="s">
        <v>206</v>
      </c>
      <c r="AU179" s="260" t="s">
        <v>84</v>
      </c>
      <c r="AV179" s="14" t="s">
        <v>84</v>
      </c>
      <c r="AW179" s="14" t="s">
        <v>5</v>
      </c>
      <c r="AX179" s="14" t="s">
        <v>74</v>
      </c>
      <c r="AY179" s="260" t="s">
        <v>194</v>
      </c>
    </row>
    <row r="180" s="16" customFormat="1">
      <c r="A180" s="16"/>
      <c r="B180" s="272"/>
      <c r="C180" s="273"/>
      <c r="D180" s="241" t="s">
        <v>206</v>
      </c>
      <c r="E180" s="274" t="s">
        <v>20</v>
      </c>
      <c r="F180" s="275" t="s">
        <v>1823</v>
      </c>
      <c r="G180" s="273"/>
      <c r="H180" s="276">
        <v>32.969999999999999</v>
      </c>
      <c r="I180" s="277"/>
      <c r="J180" s="277"/>
      <c r="K180" s="273"/>
      <c r="L180" s="273"/>
      <c r="M180" s="278"/>
      <c r="N180" s="279"/>
      <c r="O180" s="280"/>
      <c r="P180" s="280"/>
      <c r="Q180" s="280"/>
      <c r="R180" s="280"/>
      <c r="S180" s="280"/>
      <c r="T180" s="280"/>
      <c r="U180" s="280"/>
      <c r="V180" s="280"/>
      <c r="W180" s="280"/>
      <c r="X180" s="281"/>
      <c r="Y180" s="16"/>
      <c r="Z180" s="16"/>
      <c r="AA180" s="16"/>
      <c r="AB180" s="16"/>
      <c r="AC180" s="16"/>
      <c r="AD180" s="16"/>
      <c r="AE180" s="16"/>
      <c r="AT180" s="282" t="s">
        <v>206</v>
      </c>
      <c r="AU180" s="282" t="s">
        <v>84</v>
      </c>
      <c r="AV180" s="16" t="s">
        <v>215</v>
      </c>
      <c r="AW180" s="16" t="s">
        <v>5</v>
      </c>
      <c r="AX180" s="16" t="s">
        <v>82</v>
      </c>
      <c r="AY180" s="282" t="s">
        <v>194</v>
      </c>
    </row>
    <row r="181" s="2" customFormat="1" ht="24.15" customHeight="1">
      <c r="A181" s="41"/>
      <c r="B181" s="42"/>
      <c r="C181" s="220" t="s">
        <v>273</v>
      </c>
      <c r="D181" s="220" t="s">
        <v>197</v>
      </c>
      <c r="E181" s="221" t="s">
        <v>1645</v>
      </c>
      <c r="F181" s="222" t="s">
        <v>1646</v>
      </c>
      <c r="G181" s="223" t="s">
        <v>218</v>
      </c>
      <c r="H181" s="224">
        <v>9.4199999999999999</v>
      </c>
      <c r="I181" s="225"/>
      <c r="J181" s="225"/>
      <c r="K181" s="226">
        <f>ROUND(P181*H181,2)</f>
        <v>0</v>
      </c>
      <c r="L181" s="222" t="s">
        <v>201</v>
      </c>
      <c r="M181" s="47"/>
      <c r="N181" s="227" t="s">
        <v>20</v>
      </c>
      <c r="O181" s="228" t="s">
        <v>43</v>
      </c>
      <c r="P181" s="229">
        <f>I181+J181</f>
        <v>0</v>
      </c>
      <c r="Q181" s="229">
        <f>ROUND(I181*H181,2)</f>
        <v>0</v>
      </c>
      <c r="R181" s="229">
        <f>ROUND(J181*H181,2)</f>
        <v>0</v>
      </c>
      <c r="S181" s="87"/>
      <c r="T181" s="230">
        <f>S181*H181</f>
        <v>0</v>
      </c>
      <c r="U181" s="230">
        <v>0</v>
      </c>
      <c r="V181" s="230">
        <f>U181*H181</f>
        <v>0</v>
      </c>
      <c r="W181" s="230">
        <v>0</v>
      </c>
      <c r="X181" s="231">
        <f>W181*H181</f>
        <v>0</v>
      </c>
      <c r="Y181" s="41"/>
      <c r="Z181" s="41"/>
      <c r="AA181" s="41"/>
      <c r="AB181" s="41"/>
      <c r="AC181" s="41"/>
      <c r="AD181" s="41"/>
      <c r="AE181" s="41"/>
      <c r="AR181" s="232" t="s">
        <v>202</v>
      </c>
      <c r="AT181" s="232" t="s">
        <v>197</v>
      </c>
      <c r="AU181" s="232" t="s">
        <v>84</v>
      </c>
      <c r="AY181" s="20" t="s">
        <v>194</v>
      </c>
      <c r="BE181" s="233">
        <f>IF(O181="základní",K181,0)</f>
        <v>0</v>
      </c>
      <c r="BF181" s="233">
        <f>IF(O181="snížená",K181,0)</f>
        <v>0</v>
      </c>
      <c r="BG181" s="233">
        <f>IF(O181="zákl. přenesená",K181,0)</f>
        <v>0</v>
      </c>
      <c r="BH181" s="233">
        <f>IF(O181="sníž. přenesená",K181,0)</f>
        <v>0</v>
      </c>
      <c r="BI181" s="233">
        <f>IF(O181="nulová",K181,0)</f>
        <v>0</v>
      </c>
      <c r="BJ181" s="20" t="s">
        <v>82</v>
      </c>
      <c r="BK181" s="233">
        <f>ROUND(P181*H181,2)</f>
        <v>0</v>
      </c>
      <c r="BL181" s="20" t="s">
        <v>202</v>
      </c>
      <c r="BM181" s="232" t="s">
        <v>1824</v>
      </c>
    </row>
    <row r="182" s="2" customFormat="1">
      <c r="A182" s="41"/>
      <c r="B182" s="42"/>
      <c r="C182" s="43"/>
      <c r="D182" s="234" t="s">
        <v>204</v>
      </c>
      <c r="E182" s="43"/>
      <c r="F182" s="235" t="s">
        <v>1648</v>
      </c>
      <c r="G182" s="43"/>
      <c r="H182" s="43"/>
      <c r="I182" s="236"/>
      <c r="J182" s="236"/>
      <c r="K182" s="43"/>
      <c r="L182" s="43"/>
      <c r="M182" s="47"/>
      <c r="N182" s="237"/>
      <c r="O182" s="238"/>
      <c r="P182" s="87"/>
      <c r="Q182" s="87"/>
      <c r="R182" s="87"/>
      <c r="S182" s="87"/>
      <c r="T182" s="87"/>
      <c r="U182" s="87"/>
      <c r="V182" s="87"/>
      <c r="W182" s="87"/>
      <c r="X182" s="88"/>
      <c r="Y182" s="41"/>
      <c r="Z182" s="41"/>
      <c r="AA182" s="41"/>
      <c r="AB182" s="41"/>
      <c r="AC182" s="41"/>
      <c r="AD182" s="41"/>
      <c r="AE182" s="41"/>
      <c r="AT182" s="20" t="s">
        <v>204</v>
      </c>
      <c r="AU182" s="20" t="s">
        <v>84</v>
      </c>
    </row>
    <row r="183" s="13" customFormat="1">
      <c r="A183" s="13"/>
      <c r="B183" s="239"/>
      <c r="C183" s="240"/>
      <c r="D183" s="241" t="s">
        <v>206</v>
      </c>
      <c r="E183" s="242" t="s">
        <v>20</v>
      </c>
      <c r="F183" s="243" t="s">
        <v>1771</v>
      </c>
      <c r="G183" s="240"/>
      <c r="H183" s="242" t="s">
        <v>20</v>
      </c>
      <c r="I183" s="244"/>
      <c r="J183" s="244"/>
      <c r="K183" s="240"/>
      <c r="L183" s="240"/>
      <c r="M183" s="245"/>
      <c r="N183" s="246"/>
      <c r="O183" s="247"/>
      <c r="P183" s="247"/>
      <c r="Q183" s="247"/>
      <c r="R183" s="247"/>
      <c r="S183" s="247"/>
      <c r="T183" s="247"/>
      <c r="U183" s="247"/>
      <c r="V183" s="247"/>
      <c r="W183" s="247"/>
      <c r="X183" s="248"/>
      <c r="Y183" s="13"/>
      <c r="Z183" s="13"/>
      <c r="AA183" s="13"/>
      <c r="AB183" s="13"/>
      <c r="AC183" s="13"/>
      <c r="AD183" s="13"/>
      <c r="AE183" s="13"/>
      <c r="AT183" s="249" t="s">
        <v>206</v>
      </c>
      <c r="AU183" s="249" t="s">
        <v>84</v>
      </c>
      <c r="AV183" s="13" t="s">
        <v>82</v>
      </c>
      <c r="AW183" s="13" t="s">
        <v>5</v>
      </c>
      <c r="AX183" s="13" t="s">
        <v>74</v>
      </c>
      <c r="AY183" s="249" t="s">
        <v>194</v>
      </c>
    </row>
    <row r="184" s="13" customFormat="1">
      <c r="A184" s="13"/>
      <c r="B184" s="239"/>
      <c r="C184" s="240"/>
      <c r="D184" s="241" t="s">
        <v>206</v>
      </c>
      <c r="E184" s="242" t="s">
        <v>20</v>
      </c>
      <c r="F184" s="243" t="s">
        <v>1825</v>
      </c>
      <c r="G184" s="240"/>
      <c r="H184" s="242" t="s">
        <v>20</v>
      </c>
      <c r="I184" s="244"/>
      <c r="J184" s="244"/>
      <c r="K184" s="240"/>
      <c r="L184" s="240"/>
      <c r="M184" s="245"/>
      <c r="N184" s="246"/>
      <c r="O184" s="247"/>
      <c r="P184" s="247"/>
      <c r="Q184" s="247"/>
      <c r="R184" s="247"/>
      <c r="S184" s="247"/>
      <c r="T184" s="247"/>
      <c r="U184" s="247"/>
      <c r="V184" s="247"/>
      <c r="W184" s="247"/>
      <c r="X184" s="248"/>
      <c r="Y184" s="13"/>
      <c r="Z184" s="13"/>
      <c r="AA184" s="13"/>
      <c r="AB184" s="13"/>
      <c r="AC184" s="13"/>
      <c r="AD184" s="13"/>
      <c r="AE184" s="13"/>
      <c r="AT184" s="249" t="s">
        <v>206</v>
      </c>
      <c r="AU184" s="249" t="s">
        <v>84</v>
      </c>
      <c r="AV184" s="13" t="s">
        <v>82</v>
      </c>
      <c r="AW184" s="13" t="s">
        <v>5</v>
      </c>
      <c r="AX184" s="13" t="s">
        <v>74</v>
      </c>
      <c r="AY184" s="249" t="s">
        <v>194</v>
      </c>
    </row>
    <row r="185" s="13" customFormat="1">
      <c r="A185" s="13"/>
      <c r="B185" s="239"/>
      <c r="C185" s="240"/>
      <c r="D185" s="241" t="s">
        <v>206</v>
      </c>
      <c r="E185" s="242" t="s">
        <v>20</v>
      </c>
      <c r="F185" s="243" t="s">
        <v>218</v>
      </c>
      <c r="G185" s="240"/>
      <c r="H185" s="242" t="s">
        <v>20</v>
      </c>
      <c r="I185" s="244"/>
      <c r="J185" s="244"/>
      <c r="K185" s="240"/>
      <c r="L185" s="240"/>
      <c r="M185" s="245"/>
      <c r="N185" s="246"/>
      <c r="O185" s="247"/>
      <c r="P185" s="247"/>
      <c r="Q185" s="247"/>
      <c r="R185" s="247"/>
      <c r="S185" s="247"/>
      <c r="T185" s="247"/>
      <c r="U185" s="247"/>
      <c r="V185" s="247"/>
      <c r="W185" s="247"/>
      <c r="X185" s="248"/>
      <c r="Y185" s="13"/>
      <c r="Z185" s="13"/>
      <c r="AA185" s="13"/>
      <c r="AB185" s="13"/>
      <c r="AC185" s="13"/>
      <c r="AD185" s="13"/>
      <c r="AE185" s="13"/>
      <c r="AT185" s="249" t="s">
        <v>206</v>
      </c>
      <c r="AU185" s="249" t="s">
        <v>84</v>
      </c>
      <c r="AV185" s="13" t="s">
        <v>82</v>
      </c>
      <c r="AW185" s="13" t="s">
        <v>5</v>
      </c>
      <c r="AX185" s="13" t="s">
        <v>74</v>
      </c>
      <c r="AY185" s="249" t="s">
        <v>194</v>
      </c>
    </row>
    <row r="186" s="14" customFormat="1">
      <c r="A186" s="14"/>
      <c r="B186" s="250"/>
      <c r="C186" s="251"/>
      <c r="D186" s="241" t="s">
        <v>206</v>
      </c>
      <c r="E186" s="252" t="s">
        <v>20</v>
      </c>
      <c r="F186" s="253" t="s">
        <v>1810</v>
      </c>
      <c r="G186" s="251"/>
      <c r="H186" s="254">
        <v>9.4199999999999999</v>
      </c>
      <c r="I186" s="255"/>
      <c r="J186" s="255"/>
      <c r="K186" s="251"/>
      <c r="L186" s="251"/>
      <c r="M186" s="256"/>
      <c r="N186" s="257"/>
      <c r="O186" s="258"/>
      <c r="P186" s="258"/>
      <c r="Q186" s="258"/>
      <c r="R186" s="258"/>
      <c r="S186" s="258"/>
      <c r="T186" s="258"/>
      <c r="U186" s="258"/>
      <c r="V186" s="258"/>
      <c r="W186" s="258"/>
      <c r="X186" s="259"/>
      <c r="Y186" s="14"/>
      <c r="Z186" s="14"/>
      <c r="AA186" s="14"/>
      <c r="AB186" s="14"/>
      <c r="AC186" s="14"/>
      <c r="AD186" s="14"/>
      <c r="AE186" s="14"/>
      <c r="AT186" s="260" t="s">
        <v>206</v>
      </c>
      <c r="AU186" s="260" t="s">
        <v>84</v>
      </c>
      <c r="AV186" s="14" t="s">
        <v>84</v>
      </c>
      <c r="AW186" s="14" t="s">
        <v>5</v>
      </c>
      <c r="AX186" s="14" t="s">
        <v>74</v>
      </c>
      <c r="AY186" s="260" t="s">
        <v>194</v>
      </c>
    </row>
    <row r="187" s="15" customFormat="1">
      <c r="A187" s="15"/>
      <c r="B187" s="261"/>
      <c r="C187" s="262"/>
      <c r="D187" s="241" t="s">
        <v>206</v>
      </c>
      <c r="E187" s="263" t="s">
        <v>20</v>
      </c>
      <c r="F187" s="264" t="s">
        <v>210</v>
      </c>
      <c r="G187" s="262"/>
      <c r="H187" s="265">
        <v>9.4199999999999999</v>
      </c>
      <c r="I187" s="266"/>
      <c r="J187" s="266"/>
      <c r="K187" s="262"/>
      <c r="L187" s="262"/>
      <c r="M187" s="267"/>
      <c r="N187" s="268"/>
      <c r="O187" s="269"/>
      <c r="P187" s="269"/>
      <c r="Q187" s="269"/>
      <c r="R187" s="269"/>
      <c r="S187" s="269"/>
      <c r="T187" s="269"/>
      <c r="U187" s="269"/>
      <c r="V187" s="269"/>
      <c r="W187" s="269"/>
      <c r="X187" s="270"/>
      <c r="Y187" s="15"/>
      <c r="Z187" s="15"/>
      <c r="AA187" s="15"/>
      <c r="AB187" s="15"/>
      <c r="AC187" s="15"/>
      <c r="AD187" s="15"/>
      <c r="AE187" s="15"/>
      <c r="AT187" s="271" t="s">
        <v>206</v>
      </c>
      <c r="AU187" s="271" t="s">
        <v>84</v>
      </c>
      <c r="AV187" s="15" t="s">
        <v>202</v>
      </c>
      <c r="AW187" s="15" t="s">
        <v>5</v>
      </c>
      <c r="AX187" s="15" t="s">
        <v>82</v>
      </c>
      <c r="AY187" s="271" t="s">
        <v>194</v>
      </c>
    </row>
    <row r="188" s="2" customFormat="1" ht="24.15" customHeight="1">
      <c r="A188" s="41"/>
      <c r="B188" s="42"/>
      <c r="C188" s="220" t="s">
        <v>280</v>
      </c>
      <c r="D188" s="220" t="s">
        <v>197</v>
      </c>
      <c r="E188" s="221" t="s">
        <v>1826</v>
      </c>
      <c r="F188" s="222" t="s">
        <v>1652</v>
      </c>
      <c r="G188" s="223" t="s">
        <v>218</v>
      </c>
      <c r="H188" s="224">
        <v>9.4199999999999999</v>
      </c>
      <c r="I188" s="225"/>
      <c r="J188" s="225"/>
      <c r="K188" s="226">
        <f>ROUND(P188*H188,2)</f>
        <v>0</v>
      </c>
      <c r="L188" s="222" t="s">
        <v>201</v>
      </c>
      <c r="M188" s="47"/>
      <c r="N188" s="227" t="s">
        <v>20</v>
      </c>
      <c r="O188" s="228" t="s">
        <v>43</v>
      </c>
      <c r="P188" s="229">
        <f>I188+J188</f>
        <v>0</v>
      </c>
      <c r="Q188" s="229">
        <f>ROUND(I188*H188,2)</f>
        <v>0</v>
      </c>
      <c r="R188" s="229">
        <f>ROUND(J188*H188,2)</f>
        <v>0</v>
      </c>
      <c r="S188" s="87"/>
      <c r="T188" s="230">
        <f>S188*H188</f>
        <v>0</v>
      </c>
      <c r="U188" s="230">
        <v>0</v>
      </c>
      <c r="V188" s="230">
        <f>U188*H188</f>
        <v>0</v>
      </c>
      <c r="W188" s="230">
        <v>0</v>
      </c>
      <c r="X188" s="231">
        <f>W188*H188</f>
        <v>0</v>
      </c>
      <c r="Y188" s="41"/>
      <c r="Z188" s="41"/>
      <c r="AA188" s="41"/>
      <c r="AB188" s="41"/>
      <c r="AC188" s="41"/>
      <c r="AD188" s="41"/>
      <c r="AE188" s="41"/>
      <c r="AR188" s="232" t="s">
        <v>202</v>
      </c>
      <c r="AT188" s="232" t="s">
        <v>197</v>
      </c>
      <c r="AU188" s="232" t="s">
        <v>84</v>
      </c>
      <c r="AY188" s="20" t="s">
        <v>194</v>
      </c>
      <c r="BE188" s="233">
        <f>IF(O188="základní",K188,0)</f>
        <v>0</v>
      </c>
      <c r="BF188" s="233">
        <f>IF(O188="snížená",K188,0)</f>
        <v>0</v>
      </c>
      <c r="BG188" s="233">
        <f>IF(O188="zákl. přenesená",K188,0)</f>
        <v>0</v>
      </c>
      <c r="BH188" s="233">
        <f>IF(O188="sníž. přenesená",K188,0)</f>
        <v>0</v>
      </c>
      <c r="BI188" s="233">
        <f>IF(O188="nulová",K188,0)</f>
        <v>0</v>
      </c>
      <c r="BJ188" s="20" t="s">
        <v>82</v>
      </c>
      <c r="BK188" s="233">
        <f>ROUND(P188*H188,2)</f>
        <v>0</v>
      </c>
      <c r="BL188" s="20" t="s">
        <v>202</v>
      </c>
      <c r="BM188" s="232" t="s">
        <v>1827</v>
      </c>
    </row>
    <row r="189" s="2" customFormat="1">
      <c r="A189" s="41"/>
      <c r="B189" s="42"/>
      <c r="C189" s="43"/>
      <c r="D189" s="234" t="s">
        <v>204</v>
      </c>
      <c r="E189" s="43"/>
      <c r="F189" s="235" t="s">
        <v>1828</v>
      </c>
      <c r="G189" s="43"/>
      <c r="H189" s="43"/>
      <c r="I189" s="236"/>
      <c r="J189" s="236"/>
      <c r="K189" s="43"/>
      <c r="L189" s="43"/>
      <c r="M189" s="47"/>
      <c r="N189" s="237"/>
      <c r="O189" s="238"/>
      <c r="P189" s="87"/>
      <c r="Q189" s="87"/>
      <c r="R189" s="87"/>
      <c r="S189" s="87"/>
      <c r="T189" s="87"/>
      <c r="U189" s="87"/>
      <c r="V189" s="87"/>
      <c r="W189" s="87"/>
      <c r="X189" s="88"/>
      <c r="Y189" s="41"/>
      <c r="Z189" s="41"/>
      <c r="AA189" s="41"/>
      <c r="AB189" s="41"/>
      <c r="AC189" s="41"/>
      <c r="AD189" s="41"/>
      <c r="AE189" s="41"/>
      <c r="AT189" s="20" t="s">
        <v>204</v>
      </c>
      <c r="AU189" s="20" t="s">
        <v>84</v>
      </c>
    </row>
    <row r="190" s="13" customFormat="1">
      <c r="A190" s="13"/>
      <c r="B190" s="239"/>
      <c r="C190" s="240"/>
      <c r="D190" s="241" t="s">
        <v>206</v>
      </c>
      <c r="E190" s="242" t="s">
        <v>20</v>
      </c>
      <c r="F190" s="243" t="s">
        <v>1771</v>
      </c>
      <c r="G190" s="240"/>
      <c r="H190" s="242" t="s">
        <v>20</v>
      </c>
      <c r="I190" s="244"/>
      <c r="J190" s="244"/>
      <c r="K190" s="240"/>
      <c r="L190" s="240"/>
      <c r="M190" s="245"/>
      <c r="N190" s="246"/>
      <c r="O190" s="247"/>
      <c r="P190" s="247"/>
      <c r="Q190" s="247"/>
      <c r="R190" s="247"/>
      <c r="S190" s="247"/>
      <c r="T190" s="247"/>
      <c r="U190" s="247"/>
      <c r="V190" s="247"/>
      <c r="W190" s="247"/>
      <c r="X190" s="248"/>
      <c r="Y190" s="13"/>
      <c r="Z190" s="13"/>
      <c r="AA190" s="13"/>
      <c r="AB190" s="13"/>
      <c r="AC190" s="13"/>
      <c r="AD190" s="13"/>
      <c r="AE190" s="13"/>
      <c r="AT190" s="249" t="s">
        <v>206</v>
      </c>
      <c r="AU190" s="249" t="s">
        <v>84</v>
      </c>
      <c r="AV190" s="13" t="s">
        <v>82</v>
      </c>
      <c r="AW190" s="13" t="s">
        <v>5</v>
      </c>
      <c r="AX190" s="13" t="s">
        <v>74</v>
      </c>
      <c r="AY190" s="249" t="s">
        <v>194</v>
      </c>
    </row>
    <row r="191" s="13" customFormat="1">
      <c r="A191" s="13"/>
      <c r="B191" s="239"/>
      <c r="C191" s="240"/>
      <c r="D191" s="241" t="s">
        <v>206</v>
      </c>
      <c r="E191" s="242" t="s">
        <v>20</v>
      </c>
      <c r="F191" s="243" t="s">
        <v>1825</v>
      </c>
      <c r="G191" s="240"/>
      <c r="H191" s="242" t="s">
        <v>20</v>
      </c>
      <c r="I191" s="244"/>
      <c r="J191" s="244"/>
      <c r="K191" s="240"/>
      <c r="L191" s="240"/>
      <c r="M191" s="245"/>
      <c r="N191" s="246"/>
      <c r="O191" s="247"/>
      <c r="P191" s="247"/>
      <c r="Q191" s="247"/>
      <c r="R191" s="247"/>
      <c r="S191" s="247"/>
      <c r="T191" s="247"/>
      <c r="U191" s="247"/>
      <c r="V191" s="247"/>
      <c r="W191" s="247"/>
      <c r="X191" s="248"/>
      <c r="Y191" s="13"/>
      <c r="Z191" s="13"/>
      <c r="AA191" s="13"/>
      <c r="AB191" s="13"/>
      <c r="AC191" s="13"/>
      <c r="AD191" s="13"/>
      <c r="AE191" s="13"/>
      <c r="AT191" s="249" t="s">
        <v>206</v>
      </c>
      <c r="AU191" s="249" t="s">
        <v>84</v>
      </c>
      <c r="AV191" s="13" t="s">
        <v>82</v>
      </c>
      <c r="AW191" s="13" t="s">
        <v>5</v>
      </c>
      <c r="AX191" s="13" t="s">
        <v>74</v>
      </c>
      <c r="AY191" s="249" t="s">
        <v>194</v>
      </c>
    </row>
    <row r="192" s="13" customFormat="1">
      <c r="A192" s="13"/>
      <c r="B192" s="239"/>
      <c r="C192" s="240"/>
      <c r="D192" s="241" t="s">
        <v>206</v>
      </c>
      <c r="E192" s="242" t="s">
        <v>20</v>
      </c>
      <c r="F192" s="243" t="s">
        <v>218</v>
      </c>
      <c r="G192" s="240"/>
      <c r="H192" s="242" t="s">
        <v>20</v>
      </c>
      <c r="I192" s="244"/>
      <c r="J192" s="244"/>
      <c r="K192" s="240"/>
      <c r="L192" s="240"/>
      <c r="M192" s="245"/>
      <c r="N192" s="246"/>
      <c r="O192" s="247"/>
      <c r="P192" s="247"/>
      <c r="Q192" s="247"/>
      <c r="R192" s="247"/>
      <c r="S192" s="247"/>
      <c r="T192" s="247"/>
      <c r="U192" s="247"/>
      <c r="V192" s="247"/>
      <c r="W192" s="247"/>
      <c r="X192" s="248"/>
      <c r="Y192" s="13"/>
      <c r="Z192" s="13"/>
      <c r="AA192" s="13"/>
      <c r="AB192" s="13"/>
      <c r="AC192" s="13"/>
      <c r="AD192" s="13"/>
      <c r="AE192" s="13"/>
      <c r="AT192" s="249" t="s">
        <v>206</v>
      </c>
      <c r="AU192" s="249" t="s">
        <v>84</v>
      </c>
      <c r="AV192" s="13" t="s">
        <v>82</v>
      </c>
      <c r="AW192" s="13" t="s">
        <v>5</v>
      </c>
      <c r="AX192" s="13" t="s">
        <v>74</v>
      </c>
      <c r="AY192" s="249" t="s">
        <v>194</v>
      </c>
    </row>
    <row r="193" s="14" customFormat="1">
      <c r="A193" s="14"/>
      <c r="B193" s="250"/>
      <c r="C193" s="251"/>
      <c r="D193" s="241" t="s">
        <v>206</v>
      </c>
      <c r="E193" s="252" t="s">
        <v>20</v>
      </c>
      <c r="F193" s="253" t="s">
        <v>1810</v>
      </c>
      <c r="G193" s="251"/>
      <c r="H193" s="254">
        <v>9.4199999999999999</v>
      </c>
      <c r="I193" s="255"/>
      <c r="J193" s="255"/>
      <c r="K193" s="251"/>
      <c r="L193" s="251"/>
      <c r="M193" s="256"/>
      <c r="N193" s="257"/>
      <c r="O193" s="258"/>
      <c r="P193" s="258"/>
      <c r="Q193" s="258"/>
      <c r="R193" s="258"/>
      <c r="S193" s="258"/>
      <c r="T193" s="258"/>
      <c r="U193" s="258"/>
      <c r="V193" s="258"/>
      <c r="W193" s="258"/>
      <c r="X193" s="259"/>
      <c r="Y193" s="14"/>
      <c r="Z193" s="14"/>
      <c r="AA193" s="14"/>
      <c r="AB193" s="14"/>
      <c r="AC193" s="14"/>
      <c r="AD193" s="14"/>
      <c r="AE193" s="14"/>
      <c r="AT193" s="260" t="s">
        <v>206</v>
      </c>
      <c r="AU193" s="260" t="s">
        <v>84</v>
      </c>
      <c r="AV193" s="14" t="s">
        <v>84</v>
      </c>
      <c r="AW193" s="14" t="s">
        <v>5</v>
      </c>
      <c r="AX193" s="14" t="s">
        <v>74</v>
      </c>
      <c r="AY193" s="260" t="s">
        <v>194</v>
      </c>
    </row>
    <row r="194" s="15" customFormat="1">
      <c r="A194" s="15"/>
      <c r="B194" s="261"/>
      <c r="C194" s="262"/>
      <c r="D194" s="241" t="s">
        <v>206</v>
      </c>
      <c r="E194" s="263" t="s">
        <v>20</v>
      </c>
      <c r="F194" s="264" t="s">
        <v>210</v>
      </c>
      <c r="G194" s="262"/>
      <c r="H194" s="265">
        <v>9.4199999999999999</v>
      </c>
      <c r="I194" s="266"/>
      <c r="J194" s="266"/>
      <c r="K194" s="262"/>
      <c r="L194" s="262"/>
      <c r="M194" s="267"/>
      <c r="N194" s="268"/>
      <c r="O194" s="269"/>
      <c r="P194" s="269"/>
      <c r="Q194" s="269"/>
      <c r="R194" s="269"/>
      <c r="S194" s="269"/>
      <c r="T194" s="269"/>
      <c r="U194" s="269"/>
      <c r="V194" s="269"/>
      <c r="W194" s="269"/>
      <c r="X194" s="270"/>
      <c r="Y194" s="15"/>
      <c r="Z194" s="15"/>
      <c r="AA194" s="15"/>
      <c r="AB194" s="15"/>
      <c r="AC194" s="15"/>
      <c r="AD194" s="15"/>
      <c r="AE194" s="15"/>
      <c r="AT194" s="271" t="s">
        <v>206</v>
      </c>
      <c r="AU194" s="271" t="s">
        <v>84</v>
      </c>
      <c r="AV194" s="15" t="s">
        <v>202</v>
      </c>
      <c r="AW194" s="15" t="s">
        <v>5</v>
      </c>
      <c r="AX194" s="15" t="s">
        <v>82</v>
      </c>
      <c r="AY194" s="271" t="s">
        <v>194</v>
      </c>
    </row>
    <row r="195" s="2" customFormat="1" ht="24.15" customHeight="1">
      <c r="A195" s="41"/>
      <c r="B195" s="42"/>
      <c r="C195" s="220" t="s">
        <v>282</v>
      </c>
      <c r="D195" s="220" t="s">
        <v>197</v>
      </c>
      <c r="E195" s="221" t="s">
        <v>1829</v>
      </c>
      <c r="F195" s="222" t="s">
        <v>1656</v>
      </c>
      <c r="G195" s="223" t="s">
        <v>218</v>
      </c>
      <c r="H195" s="224">
        <v>94.200000000000003</v>
      </c>
      <c r="I195" s="225"/>
      <c r="J195" s="225"/>
      <c r="K195" s="226">
        <f>ROUND(P195*H195,2)</f>
        <v>0</v>
      </c>
      <c r="L195" s="222" t="s">
        <v>201</v>
      </c>
      <c r="M195" s="47"/>
      <c r="N195" s="227" t="s">
        <v>20</v>
      </c>
      <c r="O195" s="228" t="s">
        <v>43</v>
      </c>
      <c r="P195" s="229">
        <f>I195+J195</f>
        <v>0</v>
      </c>
      <c r="Q195" s="229">
        <f>ROUND(I195*H195,2)</f>
        <v>0</v>
      </c>
      <c r="R195" s="229">
        <f>ROUND(J195*H195,2)</f>
        <v>0</v>
      </c>
      <c r="S195" s="87"/>
      <c r="T195" s="230">
        <f>S195*H195</f>
        <v>0</v>
      </c>
      <c r="U195" s="230">
        <v>0</v>
      </c>
      <c r="V195" s="230">
        <f>U195*H195</f>
        <v>0</v>
      </c>
      <c r="W195" s="230">
        <v>0</v>
      </c>
      <c r="X195" s="231">
        <f>W195*H195</f>
        <v>0</v>
      </c>
      <c r="Y195" s="41"/>
      <c r="Z195" s="41"/>
      <c r="AA195" s="41"/>
      <c r="AB195" s="41"/>
      <c r="AC195" s="41"/>
      <c r="AD195" s="41"/>
      <c r="AE195" s="41"/>
      <c r="AR195" s="232" t="s">
        <v>202</v>
      </c>
      <c r="AT195" s="232" t="s">
        <v>197</v>
      </c>
      <c r="AU195" s="232" t="s">
        <v>84</v>
      </c>
      <c r="AY195" s="20" t="s">
        <v>194</v>
      </c>
      <c r="BE195" s="233">
        <f>IF(O195="základní",K195,0)</f>
        <v>0</v>
      </c>
      <c r="BF195" s="233">
        <f>IF(O195="snížená",K195,0)</f>
        <v>0</v>
      </c>
      <c r="BG195" s="233">
        <f>IF(O195="zákl. přenesená",K195,0)</f>
        <v>0</v>
      </c>
      <c r="BH195" s="233">
        <f>IF(O195="sníž. přenesená",K195,0)</f>
        <v>0</v>
      </c>
      <c r="BI195" s="233">
        <f>IF(O195="nulová",K195,0)</f>
        <v>0</v>
      </c>
      <c r="BJ195" s="20" t="s">
        <v>82</v>
      </c>
      <c r="BK195" s="233">
        <f>ROUND(P195*H195,2)</f>
        <v>0</v>
      </c>
      <c r="BL195" s="20" t="s">
        <v>202</v>
      </c>
      <c r="BM195" s="232" t="s">
        <v>1830</v>
      </c>
    </row>
    <row r="196" s="2" customFormat="1">
      <c r="A196" s="41"/>
      <c r="B196" s="42"/>
      <c r="C196" s="43"/>
      <c r="D196" s="234" t="s">
        <v>204</v>
      </c>
      <c r="E196" s="43"/>
      <c r="F196" s="235" t="s">
        <v>1831</v>
      </c>
      <c r="G196" s="43"/>
      <c r="H196" s="43"/>
      <c r="I196" s="236"/>
      <c r="J196" s="236"/>
      <c r="K196" s="43"/>
      <c r="L196" s="43"/>
      <c r="M196" s="47"/>
      <c r="N196" s="237"/>
      <c r="O196" s="238"/>
      <c r="P196" s="87"/>
      <c r="Q196" s="87"/>
      <c r="R196" s="87"/>
      <c r="S196" s="87"/>
      <c r="T196" s="87"/>
      <c r="U196" s="87"/>
      <c r="V196" s="87"/>
      <c r="W196" s="87"/>
      <c r="X196" s="88"/>
      <c r="Y196" s="41"/>
      <c r="Z196" s="41"/>
      <c r="AA196" s="41"/>
      <c r="AB196" s="41"/>
      <c r="AC196" s="41"/>
      <c r="AD196" s="41"/>
      <c r="AE196" s="41"/>
      <c r="AT196" s="20" t="s">
        <v>204</v>
      </c>
      <c r="AU196" s="20" t="s">
        <v>84</v>
      </c>
    </row>
    <row r="197" s="13" customFormat="1">
      <c r="A197" s="13"/>
      <c r="B197" s="239"/>
      <c r="C197" s="240"/>
      <c r="D197" s="241" t="s">
        <v>206</v>
      </c>
      <c r="E197" s="242" t="s">
        <v>20</v>
      </c>
      <c r="F197" s="243" t="s">
        <v>1771</v>
      </c>
      <c r="G197" s="240"/>
      <c r="H197" s="242" t="s">
        <v>20</v>
      </c>
      <c r="I197" s="244"/>
      <c r="J197" s="244"/>
      <c r="K197" s="240"/>
      <c r="L197" s="240"/>
      <c r="M197" s="245"/>
      <c r="N197" s="246"/>
      <c r="O197" s="247"/>
      <c r="P197" s="247"/>
      <c r="Q197" s="247"/>
      <c r="R197" s="247"/>
      <c r="S197" s="247"/>
      <c r="T197" s="247"/>
      <c r="U197" s="247"/>
      <c r="V197" s="247"/>
      <c r="W197" s="247"/>
      <c r="X197" s="248"/>
      <c r="Y197" s="13"/>
      <c r="Z197" s="13"/>
      <c r="AA197" s="13"/>
      <c r="AB197" s="13"/>
      <c r="AC197" s="13"/>
      <c r="AD197" s="13"/>
      <c r="AE197" s="13"/>
      <c r="AT197" s="249" t="s">
        <v>206</v>
      </c>
      <c r="AU197" s="249" t="s">
        <v>84</v>
      </c>
      <c r="AV197" s="13" t="s">
        <v>82</v>
      </c>
      <c r="AW197" s="13" t="s">
        <v>5</v>
      </c>
      <c r="AX197" s="13" t="s">
        <v>74</v>
      </c>
      <c r="AY197" s="249" t="s">
        <v>194</v>
      </c>
    </row>
    <row r="198" s="13" customFormat="1">
      <c r="A198" s="13"/>
      <c r="B198" s="239"/>
      <c r="C198" s="240"/>
      <c r="D198" s="241" t="s">
        <v>206</v>
      </c>
      <c r="E198" s="242" t="s">
        <v>20</v>
      </c>
      <c r="F198" s="243" t="s">
        <v>1825</v>
      </c>
      <c r="G198" s="240"/>
      <c r="H198" s="242" t="s">
        <v>20</v>
      </c>
      <c r="I198" s="244"/>
      <c r="J198" s="244"/>
      <c r="K198" s="240"/>
      <c r="L198" s="240"/>
      <c r="M198" s="245"/>
      <c r="N198" s="246"/>
      <c r="O198" s="247"/>
      <c r="P198" s="247"/>
      <c r="Q198" s="247"/>
      <c r="R198" s="247"/>
      <c r="S198" s="247"/>
      <c r="T198" s="247"/>
      <c r="U198" s="247"/>
      <c r="V198" s="247"/>
      <c r="W198" s="247"/>
      <c r="X198" s="248"/>
      <c r="Y198" s="13"/>
      <c r="Z198" s="13"/>
      <c r="AA198" s="13"/>
      <c r="AB198" s="13"/>
      <c r="AC198" s="13"/>
      <c r="AD198" s="13"/>
      <c r="AE198" s="13"/>
      <c r="AT198" s="249" t="s">
        <v>206</v>
      </c>
      <c r="AU198" s="249" t="s">
        <v>84</v>
      </c>
      <c r="AV198" s="13" t="s">
        <v>82</v>
      </c>
      <c r="AW198" s="13" t="s">
        <v>5</v>
      </c>
      <c r="AX198" s="13" t="s">
        <v>74</v>
      </c>
      <c r="AY198" s="249" t="s">
        <v>194</v>
      </c>
    </row>
    <row r="199" s="13" customFormat="1">
      <c r="A199" s="13"/>
      <c r="B199" s="239"/>
      <c r="C199" s="240"/>
      <c r="D199" s="241" t="s">
        <v>206</v>
      </c>
      <c r="E199" s="242" t="s">
        <v>20</v>
      </c>
      <c r="F199" s="243" t="s">
        <v>218</v>
      </c>
      <c r="G199" s="240"/>
      <c r="H199" s="242" t="s">
        <v>20</v>
      </c>
      <c r="I199" s="244"/>
      <c r="J199" s="244"/>
      <c r="K199" s="240"/>
      <c r="L199" s="240"/>
      <c r="M199" s="245"/>
      <c r="N199" s="246"/>
      <c r="O199" s="247"/>
      <c r="P199" s="247"/>
      <c r="Q199" s="247"/>
      <c r="R199" s="247"/>
      <c r="S199" s="247"/>
      <c r="T199" s="247"/>
      <c r="U199" s="247"/>
      <c r="V199" s="247"/>
      <c r="W199" s="247"/>
      <c r="X199" s="248"/>
      <c r="Y199" s="13"/>
      <c r="Z199" s="13"/>
      <c r="AA199" s="13"/>
      <c r="AB199" s="13"/>
      <c r="AC199" s="13"/>
      <c r="AD199" s="13"/>
      <c r="AE199" s="13"/>
      <c r="AT199" s="249" t="s">
        <v>206</v>
      </c>
      <c r="AU199" s="249" t="s">
        <v>84</v>
      </c>
      <c r="AV199" s="13" t="s">
        <v>82</v>
      </c>
      <c r="AW199" s="13" t="s">
        <v>5</v>
      </c>
      <c r="AX199" s="13" t="s">
        <v>74</v>
      </c>
      <c r="AY199" s="249" t="s">
        <v>194</v>
      </c>
    </row>
    <row r="200" s="14" customFormat="1">
      <c r="A200" s="14"/>
      <c r="B200" s="250"/>
      <c r="C200" s="251"/>
      <c r="D200" s="241" t="s">
        <v>206</v>
      </c>
      <c r="E200" s="252" t="s">
        <v>20</v>
      </c>
      <c r="F200" s="253" t="s">
        <v>1810</v>
      </c>
      <c r="G200" s="251"/>
      <c r="H200" s="254">
        <v>9.4199999999999999</v>
      </c>
      <c r="I200" s="255"/>
      <c r="J200" s="255"/>
      <c r="K200" s="251"/>
      <c r="L200" s="251"/>
      <c r="M200" s="256"/>
      <c r="N200" s="257"/>
      <c r="O200" s="258"/>
      <c r="P200" s="258"/>
      <c r="Q200" s="258"/>
      <c r="R200" s="258"/>
      <c r="S200" s="258"/>
      <c r="T200" s="258"/>
      <c r="U200" s="258"/>
      <c r="V200" s="258"/>
      <c r="W200" s="258"/>
      <c r="X200" s="259"/>
      <c r="Y200" s="14"/>
      <c r="Z200" s="14"/>
      <c r="AA200" s="14"/>
      <c r="AB200" s="14"/>
      <c r="AC200" s="14"/>
      <c r="AD200" s="14"/>
      <c r="AE200" s="14"/>
      <c r="AT200" s="260" t="s">
        <v>206</v>
      </c>
      <c r="AU200" s="260" t="s">
        <v>84</v>
      </c>
      <c r="AV200" s="14" t="s">
        <v>84</v>
      </c>
      <c r="AW200" s="14" t="s">
        <v>5</v>
      </c>
      <c r="AX200" s="14" t="s">
        <v>74</v>
      </c>
      <c r="AY200" s="260" t="s">
        <v>194</v>
      </c>
    </row>
    <row r="201" s="15" customFormat="1">
      <c r="A201" s="15"/>
      <c r="B201" s="261"/>
      <c r="C201" s="262"/>
      <c r="D201" s="241" t="s">
        <v>206</v>
      </c>
      <c r="E201" s="263" t="s">
        <v>20</v>
      </c>
      <c r="F201" s="264" t="s">
        <v>210</v>
      </c>
      <c r="G201" s="262"/>
      <c r="H201" s="265">
        <v>9.4199999999999999</v>
      </c>
      <c r="I201" s="266"/>
      <c r="J201" s="266"/>
      <c r="K201" s="262"/>
      <c r="L201" s="262"/>
      <c r="M201" s="267"/>
      <c r="N201" s="268"/>
      <c r="O201" s="269"/>
      <c r="P201" s="269"/>
      <c r="Q201" s="269"/>
      <c r="R201" s="269"/>
      <c r="S201" s="269"/>
      <c r="T201" s="269"/>
      <c r="U201" s="269"/>
      <c r="V201" s="269"/>
      <c r="W201" s="269"/>
      <c r="X201" s="270"/>
      <c r="Y201" s="15"/>
      <c r="Z201" s="15"/>
      <c r="AA201" s="15"/>
      <c r="AB201" s="15"/>
      <c r="AC201" s="15"/>
      <c r="AD201" s="15"/>
      <c r="AE201" s="15"/>
      <c r="AT201" s="271" t="s">
        <v>206</v>
      </c>
      <c r="AU201" s="271" t="s">
        <v>84</v>
      </c>
      <c r="AV201" s="15" t="s">
        <v>202</v>
      </c>
      <c r="AW201" s="15" t="s">
        <v>5</v>
      </c>
      <c r="AX201" s="15" t="s">
        <v>82</v>
      </c>
      <c r="AY201" s="271" t="s">
        <v>194</v>
      </c>
    </row>
    <row r="202" s="14" customFormat="1">
      <c r="A202" s="14"/>
      <c r="B202" s="250"/>
      <c r="C202" s="251"/>
      <c r="D202" s="241" t="s">
        <v>206</v>
      </c>
      <c r="E202" s="251"/>
      <c r="F202" s="253" t="s">
        <v>1832</v>
      </c>
      <c r="G202" s="251"/>
      <c r="H202" s="254">
        <v>94.200000000000003</v>
      </c>
      <c r="I202" s="255"/>
      <c r="J202" s="255"/>
      <c r="K202" s="251"/>
      <c r="L202" s="251"/>
      <c r="M202" s="256"/>
      <c r="N202" s="257"/>
      <c r="O202" s="258"/>
      <c r="P202" s="258"/>
      <c r="Q202" s="258"/>
      <c r="R202" s="258"/>
      <c r="S202" s="258"/>
      <c r="T202" s="258"/>
      <c r="U202" s="258"/>
      <c r="V202" s="258"/>
      <c r="W202" s="258"/>
      <c r="X202" s="259"/>
      <c r="Y202" s="14"/>
      <c r="Z202" s="14"/>
      <c r="AA202" s="14"/>
      <c r="AB202" s="14"/>
      <c r="AC202" s="14"/>
      <c r="AD202" s="14"/>
      <c r="AE202" s="14"/>
      <c r="AT202" s="260" t="s">
        <v>206</v>
      </c>
      <c r="AU202" s="260" t="s">
        <v>84</v>
      </c>
      <c r="AV202" s="14" t="s">
        <v>84</v>
      </c>
      <c r="AW202" s="14" t="s">
        <v>4</v>
      </c>
      <c r="AX202" s="14" t="s">
        <v>82</v>
      </c>
      <c r="AY202" s="260" t="s">
        <v>194</v>
      </c>
    </row>
    <row r="203" s="12" customFormat="1" ht="22.8" customHeight="1">
      <c r="A203" s="12"/>
      <c r="B203" s="203"/>
      <c r="C203" s="204"/>
      <c r="D203" s="205" t="s">
        <v>73</v>
      </c>
      <c r="E203" s="218" t="s">
        <v>271</v>
      </c>
      <c r="F203" s="218" t="s">
        <v>1833</v>
      </c>
      <c r="G203" s="204"/>
      <c r="H203" s="204"/>
      <c r="I203" s="207"/>
      <c r="J203" s="207"/>
      <c r="K203" s="219">
        <f>BK203</f>
        <v>0</v>
      </c>
      <c r="L203" s="204"/>
      <c r="M203" s="209"/>
      <c r="N203" s="210"/>
      <c r="O203" s="211"/>
      <c r="P203" s="211"/>
      <c r="Q203" s="212">
        <f>SUM(Q204:Q310)</f>
        <v>0</v>
      </c>
      <c r="R203" s="212">
        <f>SUM(R204:R310)</f>
        <v>0</v>
      </c>
      <c r="S203" s="211"/>
      <c r="T203" s="213">
        <f>SUM(T204:T310)</f>
        <v>0</v>
      </c>
      <c r="U203" s="211"/>
      <c r="V203" s="213">
        <f>SUM(V204:V310)</f>
        <v>6.7486500000000005</v>
      </c>
      <c r="W203" s="211"/>
      <c r="X203" s="214">
        <f>SUM(X204:X310)</f>
        <v>0</v>
      </c>
      <c r="Y203" s="12"/>
      <c r="Z203" s="12"/>
      <c r="AA203" s="12"/>
      <c r="AB203" s="12"/>
      <c r="AC203" s="12"/>
      <c r="AD203" s="12"/>
      <c r="AE203" s="12"/>
      <c r="AR203" s="215" t="s">
        <v>82</v>
      </c>
      <c r="AT203" s="216" t="s">
        <v>73</v>
      </c>
      <c r="AU203" s="216" t="s">
        <v>82</v>
      </c>
      <c r="AY203" s="215" t="s">
        <v>194</v>
      </c>
      <c r="BK203" s="217">
        <f>SUM(BK204:BK310)</f>
        <v>0</v>
      </c>
    </row>
    <row r="204" s="2" customFormat="1" ht="24.15" customHeight="1">
      <c r="A204" s="41"/>
      <c r="B204" s="42"/>
      <c r="C204" s="220" t="s">
        <v>287</v>
      </c>
      <c r="D204" s="220" t="s">
        <v>197</v>
      </c>
      <c r="E204" s="221" t="s">
        <v>1834</v>
      </c>
      <c r="F204" s="222" t="s">
        <v>1835</v>
      </c>
      <c r="G204" s="223" t="s">
        <v>503</v>
      </c>
      <c r="H204" s="224">
        <v>1645</v>
      </c>
      <c r="I204" s="225"/>
      <c r="J204" s="225"/>
      <c r="K204" s="226">
        <f>ROUND(P204*H204,2)</f>
        <v>0</v>
      </c>
      <c r="L204" s="222" t="s">
        <v>201</v>
      </c>
      <c r="M204" s="47"/>
      <c r="N204" s="227" t="s">
        <v>20</v>
      </c>
      <c r="O204" s="228" t="s">
        <v>43</v>
      </c>
      <c r="P204" s="229">
        <f>I204+J204</f>
        <v>0</v>
      </c>
      <c r="Q204" s="229">
        <f>ROUND(I204*H204,2)</f>
        <v>0</v>
      </c>
      <c r="R204" s="229">
        <f>ROUND(J204*H204,2)</f>
        <v>0</v>
      </c>
      <c r="S204" s="87"/>
      <c r="T204" s="230">
        <f>S204*H204</f>
        <v>0</v>
      </c>
      <c r="U204" s="230">
        <v>0</v>
      </c>
      <c r="V204" s="230">
        <f>U204*H204</f>
        <v>0</v>
      </c>
      <c r="W204" s="230">
        <v>0</v>
      </c>
      <c r="X204" s="231">
        <f>W204*H204</f>
        <v>0</v>
      </c>
      <c r="Y204" s="41"/>
      <c r="Z204" s="41"/>
      <c r="AA204" s="41"/>
      <c r="AB204" s="41"/>
      <c r="AC204" s="41"/>
      <c r="AD204" s="41"/>
      <c r="AE204" s="41"/>
      <c r="AR204" s="232" t="s">
        <v>202</v>
      </c>
      <c r="AT204" s="232" t="s">
        <v>197</v>
      </c>
      <c r="AU204" s="232" t="s">
        <v>84</v>
      </c>
      <c r="AY204" s="20" t="s">
        <v>194</v>
      </c>
      <c r="BE204" s="233">
        <f>IF(O204="základní",K204,0)</f>
        <v>0</v>
      </c>
      <c r="BF204" s="233">
        <f>IF(O204="snížená",K204,0)</f>
        <v>0</v>
      </c>
      <c r="BG204" s="233">
        <f>IF(O204="zákl. přenesená",K204,0)</f>
        <v>0</v>
      </c>
      <c r="BH204" s="233">
        <f>IF(O204="sníž. přenesená",K204,0)</f>
        <v>0</v>
      </c>
      <c r="BI204" s="233">
        <f>IF(O204="nulová",K204,0)</f>
        <v>0</v>
      </c>
      <c r="BJ204" s="20" t="s">
        <v>82</v>
      </c>
      <c r="BK204" s="233">
        <f>ROUND(P204*H204,2)</f>
        <v>0</v>
      </c>
      <c r="BL204" s="20" t="s">
        <v>202</v>
      </c>
      <c r="BM204" s="232" t="s">
        <v>1836</v>
      </c>
    </row>
    <row r="205" s="2" customFormat="1">
      <c r="A205" s="41"/>
      <c r="B205" s="42"/>
      <c r="C205" s="43"/>
      <c r="D205" s="234" t="s">
        <v>204</v>
      </c>
      <c r="E205" s="43"/>
      <c r="F205" s="235" t="s">
        <v>1837</v>
      </c>
      <c r="G205" s="43"/>
      <c r="H205" s="43"/>
      <c r="I205" s="236"/>
      <c r="J205" s="236"/>
      <c r="K205" s="43"/>
      <c r="L205" s="43"/>
      <c r="M205" s="47"/>
      <c r="N205" s="237"/>
      <c r="O205" s="238"/>
      <c r="P205" s="87"/>
      <c r="Q205" s="87"/>
      <c r="R205" s="87"/>
      <c r="S205" s="87"/>
      <c r="T205" s="87"/>
      <c r="U205" s="87"/>
      <c r="V205" s="87"/>
      <c r="W205" s="87"/>
      <c r="X205" s="88"/>
      <c r="Y205" s="41"/>
      <c r="Z205" s="41"/>
      <c r="AA205" s="41"/>
      <c r="AB205" s="41"/>
      <c r="AC205" s="41"/>
      <c r="AD205" s="41"/>
      <c r="AE205" s="41"/>
      <c r="AT205" s="20" t="s">
        <v>204</v>
      </c>
      <c r="AU205" s="20" t="s">
        <v>84</v>
      </c>
    </row>
    <row r="206" s="13" customFormat="1">
      <c r="A206" s="13"/>
      <c r="B206" s="239"/>
      <c r="C206" s="240"/>
      <c r="D206" s="241" t="s">
        <v>206</v>
      </c>
      <c r="E206" s="242" t="s">
        <v>20</v>
      </c>
      <c r="F206" s="243" t="s">
        <v>1838</v>
      </c>
      <c r="G206" s="240"/>
      <c r="H206" s="242" t="s">
        <v>20</v>
      </c>
      <c r="I206" s="244"/>
      <c r="J206" s="244"/>
      <c r="K206" s="240"/>
      <c r="L206" s="240"/>
      <c r="M206" s="245"/>
      <c r="N206" s="246"/>
      <c r="O206" s="247"/>
      <c r="P206" s="247"/>
      <c r="Q206" s="247"/>
      <c r="R206" s="247"/>
      <c r="S206" s="247"/>
      <c r="T206" s="247"/>
      <c r="U206" s="247"/>
      <c r="V206" s="247"/>
      <c r="W206" s="247"/>
      <c r="X206" s="248"/>
      <c r="Y206" s="13"/>
      <c r="Z206" s="13"/>
      <c r="AA206" s="13"/>
      <c r="AB206" s="13"/>
      <c r="AC206" s="13"/>
      <c r="AD206" s="13"/>
      <c r="AE206" s="13"/>
      <c r="AT206" s="249" t="s">
        <v>206</v>
      </c>
      <c r="AU206" s="249" t="s">
        <v>84</v>
      </c>
      <c r="AV206" s="13" t="s">
        <v>82</v>
      </c>
      <c r="AW206" s="13" t="s">
        <v>5</v>
      </c>
      <c r="AX206" s="13" t="s">
        <v>74</v>
      </c>
      <c r="AY206" s="249" t="s">
        <v>194</v>
      </c>
    </row>
    <row r="207" s="13" customFormat="1">
      <c r="A207" s="13"/>
      <c r="B207" s="239"/>
      <c r="C207" s="240"/>
      <c r="D207" s="241" t="s">
        <v>206</v>
      </c>
      <c r="E207" s="242" t="s">
        <v>20</v>
      </c>
      <c r="F207" s="243" t="s">
        <v>1772</v>
      </c>
      <c r="G207" s="240"/>
      <c r="H207" s="242" t="s">
        <v>20</v>
      </c>
      <c r="I207" s="244"/>
      <c r="J207" s="244"/>
      <c r="K207" s="240"/>
      <c r="L207" s="240"/>
      <c r="M207" s="245"/>
      <c r="N207" s="246"/>
      <c r="O207" s="247"/>
      <c r="P207" s="247"/>
      <c r="Q207" s="247"/>
      <c r="R207" s="247"/>
      <c r="S207" s="247"/>
      <c r="T207" s="247"/>
      <c r="U207" s="247"/>
      <c r="V207" s="247"/>
      <c r="W207" s="247"/>
      <c r="X207" s="248"/>
      <c r="Y207" s="13"/>
      <c r="Z207" s="13"/>
      <c r="AA207" s="13"/>
      <c r="AB207" s="13"/>
      <c r="AC207" s="13"/>
      <c r="AD207" s="13"/>
      <c r="AE207" s="13"/>
      <c r="AT207" s="249" t="s">
        <v>206</v>
      </c>
      <c r="AU207" s="249" t="s">
        <v>84</v>
      </c>
      <c r="AV207" s="13" t="s">
        <v>82</v>
      </c>
      <c r="AW207" s="13" t="s">
        <v>5</v>
      </c>
      <c r="AX207" s="13" t="s">
        <v>74</v>
      </c>
      <c r="AY207" s="249" t="s">
        <v>194</v>
      </c>
    </row>
    <row r="208" s="13" customFormat="1">
      <c r="A208" s="13"/>
      <c r="B208" s="239"/>
      <c r="C208" s="240"/>
      <c r="D208" s="241" t="s">
        <v>206</v>
      </c>
      <c r="E208" s="242" t="s">
        <v>20</v>
      </c>
      <c r="F208" s="243" t="s">
        <v>506</v>
      </c>
      <c r="G208" s="240"/>
      <c r="H208" s="242" t="s">
        <v>20</v>
      </c>
      <c r="I208" s="244"/>
      <c r="J208" s="244"/>
      <c r="K208" s="240"/>
      <c r="L208" s="240"/>
      <c r="M208" s="245"/>
      <c r="N208" s="246"/>
      <c r="O208" s="247"/>
      <c r="P208" s="247"/>
      <c r="Q208" s="247"/>
      <c r="R208" s="247"/>
      <c r="S208" s="247"/>
      <c r="T208" s="247"/>
      <c r="U208" s="247"/>
      <c r="V208" s="247"/>
      <c r="W208" s="247"/>
      <c r="X208" s="248"/>
      <c r="Y208" s="13"/>
      <c r="Z208" s="13"/>
      <c r="AA208" s="13"/>
      <c r="AB208" s="13"/>
      <c r="AC208" s="13"/>
      <c r="AD208" s="13"/>
      <c r="AE208" s="13"/>
      <c r="AT208" s="249" t="s">
        <v>206</v>
      </c>
      <c r="AU208" s="249" t="s">
        <v>84</v>
      </c>
      <c r="AV208" s="13" t="s">
        <v>82</v>
      </c>
      <c r="AW208" s="13" t="s">
        <v>5</v>
      </c>
      <c r="AX208" s="13" t="s">
        <v>74</v>
      </c>
      <c r="AY208" s="249" t="s">
        <v>194</v>
      </c>
    </row>
    <row r="209" s="14" customFormat="1">
      <c r="A209" s="14"/>
      <c r="B209" s="250"/>
      <c r="C209" s="251"/>
      <c r="D209" s="241" t="s">
        <v>206</v>
      </c>
      <c r="E209" s="252" t="s">
        <v>20</v>
      </c>
      <c r="F209" s="253" t="s">
        <v>1839</v>
      </c>
      <c r="G209" s="251"/>
      <c r="H209" s="254">
        <v>1645</v>
      </c>
      <c r="I209" s="255"/>
      <c r="J209" s="255"/>
      <c r="K209" s="251"/>
      <c r="L209" s="251"/>
      <c r="M209" s="256"/>
      <c r="N209" s="257"/>
      <c r="O209" s="258"/>
      <c r="P209" s="258"/>
      <c r="Q209" s="258"/>
      <c r="R209" s="258"/>
      <c r="S209" s="258"/>
      <c r="T209" s="258"/>
      <c r="U209" s="258"/>
      <c r="V209" s="258"/>
      <c r="W209" s="258"/>
      <c r="X209" s="259"/>
      <c r="Y209" s="14"/>
      <c r="Z209" s="14"/>
      <c r="AA209" s="14"/>
      <c r="AB209" s="14"/>
      <c r="AC209" s="14"/>
      <c r="AD209" s="14"/>
      <c r="AE209" s="14"/>
      <c r="AT209" s="260" t="s">
        <v>206</v>
      </c>
      <c r="AU209" s="260" t="s">
        <v>84</v>
      </c>
      <c r="AV209" s="14" t="s">
        <v>84</v>
      </c>
      <c r="AW209" s="14" t="s">
        <v>5</v>
      </c>
      <c r="AX209" s="14" t="s">
        <v>74</v>
      </c>
      <c r="AY209" s="260" t="s">
        <v>194</v>
      </c>
    </row>
    <row r="210" s="15" customFormat="1">
      <c r="A210" s="15"/>
      <c r="B210" s="261"/>
      <c r="C210" s="262"/>
      <c r="D210" s="241" t="s">
        <v>206</v>
      </c>
      <c r="E210" s="263" t="s">
        <v>20</v>
      </c>
      <c r="F210" s="264" t="s">
        <v>210</v>
      </c>
      <c r="G210" s="262"/>
      <c r="H210" s="265">
        <v>1645</v>
      </c>
      <c r="I210" s="266"/>
      <c r="J210" s="266"/>
      <c r="K210" s="262"/>
      <c r="L210" s="262"/>
      <c r="M210" s="267"/>
      <c r="N210" s="268"/>
      <c r="O210" s="269"/>
      <c r="P210" s="269"/>
      <c r="Q210" s="269"/>
      <c r="R210" s="269"/>
      <c r="S210" s="269"/>
      <c r="T210" s="269"/>
      <c r="U210" s="269"/>
      <c r="V210" s="269"/>
      <c r="W210" s="269"/>
      <c r="X210" s="270"/>
      <c r="Y210" s="15"/>
      <c r="Z210" s="15"/>
      <c r="AA210" s="15"/>
      <c r="AB210" s="15"/>
      <c r="AC210" s="15"/>
      <c r="AD210" s="15"/>
      <c r="AE210" s="15"/>
      <c r="AT210" s="271" t="s">
        <v>206</v>
      </c>
      <c r="AU210" s="271" t="s">
        <v>84</v>
      </c>
      <c r="AV210" s="15" t="s">
        <v>202</v>
      </c>
      <c r="AW210" s="15" t="s">
        <v>5</v>
      </c>
      <c r="AX210" s="15" t="s">
        <v>82</v>
      </c>
      <c r="AY210" s="271" t="s">
        <v>194</v>
      </c>
    </row>
    <row r="211" s="2" customFormat="1" ht="24.15" customHeight="1">
      <c r="A211" s="41"/>
      <c r="B211" s="42"/>
      <c r="C211" s="220" t="s">
        <v>294</v>
      </c>
      <c r="D211" s="220" t="s">
        <v>197</v>
      </c>
      <c r="E211" s="221" t="s">
        <v>1840</v>
      </c>
      <c r="F211" s="222" t="s">
        <v>1841</v>
      </c>
      <c r="G211" s="223" t="s">
        <v>200</v>
      </c>
      <c r="H211" s="224">
        <v>235</v>
      </c>
      <c r="I211" s="225"/>
      <c r="J211" s="225"/>
      <c r="K211" s="226">
        <f>ROUND(P211*H211,2)</f>
        <v>0</v>
      </c>
      <c r="L211" s="222" t="s">
        <v>201</v>
      </c>
      <c r="M211" s="47"/>
      <c r="N211" s="227" t="s">
        <v>20</v>
      </c>
      <c r="O211" s="228" t="s">
        <v>43</v>
      </c>
      <c r="P211" s="229">
        <f>I211+J211</f>
        <v>0</v>
      </c>
      <c r="Q211" s="229">
        <f>ROUND(I211*H211,2)</f>
        <v>0</v>
      </c>
      <c r="R211" s="229">
        <f>ROUND(J211*H211,2)</f>
        <v>0</v>
      </c>
      <c r="S211" s="87"/>
      <c r="T211" s="230">
        <f>S211*H211</f>
        <v>0</v>
      </c>
      <c r="U211" s="230">
        <v>0</v>
      </c>
      <c r="V211" s="230">
        <f>U211*H211</f>
        <v>0</v>
      </c>
      <c r="W211" s="230">
        <v>0</v>
      </c>
      <c r="X211" s="231">
        <f>W211*H211</f>
        <v>0</v>
      </c>
      <c r="Y211" s="41"/>
      <c r="Z211" s="41"/>
      <c r="AA211" s="41"/>
      <c r="AB211" s="41"/>
      <c r="AC211" s="41"/>
      <c r="AD211" s="41"/>
      <c r="AE211" s="41"/>
      <c r="AR211" s="232" t="s">
        <v>202</v>
      </c>
      <c r="AT211" s="232" t="s">
        <v>197</v>
      </c>
      <c r="AU211" s="232" t="s">
        <v>84</v>
      </c>
      <c r="AY211" s="20" t="s">
        <v>194</v>
      </c>
      <c r="BE211" s="233">
        <f>IF(O211="základní",K211,0)</f>
        <v>0</v>
      </c>
      <c r="BF211" s="233">
        <f>IF(O211="snížená",K211,0)</f>
        <v>0</v>
      </c>
      <c r="BG211" s="233">
        <f>IF(O211="zákl. přenesená",K211,0)</f>
        <v>0</v>
      </c>
      <c r="BH211" s="233">
        <f>IF(O211="sníž. přenesená",K211,0)</f>
        <v>0</v>
      </c>
      <c r="BI211" s="233">
        <f>IF(O211="nulová",K211,0)</f>
        <v>0</v>
      </c>
      <c r="BJ211" s="20" t="s">
        <v>82</v>
      </c>
      <c r="BK211" s="233">
        <f>ROUND(P211*H211,2)</f>
        <v>0</v>
      </c>
      <c r="BL211" s="20" t="s">
        <v>202</v>
      </c>
      <c r="BM211" s="232" t="s">
        <v>1842</v>
      </c>
    </row>
    <row r="212" s="2" customFormat="1">
      <c r="A212" s="41"/>
      <c r="B212" s="42"/>
      <c r="C212" s="43"/>
      <c r="D212" s="234" t="s">
        <v>204</v>
      </c>
      <c r="E212" s="43"/>
      <c r="F212" s="235" t="s">
        <v>1843</v>
      </c>
      <c r="G212" s="43"/>
      <c r="H212" s="43"/>
      <c r="I212" s="236"/>
      <c r="J212" s="236"/>
      <c r="K212" s="43"/>
      <c r="L212" s="43"/>
      <c r="M212" s="47"/>
      <c r="N212" s="237"/>
      <c r="O212" s="238"/>
      <c r="P212" s="87"/>
      <c r="Q212" s="87"/>
      <c r="R212" s="87"/>
      <c r="S212" s="87"/>
      <c r="T212" s="87"/>
      <c r="U212" s="87"/>
      <c r="V212" s="87"/>
      <c r="W212" s="87"/>
      <c r="X212" s="88"/>
      <c r="Y212" s="41"/>
      <c r="Z212" s="41"/>
      <c r="AA212" s="41"/>
      <c r="AB212" s="41"/>
      <c r="AC212" s="41"/>
      <c r="AD212" s="41"/>
      <c r="AE212" s="41"/>
      <c r="AT212" s="20" t="s">
        <v>204</v>
      </c>
      <c r="AU212" s="20" t="s">
        <v>84</v>
      </c>
    </row>
    <row r="213" s="13" customFormat="1">
      <c r="A213" s="13"/>
      <c r="B213" s="239"/>
      <c r="C213" s="240"/>
      <c r="D213" s="241" t="s">
        <v>206</v>
      </c>
      <c r="E213" s="242" t="s">
        <v>20</v>
      </c>
      <c r="F213" s="243" t="s">
        <v>1838</v>
      </c>
      <c r="G213" s="240"/>
      <c r="H213" s="242" t="s">
        <v>20</v>
      </c>
      <c r="I213" s="244"/>
      <c r="J213" s="244"/>
      <c r="K213" s="240"/>
      <c r="L213" s="240"/>
      <c r="M213" s="245"/>
      <c r="N213" s="246"/>
      <c r="O213" s="247"/>
      <c r="P213" s="247"/>
      <c r="Q213" s="247"/>
      <c r="R213" s="247"/>
      <c r="S213" s="247"/>
      <c r="T213" s="247"/>
      <c r="U213" s="247"/>
      <c r="V213" s="247"/>
      <c r="W213" s="247"/>
      <c r="X213" s="248"/>
      <c r="Y213" s="13"/>
      <c r="Z213" s="13"/>
      <c r="AA213" s="13"/>
      <c r="AB213" s="13"/>
      <c r="AC213" s="13"/>
      <c r="AD213" s="13"/>
      <c r="AE213" s="13"/>
      <c r="AT213" s="249" t="s">
        <v>206</v>
      </c>
      <c r="AU213" s="249" t="s">
        <v>84</v>
      </c>
      <c r="AV213" s="13" t="s">
        <v>82</v>
      </c>
      <c r="AW213" s="13" t="s">
        <v>5</v>
      </c>
      <c r="AX213" s="13" t="s">
        <v>74</v>
      </c>
      <c r="AY213" s="249" t="s">
        <v>194</v>
      </c>
    </row>
    <row r="214" s="13" customFormat="1">
      <c r="A214" s="13"/>
      <c r="B214" s="239"/>
      <c r="C214" s="240"/>
      <c r="D214" s="241" t="s">
        <v>206</v>
      </c>
      <c r="E214" s="242" t="s">
        <v>20</v>
      </c>
      <c r="F214" s="243" t="s">
        <v>1778</v>
      </c>
      <c r="G214" s="240"/>
      <c r="H214" s="242" t="s">
        <v>20</v>
      </c>
      <c r="I214" s="244"/>
      <c r="J214" s="244"/>
      <c r="K214" s="240"/>
      <c r="L214" s="240"/>
      <c r="M214" s="245"/>
      <c r="N214" s="246"/>
      <c r="O214" s="247"/>
      <c r="P214" s="247"/>
      <c r="Q214" s="247"/>
      <c r="R214" s="247"/>
      <c r="S214" s="247"/>
      <c r="T214" s="247"/>
      <c r="U214" s="247"/>
      <c r="V214" s="247"/>
      <c r="W214" s="247"/>
      <c r="X214" s="248"/>
      <c r="Y214" s="13"/>
      <c r="Z214" s="13"/>
      <c r="AA214" s="13"/>
      <c r="AB214" s="13"/>
      <c r="AC214" s="13"/>
      <c r="AD214" s="13"/>
      <c r="AE214" s="13"/>
      <c r="AT214" s="249" t="s">
        <v>206</v>
      </c>
      <c r="AU214" s="249" t="s">
        <v>84</v>
      </c>
      <c r="AV214" s="13" t="s">
        <v>82</v>
      </c>
      <c r="AW214" s="13" t="s">
        <v>5</v>
      </c>
      <c r="AX214" s="13" t="s">
        <v>74</v>
      </c>
      <c r="AY214" s="249" t="s">
        <v>194</v>
      </c>
    </row>
    <row r="215" s="13" customFormat="1">
      <c r="A215" s="13"/>
      <c r="B215" s="239"/>
      <c r="C215" s="240"/>
      <c r="D215" s="241" t="s">
        <v>206</v>
      </c>
      <c r="E215" s="242" t="s">
        <v>20</v>
      </c>
      <c r="F215" s="243" t="s">
        <v>200</v>
      </c>
      <c r="G215" s="240"/>
      <c r="H215" s="242" t="s">
        <v>20</v>
      </c>
      <c r="I215" s="244"/>
      <c r="J215" s="244"/>
      <c r="K215" s="240"/>
      <c r="L215" s="240"/>
      <c r="M215" s="245"/>
      <c r="N215" s="246"/>
      <c r="O215" s="247"/>
      <c r="P215" s="247"/>
      <c r="Q215" s="247"/>
      <c r="R215" s="247"/>
      <c r="S215" s="247"/>
      <c r="T215" s="247"/>
      <c r="U215" s="247"/>
      <c r="V215" s="247"/>
      <c r="W215" s="247"/>
      <c r="X215" s="248"/>
      <c r="Y215" s="13"/>
      <c r="Z215" s="13"/>
      <c r="AA215" s="13"/>
      <c r="AB215" s="13"/>
      <c r="AC215" s="13"/>
      <c r="AD215" s="13"/>
      <c r="AE215" s="13"/>
      <c r="AT215" s="249" t="s">
        <v>206</v>
      </c>
      <c r="AU215" s="249" t="s">
        <v>84</v>
      </c>
      <c r="AV215" s="13" t="s">
        <v>82</v>
      </c>
      <c r="AW215" s="13" t="s">
        <v>5</v>
      </c>
      <c r="AX215" s="13" t="s">
        <v>74</v>
      </c>
      <c r="AY215" s="249" t="s">
        <v>194</v>
      </c>
    </row>
    <row r="216" s="14" customFormat="1">
      <c r="A216" s="14"/>
      <c r="B216" s="250"/>
      <c r="C216" s="251"/>
      <c r="D216" s="241" t="s">
        <v>206</v>
      </c>
      <c r="E216" s="252" t="s">
        <v>20</v>
      </c>
      <c r="F216" s="253" t="s">
        <v>1844</v>
      </c>
      <c r="G216" s="251"/>
      <c r="H216" s="254">
        <v>235</v>
      </c>
      <c r="I216" s="255"/>
      <c r="J216" s="255"/>
      <c r="K216" s="251"/>
      <c r="L216" s="251"/>
      <c r="M216" s="256"/>
      <c r="N216" s="257"/>
      <c r="O216" s="258"/>
      <c r="P216" s="258"/>
      <c r="Q216" s="258"/>
      <c r="R216" s="258"/>
      <c r="S216" s="258"/>
      <c r="T216" s="258"/>
      <c r="U216" s="258"/>
      <c r="V216" s="258"/>
      <c r="W216" s="258"/>
      <c r="X216" s="259"/>
      <c r="Y216" s="14"/>
      <c r="Z216" s="14"/>
      <c r="AA216" s="14"/>
      <c r="AB216" s="14"/>
      <c r="AC216" s="14"/>
      <c r="AD216" s="14"/>
      <c r="AE216" s="14"/>
      <c r="AT216" s="260" t="s">
        <v>206</v>
      </c>
      <c r="AU216" s="260" t="s">
        <v>84</v>
      </c>
      <c r="AV216" s="14" t="s">
        <v>84</v>
      </c>
      <c r="AW216" s="14" t="s">
        <v>5</v>
      </c>
      <c r="AX216" s="14" t="s">
        <v>74</v>
      </c>
      <c r="AY216" s="260" t="s">
        <v>194</v>
      </c>
    </row>
    <row r="217" s="15" customFormat="1">
      <c r="A217" s="15"/>
      <c r="B217" s="261"/>
      <c r="C217" s="262"/>
      <c r="D217" s="241" t="s">
        <v>206</v>
      </c>
      <c r="E217" s="263" t="s">
        <v>20</v>
      </c>
      <c r="F217" s="264" t="s">
        <v>210</v>
      </c>
      <c r="G217" s="262"/>
      <c r="H217" s="265">
        <v>235</v>
      </c>
      <c r="I217" s="266"/>
      <c r="J217" s="266"/>
      <c r="K217" s="262"/>
      <c r="L217" s="262"/>
      <c r="M217" s="267"/>
      <c r="N217" s="268"/>
      <c r="O217" s="269"/>
      <c r="P217" s="269"/>
      <c r="Q217" s="269"/>
      <c r="R217" s="269"/>
      <c r="S217" s="269"/>
      <c r="T217" s="269"/>
      <c r="U217" s="269"/>
      <c r="V217" s="269"/>
      <c r="W217" s="269"/>
      <c r="X217" s="270"/>
      <c r="Y217" s="15"/>
      <c r="Z217" s="15"/>
      <c r="AA217" s="15"/>
      <c r="AB217" s="15"/>
      <c r="AC217" s="15"/>
      <c r="AD217" s="15"/>
      <c r="AE217" s="15"/>
      <c r="AT217" s="271" t="s">
        <v>206</v>
      </c>
      <c r="AU217" s="271" t="s">
        <v>84</v>
      </c>
      <c r="AV217" s="15" t="s">
        <v>202</v>
      </c>
      <c r="AW217" s="15" t="s">
        <v>5</v>
      </c>
      <c r="AX217" s="15" t="s">
        <v>82</v>
      </c>
      <c r="AY217" s="271" t="s">
        <v>194</v>
      </c>
    </row>
    <row r="218" s="2" customFormat="1">
      <c r="A218" s="41"/>
      <c r="B218" s="42"/>
      <c r="C218" s="220" t="s">
        <v>296</v>
      </c>
      <c r="D218" s="220" t="s">
        <v>197</v>
      </c>
      <c r="E218" s="221" t="s">
        <v>1845</v>
      </c>
      <c r="F218" s="222" t="s">
        <v>1846</v>
      </c>
      <c r="G218" s="223" t="s">
        <v>200</v>
      </c>
      <c r="H218" s="224">
        <v>235</v>
      </c>
      <c r="I218" s="225"/>
      <c r="J218" s="225"/>
      <c r="K218" s="226">
        <f>ROUND(P218*H218,2)</f>
        <v>0</v>
      </c>
      <c r="L218" s="222" t="s">
        <v>201</v>
      </c>
      <c r="M218" s="47"/>
      <c r="N218" s="227" t="s">
        <v>20</v>
      </c>
      <c r="O218" s="228" t="s">
        <v>43</v>
      </c>
      <c r="P218" s="229">
        <f>I218+J218</f>
        <v>0</v>
      </c>
      <c r="Q218" s="229">
        <f>ROUND(I218*H218,2)</f>
        <v>0</v>
      </c>
      <c r="R218" s="229">
        <f>ROUND(J218*H218,2)</f>
        <v>0</v>
      </c>
      <c r="S218" s="87"/>
      <c r="T218" s="230">
        <f>S218*H218</f>
        <v>0</v>
      </c>
      <c r="U218" s="230">
        <v>0</v>
      </c>
      <c r="V218" s="230">
        <f>U218*H218</f>
        <v>0</v>
      </c>
      <c r="W218" s="230">
        <v>0</v>
      </c>
      <c r="X218" s="231">
        <f>W218*H218</f>
        <v>0</v>
      </c>
      <c r="Y218" s="41"/>
      <c r="Z218" s="41"/>
      <c r="AA218" s="41"/>
      <c r="AB218" s="41"/>
      <c r="AC218" s="41"/>
      <c r="AD218" s="41"/>
      <c r="AE218" s="41"/>
      <c r="AR218" s="232" t="s">
        <v>202</v>
      </c>
      <c r="AT218" s="232" t="s">
        <v>197</v>
      </c>
      <c r="AU218" s="232" t="s">
        <v>84</v>
      </c>
      <c r="AY218" s="20" t="s">
        <v>194</v>
      </c>
      <c r="BE218" s="233">
        <f>IF(O218="základní",K218,0)</f>
        <v>0</v>
      </c>
      <c r="BF218" s="233">
        <f>IF(O218="snížená",K218,0)</f>
        <v>0</v>
      </c>
      <c r="BG218" s="233">
        <f>IF(O218="zákl. přenesená",K218,0)</f>
        <v>0</v>
      </c>
      <c r="BH218" s="233">
        <f>IF(O218="sníž. přenesená",K218,0)</f>
        <v>0</v>
      </c>
      <c r="BI218" s="233">
        <f>IF(O218="nulová",K218,0)</f>
        <v>0</v>
      </c>
      <c r="BJ218" s="20" t="s">
        <v>82</v>
      </c>
      <c r="BK218" s="233">
        <f>ROUND(P218*H218,2)</f>
        <v>0</v>
      </c>
      <c r="BL218" s="20" t="s">
        <v>202</v>
      </c>
      <c r="BM218" s="232" t="s">
        <v>1847</v>
      </c>
    </row>
    <row r="219" s="2" customFormat="1">
      <c r="A219" s="41"/>
      <c r="B219" s="42"/>
      <c r="C219" s="43"/>
      <c r="D219" s="234" t="s">
        <v>204</v>
      </c>
      <c r="E219" s="43"/>
      <c r="F219" s="235" t="s">
        <v>1848</v>
      </c>
      <c r="G219" s="43"/>
      <c r="H219" s="43"/>
      <c r="I219" s="236"/>
      <c r="J219" s="236"/>
      <c r="K219" s="43"/>
      <c r="L219" s="43"/>
      <c r="M219" s="47"/>
      <c r="N219" s="237"/>
      <c r="O219" s="238"/>
      <c r="P219" s="87"/>
      <c r="Q219" s="87"/>
      <c r="R219" s="87"/>
      <c r="S219" s="87"/>
      <c r="T219" s="87"/>
      <c r="U219" s="87"/>
      <c r="V219" s="87"/>
      <c r="W219" s="87"/>
      <c r="X219" s="88"/>
      <c r="Y219" s="41"/>
      <c r="Z219" s="41"/>
      <c r="AA219" s="41"/>
      <c r="AB219" s="41"/>
      <c r="AC219" s="41"/>
      <c r="AD219" s="41"/>
      <c r="AE219" s="41"/>
      <c r="AT219" s="20" t="s">
        <v>204</v>
      </c>
      <c r="AU219" s="20" t="s">
        <v>84</v>
      </c>
    </row>
    <row r="220" s="13" customFormat="1">
      <c r="A220" s="13"/>
      <c r="B220" s="239"/>
      <c r="C220" s="240"/>
      <c r="D220" s="241" t="s">
        <v>206</v>
      </c>
      <c r="E220" s="242" t="s">
        <v>20</v>
      </c>
      <c r="F220" s="243" t="s">
        <v>1838</v>
      </c>
      <c r="G220" s="240"/>
      <c r="H220" s="242" t="s">
        <v>20</v>
      </c>
      <c r="I220" s="244"/>
      <c r="J220" s="244"/>
      <c r="K220" s="240"/>
      <c r="L220" s="240"/>
      <c r="M220" s="245"/>
      <c r="N220" s="246"/>
      <c r="O220" s="247"/>
      <c r="P220" s="247"/>
      <c r="Q220" s="247"/>
      <c r="R220" s="247"/>
      <c r="S220" s="247"/>
      <c r="T220" s="247"/>
      <c r="U220" s="247"/>
      <c r="V220" s="247"/>
      <c r="W220" s="247"/>
      <c r="X220" s="248"/>
      <c r="Y220" s="13"/>
      <c r="Z220" s="13"/>
      <c r="AA220" s="13"/>
      <c r="AB220" s="13"/>
      <c r="AC220" s="13"/>
      <c r="AD220" s="13"/>
      <c r="AE220" s="13"/>
      <c r="AT220" s="249" t="s">
        <v>206</v>
      </c>
      <c r="AU220" s="249" t="s">
        <v>84</v>
      </c>
      <c r="AV220" s="13" t="s">
        <v>82</v>
      </c>
      <c r="AW220" s="13" t="s">
        <v>5</v>
      </c>
      <c r="AX220" s="13" t="s">
        <v>74</v>
      </c>
      <c r="AY220" s="249" t="s">
        <v>194</v>
      </c>
    </row>
    <row r="221" s="13" customFormat="1">
      <c r="A221" s="13"/>
      <c r="B221" s="239"/>
      <c r="C221" s="240"/>
      <c r="D221" s="241" t="s">
        <v>206</v>
      </c>
      <c r="E221" s="242" t="s">
        <v>20</v>
      </c>
      <c r="F221" s="243" t="s">
        <v>1778</v>
      </c>
      <c r="G221" s="240"/>
      <c r="H221" s="242" t="s">
        <v>20</v>
      </c>
      <c r="I221" s="244"/>
      <c r="J221" s="244"/>
      <c r="K221" s="240"/>
      <c r="L221" s="240"/>
      <c r="M221" s="245"/>
      <c r="N221" s="246"/>
      <c r="O221" s="247"/>
      <c r="P221" s="247"/>
      <c r="Q221" s="247"/>
      <c r="R221" s="247"/>
      <c r="S221" s="247"/>
      <c r="T221" s="247"/>
      <c r="U221" s="247"/>
      <c r="V221" s="247"/>
      <c r="W221" s="247"/>
      <c r="X221" s="248"/>
      <c r="Y221" s="13"/>
      <c r="Z221" s="13"/>
      <c r="AA221" s="13"/>
      <c r="AB221" s="13"/>
      <c r="AC221" s="13"/>
      <c r="AD221" s="13"/>
      <c r="AE221" s="13"/>
      <c r="AT221" s="249" t="s">
        <v>206</v>
      </c>
      <c r="AU221" s="249" t="s">
        <v>84</v>
      </c>
      <c r="AV221" s="13" t="s">
        <v>82</v>
      </c>
      <c r="AW221" s="13" t="s">
        <v>5</v>
      </c>
      <c r="AX221" s="13" t="s">
        <v>74</v>
      </c>
      <c r="AY221" s="249" t="s">
        <v>194</v>
      </c>
    </row>
    <row r="222" s="13" customFormat="1">
      <c r="A222" s="13"/>
      <c r="B222" s="239"/>
      <c r="C222" s="240"/>
      <c r="D222" s="241" t="s">
        <v>206</v>
      </c>
      <c r="E222" s="242" t="s">
        <v>20</v>
      </c>
      <c r="F222" s="243" t="s">
        <v>200</v>
      </c>
      <c r="G222" s="240"/>
      <c r="H222" s="242" t="s">
        <v>20</v>
      </c>
      <c r="I222" s="244"/>
      <c r="J222" s="244"/>
      <c r="K222" s="240"/>
      <c r="L222" s="240"/>
      <c r="M222" s="245"/>
      <c r="N222" s="246"/>
      <c r="O222" s="247"/>
      <c r="P222" s="247"/>
      <c r="Q222" s="247"/>
      <c r="R222" s="247"/>
      <c r="S222" s="247"/>
      <c r="T222" s="247"/>
      <c r="U222" s="247"/>
      <c r="V222" s="247"/>
      <c r="W222" s="247"/>
      <c r="X222" s="248"/>
      <c r="Y222" s="13"/>
      <c r="Z222" s="13"/>
      <c r="AA222" s="13"/>
      <c r="AB222" s="13"/>
      <c r="AC222" s="13"/>
      <c r="AD222" s="13"/>
      <c r="AE222" s="13"/>
      <c r="AT222" s="249" t="s">
        <v>206</v>
      </c>
      <c r="AU222" s="249" t="s">
        <v>84</v>
      </c>
      <c r="AV222" s="13" t="s">
        <v>82</v>
      </c>
      <c r="AW222" s="13" t="s">
        <v>5</v>
      </c>
      <c r="AX222" s="13" t="s">
        <v>74</v>
      </c>
      <c r="AY222" s="249" t="s">
        <v>194</v>
      </c>
    </row>
    <row r="223" s="14" customFormat="1">
      <c r="A223" s="14"/>
      <c r="B223" s="250"/>
      <c r="C223" s="251"/>
      <c r="D223" s="241" t="s">
        <v>206</v>
      </c>
      <c r="E223" s="252" t="s">
        <v>20</v>
      </c>
      <c r="F223" s="253" t="s">
        <v>1844</v>
      </c>
      <c r="G223" s="251"/>
      <c r="H223" s="254">
        <v>235</v>
      </c>
      <c r="I223" s="255"/>
      <c r="J223" s="255"/>
      <c r="K223" s="251"/>
      <c r="L223" s="251"/>
      <c r="M223" s="256"/>
      <c r="N223" s="257"/>
      <c r="O223" s="258"/>
      <c r="P223" s="258"/>
      <c r="Q223" s="258"/>
      <c r="R223" s="258"/>
      <c r="S223" s="258"/>
      <c r="T223" s="258"/>
      <c r="U223" s="258"/>
      <c r="V223" s="258"/>
      <c r="W223" s="258"/>
      <c r="X223" s="259"/>
      <c r="Y223" s="14"/>
      <c r="Z223" s="14"/>
      <c r="AA223" s="14"/>
      <c r="AB223" s="14"/>
      <c r="AC223" s="14"/>
      <c r="AD223" s="14"/>
      <c r="AE223" s="14"/>
      <c r="AT223" s="260" t="s">
        <v>206</v>
      </c>
      <c r="AU223" s="260" t="s">
        <v>84</v>
      </c>
      <c r="AV223" s="14" t="s">
        <v>84</v>
      </c>
      <c r="AW223" s="14" t="s">
        <v>5</v>
      </c>
      <c r="AX223" s="14" t="s">
        <v>74</v>
      </c>
      <c r="AY223" s="260" t="s">
        <v>194</v>
      </c>
    </row>
    <row r="224" s="15" customFormat="1">
      <c r="A224" s="15"/>
      <c r="B224" s="261"/>
      <c r="C224" s="262"/>
      <c r="D224" s="241" t="s">
        <v>206</v>
      </c>
      <c r="E224" s="263" t="s">
        <v>20</v>
      </c>
      <c r="F224" s="264" t="s">
        <v>210</v>
      </c>
      <c r="G224" s="262"/>
      <c r="H224" s="265">
        <v>235</v>
      </c>
      <c r="I224" s="266"/>
      <c r="J224" s="266"/>
      <c r="K224" s="262"/>
      <c r="L224" s="262"/>
      <c r="M224" s="267"/>
      <c r="N224" s="268"/>
      <c r="O224" s="269"/>
      <c r="P224" s="269"/>
      <c r="Q224" s="269"/>
      <c r="R224" s="269"/>
      <c r="S224" s="269"/>
      <c r="T224" s="269"/>
      <c r="U224" s="269"/>
      <c r="V224" s="269"/>
      <c r="W224" s="269"/>
      <c r="X224" s="270"/>
      <c r="Y224" s="15"/>
      <c r="Z224" s="15"/>
      <c r="AA224" s="15"/>
      <c r="AB224" s="15"/>
      <c r="AC224" s="15"/>
      <c r="AD224" s="15"/>
      <c r="AE224" s="15"/>
      <c r="AT224" s="271" t="s">
        <v>206</v>
      </c>
      <c r="AU224" s="271" t="s">
        <v>84</v>
      </c>
      <c r="AV224" s="15" t="s">
        <v>202</v>
      </c>
      <c r="AW224" s="15" t="s">
        <v>5</v>
      </c>
      <c r="AX224" s="15" t="s">
        <v>82</v>
      </c>
      <c r="AY224" s="271" t="s">
        <v>194</v>
      </c>
    </row>
    <row r="225" s="2" customFormat="1" ht="24.15" customHeight="1">
      <c r="A225" s="41"/>
      <c r="B225" s="42"/>
      <c r="C225" s="220" t="s">
        <v>8</v>
      </c>
      <c r="D225" s="220" t="s">
        <v>197</v>
      </c>
      <c r="E225" s="221" t="s">
        <v>1474</v>
      </c>
      <c r="F225" s="222" t="s">
        <v>1475</v>
      </c>
      <c r="G225" s="223" t="s">
        <v>200</v>
      </c>
      <c r="H225" s="224">
        <v>235</v>
      </c>
      <c r="I225" s="225"/>
      <c r="J225" s="225"/>
      <c r="K225" s="226">
        <f>ROUND(P225*H225,2)</f>
        <v>0</v>
      </c>
      <c r="L225" s="222" t="s">
        <v>201</v>
      </c>
      <c r="M225" s="47"/>
      <c r="N225" s="227" t="s">
        <v>20</v>
      </c>
      <c r="O225" s="228" t="s">
        <v>43</v>
      </c>
      <c r="P225" s="229">
        <f>I225+J225</f>
        <v>0</v>
      </c>
      <c r="Q225" s="229">
        <f>ROUND(I225*H225,2)</f>
        <v>0</v>
      </c>
      <c r="R225" s="229">
        <f>ROUND(J225*H225,2)</f>
        <v>0</v>
      </c>
      <c r="S225" s="87"/>
      <c r="T225" s="230">
        <f>S225*H225</f>
        <v>0</v>
      </c>
      <c r="U225" s="230">
        <v>0</v>
      </c>
      <c r="V225" s="230">
        <f>U225*H225</f>
        <v>0</v>
      </c>
      <c r="W225" s="230">
        <v>0</v>
      </c>
      <c r="X225" s="231">
        <f>W225*H225</f>
        <v>0</v>
      </c>
      <c r="Y225" s="41"/>
      <c r="Z225" s="41"/>
      <c r="AA225" s="41"/>
      <c r="AB225" s="41"/>
      <c r="AC225" s="41"/>
      <c r="AD225" s="41"/>
      <c r="AE225" s="41"/>
      <c r="AR225" s="232" t="s">
        <v>202</v>
      </c>
      <c r="AT225" s="232" t="s">
        <v>197</v>
      </c>
      <c r="AU225" s="232" t="s">
        <v>84</v>
      </c>
      <c r="AY225" s="20" t="s">
        <v>194</v>
      </c>
      <c r="BE225" s="233">
        <f>IF(O225="základní",K225,0)</f>
        <v>0</v>
      </c>
      <c r="BF225" s="233">
        <f>IF(O225="snížená",K225,0)</f>
        <v>0</v>
      </c>
      <c r="BG225" s="233">
        <f>IF(O225="zákl. přenesená",K225,0)</f>
        <v>0</v>
      </c>
      <c r="BH225" s="233">
        <f>IF(O225="sníž. přenesená",K225,0)</f>
        <v>0</v>
      </c>
      <c r="BI225" s="233">
        <f>IF(O225="nulová",K225,0)</f>
        <v>0</v>
      </c>
      <c r="BJ225" s="20" t="s">
        <v>82</v>
      </c>
      <c r="BK225" s="233">
        <f>ROUND(P225*H225,2)</f>
        <v>0</v>
      </c>
      <c r="BL225" s="20" t="s">
        <v>202</v>
      </c>
      <c r="BM225" s="232" t="s">
        <v>1849</v>
      </c>
    </row>
    <row r="226" s="2" customFormat="1">
      <c r="A226" s="41"/>
      <c r="B226" s="42"/>
      <c r="C226" s="43"/>
      <c r="D226" s="234" t="s">
        <v>204</v>
      </c>
      <c r="E226" s="43"/>
      <c r="F226" s="235" t="s">
        <v>1477</v>
      </c>
      <c r="G226" s="43"/>
      <c r="H226" s="43"/>
      <c r="I226" s="236"/>
      <c r="J226" s="236"/>
      <c r="K226" s="43"/>
      <c r="L226" s="43"/>
      <c r="M226" s="47"/>
      <c r="N226" s="237"/>
      <c r="O226" s="238"/>
      <c r="P226" s="87"/>
      <c r="Q226" s="87"/>
      <c r="R226" s="87"/>
      <c r="S226" s="87"/>
      <c r="T226" s="87"/>
      <c r="U226" s="87"/>
      <c r="V226" s="87"/>
      <c r="W226" s="87"/>
      <c r="X226" s="88"/>
      <c r="Y226" s="41"/>
      <c r="Z226" s="41"/>
      <c r="AA226" s="41"/>
      <c r="AB226" s="41"/>
      <c r="AC226" s="41"/>
      <c r="AD226" s="41"/>
      <c r="AE226" s="41"/>
      <c r="AT226" s="20" t="s">
        <v>204</v>
      </c>
      <c r="AU226" s="20" t="s">
        <v>84</v>
      </c>
    </row>
    <row r="227" s="13" customFormat="1">
      <c r="A227" s="13"/>
      <c r="B227" s="239"/>
      <c r="C227" s="240"/>
      <c r="D227" s="241" t="s">
        <v>206</v>
      </c>
      <c r="E227" s="242" t="s">
        <v>20</v>
      </c>
      <c r="F227" s="243" t="s">
        <v>1838</v>
      </c>
      <c r="G227" s="240"/>
      <c r="H227" s="242" t="s">
        <v>20</v>
      </c>
      <c r="I227" s="244"/>
      <c r="J227" s="244"/>
      <c r="K227" s="240"/>
      <c r="L227" s="240"/>
      <c r="M227" s="245"/>
      <c r="N227" s="246"/>
      <c r="O227" s="247"/>
      <c r="P227" s="247"/>
      <c r="Q227" s="247"/>
      <c r="R227" s="247"/>
      <c r="S227" s="247"/>
      <c r="T227" s="247"/>
      <c r="U227" s="247"/>
      <c r="V227" s="247"/>
      <c r="W227" s="247"/>
      <c r="X227" s="248"/>
      <c r="Y227" s="13"/>
      <c r="Z227" s="13"/>
      <c r="AA227" s="13"/>
      <c r="AB227" s="13"/>
      <c r="AC227" s="13"/>
      <c r="AD227" s="13"/>
      <c r="AE227" s="13"/>
      <c r="AT227" s="249" t="s">
        <v>206</v>
      </c>
      <c r="AU227" s="249" t="s">
        <v>84</v>
      </c>
      <c r="AV227" s="13" t="s">
        <v>82</v>
      </c>
      <c r="AW227" s="13" t="s">
        <v>5</v>
      </c>
      <c r="AX227" s="13" t="s">
        <v>74</v>
      </c>
      <c r="AY227" s="249" t="s">
        <v>194</v>
      </c>
    </row>
    <row r="228" s="13" customFormat="1">
      <c r="A228" s="13"/>
      <c r="B228" s="239"/>
      <c r="C228" s="240"/>
      <c r="D228" s="241" t="s">
        <v>206</v>
      </c>
      <c r="E228" s="242" t="s">
        <v>20</v>
      </c>
      <c r="F228" s="243" t="s">
        <v>1778</v>
      </c>
      <c r="G228" s="240"/>
      <c r="H228" s="242" t="s">
        <v>20</v>
      </c>
      <c r="I228" s="244"/>
      <c r="J228" s="244"/>
      <c r="K228" s="240"/>
      <c r="L228" s="240"/>
      <c r="M228" s="245"/>
      <c r="N228" s="246"/>
      <c r="O228" s="247"/>
      <c r="P228" s="247"/>
      <c r="Q228" s="247"/>
      <c r="R228" s="247"/>
      <c r="S228" s="247"/>
      <c r="T228" s="247"/>
      <c r="U228" s="247"/>
      <c r="V228" s="247"/>
      <c r="W228" s="247"/>
      <c r="X228" s="248"/>
      <c r="Y228" s="13"/>
      <c r="Z228" s="13"/>
      <c r="AA228" s="13"/>
      <c r="AB228" s="13"/>
      <c r="AC228" s="13"/>
      <c r="AD228" s="13"/>
      <c r="AE228" s="13"/>
      <c r="AT228" s="249" t="s">
        <v>206</v>
      </c>
      <c r="AU228" s="249" t="s">
        <v>84</v>
      </c>
      <c r="AV228" s="13" t="s">
        <v>82</v>
      </c>
      <c r="AW228" s="13" t="s">
        <v>5</v>
      </c>
      <c r="AX228" s="13" t="s">
        <v>74</v>
      </c>
      <c r="AY228" s="249" t="s">
        <v>194</v>
      </c>
    </row>
    <row r="229" s="13" customFormat="1">
      <c r="A229" s="13"/>
      <c r="B229" s="239"/>
      <c r="C229" s="240"/>
      <c r="D229" s="241" t="s">
        <v>206</v>
      </c>
      <c r="E229" s="242" t="s">
        <v>20</v>
      </c>
      <c r="F229" s="243" t="s">
        <v>200</v>
      </c>
      <c r="G229" s="240"/>
      <c r="H229" s="242" t="s">
        <v>20</v>
      </c>
      <c r="I229" s="244"/>
      <c r="J229" s="244"/>
      <c r="K229" s="240"/>
      <c r="L229" s="240"/>
      <c r="M229" s="245"/>
      <c r="N229" s="246"/>
      <c r="O229" s="247"/>
      <c r="P229" s="247"/>
      <c r="Q229" s="247"/>
      <c r="R229" s="247"/>
      <c r="S229" s="247"/>
      <c r="T229" s="247"/>
      <c r="U229" s="247"/>
      <c r="V229" s="247"/>
      <c r="W229" s="247"/>
      <c r="X229" s="248"/>
      <c r="Y229" s="13"/>
      <c r="Z229" s="13"/>
      <c r="AA229" s="13"/>
      <c r="AB229" s="13"/>
      <c r="AC229" s="13"/>
      <c r="AD229" s="13"/>
      <c r="AE229" s="13"/>
      <c r="AT229" s="249" t="s">
        <v>206</v>
      </c>
      <c r="AU229" s="249" t="s">
        <v>84</v>
      </c>
      <c r="AV229" s="13" t="s">
        <v>82</v>
      </c>
      <c r="AW229" s="13" t="s">
        <v>5</v>
      </c>
      <c r="AX229" s="13" t="s">
        <v>74</v>
      </c>
      <c r="AY229" s="249" t="s">
        <v>194</v>
      </c>
    </row>
    <row r="230" s="14" customFormat="1">
      <c r="A230" s="14"/>
      <c r="B230" s="250"/>
      <c r="C230" s="251"/>
      <c r="D230" s="241" t="s">
        <v>206</v>
      </c>
      <c r="E230" s="252" t="s">
        <v>20</v>
      </c>
      <c r="F230" s="253" t="s">
        <v>1844</v>
      </c>
      <c r="G230" s="251"/>
      <c r="H230" s="254">
        <v>235</v>
      </c>
      <c r="I230" s="255"/>
      <c r="J230" s="255"/>
      <c r="K230" s="251"/>
      <c r="L230" s="251"/>
      <c r="M230" s="256"/>
      <c r="N230" s="257"/>
      <c r="O230" s="258"/>
      <c r="P230" s="258"/>
      <c r="Q230" s="258"/>
      <c r="R230" s="258"/>
      <c r="S230" s="258"/>
      <c r="T230" s="258"/>
      <c r="U230" s="258"/>
      <c r="V230" s="258"/>
      <c r="W230" s="258"/>
      <c r="X230" s="259"/>
      <c r="Y230" s="14"/>
      <c r="Z230" s="14"/>
      <c r="AA230" s="14"/>
      <c r="AB230" s="14"/>
      <c r="AC230" s="14"/>
      <c r="AD230" s="14"/>
      <c r="AE230" s="14"/>
      <c r="AT230" s="260" t="s">
        <v>206</v>
      </c>
      <c r="AU230" s="260" t="s">
        <v>84</v>
      </c>
      <c r="AV230" s="14" t="s">
        <v>84</v>
      </c>
      <c r="AW230" s="14" t="s">
        <v>5</v>
      </c>
      <c r="AX230" s="14" t="s">
        <v>74</v>
      </c>
      <c r="AY230" s="260" t="s">
        <v>194</v>
      </c>
    </row>
    <row r="231" s="15" customFormat="1">
      <c r="A231" s="15"/>
      <c r="B231" s="261"/>
      <c r="C231" s="262"/>
      <c r="D231" s="241" t="s">
        <v>206</v>
      </c>
      <c r="E231" s="263" t="s">
        <v>20</v>
      </c>
      <c r="F231" s="264" t="s">
        <v>210</v>
      </c>
      <c r="G231" s="262"/>
      <c r="H231" s="265">
        <v>235</v>
      </c>
      <c r="I231" s="266"/>
      <c r="J231" s="266"/>
      <c r="K231" s="262"/>
      <c r="L231" s="262"/>
      <c r="M231" s="267"/>
      <c r="N231" s="268"/>
      <c r="O231" s="269"/>
      <c r="P231" s="269"/>
      <c r="Q231" s="269"/>
      <c r="R231" s="269"/>
      <c r="S231" s="269"/>
      <c r="T231" s="269"/>
      <c r="U231" s="269"/>
      <c r="V231" s="269"/>
      <c r="W231" s="269"/>
      <c r="X231" s="270"/>
      <c r="Y231" s="15"/>
      <c r="Z231" s="15"/>
      <c r="AA231" s="15"/>
      <c r="AB231" s="15"/>
      <c r="AC231" s="15"/>
      <c r="AD231" s="15"/>
      <c r="AE231" s="15"/>
      <c r="AT231" s="271" t="s">
        <v>206</v>
      </c>
      <c r="AU231" s="271" t="s">
        <v>84</v>
      </c>
      <c r="AV231" s="15" t="s">
        <v>202</v>
      </c>
      <c r="AW231" s="15" t="s">
        <v>5</v>
      </c>
      <c r="AX231" s="15" t="s">
        <v>82</v>
      </c>
      <c r="AY231" s="271" t="s">
        <v>194</v>
      </c>
    </row>
    <row r="232" s="2" customFormat="1" ht="24.15" customHeight="1">
      <c r="A232" s="41"/>
      <c r="B232" s="42"/>
      <c r="C232" s="220" t="s">
        <v>304</v>
      </c>
      <c r="D232" s="220" t="s">
        <v>197</v>
      </c>
      <c r="E232" s="221" t="s">
        <v>1850</v>
      </c>
      <c r="F232" s="222" t="s">
        <v>1851</v>
      </c>
      <c r="G232" s="223" t="s">
        <v>503</v>
      </c>
      <c r="H232" s="224">
        <v>1645</v>
      </c>
      <c r="I232" s="225"/>
      <c r="J232" s="225"/>
      <c r="K232" s="226">
        <f>ROUND(P232*H232,2)</f>
        <v>0</v>
      </c>
      <c r="L232" s="222" t="s">
        <v>201</v>
      </c>
      <c r="M232" s="47"/>
      <c r="N232" s="227" t="s">
        <v>20</v>
      </c>
      <c r="O232" s="228" t="s">
        <v>43</v>
      </c>
      <c r="P232" s="229">
        <f>I232+J232</f>
        <v>0</v>
      </c>
      <c r="Q232" s="229">
        <f>ROUND(I232*H232,2)</f>
        <v>0</v>
      </c>
      <c r="R232" s="229">
        <f>ROUND(J232*H232,2)</f>
        <v>0</v>
      </c>
      <c r="S232" s="87"/>
      <c r="T232" s="230">
        <f>S232*H232</f>
        <v>0</v>
      </c>
      <c r="U232" s="230">
        <v>0</v>
      </c>
      <c r="V232" s="230">
        <f>U232*H232</f>
        <v>0</v>
      </c>
      <c r="W232" s="230">
        <v>0</v>
      </c>
      <c r="X232" s="231">
        <f>W232*H232</f>
        <v>0</v>
      </c>
      <c r="Y232" s="41"/>
      <c r="Z232" s="41"/>
      <c r="AA232" s="41"/>
      <c r="AB232" s="41"/>
      <c r="AC232" s="41"/>
      <c r="AD232" s="41"/>
      <c r="AE232" s="41"/>
      <c r="AR232" s="232" t="s">
        <v>202</v>
      </c>
      <c r="AT232" s="232" t="s">
        <v>197</v>
      </c>
      <c r="AU232" s="232" t="s">
        <v>84</v>
      </c>
      <c r="AY232" s="20" t="s">
        <v>194</v>
      </c>
      <c r="BE232" s="233">
        <f>IF(O232="základní",K232,0)</f>
        <v>0</v>
      </c>
      <c r="BF232" s="233">
        <f>IF(O232="snížená",K232,0)</f>
        <v>0</v>
      </c>
      <c r="BG232" s="233">
        <f>IF(O232="zákl. přenesená",K232,0)</f>
        <v>0</v>
      </c>
      <c r="BH232" s="233">
        <f>IF(O232="sníž. přenesená",K232,0)</f>
        <v>0</v>
      </c>
      <c r="BI232" s="233">
        <f>IF(O232="nulová",K232,0)</f>
        <v>0</v>
      </c>
      <c r="BJ232" s="20" t="s">
        <v>82</v>
      </c>
      <c r="BK232" s="233">
        <f>ROUND(P232*H232,2)</f>
        <v>0</v>
      </c>
      <c r="BL232" s="20" t="s">
        <v>202</v>
      </c>
      <c r="BM232" s="232" t="s">
        <v>1852</v>
      </c>
    </row>
    <row r="233" s="2" customFormat="1">
      <c r="A233" s="41"/>
      <c r="B233" s="42"/>
      <c r="C233" s="43"/>
      <c r="D233" s="234" t="s">
        <v>204</v>
      </c>
      <c r="E233" s="43"/>
      <c r="F233" s="235" t="s">
        <v>1853</v>
      </c>
      <c r="G233" s="43"/>
      <c r="H233" s="43"/>
      <c r="I233" s="236"/>
      <c r="J233" s="236"/>
      <c r="K233" s="43"/>
      <c r="L233" s="43"/>
      <c r="M233" s="47"/>
      <c r="N233" s="237"/>
      <c r="O233" s="238"/>
      <c r="P233" s="87"/>
      <c r="Q233" s="87"/>
      <c r="R233" s="87"/>
      <c r="S233" s="87"/>
      <c r="T233" s="87"/>
      <c r="U233" s="87"/>
      <c r="V233" s="87"/>
      <c r="W233" s="87"/>
      <c r="X233" s="88"/>
      <c r="Y233" s="41"/>
      <c r="Z233" s="41"/>
      <c r="AA233" s="41"/>
      <c r="AB233" s="41"/>
      <c r="AC233" s="41"/>
      <c r="AD233" s="41"/>
      <c r="AE233" s="41"/>
      <c r="AT233" s="20" t="s">
        <v>204</v>
      </c>
      <c r="AU233" s="20" t="s">
        <v>84</v>
      </c>
    </row>
    <row r="234" s="13" customFormat="1">
      <c r="A234" s="13"/>
      <c r="B234" s="239"/>
      <c r="C234" s="240"/>
      <c r="D234" s="241" t="s">
        <v>206</v>
      </c>
      <c r="E234" s="242" t="s">
        <v>20</v>
      </c>
      <c r="F234" s="243" t="s">
        <v>1838</v>
      </c>
      <c r="G234" s="240"/>
      <c r="H234" s="242" t="s">
        <v>20</v>
      </c>
      <c r="I234" s="244"/>
      <c r="J234" s="244"/>
      <c r="K234" s="240"/>
      <c r="L234" s="240"/>
      <c r="M234" s="245"/>
      <c r="N234" s="246"/>
      <c r="O234" s="247"/>
      <c r="P234" s="247"/>
      <c r="Q234" s="247"/>
      <c r="R234" s="247"/>
      <c r="S234" s="247"/>
      <c r="T234" s="247"/>
      <c r="U234" s="247"/>
      <c r="V234" s="247"/>
      <c r="W234" s="247"/>
      <c r="X234" s="248"/>
      <c r="Y234" s="13"/>
      <c r="Z234" s="13"/>
      <c r="AA234" s="13"/>
      <c r="AB234" s="13"/>
      <c r="AC234" s="13"/>
      <c r="AD234" s="13"/>
      <c r="AE234" s="13"/>
      <c r="AT234" s="249" t="s">
        <v>206</v>
      </c>
      <c r="AU234" s="249" t="s">
        <v>84</v>
      </c>
      <c r="AV234" s="13" t="s">
        <v>82</v>
      </c>
      <c r="AW234" s="13" t="s">
        <v>5</v>
      </c>
      <c r="AX234" s="13" t="s">
        <v>74</v>
      </c>
      <c r="AY234" s="249" t="s">
        <v>194</v>
      </c>
    </row>
    <row r="235" s="13" customFormat="1">
      <c r="A235" s="13"/>
      <c r="B235" s="239"/>
      <c r="C235" s="240"/>
      <c r="D235" s="241" t="s">
        <v>206</v>
      </c>
      <c r="E235" s="242" t="s">
        <v>20</v>
      </c>
      <c r="F235" s="243" t="s">
        <v>1789</v>
      </c>
      <c r="G235" s="240"/>
      <c r="H235" s="242" t="s">
        <v>20</v>
      </c>
      <c r="I235" s="244"/>
      <c r="J235" s="244"/>
      <c r="K235" s="240"/>
      <c r="L235" s="240"/>
      <c r="M235" s="245"/>
      <c r="N235" s="246"/>
      <c r="O235" s="247"/>
      <c r="P235" s="247"/>
      <c r="Q235" s="247"/>
      <c r="R235" s="247"/>
      <c r="S235" s="247"/>
      <c r="T235" s="247"/>
      <c r="U235" s="247"/>
      <c r="V235" s="247"/>
      <c r="W235" s="247"/>
      <c r="X235" s="248"/>
      <c r="Y235" s="13"/>
      <c r="Z235" s="13"/>
      <c r="AA235" s="13"/>
      <c r="AB235" s="13"/>
      <c r="AC235" s="13"/>
      <c r="AD235" s="13"/>
      <c r="AE235" s="13"/>
      <c r="AT235" s="249" t="s">
        <v>206</v>
      </c>
      <c r="AU235" s="249" t="s">
        <v>84</v>
      </c>
      <c r="AV235" s="13" t="s">
        <v>82</v>
      </c>
      <c r="AW235" s="13" t="s">
        <v>5</v>
      </c>
      <c r="AX235" s="13" t="s">
        <v>74</v>
      </c>
      <c r="AY235" s="249" t="s">
        <v>194</v>
      </c>
    </row>
    <row r="236" s="13" customFormat="1">
      <c r="A236" s="13"/>
      <c r="B236" s="239"/>
      <c r="C236" s="240"/>
      <c r="D236" s="241" t="s">
        <v>206</v>
      </c>
      <c r="E236" s="242" t="s">
        <v>20</v>
      </c>
      <c r="F236" s="243" t="s">
        <v>506</v>
      </c>
      <c r="G236" s="240"/>
      <c r="H236" s="242" t="s">
        <v>20</v>
      </c>
      <c r="I236" s="244"/>
      <c r="J236" s="244"/>
      <c r="K236" s="240"/>
      <c r="L236" s="240"/>
      <c r="M236" s="245"/>
      <c r="N236" s="246"/>
      <c r="O236" s="247"/>
      <c r="P236" s="247"/>
      <c r="Q236" s="247"/>
      <c r="R236" s="247"/>
      <c r="S236" s="247"/>
      <c r="T236" s="247"/>
      <c r="U236" s="247"/>
      <c r="V236" s="247"/>
      <c r="W236" s="247"/>
      <c r="X236" s="248"/>
      <c r="Y236" s="13"/>
      <c r="Z236" s="13"/>
      <c r="AA236" s="13"/>
      <c r="AB236" s="13"/>
      <c r="AC236" s="13"/>
      <c r="AD236" s="13"/>
      <c r="AE236" s="13"/>
      <c r="AT236" s="249" t="s">
        <v>206</v>
      </c>
      <c r="AU236" s="249" t="s">
        <v>84</v>
      </c>
      <c r="AV236" s="13" t="s">
        <v>82</v>
      </c>
      <c r="AW236" s="13" t="s">
        <v>5</v>
      </c>
      <c r="AX236" s="13" t="s">
        <v>74</v>
      </c>
      <c r="AY236" s="249" t="s">
        <v>194</v>
      </c>
    </row>
    <row r="237" s="14" customFormat="1">
      <c r="A237" s="14"/>
      <c r="B237" s="250"/>
      <c r="C237" s="251"/>
      <c r="D237" s="241" t="s">
        <v>206</v>
      </c>
      <c r="E237" s="252" t="s">
        <v>20</v>
      </c>
      <c r="F237" s="253" t="s">
        <v>1839</v>
      </c>
      <c r="G237" s="251"/>
      <c r="H237" s="254">
        <v>1645</v>
      </c>
      <c r="I237" s="255"/>
      <c r="J237" s="255"/>
      <c r="K237" s="251"/>
      <c r="L237" s="251"/>
      <c r="M237" s="256"/>
      <c r="N237" s="257"/>
      <c r="O237" s="258"/>
      <c r="P237" s="258"/>
      <c r="Q237" s="258"/>
      <c r="R237" s="258"/>
      <c r="S237" s="258"/>
      <c r="T237" s="258"/>
      <c r="U237" s="258"/>
      <c r="V237" s="258"/>
      <c r="W237" s="258"/>
      <c r="X237" s="259"/>
      <c r="Y237" s="14"/>
      <c r="Z237" s="14"/>
      <c r="AA237" s="14"/>
      <c r="AB237" s="14"/>
      <c r="AC237" s="14"/>
      <c r="AD237" s="14"/>
      <c r="AE237" s="14"/>
      <c r="AT237" s="260" t="s">
        <v>206</v>
      </c>
      <c r="AU237" s="260" t="s">
        <v>84</v>
      </c>
      <c r="AV237" s="14" t="s">
        <v>84</v>
      </c>
      <c r="AW237" s="14" t="s">
        <v>5</v>
      </c>
      <c r="AX237" s="14" t="s">
        <v>74</v>
      </c>
      <c r="AY237" s="260" t="s">
        <v>194</v>
      </c>
    </row>
    <row r="238" s="15" customFormat="1">
      <c r="A238" s="15"/>
      <c r="B238" s="261"/>
      <c r="C238" s="262"/>
      <c r="D238" s="241" t="s">
        <v>206</v>
      </c>
      <c r="E238" s="263" t="s">
        <v>20</v>
      </c>
      <c r="F238" s="264" t="s">
        <v>210</v>
      </c>
      <c r="G238" s="262"/>
      <c r="H238" s="265">
        <v>1645</v>
      </c>
      <c r="I238" s="266"/>
      <c r="J238" s="266"/>
      <c r="K238" s="262"/>
      <c r="L238" s="262"/>
      <c r="M238" s="267"/>
      <c r="N238" s="268"/>
      <c r="O238" s="269"/>
      <c r="P238" s="269"/>
      <c r="Q238" s="269"/>
      <c r="R238" s="269"/>
      <c r="S238" s="269"/>
      <c r="T238" s="269"/>
      <c r="U238" s="269"/>
      <c r="V238" s="269"/>
      <c r="W238" s="269"/>
      <c r="X238" s="270"/>
      <c r="Y238" s="15"/>
      <c r="Z238" s="15"/>
      <c r="AA238" s="15"/>
      <c r="AB238" s="15"/>
      <c r="AC238" s="15"/>
      <c r="AD238" s="15"/>
      <c r="AE238" s="15"/>
      <c r="AT238" s="271" t="s">
        <v>206</v>
      </c>
      <c r="AU238" s="271" t="s">
        <v>84</v>
      </c>
      <c r="AV238" s="15" t="s">
        <v>202</v>
      </c>
      <c r="AW238" s="15" t="s">
        <v>5</v>
      </c>
      <c r="AX238" s="15" t="s">
        <v>82</v>
      </c>
      <c r="AY238" s="271" t="s">
        <v>194</v>
      </c>
    </row>
    <row r="239" s="2" customFormat="1" ht="16.5" customHeight="1">
      <c r="A239" s="41"/>
      <c r="B239" s="42"/>
      <c r="C239" s="283" t="s">
        <v>301</v>
      </c>
      <c r="D239" s="283" t="s">
        <v>418</v>
      </c>
      <c r="E239" s="284" t="s">
        <v>1790</v>
      </c>
      <c r="F239" s="285" t="s">
        <v>1791</v>
      </c>
      <c r="G239" s="286" t="s">
        <v>506</v>
      </c>
      <c r="H239" s="287">
        <v>1645</v>
      </c>
      <c r="I239" s="288"/>
      <c r="J239" s="289"/>
      <c r="K239" s="290">
        <f>ROUND(P239*H239,2)</f>
        <v>0</v>
      </c>
      <c r="L239" s="285" t="s">
        <v>20</v>
      </c>
      <c r="M239" s="291"/>
      <c r="N239" s="292" t="s">
        <v>20</v>
      </c>
      <c r="O239" s="228" t="s">
        <v>43</v>
      </c>
      <c r="P239" s="229">
        <f>I239+J239</f>
        <v>0</v>
      </c>
      <c r="Q239" s="229">
        <f>ROUND(I239*H239,2)</f>
        <v>0</v>
      </c>
      <c r="R239" s="229">
        <f>ROUND(J239*H239,2)</f>
        <v>0</v>
      </c>
      <c r="S239" s="87"/>
      <c r="T239" s="230">
        <f>S239*H239</f>
        <v>0</v>
      </c>
      <c r="U239" s="230">
        <v>0.001</v>
      </c>
      <c r="V239" s="230">
        <f>U239*H239</f>
        <v>1.645</v>
      </c>
      <c r="W239" s="230">
        <v>0</v>
      </c>
      <c r="X239" s="231">
        <f>W239*H239</f>
        <v>0</v>
      </c>
      <c r="Y239" s="41"/>
      <c r="Z239" s="41"/>
      <c r="AA239" s="41"/>
      <c r="AB239" s="41"/>
      <c r="AC239" s="41"/>
      <c r="AD239" s="41"/>
      <c r="AE239" s="41"/>
      <c r="AR239" s="232" t="s">
        <v>243</v>
      </c>
      <c r="AT239" s="232" t="s">
        <v>418</v>
      </c>
      <c r="AU239" s="232" t="s">
        <v>84</v>
      </c>
      <c r="AY239" s="20" t="s">
        <v>194</v>
      </c>
      <c r="BE239" s="233">
        <f>IF(O239="základní",K239,0)</f>
        <v>0</v>
      </c>
      <c r="BF239" s="233">
        <f>IF(O239="snížená",K239,0)</f>
        <v>0</v>
      </c>
      <c r="BG239" s="233">
        <f>IF(O239="zákl. přenesená",K239,0)</f>
        <v>0</v>
      </c>
      <c r="BH239" s="233">
        <f>IF(O239="sníž. přenesená",K239,0)</f>
        <v>0</v>
      </c>
      <c r="BI239" s="233">
        <f>IF(O239="nulová",K239,0)</f>
        <v>0</v>
      </c>
      <c r="BJ239" s="20" t="s">
        <v>82</v>
      </c>
      <c r="BK239" s="233">
        <f>ROUND(P239*H239,2)</f>
        <v>0</v>
      </c>
      <c r="BL239" s="20" t="s">
        <v>202</v>
      </c>
      <c r="BM239" s="232" t="s">
        <v>1854</v>
      </c>
    </row>
    <row r="240" s="13" customFormat="1">
      <c r="A240" s="13"/>
      <c r="B240" s="239"/>
      <c r="C240" s="240"/>
      <c r="D240" s="241" t="s">
        <v>206</v>
      </c>
      <c r="E240" s="242" t="s">
        <v>20</v>
      </c>
      <c r="F240" s="243" t="s">
        <v>1838</v>
      </c>
      <c r="G240" s="240"/>
      <c r="H240" s="242" t="s">
        <v>20</v>
      </c>
      <c r="I240" s="244"/>
      <c r="J240" s="244"/>
      <c r="K240" s="240"/>
      <c r="L240" s="240"/>
      <c r="M240" s="245"/>
      <c r="N240" s="246"/>
      <c r="O240" s="247"/>
      <c r="P240" s="247"/>
      <c r="Q240" s="247"/>
      <c r="R240" s="247"/>
      <c r="S240" s="247"/>
      <c r="T240" s="247"/>
      <c r="U240" s="247"/>
      <c r="V240" s="247"/>
      <c r="W240" s="247"/>
      <c r="X240" s="248"/>
      <c r="Y240" s="13"/>
      <c r="Z240" s="13"/>
      <c r="AA240" s="13"/>
      <c r="AB240" s="13"/>
      <c r="AC240" s="13"/>
      <c r="AD240" s="13"/>
      <c r="AE240" s="13"/>
      <c r="AT240" s="249" t="s">
        <v>206</v>
      </c>
      <c r="AU240" s="249" t="s">
        <v>84</v>
      </c>
      <c r="AV240" s="13" t="s">
        <v>82</v>
      </c>
      <c r="AW240" s="13" t="s">
        <v>5</v>
      </c>
      <c r="AX240" s="13" t="s">
        <v>74</v>
      </c>
      <c r="AY240" s="249" t="s">
        <v>194</v>
      </c>
    </row>
    <row r="241" s="13" customFormat="1">
      <c r="A241" s="13"/>
      <c r="B241" s="239"/>
      <c r="C241" s="240"/>
      <c r="D241" s="241" t="s">
        <v>206</v>
      </c>
      <c r="E241" s="242" t="s">
        <v>20</v>
      </c>
      <c r="F241" s="243" t="s">
        <v>1791</v>
      </c>
      <c r="G241" s="240"/>
      <c r="H241" s="242" t="s">
        <v>20</v>
      </c>
      <c r="I241" s="244"/>
      <c r="J241" s="244"/>
      <c r="K241" s="240"/>
      <c r="L241" s="240"/>
      <c r="M241" s="245"/>
      <c r="N241" s="246"/>
      <c r="O241" s="247"/>
      <c r="P241" s="247"/>
      <c r="Q241" s="247"/>
      <c r="R241" s="247"/>
      <c r="S241" s="247"/>
      <c r="T241" s="247"/>
      <c r="U241" s="247"/>
      <c r="V241" s="247"/>
      <c r="W241" s="247"/>
      <c r="X241" s="248"/>
      <c r="Y241" s="13"/>
      <c r="Z241" s="13"/>
      <c r="AA241" s="13"/>
      <c r="AB241" s="13"/>
      <c r="AC241" s="13"/>
      <c r="AD241" s="13"/>
      <c r="AE241" s="13"/>
      <c r="AT241" s="249" t="s">
        <v>206</v>
      </c>
      <c r="AU241" s="249" t="s">
        <v>84</v>
      </c>
      <c r="AV241" s="13" t="s">
        <v>82</v>
      </c>
      <c r="AW241" s="13" t="s">
        <v>5</v>
      </c>
      <c r="AX241" s="13" t="s">
        <v>74</v>
      </c>
      <c r="AY241" s="249" t="s">
        <v>194</v>
      </c>
    </row>
    <row r="242" s="13" customFormat="1">
      <c r="A242" s="13"/>
      <c r="B242" s="239"/>
      <c r="C242" s="240"/>
      <c r="D242" s="241" t="s">
        <v>206</v>
      </c>
      <c r="E242" s="242" t="s">
        <v>20</v>
      </c>
      <c r="F242" s="243" t="s">
        <v>506</v>
      </c>
      <c r="G242" s="240"/>
      <c r="H242" s="242" t="s">
        <v>20</v>
      </c>
      <c r="I242" s="244"/>
      <c r="J242" s="244"/>
      <c r="K242" s="240"/>
      <c r="L242" s="240"/>
      <c r="M242" s="245"/>
      <c r="N242" s="246"/>
      <c r="O242" s="247"/>
      <c r="P242" s="247"/>
      <c r="Q242" s="247"/>
      <c r="R242" s="247"/>
      <c r="S242" s="247"/>
      <c r="T242" s="247"/>
      <c r="U242" s="247"/>
      <c r="V242" s="247"/>
      <c r="W242" s="247"/>
      <c r="X242" s="248"/>
      <c r="Y242" s="13"/>
      <c r="Z242" s="13"/>
      <c r="AA242" s="13"/>
      <c r="AB242" s="13"/>
      <c r="AC242" s="13"/>
      <c r="AD242" s="13"/>
      <c r="AE242" s="13"/>
      <c r="AT242" s="249" t="s">
        <v>206</v>
      </c>
      <c r="AU242" s="249" t="s">
        <v>84</v>
      </c>
      <c r="AV242" s="13" t="s">
        <v>82</v>
      </c>
      <c r="AW242" s="13" t="s">
        <v>5</v>
      </c>
      <c r="AX242" s="13" t="s">
        <v>74</v>
      </c>
      <c r="AY242" s="249" t="s">
        <v>194</v>
      </c>
    </row>
    <row r="243" s="14" customFormat="1">
      <c r="A243" s="14"/>
      <c r="B243" s="250"/>
      <c r="C243" s="251"/>
      <c r="D243" s="241" t="s">
        <v>206</v>
      </c>
      <c r="E243" s="252" t="s">
        <v>20</v>
      </c>
      <c r="F243" s="253" t="s">
        <v>1839</v>
      </c>
      <c r="G243" s="251"/>
      <c r="H243" s="254">
        <v>1645</v>
      </c>
      <c r="I243" s="255"/>
      <c r="J243" s="255"/>
      <c r="K243" s="251"/>
      <c r="L243" s="251"/>
      <c r="M243" s="256"/>
      <c r="N243" s="257"/>
      <c r="O243" s="258"/>
      <c r="P243" s="258"/>
      <c r="Q243" s="258"/>
      <c r="R243" s="258"/>
      <c r="S243" s="258"/>
      <c r="T243" s="258"/>
      <c r="U243" s="258"/>
      <c r="V243" s="258"/>
      <c r="W243" s="258"/>
      <c r="X243" s="259"/>
      <c r="Y243" s="14"/>
      <c r="Z243" s="14"/>
      <c r="AA243" s="14"/>
      <c r="AB243" s="14"/>
      <c r="AC243" s="14"/>
      <c r="AD243" s="14"/>
      <c r="AE243" s="14"/>
      <c r="AT243" s="260" t="s">
        <v>206</v>
      </c>
      <c r="AU243" s="260" t="s">
        <v>84</v>
      </c>
      <c r="AV243" s="14" t="s">
        <v>84</v>
      </c>
      <c r="AW243" s="14" t="s">
        <v>5</v>
      </c>
      <c r="AX243" s="14" t="s">
        <v>74</v>
      </c>
      <c r="AY243" s="260" t="s">
        <v>194</v>
      </c>
    </row>
    <row r="244" s="15" customFormat="1">
      <c r="A244" s="15"/>
      <c r="B244" s="261"/>
      <c r="C244" s="262"/>
      <c r="D244" s="241" t="s">
        <v>206</v>
      </c>
      <c r="E244" s="263" t="s">
        <v>20</v>
      </c>
      <c r="F244" s="264" t="s">
        <v>210</v>
      </c>
      <c r="G244" s="262"/>
      <c r="H244" s="265">
        <v>1645</v>
      </c>
      <c r="I244" s="266"/>
      <c r="J244" s="266"/>
      <c r="K244" s="262"/>
      <c r="L244" s="262"/>
      <c r="M244" s="267"/>
      <c r="N244" s="268"/>
      <c r="O244" s="269"/>
      <c r="P244" s="269"/>
      <c r="Q244" s="269"/>
      <c r="R244" s="269"/>
      <c r="S244" s="269"/>
      <c r="T244" s="269"/>
      <c r="U244" s="269"/>
      <c r="V244" s="269"/>
      <c r="W244" s="269"/>
      <c r="X244" s="270"/>
      <c r="Y244" s="15"/>
      <c r="Z244" s="15"/>
      <c r="AA244" s="15"/>
      <c r="AB244" s="15"/>
      <c r="AC244" s="15"/>
      <c r="AD244" s="15"/>
      <c r="AE244" s="15"/>
      <c r="AT244" s="271" t="s">
        <v>206</v>
      </c>
      <c r="AU244" s="271" t="s">
        <v>84</v>
      </c>
      <c r="AV244" s="15" t="s">
        <v>202</v>
      </c>
      <c r="AW244" s="15" t="s">
        <v>5</v>
      </c>
      <c r="AX244" s="15" t="s">
        <v>82</v>
      </c>
      <c r="AY244" s="271" t="s">
        <v>194</v>
      </c>
    </row>
    <row r="245" s="2" customFormat="1" ht="24.15" customHeight="1">
      <c r="A245" s="41"/>
      <c r="B245" s="42"/>
      <c r="C245" s="220" t="s">
        <v>299</v>
      </c>
      <c r="D245" s="220" t="s">
        <v>197</v>
      </c>
      <c r="E245" s="221" t="s">
        <v>1855</v>
      </c>
      <c r="F245" s="222" t="s">
        <v>1856</v>
      </c>
      <c r="G245" s="223" t="s">
        <v>200</v>
      </c>
      <c r="H245" s="224">
        <v>235</v>
      </c>
      <c r="I245" s="225"/>
      <c r="J245" s="225"/>
      <c r="K245" s="226">
        <f>ROUND(P245*H245,2)</f>
        <v>0</v>
      </c>
      <c r="L245" s="222" t="s">
        <v>201</v>
      </c>
      <c r="M245" s="47"/>
      <c r="N245" s="227" t="s">
        <v>20</v>
      </c>
      <c r="O245" s="228" t="s">
        <v>43</v>
      </c>
      <c r="P245" s="229">
        <f>I245+J245</f>
        <v>0</v>
      </c>
      <c r="Q245" s="229">
        <f>ROUND(I245*H245,2)</f>
        <v>0</v>
      </c>
      <c r="R245" s="229">
        <f>ROUND(J245*H245,2)</f>
        <v>0</v>
      </c>
      <c r="S245" s="87"/>
      <c r="T245" s="230">
        <f>S245*H245</f>
        <v>0</v>
      </c>
      <c r="U245" s="230">
        <v>0</v>
      </c>
      <c r="V245" s="230">
        <f>U245*H245</f>
        <v>0</v>
      </c>
      <c r="W245" s="230">
        <v>0</v>
      </c>
      <c r="X245" s="231">
        <f>W245*H245</f>
        <v>0</v>
      </c>
      <c r="Y245" s="41"/>
      <c r="Z245" s="41"/>
      <c r="AA245" s="41"/>
      <c r="AB245" s="41"/>
      <c r="AC245" s="41"/>
      <c r="AD245" s="41"/>
      <c r="AE245" s="41"/>
      <c r="AR245" s="232" t="s">
        <v>202</v>
      </c>
      <c r="AT245" s="232" t="s">
        <v>197</v>
      </c>
      <c r="AU245" s="232" t="s">
        <v>84</v>
      </c>
      <c r="AY245" s="20" t="s">
        <v>194</v>
      </c>
      <c r="BE245" s="233">
        <f>IF(O245="základní",K245,0)</f>
        <v>0</v>
      </c>
      <c r="BF245" s="233">
        <f>IF(O245="snížená",K245,0)</f>
        <v>0</v>
      </c>
      <c r="BG245" s="233">
        <f>IF(O245="zákl. přenesená",K245,0)</f>
        <v>0</v>
      </c>
      <c r="BH245" s="233">
        <f>IF(O245="sníž. přenesená",K245,0)</f>
        <v>0</v>
      </c>
      <c r="BI245" s="233">
        <f>IF(O245="nulová",K245,0)</f>
        <v>0</v>
      </c>
      <c r="BJ245" s="20" t="s">
        <v>82</v>
      </c>
      <c r="BK245" s="233">
        <f>ROUND(P245*H245,2)</f>
        <v>0</v>
      </c>
      <c r="BL245" s="20" t="s">
        <v>202</v>
      </c>
      <c r="BM245" s="232" t="s">
        <v>1857</v>
      </c>
    </row>
    <row r="246" s="2" customFormat="1">
      <c r="A246" s="41"/>
      <c r="B246" s="42"/>
      <c r="C246" s="43"/>
      <c r="D246" s="234" t="s">
        <v>204</v>
      </c>
      <c r="E246" s="43"/>
      <c r="F246" s="235" t="s">
        <v>1858</v>
      </c>
      <c r="G246" s="43"/>
      <c r="H246" s="43"/>
      <c r="I246" s="236"/>
      <c r="J246" s="236"/>
      <c r="K246" s="43"/>
      <c r="L246" s="43"/>
      <c r="M246" s="47"/>
      <c r="N246" s="237"/>
      <c r="O246" s="238"/>
      <c r="P246" s="87"/>
      <c r="Q246" s="87"/>
      <c r="R246" s="87"/>
      <c r="S246" s="87"/>
      <c r="T246" s="87"/>
      <c r="U246" s="87"/>
      <c r="V246" s="87"/>
      <c r="W246" s="87"/>
      <c r="X246" s="88"/>
      <c r="Y246" s="41"/>
      <c r="Z246" s="41"/>
      <c r="AA246" s="41"/>
      <c r="AB246" s="41"/>
      <c r="AC246" s="41"/>
      <c r="AD246" s="41"/>
      <c r="AE246" s="41"/>
      <c r="AT246" s="20" t="s">
        <v>204</v>
      </c>
      <c r="AU246" s="20" t="s">
        <v>84</v>
      </c>
    </row>
    <row r="247" s="13" customFormat="1">
      <c r="A247" s="13"/>
      <c r="B247" s="239"/>
      <c r="C247" s="240"/>
      <c r="D247" s="241" t="s">
        <v>206</v>
      </c>
      <c r="E247" s="242" t="s">
        <v>20</v>
      </c>
      <c r="F247" s="243" t="s">
        <v>1838</v>
      </c>
      <c r="G247" s="240"/>
      <c r="H247" s="242" t="s">
        <v>20</v>
      </c>
      <c r="I247" s="244"/>
      <c r="J247" s="244"/>
      <c r="K247" s="240"/>
      <c r="L247" s="240"/>
      <c r="M247" s="245"/>
      <c r="N247" s="246"/>
      <c r="O247" s="247"/>
      <c r="P247" s="247"/>
      <c r="Q247" s="247"/>
      <c r="R247" s="247"/>
      <c r="S247" s="247"/>
      <c r="T247" s="247"/>
      <c r="U247" s="247"/>
      <c r="V247" s="247"/>
      <c r="W247" s="247"/>
      <c r="X247" s="248"/>
      <c r="Y247" s="13"/>
      <c r="Z247" s="13"/>
      <c r="AA247" s="13"/>
      <c r="AB247" s="13"/>
      <c r="AC247" s="13"/>
      <c r="AD247" s="13"/>
      <c r="AE247" s="13"/>
      <c r="AT247" s="249" t="s">
        <v>206</v>
      </c>
      <c r="AU247" s="249" t="s">
        <v>84</v>
      </c>
      <c r="AV247" s="13" t="s">
        <v>82</v>
      </c>
      <c r="AW247" s="13" t="s">
        <v>5</v>
      </c>
      <c r="AX247" s="13" t="s">
        <v>74</v>
      </c>
      <c r="AY247" s="249" t="s">
        <v>194</v>
      </c>
    </row>
    <row r="248" s="13" customFormat="1">
      <c r="A248" s="13"/>
      <c r="B248" s="239"/>
      <c r="C248" s="240"/>
      <c r="D248" s="241" t="s">
        <v>206</v>
      </c>
      <c r="E248" s="242" t="s">
        <v>20</v>
      </c>
      <c r="F248" s="243" t="s">
        <v>1797</v>
      </c>
      <c r="G248" s="240"/>
      <c r="H248" s="242" t="s">
        <v>20</v>
      </c>
      <c r="I248" s="244"/>
      <c r="J248" s="244"/>
      <c r="K248" s="240"/>
      <c r="L248" s="240"/>
      <c r="M248" s="245"/>
      <c r="N248" s="246"/>
      <c r="O248" s="247"/>
      <c r="P248" s="247"/>
      <c r="Q248" s="247"/>
      <c r="R248" s="247"/>
      <c r="S248" s="247"/>
      <c r="T248" s="247"/>
      <c r="U248" s="247"/>
      <c r="V248" s="247"/>
      <c r="W248" s="247"/>
      <c r="X248" s="248"/>
      <c r="Y248" s="13"/>
      <c r="Z248" s="13"/>
      <c r="AA248" s="13"/>
      <c r="AB248" s="13"/>
      <c r="AC248" s="13"/>
      <c r="AD248" s="13"/>
      <c r="AE248" s="13"/>
      <c r="AT248" s="249" t="s">
        <v>206</v>
      </c>
      <c r="AU248" s="249" t="s">
        <v>84</v>
      </c>
      <c r="AV248" s="13" t="s">
        <v>82</v>
      </c>
      <c r="AW248" s="13" t="s">
        <v>5</v>
      </c>
      <c r="AX248" s="13" t="s">
        <v>74</v>
      </c>
      <c r="AY248" s="249" t="s">
        <v>194</v>
      </c>
    </row>
    <row r="249" s="13" customFormat="1">
      <c r="A249" s="13"/>
      <c r="B249" s="239"/>
      <c r="C249" s="240"/>
      <c r="D249" s="241" t="s">
        <v>206</v>
      </c>
      <c r="E249" s="242" t="s">
        <v>20</v>
      </c>
      <c r="F249" s="243" t="s">
        <v>200</v>
      </c>
      <c r="G249" s="240"/>
      <c r="H249" s="242" t="s">
        <v>20</v>
      </c>
      <c r="I249" s="244"/>
      <c r="J249" s="244"/>
      <c r="K249" s="240"/>
      <c r="L249" s="240"/>
      <c r="M249" s="245"/>
      <c r="N249" s="246"/>
      <c r="O249" s="247"/>
      <c r="P249" s="247"/>
      <c r="Q249" s="247"/>
      <c r="R249" s="247"/>
      <c r="S249" s="247"/>
      <c r="T249" s="247"/>
      <c r="U249" s="247"/>
      <c r="V249" s="247"/>
      <c r="W249" s="247"/>
      <c r="X249" s="248"/>
      <c r="Y249" s="13"/>
      <c r="Z249" s="13"/>
      <c r="AA249" s="13"/>
      <c r="AB249" s="13"/>
      <c r="AC249" s="13"/>
      <c r="AD249" s="13"/>
      <c r="AE249" s="13"/>
      <c r="AT249" s="249" t="s">
        <v>206</v>
      </c>
      <c r="AU249" s="249" t="s">
        <v>84</v>
      </c>
      <c r="AV249" s="13" t="s">
        <v>82</v>
      </c>
      <c r="AW249" s="13" t="s">
        <v>5</v>
      </c>
      <c r="AX249" s="13" t="s">
        <v>74</v>
      </c>
      <c r="AY249" s="249" t="s">
        <v>194</v>
      </c>
    </row>
    <row r="250" s="14" customFormat="1">
      <c r="A250" s="14"/>
      <c r="B250" s="250"/>
      <c r="C250" s="251"/>
      <c r="D250" s="241" t="s">
        <v>206</v>
      </c>
      <c r="E250" s="252" t="s">
        <v>20</v>
      </c>
      <c r="F250" s="253" t="s">
        <v>1844</v>
      </c>
      <c r="G250" s="251"/>
      <c r="H250" s="254">
        <v>235</v>
      </c>
      <c r="I250" s="255"/>
      <c r="J250" s="255"/>
      <c r="K250" s="251"/>
      <c r="L250" s="251"/>
      <c r="M250" s="256"/>
      <c r="N250" s="257"/>
      <c r="O250" s="258"/>
      <c r="P250" s="258"/>
      <c r="Q250" s="258"/>
      <c r="R250" s="258"/>
      <c r="S250" s="258"/>
      <c r="T250" s="258"/>
      <c r="U250" s="258"/>
      <c r="V250" s="258"/>
      <c r="W250" s="258"/>
      <c r="X250" s="259"/>
      <c r="Y250" s="14"/>
      <c r="Z250" s="14"/>
      <c r="AA250" s="14"/>
      <c r="AB250" s="14"/>
      <c r="AC250" s="14"/>
      <c r="AD250" s="14"/>
      <c r="AE250" s="14"/>
      <c r="AT250" s="260" t="s">
        <v>206</v>
      </c>
      <c r="AU250" s="260" t="s">
        <v>84</v>
      </c>
      <c r="AV250" s="14" t="s">
        <v>84</v>
      </c>
      <c r="AW250" s="14" t="s">
        <v>5</v>
      </c>
      <c r="AX250" s="14" t="s">
        <v>74</v>
      </c>
      <c r="AY250" s="260" t="s">
        <v>194</v>
      </c>
    </row>
    <row r="251" s="15" customFormat="1">
      <c r="A251" s="15"/>
      <c r="B251" s="261"/>
      <c r="C251" s="262"/>
      <c r="D251" s="241" t="s">
        <v>206</v>
      </c>
      <c r="E251" s="263" t="s">
        <v>20</v>
      </c>
      <c r="F251" s="264" t="s">
        <v>210</v>
      </c>
      <c r="G251" s="262"/>
      <c r="H251" s="265">
        <v>235</v>
      </c>
      <c r="I251" s="266"/>
      <c r="J251" s="266"/>
      <c r="K251" s="262"/>
      <c r="L251" s="262"/>
      <c r="M251" s="267"/>
      <c r="N251" s="268"/>
      <c r="O251" s="269"/>
      <c r="P251" s="269"/>
      <c r="Q251" s="269"/>
      <c r="R251" s="269"/>
      <c r="S251" s="269"/>
      <c r="T251" s="269"/>
      <c r="U251" s="269"/>
      <c r="V251" s="269"/>
      <c r="W251" s="269"/>
      <c r="X251" s="270"/>
      <c r="Y251" s="15"/>
      <c r="Z251" s="15"/>
      <c r="AA251" s="15"/>
      <c r="AB251" s="15"/>
      <c r="AC251" s="15"/>
      <c r="AD251" s="15"/>
      <c r="AE251" s="15"/>
      <c r="AT251" s="271" t="s">
        <v>206</v>
      </c>
      <c r="AU251" s="271" t="s">
        <v>84</v>
      </c>
      <c r="AV251" s="15" t="s">
        <v>202</v>
      </c>
      <c r="AW251" s="15" t="s">
        <v>5</v>
      </c>
      <c r="AX251" s="15" t="s">
        <v>82</v>
      </c>
      <c r="AY251" s="271" t="s">
        <v>194</v>
      </c>
    </row>
    <row r="252" s="2" customFormat="1" ht="16.5" customHeight="1">
      <c r="A252" s="41"/>
      <c r="B252" s="42"/>
      <c r="C252" s="283" t="s">
        <v>308</v>
      </c>
      <c r="D252" s="283" t="s">
        <v>418</v>
      </c>
      <c r="E252" s="284" t="s">
        <v>1798</v>
      </c>
      <c r="F252" s="285" t="s">
        <v>1799</v>
      </c>
      <c r="G252" s="286" t="s">
        <v>218</v>
      </c>
      <c r="H252" s="287">
        <v>1.9359999999999999</v>
      </c>
      <c r="I252" s="288"/>
      <c r="J252" s="289"/>
      <c r="K252" s="290">
        <f>ROUND(P252*H252,2)</f>
        <v>0</v>
      </c>
      <c r="L252" s="285" t="s">
        <v>20</v>
      </c>
      <c r="M252" s="291"/>
      <c r="N252" s="292" t="s">
        <v>20</v>
      </c>
      <c r="O252" s="228" t="s">
        <v>43</v>
      </c>
      <c r="P252" s="229">
        <f>I252+J252</f>
        <v>0</v>
      </c>
      <c r="Q252" s="229">
        <f>ROUND(I252*H252,2)</f>
        <v>0</v>
      </c>
      <c r="R252" s="229">
        <f>ROUND(J252*H252,2)</f>
        <v>0</v>
      </c>
      <c r="S252" s="87"/>
      <c r="T252" s="230">
        <f>S252*H252</f>
        <v>0</v>
      </c>
      <c r="U252" s="230">
        <v>0.20000000000000001</v>
      </c>
      <c r="V252" s="230">
        <f>U252*H252</f>
        <v>0.38719999999999999</v>
      </c>
      <c r="W252" s="230">
        <v>0</v>
      </c>
      <c r="X252" s="231">
        <f>W252*H252</f>
        <v>0</v>
      </c>
      <c r="Y252" s="41"/>
      <c r="Z252" s="41"/>
      <c r="AA252" s="41"/>
      <c r="AB252" s="41"/>
      <c r="AC252" s="41"/>
      <c r="AD252" s="41"/>
      <c r="AE252" s="41"/>
      <c r="AR252" s="232" t="s">
        <v>243</v>
      </c>
      <c r="AT252" s="232" t="s">
        <v>418</v>
      </c>
      <c r="AU252" s="232" t="s">
        <v>84</v>
      </c>
      <c r="AY252" s="20" t="s">
        <v>194</v>
      </c>
      <c r="BE252" s="233">
        <f>IF(O252="základní",K252,0)</f>
        <v>0</v>
      </c>
      <c r="BF252" s="233">
        <f>IF(O252="snížená",K252,0)</f>
        <v>0</v>
      </c>
      <c r="BG252" s="233">
        <f>IF(O252="zákl. přenesená",K252,0)</f>
        <v>0</v>
      </c>
      <c r="BH252" s="233">
        <f>IF(O252="sníž. přenesená",K252,0)</f>
        <v>0</v>
      </c>
      <c r="BI252" s="233">
        <f>IF(O252="nulová",K252,0)</f>
        <v>0</v>
      </c>
      <c r="BJ252" s="20" t="s">
        <v>82</v>
      </c>
      <c r="BK252" s="233">
        <f>ROUND(P252*H252,2)</f>
        <v>0</v>
      </c>
      <c r="BL252" s="20" t="s">
        <v>202</v>
      </c>
      <c r="BM252" s="232" t="s">
        <v>1859</v>
      </c>
    </row>
    <row r="253" s="13" customFormat="1">
      <c r="A253" s="13"/>
      <c r="B253" s="239"/>
      <c r="C253" s="240"/>
      <c r="D253" s="241" t="s">
        <v>206</v>
      </c>
      <c r="E253" s="242" t="s">
        <v>20</v>
      </c>
      <c r="F253" s="243" t="s">
        <v>1838</v>
      </c>
      <c r="G253" s="240"/>
      <c r="H253" s="242" t="s">
        <v>20</v>
      </c>
      <c r="I253" s="244"/>
      <c r="J253" s="244"/>
      <c r="K253" s="240"/>
      <c r="L253" s="240"/>
      <c r="M253" s="245"/>
      <c r="N253" s="246"/>
      <c r="O253" s="247"/>
      <c r="P253" s="247"/>
      <c r="Q253" s="247"/>
      <c r="R253" s="247"/>
      <c r="S253" s="247"/>
      <c r="T253" s="247"/>
      <c r="U253" s="247"/>
      <c r="V253" s="247"/>
      <c r="W253" s="247"/>
      <c r="X253" s="248"/>
      <c r="Y253" s="13"/>
      <c r="Z253" s="13"/>
      <c r="AA253" s="13"/>
      <c r="AB253" s="13"/>
      <c r="AC253" s="13"/>
      <c r="AD253" s="13"/>
      <c r="AE253" s="13"/>
      <c r="AT253" s="249" t="s">
        <v>206</v>
      </c>
      <c r="AU253" s="249" t="s">
        <v>84</v>
      </c>
      <c r="AV253" s="13" t="s">
        <v>82</v>
      </c>
      <c r="AW253" s="13" t="s">
        <v>5</v>
      </c>
      <c r="AX253" s="13" t="s">
        <v>74</v>
      </c>
      <c r="AY253" s="249" t="s">
        <v>194</v>
      </c>
    </row>
    <row r="254" s="13" customFormat="1">
      <c r="A254" s="13"/>
      <c r="B254" s="239"/>
      <c r="C254" s="240"/>
      <c r="D254" s="241" t="s">
        <v>206</v>
      </c>
      <c r="E254" s="242" t="s">
        <v>20</v>
      </c>
      <c r="F254" s="243" t="s">
        <v>1801</v>
      </c>
      <c r="G254" s="240"/>
      <c r="H254" s="242" t="s">
        <v>20</v>
      </c>
      <c r="I254" s="244"/>
      <c r="J254" s="244"/>
      <c r="K254" s="240"/>
      <c r="L254" s="240"/>
      <c r="M254" s="245"/>
      <c r="N254" s="246"/>
      <c r="O254" s="247"/>
      <c r="P254" s="247"/>
      <c r="Q254" s="247"/>
      <c r="R254" s="247"/>
      <c r="S254" s="247"/>
      <c r="T254" s="247"/>
      <c r="U254" s="247"/>
      <c r="V254" s="247"/>
      <c r="W254" s="247"/>
      <c r="X254" s="248"/>
      <c r="Y254" s="13"/>
      <c r="Z254" s="13"/>
      <c r="AA254" s="13"/>
      <c r="AB254" s="13"/>
      <c r="AC254" s="13"/>
      <c r="AD254" s="13"/>
      <c r="AE254" s="13"/>
      <c r="AT254" s="249" t="s">
        <v>206</v>
      </c>
      <c r="AU254" s="249" t="s">
        <v>84</v>
      </c>
      <c r="AV254" s="13" t="s">
        <v>82</v>
      </c>
      <c r="AW254" s="13" t="s">
        <v>5</v>
      </c>
      <c r="AX254" s="13" t="s">
        <v>74</v>
      </c>
      <c r="AY254" s="249" t="s">
        <v>194</v>
      </c>
    </row>
    <row r="255" s="13" customFormat="1">
      <c r="A255" s="13"/>
      <c r="B255" s="239"/>
      <c r="C255" s="240"/>
      <c r="D255" s="241" t="s">
        <v>206</v>
      </c>
      <c r="E255" s="242" t="s">
        <v>20</v>
      </c>
      <c r="F255" s="243" t="s">
        <v>218</v>
      </c>
      <c r="G255" s="240"/>
      <c r="H255" s="242" t="s">
        <v>20</v>
      </c>
      <c r="I255" s="244"/>
      <c r="J255" s="244"/>
      <c r="K255" s="240"/>
      <c r="L255" s="240"/>
      <c r="M255" s="245"/>
      <c r="N255" s="246"/>
      <c r="O255" s="247"/>
      <c r="P255" s="247"/>
      <c r="Q255" s="247"/>
      <c r="R255" s="247"/>
      <c r="S255" s="247"/>
      <c r="T255" s="247"/>
      <c r="U255" s="247"/>
      <c r="V255" s="247"/>
      <c r="W255" s="247"/>
      <c r="X255" s="248"/>
      <c r="Y255" s="13"/>
      <c r="Z255" s="13"/>
      <c r="AA255" s="13"/>
      <c r="AB255" s="13"/>
      <c r="AC255" s="13"/>
      <c r="AD255" s="13"/>
      <c r="AE255" s="13"/>
      <c r="AT255" s="249" t="s">
        <v>206</v>
      </c>
      <c r="AU255" s="249" t="s">
        <v>84</v>
      </c>
      <c r="AV255" s="13" t="s">
        <v>82</v>
      </c>
      <c r="AW255" s="13" t="s">
        <v>5</v>
      </c>
      <c r="AX255" s="13" t="s">
        <v>74</v>
      </c>
      <c r="AY255" s="249" t="s">
        <v>194</v>
      </c>
    </row>
    <row r="256" s="14" customFormat="1">
      <c r="A256" s="14"/>
      <c r="B256" s="250"/>
      <c r="C256" s="251"/>
      <c r="D256" s="241" t="s">
        <v>206</v>
      </c>
      <c r="E256" s="252" t="s">
        <v>20</v>
      </c>
      <c r="F256" s="253" t="s">
        <v>1860</v>
      </c>
      <c r="G256" s="251"/>
      <c r="H256" s="254">
        <v>18.800000000000001</v>
      </c>
      <c r="I256" s="255"/>
      <c r="J256" s="255"/>
      <c r="K256" s="251"/>
      <c r="L256" s="251"/>
      <c r="M256" s="256"/>
      <c r="N256" s="257"/>
      <c r="O256" s="258"/>
      <c r="P256" s="258"/>
      <c r="Q256" s="258"/>
      <c r="R256" s="258"/>
      <c r="S256" s="258"/>
      <c r="T256" s="258"/>
      <c r="U256" s="258"/>
      <c r="V256" s="258"/>
      <c r="W256" s="258"/>
      <c r="X256" s="259"/>
      <c r="Y256" s="14"/>
      <c r="Z256" s="14"/>
      <c r="AA256" s="14"/>
      <c r="AB256" s="14"/>
      <c r="AC256" s="14"/>
      <c r="AD256" s="14"/>
      <c r="AE256" s="14"/>
      <c r="AT256" s="260" t="s">
        <v>206</v>
      </c>
      <c r="AU256" s="260" t="s">
        <v>84</v>
      </c>
      <c r="AV256" s="14" t="s">
        <v>84</v>
      </c>
      <c r="AW256" s="14" t="s">
        <v>5</v>
      </c>
      <c r="AX256" s="14" t="s">
        <v>74</v>
      </c>
      <c r="AY256" s="260" t="s">
        <v>194</v>
      </c>
    </row>
    <row r="257" s="15" customFormat="1">
      <c r="A257" s="15"/>
      <c r="B257" s="261"/>
      <c r="C257" s="262"/>
      <c r="D257" s="241" t="s">
        <v>206</v>
      </c>
      <c r="E257" s="263" t="s">
        <v>20</v>
      </c>
      <c r="F257" s="264" t="s">
        <v>210</v>
      </c>
      <c r="G257" s="262"/>
      <c r="H257" s="265">
        <v>18.800000000000001</v>
      </c>
      <c r="I257" s="266"/>
      <c r="J257" s="266"/>
      <c r="K257" s="262"/>
      <c r="L257" s="262"/>
      <c r="M257" s="267"/>
      <c r="N257" s="268"/>
      <c r="O257" s="269"/>
      <c r="P257" s="269"/>
      <c r="Q257" s="269"/>
      <c r="R257" s="269"/>
      <c r="S257" s="269"/>
      <c r="T257" s="269"/>
      <c r="U257" s="269"/>
      <c r="V257" s="269"/>
      <c r="W257" s="269"/>
      <c r="X257" s="270"/>
      <c r="Y257" s="15"/>
      <c r="Z257" s="15"/>
      <c r="AA257" s="15"/>
      <c r="AB257" s="15"/>
      <c r="AC257" s="15"/>
      <c r="AD257" s="15"/>
      <c r="AE257" s="15"/>
      <c r="AT257" s="271" t="s">
        <v>206</v>
      </c>
      <c r="AU257" s="271" t="s">
        <v>84</v>
      </c>
      <c r="AV257" s="15" t="s">
        <v>202</v>
      </c>
      <c r="AW257" s="15" t="s">
        <v>5</v>
      </c>
      <c r="AX257" s="15" t="s">
        <v>82</v>
      </c>
      <c r="AY257" s="271" t="s">
        <v>194</v>
      </c>
    </row>
    <row r="258" s="14" customFormat="1">
      <c r="A258" s="14"/>
      <c r="B258" s="250"/>
      <c r="C258" s="251"/>
      <c r="D258" s="241" t="s">
        <v>206</v>
      </c>
      <c r="E258" s="251"/>
      <c r="F258" s="253" t="s">
        <v>1861</v>
      </c>
      <c r="G258" s="251"/>
      <c r="H258" s="254">
        <v>1.9359999999999999</v>
      </c>
      <c r="I258" s="255"/>
      <c r="J258" s="255"/>
      <c r="K258" s="251"/>
      <c r="L258" s="251"/>
      <c r="M258" s="256"/>
      <c r="N258" s="257"/>
      <c r="O258" s="258"/>
      <c r="P258" s="258"/>
      <c r="Q258" s="258"/>
      <c r="R258" s="258"/>
      <c r="S258" s="258"/>
      <c r="T258" s="258"/>
      <c r="U258" s="258"/>
      <c r="V258" s="258"/>
      <c r="W258" s="258"/>
      <c r="X258" s="259"/>
      <c r="Y258" s="14"/>
      <c r="Z258" s="14"/>
      <c r="AA258" s="14"/>
      <c r="AB258" s="14"/>
      <c r="AC258" s="14"/>
      <c r="AD258" s="14"/>
      <c r="AE258" s="14"/>
      <c r="AT258" s="260" t="s">
        <v>206</v>
      </c>
      <c r="AU258" s="260" t="s">
        <v>84</v>
      </c>
      <c r="AV258" s="14" t="s">
        <v>84</v>
      </c>
      <c r="AW258" s="14" t="s">
        <v>4</v>
      </c>
      <c r="AX258" s="14" t="s">
        <v>82</v>
      </c>
      <c r="AY258" s="260" t="s">
        <v>194</v>
      </c>
    </row>
    <row r="259" s="2" customFormat="1">
      <c r="A259" s="41"/>
      <c r="B259" s="42"/>
      <c r="C259" s="220" t="s">
        <v>315</v>
      </c>
      <c r="D259" s="220" t="s">
        <v>197</v>
      </c>
      <c r="E259" s="221" t="s">
        <v>1862</v>
      </c>
      <c r="F259" s="222" t="s">
        <v>1863</v>
      </c>
      <c r="G259" s="223" t="s">
        <v>262</v>
      </c>
      <c r="H259" s="224">
        <v>4.7000000000000002</v>
      </c>
      <c r="I259" s="225"/>
      <c r="J259" s="225"/>
      <c r="K259" s="226">
        <f>ROUND(P259*H259,2)</f>
        <v>0</v>
      </c>
      <c r="L259" s="222" t="s">
        <v>201</v>
      </c>
      <c r="M259" s="47"/>
      <c r="N259" s="227" t="s">
        <v>20</v>
      </c>
      <c r="O259" s="228" t="s">
        <v>43</v>
      </c>
      <c r="P259" s="229">
        <f>I259+J259</f>
        <v>0</v>
      </c>
      <c r="Q259" s="229">
        <f>ROUND(I259*H259,2)</f>
        <v>0</v>
      </c>
      <c r="R259" s="229">
        <f>ROUND(J259*H259,2)</f>
        <v>0</v>
      </c>
      <c r="S259" s="87"/>
      <c r="T259" s="230">
        <f>S259*H259</f>
        <v>0</v>
      </c>
      <c r="U259" s="230">
        <v>0</v>
      </c>
      <c r="V259" s="230">
        <f>U259*H259</f>
        <v>0</v>
      </c>
      <c r="W259" s="230">
        <v>0</v>
      </c>
      <c r="X259" s="231">
        <f>W259*H259</f>
        <v>0</v>
      </c>
      <c r="Y259" s="41"/>
      <c r="Z259" s="41"/>
      <c r="AA259" s="41"/>
      <c r="AB259" s="41"/>
      <c r="AC259" s="41"/>
      <c r="AD259" s="41"/>
      <c r="AE259" s="41"/>
      <c r="AR259" s="232" t="s">
        <v>202</v>
      </c>
      <c r="AT259" s="232" t="s">
        <v>197</v>
      </c>
      <c r="AU259" s="232" t="s">
        <v>84</v>
      </c>
      <c r="AY259" s="20" t="s">
        <v>194</v>
      </c>
      <c r="BE259" s="233">
        <f>IF(O259="základní",K259,0)</f>
        <v>0</v>
      </c>
      <c r="BF259" s="233">
        <f>IF(O259="snížená",K259,0)</f>
        <v>0</v>
      </c>
      <c r="BG259" s="233">
        <f>IF(O259="zákl. přenesená",K259,0)</f>
        <v>0</v>
      </c>
      <c r="BH259" s="233">
        <f>IF(O259="sníž. přenesená",K259,0)</f>
        <v>0</v>
      </c>
      <c r="BI259" s="233">
        <f>IF(O259="nulová",K259,0)</f>
        <v>0</v>
      </c>
      <c r="BJ259" s="20" t="s">
        <v>82</v>
      </c>
      <c r="BK259" s="233">
        <f>ROUND(P259*H259,2)</f>
        <v>0</v>
      </c>
      <c r="BL259" s="20" t="s">
        <v>202</v>
      </c>
      <c r="BM259" s="232" t="s">
        <v>1864</v>
      </c>
    </row>
    <row r="260" s="2" customFormat="1">
      <c r="A260" s="41"/>
      <c r="B260" s="42"/>
      <c r="C260" s="43"/>
      <c r="D260" s="234" t="s">
        <v>204</v>
      </c>
      <c r="E260" s="43"/>
      <c r="F260" s="235" t="s">
        <v>1865</v>
      </c>
      <c r="G260" s="43"/>
      <c r="H260" s="43"/>
      <c r="I260" s="236"/>
      <c r="J260" s="236"/>
      <c r="K260" s="43"/>
      <c r="L260" s="43"/>
      <c r="M260" s="47"/>
      <c r="N260" s="237"/>
      <c r="O260" s="238"/>
      <c r="P260" s="87"/>
      <c r="Q260" s="87"/>
      <c r="R260" s="87"/>
      <c r="S260" s="87"/>
      <c r="T260" s="87"/>
      <c r="U260" s="87"/>
      <c r="V260" s="87"/>
      <c r="W260" s="87"/>
      <c r="X260" s="88"/>
      <c r="Y260" s="41"/>
      <c r="Z260" s="41"/>
      <c r="AA260" s="41"/>
      <c r="AB260" s="41"/>
      <c r="AC260" s="41"/>
      <c r="AD260" s="41"/>
      <c r="AE260" s="41"/>
      <c r="AT260" s="20" t="s">
        <v>204</v>
      </c>
      <c r="AU260" s="20" t="s">
        <v>84</v>
      </c>
    </row>
    <row r="261" s="13" customFormat="1">
      <c r="A261" s="13"/>
      <c r="B261" s="239"/>
      <c r="C261" s="240"/>
      <c r="D261" s="241" t="s">
        <v>206</v>
      </c>
      <c r="E261" s="242" t="s">
        <v>20</v>
      </c>
      <c r="F261" s="243" t="s">
        <v>1838</v>
      </c>
      <c r="G261" s="240"/>
      <c r="H261" s="242" t="s">
        <v>20</v>
      </c>
      <c r="I261" s="244"/>
      <c r="J261" s="244"/>
      <c r="K261" s="240"/>
      <c r="L261" s="240"/>
      <c r="M261" s="245"/>
      <c r="N261" s="246"/>
      <c r="O261" s="247"/>
      <c r="P261" s="247"/>
      <c r="Q261" s="247"/>
      <c r="R261" s="247"/>
      <c r="S261" s="247"/>
      <c r="T261" s="247"/>
      <c r="U261" s="247"/>
      <c r="V261" s="247"/>
      <c r="W261" s="247"/>
      <c r="X261" s="248"/>
      <c r="Y261" s="13"/>
      <c r="Z261" s="13"/>
      <c r="AA261" s="13"/>
      <c r="AB261" s="13"/>
      <c r="AC261" s="13"/>
      <c r="AD261" s="13"/>
      <c r="AE261" s="13"/>
      <c r="AT261" s="249" t="s">
        <v>206</v>
      </c>
      <c r="AU261" s="249" t="s">
        <v>84</v>
      </c>
      <c r="AV261" s="13" t="s">
        <v>82</v>
      </c>
      <c r="AW261" s="13" t="s">
        <v>5</v>
      </c>
      <c r="AX261" s="13" t="s">
        <v>74</v>
      </c>
      <c r="AY261" s="249" t="s">
        <v>194</v>
      </c>
    </row>
    <row r="262" s="13" customFormat="1">
      <c r="A262" s="13"/>
      <c r="B262" s="239"/>
      <c r="C262" s="240"/>
      <c r="D262" s="241" t="s">
        <v>206</v>
      </c>
      <c r="E262" s="242" t="s">
        <v>20</v>
      </c>
      <c r="F262" s="243" t="s">
        <v>1866</v>
      </c>
      <c r="G262" s="240"/>
      <c r="H262" s="242" t="s">
        <v>20</v>
      </c>
      <c r="I262" s="244"/>
      <c r="J262" s="244"/>
      <c r="K262" s="240"/>
      <c r="L262" s="240"/>
      <c r="M262" s="245"/>
      <c r="N262" s="246"/>
      <c r="O262" s="247"/>
      <c r="P262" s="247"/>
      <c r="Q262" s="247"/>
      <c r="R262" s="247"/>
      <c r="S262" s="247"/>
      <c r="T262" s="247"/>
      <c r="U262" s="247"/>
      <c r="V262" s="247"/>
      <c r="W262" s="247"/>
      <c r="X262" s="248"/>
      <c r="Y262" s="13"/>
      <c r="Z262" s="13"/>
      <c r="AA262" s="13"/>
      <c r="AB262" s="13"/>
      <c r="AC262" s="13"/>
      <c r="AD262" s="13"/>
      <c r="AE262" s="13"/>
      <c r="AT262" s="249" t="s">
        <v>206</v>
      </c>
      <c r="AU262" s="249" t="s">
        <v>84</v>
      </c>
      <c r="AV262" s="13" t="s">
        <v>82</v>
      </c>
      <c r="AW262" s="13" t="s">
        <v>5</v>
      </c>
      <c r="AX262" s="13" t="s">
        <v>74</v>
      </c>
      <c r="AY262" s="249" t="s">
        <v>194</v>
      </c>
    </row>
    <row r="263" s="13" customFormat="1">
      <c r="A263" s="13"/>
      <c r="B263" s="239"/>
      <c r="C263" s="240"/>
      <c r="D263" s="241" t="s">
        <v>206</v>
      </c>
      <c r="E263" s="242" t="s">
        <v>20</v>
      </c>
      <c r="F263" s="243" t="s">
        <v>262</v>
      </c>
      <c r="G263" s="240"/>
      <c r="H263" s="242" t="s">
        <v>20</v>
      </c>
      <c r="I263" s="244"/>
      <c r="J263" s="244"/>
      <c r="K263" s="240"/>
      <c r="L263" s="240"/>
      <c r="M263" s="245"/>
      <c r="N263" s="246"/>
      <c r="O263" s="247"/>
      <c r="P263" s="247"/>
      <c r="Q263" s="247"/>
      <c r="R263" s="247"/>
      <c r="S263" s="247"/>
      <c r="T263" s="247"/>
      <c r="U263" s="247"/>
      <c r="V263" s="247"/>
      <c r="W263" s="247"/>
      <c r="X263" s="248"/>
      <c r="Y263" s="13"/>
      <c r="Z263" s="13"/>
      <c r="AA263" s="13"/>
      <c r="AB263" s="13"/>
      <c r="AC263" s="13"/>
      <c r="AD263" s="13"/>
      <c r="AE263" s="13"/>
      <c r="AT263" s="249" t="s">
        <v>206</v>
      </c>
      <c r="AU263" s="249" t="s">
        <v>84</v>
      </c>
      <c r="AV263" s="13" t="s">
        <v>82</v>
      </c>
      <c r="AW263" s="13" t="s">
        <v>5</v>
      </c>
      <c r="AX263" s="13" t="s">
        <v>74</v>
      </c>
      <c r="AY263" s="249" t="s">
        <v>194</v>
      </c>
    </row>
    <row r="264" s="14" customFormat="1">
      <c r="A264" s="14"/>
      <c r="B264" s="250"/>
      <c r="C264" s="251"/>
      <c r="D264" s="241" t="s">
        <v>206</v>
      </c>
      <c r="E264" s="252" t="s">
        <v>20</v>
      </c>
      <c r="F264" s="253" t="s">
        <v>1867</v>
      </c>
      <c r="G264" s="251"/>
      <c r="H264" s="254">
        <v>4.7000000000000002</v>
      </c>
      <c r="I264" s="255"/>
      <c r="J264" s="255"/>
      <c r="K264" s="251"/>
      <c r="L264" s="251"/>
      <c r="M264" s="256"/>
      <c r="N264" s="257"/>
      <c r="O264" s="258"/>
      <c r="P264" s="258"/>
      <c r="Q264" s="258"/>
      <c r="R264" s="258"/>
      <c r="S264" s="258"/>
      <c r="T264" s="258"/>
      <c r="U264" s="258"/>
      <c r="V264" s="258"/>
      <c r="W264" s="258"/>
      <c r="X264" s="259"/>
      <c r="Y264" s="14"/>
      <c r="Z264" s="14"/>
      <c r="AA264" s="14"/>
      <c r="AB264" s="14"/>
      <c r="AC264" s="14"/>
      <c r="AD264" s="14"/>
      <c r="AE264" s="14"/>
      <c r="AT264" s="260" t="s">
        <v>206</v>
      </c>
      <c r="AU264" s="260" t="s">
        <v>84</v>
      </c>
      <c r="AV264" s="14" t="s">
        <v>84</v>
      </c>
      <c r="AW264" s="14" t="s">
        <v>5</v>
      </c>
      <c r="AX264" s="14" t="s">
        <v>74</v>
      </c>
      <c r="AY264" s="260" t="s">
        <v>194</v>
      </c>
    </row>
    <row r="265" s="15" customFormat="1">
      <c r="A265" s="15"/>
      <c r="B265" s="261"/>
      <c r="C265" s="262"/>
      <c r="D265" s="241" t="s">
        <v>206</v>
      </c>
      <c r="E265" s="263" t="s">
        <v>20</v>
      </c>
      <c r="F265" s="264" t="s">
        <v>210</v>
      </c>
      <c r="G265" s="262"/>
      <c r="H265" s="265">
        <v>4.7000000000000002</v>
      </c>
      <c r="I265" s="266"/>
      <c r="J265" s="266"/>
      <c r="K265" s="262"/>
      <c r="L265" s="262"/>
      <c r="M265" s="267"/>
      <c r="N265" s="268"/>
      <c r="O265" s="269"/>
      <c r="P265" s="269"/>
      <c r="Q265" s="269"/>
      <c r="R265" s="269"/>
      <c r="S265" s="269"/>
      <c r="T265" s="269"/>
      <c r="U265" s="269"/>
      <c r="V265" s="269"/>
      <c r="W265" s="269"/>
      <c r="X265" s="270"/>
      <c r="Y265" s="15"/>
      <c r="Z265" s="15"/>
      <c r="AA265" s="15"/>
      <c r="AB265" s="15"/>
      <c r="AC265" s="15"/>
      <c r="AD265" s="15"/>
      <c r="AE265" s="15"/>
      <c r="AT265" s="271" t="s">
        <v>206</v>
      </c>
      <c r="AU265" s="271" t="s">
        <v>84</v>
      </c>
      <c r="AV265" s="15" t="s">
        <v>202</v>
      </c>
      <c r="AW265" s="15" t="s">
        <v>5</v>
      </c>
      <c r="AX265" s="15" t="s">
        <v>82</v>
      </c>
      <c r="AY265" s="271" t="s">
        <v>194</v>
      </c>
    </row>
    <row r="266" s="2" customFormat="1" ht="16.5" customHeight="1">
      <c r="A266" s="41"/>
      <c r="B266" s="42"/>
      <c r="C266" s="283" t="s">
        <v>317</v>
      </c>
      <c r="D266" s="283" t="s">
        <v>418</v>
      </c>
      <c r="E266" s="284" t="s">
        <v>1811</v>
      </c>
      <c r="F266" s="285" t="s">
        <v>1812</v>
      </c>
      <c r="G266" s="286" t="s">
        <v>262</v>
      </c>
      <c r="H266" s="287">
        <v>4.7000000000000002</v>
      </c>
      <c r="I266" s="288"/>
      <c r="J266" s="289"/>
      <c r="K266" s="290">
        <f>ROUND(P266*H266,2)</f>
        <v>0</v>
      </c>
      <c r="L266" s="285" t="s">
        <v>20</v>
      </c>
      <c r="M266" s="291"/>
      <c r="N266" s="292" t="s">
        <v>20</v>
      </c>
      <c r="O266" s="228" t="s">
        <v>43</v>
      </c>
      <c r="P266" s="229">
        <f>I266+J266</f>
        <v>0</v>
      </c>
      <c r="Q266" s="229">
        <f>ROUND(I266*H266,2)</f>
        <v>0</v>
      </c>
      <c r="R266" s="229">
        <f>ROUND(J266*H266,2)</f>
        <v>0</v>
      </c>
      <c r="S266" s="87"/>
      <c r="T266" s="230">
        <f>S266*H266</f>
        <v>0</v>
      </c>
      <c r="U266" s="230">
        <v>1</v>
      </c>
      <c r="V266" s="230">
        <f>U266*H266</f>
        <v>4.7000000000000002</v>
      </c>
      <c r="W266" s="230">
        <v>0</v>
      </c>
      <c r="X266" s="231">
        <f>W266*H266</f>
        <v>0</v>
      </c>
      <c r="Y266" s="41"/>
      <c r="Z266" s="41"/>
      <c r="AA266" s="41"/>
      <c r="AB266" s="41"/>
      <c r="AC266" s="41"/>
      <c r="AD266" s="41"/>
      <c r="AE266" s="41"/>
      <c r="AR266" s="232" t="s">
        <v>243</v>
      </c>
      <c r="AT266" s="232" t="s">
        <v>418</v>
      </c>
      <c r="AU266" s="232" t="s">
        <v>84</v>
      </c>
      <c r="AY266" s="20" t="s">
        <v>194</v>
      </c>
      <c r="BE266" s="233">
        <f>IF(O266="základní",K266,0)</f>
        <v>0</v>
      </c>
      <c r="BF266" s="233">
        <f>IF(O266="snížená",K266,0)</f>
        <v>0</v>
      </c>
      <c r="BG266" s="233">
        <f>IF(O266="zákl. přenesená",K266,0)</f>
        <v>0</v>
      </c>
      <c r="BH266" s="233">
        <f>IF(O266="sníž. přenesená",K266,0)</f>
        <v>0</v>
      </c>
      <c r="BI266" s="233">
        <f>IF(O266="nulová",K266,0)</f>
        <v>0</v>
      </c>
      <c r="BJ266" s="20" t="s">
        <v>82</v>
      </c>
      <c r="BK266" s="233">
        <f>ROUND(P266*H266,2)</f>
        <v>0</v>
      </c>
      <c r="BL266" s="20" t="s">
        <v>202</v>
      </c>
      <c r="BM266" s="232" t="s">
        <v>1868</v>
      </c>
    </row>
    <row r="267" s="13" customFormat="1">
      <c r="A267" s="13"/>
      <c r="B267" s="239"/>
      <c r="C267" s="240"/>
      <c r="D267" s="241" t="s">
        <v>206</v>
      </c>
      <c r="E267" s="242" t="s">
        <v>20</v>
      </c>
      <c r="F267" s="243" t="s">
        <v>1838</v>
      </c>
      <c r="G267" s="240"/>
      <c r="H267" s="242" t="s">
        <v>20</v>
      </c>
      <c r="I267" s="244"/>
      <c r="J267" s="244"/>
      <c r="K267" s="240"/>
      <c r="L267" s="240"/>
      <c r="M267" s="245"/>
      <c r="N267" s="246"/>
      <c r="O267" s="247"/>
      <c r="P267" s="247"/>
      <c r="Q267" s="247"/>
      <c r="R267" s="247"/>
      <c r="S267" s="247"/>
      <c r="T267" s="247"/>
      <c r="U267" s="247"/>
      <c r="V267" s="247"/>
      <c r="W267" s="247"/>
      <c r="X267" s="248"/>
      <c r="Y267" s="13"/>
      <c r="Z267" s="13"/>
      <c r="AA267" s="13"/>
      <c r="AB267" s="13"/>
      <c r="AC267" s="13"/>
      <c r="AD267" s="13"/>
      <c r="AE267" s="13"/>
      <c r="AT267" s="249" t="s">
        <v>206</v>
      </c>
      <c r="AU267" s="249" t="s">
        <v>84</v>
      </c>
      <c r="AV267" s="13" t="s">
        <v>82</v>
      </c>
      <c r="AW267" s="13" t="s">
        <v>5</v>
      </c>
      <c r="AX267" s="13" t="s">
        <v>74</v>
      </c>
      <c r="AY267" s="249" t="s">
        <v>194</v>
      </c>
    </row>
    <row r="268" s="13" customFormat="1">
      <c r="A268" s="13"/>
      <c r="B268" s="239"/>
      <c r="C268" s="240"/>
      <c r="D268" s="241" t="s">
        <v>206</v>
      </c>
      <c r="E268" s="242" t="s">
        <v>20</v>
      </c>
      <c r="F268" s="243" t="s">
        <v>1809</v>
      </c>
      <c r="G268" s="240"/>
      <c r="H268" s="242" t="s">
        <v>20</v>
      </c>
      <c r="I268" s="244"/>
      <c r="J268" s="244"/>
      <c r="K268" s="240"/>
      <c r="L268" s="240"/>
      <c r="M268" s="245"/>
      <c r="N268" s="246"/>
      <c r="O268" s="247"/>
      <c r="P268" s="247"/>
      <c r="Q268" s="247"/>
      <c r="R268" s="247"/>
      <c r="S268" s="247"/>
      <c r="T268" s="247"/>
      <c r="U268" s="247"/>
      <c r="V268" s="247"/>
      <c r="W268" s="247"/>
      <c r="X268" s="248"/>
      <c r="Y268" s="13"/>
      <c r="Z268" s="13"/>
      <c r="AA268" s="13"/>
      <c r="AB268" s="13"/>
      <c r="AC268" s="13"/>
      <c r="AD268" s="13"/>
      <c r="AE268" s="13"/>
      <c r="AT268" s="249" t="s">
        <v>206</v>
      </c>
      <c r="AU268" s="249" t="s">
        <v>84</v>
      </c>
      <c r="AV268" s="13" t="s">
        <v>82</v>
      </c>
      <c r="AW268" s="13" t="s">
        <v>5</v>
      </c>
      <c r="AX268" s="13" t="s">
        <v>74</v>
      </c>
      <c r="AY268" s="249" t="s">
        <v>194</v>
      </c>
    </row>
    <row r="269" s="13" customFormat="1">
      <c r="A269" s="13"/>
      <c r="B269" s="239"/>
      <c r="C269" s="240"/>
      <c r="D269" s="241" t="s">
        <v>206</v>
      </c>
      <c r="E269" s="242" t="s">
        <v>20</v>
      </c>
      <c r="F269" s="243" t="s">
        <v>262</v>
      </c>
      <c r="G269" s="240"/>
      <c r="H269" s="242" t="s">
        <v>20</v>
      </c>
      <c r="I269" s="244"/>
      <c r="J269" s="244"/>
      <c r="K269" s="240"/>
      <c r="L269" s="240"/>
      <c r="M269" s="245"/>
      <c r="N269" s="246"/>
      <c r="O269" s="247"/>
      <c r="P269" s="247"/>
      <c r="Q269" s="247"/>
      <c r="R269" s="247"/>
      <c r="S269" s="247"/>
      <c r="T269" s="247"/>
      <c r="U269" s="247"/>
      <c r="V269" s="247"/>
      <c r="W269" s="247"/>
      <c r="X269" s="248"/>
      <c r="Y269" s="13"/>
      <c r="Z269" s="13"/>
      <c r="AA269" s="13"/>
      <c r="AB269" s="13"/>
      <c r="AC269" s="13"/>
      <c r="AD269" s="13"/>
      <c r="AE269" s="13"/>
      <c r="AT269" s="249" t="s">
        <v>206</v>
      </c>
      <c r="AU269" s="249" t="s">
        <v>84</v>
      </c>
      <c r="AV269" s="13" t="s">
        <v>82</v>
      </c>
      <c r="AW269" s="13" t="s">
        <v>5</v>
      </c>
      <c r="AX269" s="13" t="s">
        <v>74</v>
      </c>
      <c r="AY269" s="249" t="s">
        <v>194</v>
      </c>
    </row>
    <row r="270" s="14" customFormat="1">
      <c r="A270" s="14"/>
      <c r="B270" s="250"/>
      <c r="C270" s="251"/>
      <c r="D270" s="241" t="s">
        <v>206</v>
      </c>
      <c r="E270" s="252" t="s">
        <v>20</v>
      </c>
      <c r="F270" s="253" t="s">
        <v>1867</v>
      </c>
      <c r="G270" s="251"/>
      <c r="H270" s="254">
        <v>4.7000000000000002</v>
      </c>
      <c r="I270" s="255"/>
      <c r="J270" s="255"/>
      <c r="K270" s="251"/>
      <c r="L270" s="251"/>
      <c r="M270" s="256"/>
      <c r="N270" s="257"/>
      <c r="O270" s="258"/>
      <c r="P270" s="258"/>
      <c r="Q270" s="258"/>
      <c r="R270" s="258"/>
      <c r="S270" s="258"/>
      <c r="T270" s="258"/>
      <c r="U270" s="258"/>
      <c r="V270" s="258"/>
      <c r="W270" s="258"/>
      <c r="X270" s="259"/>
      <c r="Y270" s="14"/>
      <c r="Z270" s="14"/>
      <c r="AA270" s="14"/>
      <c r="AB270" s="14"/>
      <c r="AC270" s="14"/>
      <c r="AD270" s="14"/>
      <c r="AE270" s="14"/>
      <c r="AT270" s="260" t="s">
        <v>206</v>
      </c>
      <c r="AU270" s="260" t="s">
        <v>84</v>
      </c>
      <c r="AV270" s="14" t="s">
        <v>84</v>
      </c>
      <c r="AW270" s="14" t="s">
        <v>5</v>
      </c>
      <c r="AX270" s="14" t="s">
        <v>74</v>
      </c>
      <c r="AY270" s="260" t="s">
        <v>194</v>
      </c>
    </row>
    <row r="271" s="15" customFormat="1">
      <c r="A271" s="15"/>
      <c r="B271" s="261"/>
      <c r="C271" s="262"/>
      <c r="D271" s="241" t="s">
        <v>206</v>
      </c>
      <c r="E271" s="263" t="s">
        <v>20</v>
      </c>
      <c r="F271" s="264" t="s">
        <v>210</v>
      </c>
      <c r="G271" s="262"/>
      <c r="H271" s="265">
        <v>4.7000000000000002</v>
      </c>
      <c r="I271" s="266"/>
      <c r="J271" s="266"/>
      <c r="K271" s="262"/>
      <c r="L271" s="262"/>
      <c r="M271" s="267"/>
      <c r="N271" s="268"/>
      <c r="O271" s="269"/>
      <c r="P271" s="269"/>
      <c r="Q271" s="269"/>
      <c r="R271" s="269"/>
      <c r="S271" s="269"/>
      <c r="T271" s="269"/>
      <c r="U271" s="269"/>
      <c r="V271" s="269"/>
      <c r="W271" s="269"/>
      <c r="X271" s="270"/>
      <c r="Y271" s="15"/>
      <c r="Z271" s="15"/>
      <c r="AA271" s="15"/>
      <c r="AB271" s="15"/>
      <c r="AC271" s="15"/>
      <c r="AD271" s="15"/>
      <c r="AE271" s="15"/>
      <c r="AT271" s="271" t="s">
        <v>206</v>
      </c>
      <c r="AU271" s="271" t="s">
        <v>84</v>
      </c>
      <c r="AV271" s="15" t="s">
        <v>202</v>
      </c>
      <c r="AW271" s="15" t="s">
        <v>5</v>
      </c>
      <c r="AX271" s="15" t="s">
        <v>82</v>
      </c>
      <c r="AY271" s="271" t="s">
        <v>194</v>
      </c>
    </row>
    <row r="272" s="2" customFormat="1">
      <c r="A272" s="41"/>
      <c r="B272" s="42"/>
      <c r="C272" s="220" t="s">
        <v>326</v>
      </c>
      <c r="D272" s="220" t="s">
        <v>197</v>
      </c>
      <c r="E272" s="221" t="s">
        <v>1869</v>
      </c>
      <c r="F272" s="222" t="s">
        <v>1870</v>
      </c>
      <c r="G272" s="223" t="s">
        <v>262</v>
      </c>
      <c r="H272" s="224">
        <v>0.016</v>
      </c>
      <c r="I272" s="225"/>
      <c r="J272" s="225"/>
      <c r="K272" s="226">
        <f>ROUND(P272*H272,2)</f>
        <v>0</v>
      </c>
      <c r="L272" s="222" t="s">
        <v>201</v>
      </c>
      <c r="M272" s="47"/>
      <c r="N272" s="227" t="s">
        <v>20</v>
      </c>
      <c r="O272" s="228" t="s">
        <v>43</v>
      </c>
      <c r="P272" s="229">
        <f>I272+J272</f>
        <v>0</v>
      </c>
      <c r="Q272" s="229">
        <f>ROUND(I272*H272,2)</f>
        <v>0</v>
      </c>
      <c r="R272" s="229">
        <f>ROUND(J272*H272,2)</f>
        <v>0</v>
      </c>
      <c r="S272" s="87"/>
      <c r="T272" s="230">
        <f>S272*H272</f>
        <v>0</v>
      </c>
      <c r="U272" s="230">
        <v>0</v>
      </c>
      <c r="V272" s="230">
        <f>U272*H272</f>
        <v>0</v>
      </c>
      <c r="W272" s="230">
        <v>0</v>
      </c>
      <c r="X272" s="231">
        <f>W272*H272</f>
        <v>0</v>
      </c>
      <c r="Y272" s="41"/>
      <c r="Z272" s="41"/>
      <c r="AA272" s="41"/>
      <c r="AB272" s="41"/>
      <c r="AC272" s="41"/>
      <c r="AD272" s="41"/>
      <c r="AE272" s="41"/>
      <c r="AR272" s="232" t="s">
        <v>202</v>
      </c>
      <c r="AT272" s="232" t="s">
        <v>197</v>
      </c>
      <c r="AU272" s="232" t="s">
        <v>84</v>
      </c>
      <c r="AY272" s="20" t="s">
        <v>194</v>
      </c>
      <c r="BE272" s="233">
        <f>IF(O272="základní",K272,0)</f>
        <v>0</v>
      </c>
      <c r="BF272" s="233">
        <f>IF(O272="snížená",K272,0)</f>
        <v>0</v>
      </c>
      <c r="BG272" s="233">
        <f>IF(O272="zákl. přenesená",K272,0)</f>
        <v>0</v>
      </c>
      <c r="BH272" s="233">
        <f>IF(O272="sníž. přenesená",K272,0)</f>
        <v>0</v>
      </c>
      <c r="BI272" s="233">
        <f>IF(O272="nulová",K272,0)</f>
        <v>0</v>
      </c>
      <c r="BJ272" s="20" t="s">
        <v>82</v>
      </c>
      <c r="BK272" s="233">
        <f>ROUND(P272*H272,2)</f>
        <v>0</v>
      </c>
      <c r="BL272" s="20" t="s">
        <v>202</v>
      </c>
      <c r="BM272" s="232" t="s">
        <v>1871</v>
      </c>
    </row>
    <row r="273" s="2" customFormat="1">
      <c r="A273" s="41"/>
      <c r="B273" s="42"/>
      <c r="C273" s="43"/>
      <c r="D273" s="234" t="s">
        <v>204</v>
      </c>
      <c r="E273" s="43"/>
      <c r="F273" s="235" t="s">
        <v>1872</v>
      </c>
      <c r="G273" s="43"/>
      <c r="H273" s="43"/>
      <c r="I273" s="236"/>
      <c r="J273" s="236"/>
      <c r="K273" s="43"/>
      <c r="L273" s="43"/>
      <c r="M273" s="47"/>
      <c r="N273" s="237"/>
      <c r="O273" s="238"/>
      <c r="P273" s="87"/>
      <c r="Q273" s="87"/>
      <c r="R273" s="87"/>
      <c r="S273" s="87"/>
      <c r="T273" s="87"/>
      <c r="U273" s="87"/>
      <c r="V273" s="87"/>
      <c r="W273" s="87"/>
      <c r="X273" s="88"/>
      <c r="Y273" s="41"/>
      <c r="Z273" s="41"/>
      <c r="AA273" s="41"/>
      <c r="AB273" s="41"/>
      <c r="AC273" s="41"/>
      <c r="AD273" s="41"/>
      <c r="AE273" s="41"/>
      <c r="AT273" s="20" t="s">
        <v>204</v>
      </c>
      <c r="AU273" s="20" t="s">
        <v>84</v>
      </c>
    </row>
    <row r="274" s="13" customFormat="1">
      <c r="A274" s="13"/>
      <c r="B274" s="239"/>
      <c r="C274" s="240"/>
      <c r="D274" s="241" t="s">
        <v>206</v>
      </c>
      <c r="E274" s="242" t="s">
        <v>20</v>
      </c>
      <c r="F274" s="243" t="s">
        <v>1838</v>
      </c>
      <c r="G274" s="240"/>
      <c r="H274" s="242" t="s">
        <v>20</v>
      </c>
      <c r="I274" s="244"/>
      <c r="J274" s="244"/>
      <c r="K274" s="240"/>
      <c r="L274" s="240"/>
      <c r="M274" s="245"/>
      <c r="N274" s="246"/>
      <c r="O274" s="247"/>
      <c r="P274" s="247"/>
      <c r="Q274" s="247"/>
      <c r="R274" s="247"/>
      <c r="S274" s="247"/>
      <c r="T274" s="247"/>
      <c r="U274" s="247"/>
      <c r="V274" s="247"/>
      <c r="W274" s="247"/>
      <c r="X274" s="248"/>
      <c r="Y274" s="13"/>
      <c r="Z274" s="13"/>
      <c r="AA274" s="13"/>
      <c r="AB274" s="13"/>
      <c r="AC274" s="13"/>
      <c r="AD274" s="13"/>
      <c r="AE274" s="13"/>
      <c r="AT274" s="249" t="s">
        <v>206</v>
      </c>
      <c r="AU274" s="249" t="s">
        <v>84</v>
      </c>
      <c r="AV274" s="13" t="s">
        <v>82</v>
      </c>
      <c r="AW274" s="13" t="s">
        <v>5</v>
      </c>
      <c r="AX274" s="13" t="s">
        <v>74</v>
      </c>
      <c r="AY274" s="249" t="s">
        <v>194</v>
      </c>
    </row>
    <row r="275" s="13" customFormat="1">
      <c r="A275" s="13"/>
      <c r="B275" s="239"/>
      <c r="C275" s="240"/>
      <c r="D275" s="241" t="s">
        <v>206</v>
      </c>
      <c r="E275" s="242" t="s">
        <v>20</v>
      </c>
      <c r="F275" s="243" t="s">
        <v>1873</v>
      </c>
      <c r="G275" s="240"/>
      <c r="H275" s="242" t="s">
        <v>20</v>
      </c>
      <c r="I275" s="244"/>
      <c r="J275" s="244"/>
      <c r="K275" s="240"/>
      <c r="L275" s="240"/>
      <c r="M275" s="245"/>
      <c r="N275" s="246"/>
      <c r="O275" s="247"/>
      <c r="P275" s="247"/>
      <c r="Q275" s="247"/>
      <c r="R275" s="247"/>
      <c r="S275" s="247"/>
      <c r="T275" s="247"/>
      <c r="U275" s="247"/>
      <c r="V275" s="247"/>
      <c r="W275" s="247"/>
      <c r="X275" s="248"/>
      <c r="Y275" s="13"/>
      <c r="Z275" s="13"/>
      <c r="AA275" s="13"/>
      <c r="AB275" s="13"/>
      <c r="AC275" s="13"/>
      <c r="AD275" s="13"/>
      <c r="AE275" s="13"/>
      <c r="AT275" s="249" t="s">
        <v>206</v>
      </c>
      <c r="AU275" s="249" t="s">
        <v>84</v>
      </c>
      <c r="AV275" s="13" t="s">
        <v>82</v>
      </c>
      <c r="AW275" s="13" t="s">
        <v>5</v>
      </c>
      <c r="AX275" s="13" t="s">
        <v>74</v>
      </c>
      <c r="AY275" s="249" t="s">
        <v>194</v>
      </c>
    </row>
    <row r="276" s="13" customFormat="1">
      <c r="A276" s="13"/>
      <c r="B276" s="239"/>
      <c r="C276" s="240"/>
      <c r="D276" s="241" t="s">
        <v>206</v>
      </c>
      <c r="E276" s="242" t="s">
        <v>20</v>
      </c>
      <c r="F276" s="243" t="s">
        <v>262</v>
      </c>
      <c r="G276" s="240"/>
      <c r="H276" s="242" t="s">
        <v>20</v>
      </c>
      <c r="I276" s="244"/>
      <c r="J276" s="244"/>
      <c r="K276" s="240"/>
      <c r="L276" s="240"/>
      <c r="M276" s="245"/>
      <c r="N276" s="246"/>
      <c r="O276" s="247"/>
      <c r="P276" s="247"/>
      <c r="Q276" s="247"/>
      <c r="R276" s="247"/>
      <c r="S276" s="247"/>
      <c r="T276" s="247"/>
      <c r="U276" s="247"/>
      <c r="V276" s="247"/>
      <c r="W276" s="247"/>
      <c r="X276" s="248"/>
      <c r="Y276" s="13"/>
      <c r="Z276" s="13"/>
      <c r="AA276" s="13"/>
      <c r="AB276" s="13"/>
      <c r="AC276" s="13"/>
      <c r="AD276" s="13"/>
      <c r="AE276" s="13"/>
      <c r="AT276" s="249" t="s">
        <v>206</v>
      </c>
      <c r="AU276" s="249" t="s">
        <v>84</v>
      </c>
      <c r="AV276" s="13" t="s">
        <v>82</v>
      </c>
      <c r="AW276" s="13" t="s">
        <v>5</v>
      </c>
      <c r="AX276" s="13" t="s">
        <v>74</v>
      </c>
      <c r="AY276" s="249" t="s">
        <v>194</v>
      </c>
    </row>
    <row r="277" s="14" customFormat="1">
      <c r="A277" s="14"/>
      <c r="B277" s="250"/>
      <c r="C277" s="251"/>
      <c r="D277" s="241" t="s">
        <v>206</v>
      </c>
      <c r="E277" s="252" t="s">
        <v>20</v>
      </c>
      <c r="F277" s="253" t="s">
        <v>1874</v>
      </c>
      <c r="G277" s="251"/>
      <c r="H277" s="254">
        <v>0.016</v>
      </c>
      <c r="I277" s="255"/>
      <c r="J277" s="255"/>
      <c r="K277" s="251"/>
      <c r="L277" s="251"/>
      <c r="M277" s="256"/>
      <c r="N277" s="257"/>
      <c r="O277" s="258"/>
      <c r="P277" s="258"/>
      <c r="Q277" s="258"/>
      <c r="R277" s="258"/>
      <c r="S277" s="258"/>
      <c r="T277" s="258"/>
      <c r="U277" s="258"/>
      <c r="V277" s="258"/>
      <c r="W277" s="258"/>
      <c r="X277" s="259"/>
      <c r="Y277" s="14"/>
      <c r="Z277" s="14"/>
      <c r="AA277" s="14"/>
      <c r="AB277" s="14"/>
      <c r="AC277" s="14"/>
      <c r="AD277" s="14"/>
      <c r="AE277" s="14"/>
      <c r="AT277" s="260" t="s">
        <v>206</v>
      </c>
      <c r="AU277" s="260" t="s">
        <v>84</v>
      </c>
      <c r="AV277" s="14" t="s">
        <v>84</v>
      </c>
      <c r="AW277" s="14" t="s">
        <v>5</v>
      </c>
      <c r="AX277" s="14" t="s">
        <v>74</v>
      </c>
      <c r="AY277" s="260" t="s">
        <v>194</v>
      </c>
    </row>
    <row r="278" s="15" customFormat="1">
      <c r="A278" s="15"/>
      <c r="B278" s="261"/>
      <c r="C278" s="262"/>
      <c r="D278" s="241" t="s">
        <v>206</v>
      </c>
      <c r="E278" s="263" t="s">
        <v>20</v>
      </c>
      <c r="F278" s="264" t="s">
        <v>210</v>
      </c>
      <c r="G278" s="262"/>
      <c r="H278" s="265">
        <v>0.016</v>
      </c>
      <c r="I278" s="266"/>
      <c r="J278" s="266"/>
      <c r="K278" s="262"/>
      <c r="L278" s="262"/>
      <c r="M278" s="267"/>
      <c r="N278" s="268"/>
      <c r="O278" s="269"/>
      <c r="P278" s="269"/>
      <c r="Q278" s="269"/>
      <c r="R278" s="269"/>
      <c r="S278" s="269"/>
      <c r="T278" s="269"/>
      <c r="U278" s="269"/>
      <c r="V278" s="269"/>
      <c r="W278" s="269"/>
      <c r="X278" s="270"/>
      <c r="Y278" s="15"/>
      <c r="Z278" s="15"/>
      <c r="AA278" s="15"/>
      <c r="AB278" s="15"/>
      <c r="AC278" s="15"/>
      <c r="AD278" s="15"/>
      <c r="AE278" s="15"/>
      <c r="AT278" s="271" t="s">
        <v>206</v>
      </c>
      <c r="AU278" s="271" t="s">
        <v>84</v>
      </c>
      <c r="AV278" s="15" t="s">
        <v>202</v>
      </c>
      <c r="AW278" s="15" t="s">
        <v>5</v>
      </c>
      <c r="AX278" s="15" t="s">
        <v>82</v>
      </c>
      <c r="AY278" s="271" t="s">
        <v>194</v>
      </c>
    </row>
    <row r="279" s="2" customFormat="1" ht="16.5" customHeight="1">
      <c r="A279" s="41"/>
      <c r="B279" s="42"/>
      <c r="C279" s="283" t="s">
        <v>328</v>
      </c>
      <c r="D279" s="283" t="s">
        <v>418</v>
      </c>
      <c r="E279" s="284" t="s">
        <v>1640</v>
      </c>
      <c r="F279" s="285" t="s">
        <v>1641</v>
      </c>
      <c r="G279" s="286" t="s">
        <v>1642</v>
      </c>
      <c r="H279" s="287">
        <v>16.449999999999999</v>
      </c>
      <c r="I279" s="288"/>
      <c r="J279" s="289"/>
      <c r="K279" s="290">
        <f>ROUND(P279*H279,2)</f>
        <v>0</v>
      </c>
      <c r="L279" s="285" t="s">
        <v>20</v>
      </c>
      <c r="M279" s="291"/>
      <c r="N279" s="292" t="s">
        <v>20</v>
      </c>
      <c r="O279" s="228" t="s">
        <v>43</v>
      </c>
      <c r="P279" s="229">
        <f>I279+J279</f>
        <v>0</v>
      </c>
      <c r="Q279" s="229">
        <f>ROUND(I279*H279,2)</f>
        <v>0</v>
      </c>
      <c r="R279" s="229">
        <f>ROUND(J279*H279,2)</f>
        <v>0</v>
      </c>
      <c r="S279" s="87"/>
      <c r="T279" s="230">
        <f>S279*H279</f>
        <v>0</v>
      </c>
      <c r="U279" s="230">
        <v>0.001</v>
      </c>
      <c r="V279" s="230">
        <f>U279*H279</f>
        <v>0.016449999999999999</v>
      </c>
      <c r="W279" s="230">
        <v>0</v>
      </c>
      <c r="X279" s="231">
        <f>W279*H279</f>
        <v>0</v>
      </c>
      <c r="Y279" s="41"/>
      <c r="Z279" s="41"/>
      <c r="AA279" s="41"/>
      <c r="AB279" s="41"/>
      <c r="AC279" s="41"/>
      <c r="AD279" s="41"/>
      <c r="AE279" s="41"/>
      <c r="AR279" s="232" t="s">
        <v>243</v>
      </c>
      <c r="AT279" s="232" t="s">
        <v>418</v>
      </c>
      <c r="AU279" s="232" t="s">
        <v>84</v>
      </c>
      <c r="AY279" s="20" t="s">
        <v>194</v>
      </c>
      <c r="BE279" s="233">
        <f>IF(O279="základní",K279,0)</f>
        <v>0</v>
      </c>
      <c r="BF279" s="233">
        <f>IF(O279="snížená",K279,0)</f>
        <v>0</v>
      </c>
      <c r="BG279" s="233">
        <f>IF(O279="zákl. přenesená",K279,0)</f>
        <v>0</v>
      </c>
      <c r="BH279" s="233">
        <f>IF(O279="sníž. přenesená",K279,0)</f>
        <v>0</v>
      </c>
      <c r="BI279" s="233">
        <f>IF(O279="nulová",K279,0)</f>
        <v>0</v>
      </c>
      <c r="BJ279" s="20" t="s">
        <v>82</v>
      </c>
      <c r="BK279" s="233">
        <f>ROUND(P279*H279,2)</f>
        <v>0</v>
      </c>
      <c r="BL279" s="20" t="s">
        <v>202</v>
      </c>
      <c r="BM279" s="232" t="s">
        <v>1875</v>
      </c>
    </row>
    <row r="280" s="13" customFormat="1">
      <c r="A280" s="13"/>
      <c r="B280" s="239"/>
      <c r="C280" s="240"/>
      <c r="D280" s="241" t="s">
        <v>206</v>
      </c>
      <c r="E280" s="242" t="s">
        <v>20</v>
      </c>
      <c r="F280" s="243" t="s">
        <v>1838</v>
      </c>
      <c r="G280" s="240"/>
      <c r="H280" s="242" t="s">
        <v>20</v>
      </c>
      <c r="I280" s="244"/>
      <c r="J280" s="244"/>
      <c r="K280" s="240"/>
      <c r="L280" s="240"/>
      <c r="M280" s="245"/>
      <c r="N280" s="246"/>
      <c r="O280" s="247"/>
      <c r="P280" s="247"/>
      <c r="Q280" s="247"/>
      <c r="R280" s="247"/>
      <c r="S280" s="247"/>
      <c r="T280" s="247"/>
      <c r="U280" s="247"/>
      <c r="V280" s="247"/>
      <c r="W280" s="247"/>
      <c r="X280" s="248"/>
      <c r="Y280" s="13"/>
      <c r="Z280" s="13"/>
      <c r="AA280" s="13"/>
      <c r="AB280" s="13"/>
      <c r="AC280" s="13"/>
      <c r="AD280" s="13"/>
      <c r="AE280" s="13"/>
      <c r="AT280" s="249" t="s">
        <v>206</v>
      </c>
      <c r="AU280" s="249" t="s">
        <v>84</v>
      </c>
      <c r="AV280" s="13" t="s">
        <v>82</v>
      </c>
      <c r="AW280" s="13" t="s">
        <v>5</v>
      </c>
      <c r="AX280" s="13" t="s">
        <v>74</v>
      </c>
      <c r="AY280" s="249" t="s">
        <v>194</v>
      </c>
    </row>
    <row r="281" s="13" customFormat="1">
      <c r="A281" s="13"/>
      <c r="B281" s="239"/>
      <c r="C281" s="240"/>
      <c r="D281" s="241" t="s">
        <v>206</v>
      </c>
      <c r="E281" s="242" t="s">
        <v>20</v>
      </c>
      <c r="F281" s="243" t="s">
        <v>1815</v>
      </c>
      <c r="G281" s="240"/>
      <c r="H281" s="242" t="s">
        <v>20</v>
      </c>
      <c r="I281" s="244"/>
      <c r="J281" s="244"/>
      <c r="K281" s="240"/>
      <c r="L281" s="240"/>
      <c r="M281" s="245"/>
      <c r="N281" s="246"/>
      <c r="O281" s="247"/>
      <c r="P281" s="247"/>
      <c r="Q281" s="247"/>
      <c r="R281" s="247"/>
      <c r="S281" s="247"/>
      <c r="T281" s="247"/>
      <c r="U281" s="247"/>
      <c r="V281" s="247"/>
      <c r="W281" s="247"/>
      <c r="X281" s="248"/>
      <c r="Y281" s="13"/>
      <c r="Z281" s="13"/>
      <c r="AA281" s="13"/>
      <c r="AB281" s="13"/>
      <c r="AC281" s="13"/>
      <c r="AD281" s="13"/>
      <c r="AE281" s="13"/>
      <c r="AT281" s="249" t="s">
        <v>206</v>
      </c>
      <c r="AU281" s="249" t="s">
        <v>84</v>
      </c>
      <c r="AV281" s="13" t="s">
        <v>82</v>
      </c>
      <c r="AW281" s="13" t="s">
        <v>5</v>
      </c>
      <c r="AX281" s="13" t="s">
        <v>74</v>
      </c>
      <c r="AY281" s="249" t="s">
        <v>194</v>
      </c>
    </row>
    <row r="282" s="13" customFormat="1">
      <c r="A282" s="13"/>
      <c r="B282" s="239"/>
      <c r="C282" s="240"/>
      <c r="D282" s="241" t="s">
        <v>206</v>
      </c>
      <c r="E282" s="242" t="s">
        <v>20</v>
      </c>
      <c r="F282" s="243" t="s">
        <v>506</v>
      </c>
      <c r="G282" s="240"/>
      <c r="H282" s="242" t="s">
        <v>20</v>
      </c>
      <c r="I282" s="244"/>
      <c r="J282" s="244"/>
      <c r="K282" s="240"/>
      <c r="L282" s="240"/>
      <c r="M282" s="245"/>
      <c r="N282" s="246"/>
      <c r="O282" s="247"/>
      <c r="P282" s="247"/>
      <c r="Q282" s="247"/>
      <c r="R282" s="247"/>
      <c r="S282" s="247"/>
      <c r="T282" s="247"/>
      <c r="U282" s="247"/>
      <c r="V282" s="247"/>
      <c r="W282" s="247"/>
      <c r="X282" s="248"/>
      <c r="Y282" s="13"/>
      <c r="Z282" s="13"/>
      <c r="AA282" s="13"/>
      <c r="AB282" s="13"/>
      <c r="AC282" s="13"/>
      <c r="AD282" s="13"/>
      <c r="AE282" s="13"/>
      <c r="AT282" s="249" t="s">
        <v>206</v>
      </c>
      <c r="AU282" s="249" t="s">
        <v>84</v>
      </c>
      <c r="AV282" s="13" t="s">
        <v>82</v>
      </c>
      <c r="AW282" s="13" t="s">
        <v>5</v>
      </c>
      <c r="AX282" s="13" t="s">
        <v>74</v>
      </c>
      <c r="AY282" s="249" t="s">
        <v>194</v>
      </c>
    </row>
    <row r="283" s="13" customFormat="1">
      <c r="A283" s="13"/>
      <c r="B283" s="239"/>
      <c r="C283" s="240"/>
      <c r="D283" s="241" t="s">
        <v>206</v>
      </c>
      <c r="E283" s="242" t="s">
        <v>20</v>
      </c>
      <c r="F283" s="243" t="s">
        <v>1876</v>
      </c>
      <c r="G283" s="240"/>
      <c r="H283" s="242" t="s">
        <v>20</v>
      </c>
      <c r="I283" s="244"/>
      <c r="J283" s="244"/>
      <c r="K283" s="240"/>
      <c r="L283" s="240"/>
      <c r="M283" s="245"/>
      <c r="N283" s="246"/>
      <c r="O283" s="247"/>
      <c r="P283" s="247"/>
      <c r="Q283" s="247"/>
      <c r="R283" s="247"/>
      <c r="S283" s="247"/>
      <c r="T283" s="247"/>
      <c r="U283" s="247"/>
      <c r="V283" s="247"/>
      <c r="W283" s="247"/>
      <c r="X283" s="248"/>
      <c r="Y283" s="13"/>
      <c r="Z283" s="13"/>
      <c r="AA283" s="13"/>
      <c r="AB283" s="13"/>
      <c r="AC283" s="13"/>
      <c r="AD283" s="13"/>
      <c r="AE283" s="13"/>
      <c r="AT283" s="249" t="s">
        <v>206</v>
      </c>
      <c r="AU283" s="249" t="s">
        <v>84</v>
      </c>
      <c r="AV283" s="13" t="s">
        <v>82</v>
      </c>
      <c r="AW283" s="13" t="s">
        <v>5</v>
      </c>
      <c r="AX283" s="13" t="s">
        <v>74</v>
      </c>
      <c r="AY283" s="249" t="s">
        <v>194</v>
      </c>
    </row>
    <row r="284" s="13" customFormat="1">
      <c r="A284" s="13"/>
      <c r="B284" s="239"/>
      <c r="C284" s="240"/>
      <c r="D284" s="241" t="s">
        <v>206</v>
      </c>
      <c r="E284" s="242" t="s">
        <v>20</v>
      </c>
      <c r="F284" s="243" t="s">
        <v>1816</v>
      </c>
      <c r="G284" s="240"/>
      <c r="H284" s="242" t="s">
        <v>20</v>
      </c>
      <c r="I284" s="244"/>
      <c r="J284" s="244"/>
      <c r="K284" s="240"/>
      <c r="L284" s="240"/>
      <c r="M284" s="245"/>
      <c r="N284" s="246"/>
      <c r="O284" s="247"/>
      <c r="P284" s="247"/>
      <c r="Q284" s="247"/>
      <c r="R284" s="247"/>
      <c r="S284" s="247"/>
      <c r="T284" s="247"/>
      <c r="U284" s="247"/>
      <c r="V284" s="247"/>
      <c r="W284" s="247"/>
      <c r="X284" s="248"/>
      <c r="Y284" s="13"/>
      <c r="Z284" s="13"/>
      <c r="AA284" s="13"/>
      <c r="AB284" s="13"/>
      <c r="AC284" s="13"/>
      <c r="AD284" s="13"/>
      <c r="AE284" s="13"/>
      <c r="AT284" s="249" t="s">
        <v>206</v>
      </c>
      <c r="AU284" s="249" t="s">
        <v>84</v>
      </c>
      <c r="AV284" s="13" t="s">
        <v>82</v>
      </c>
      <c r="AW284" s="13" t="s">
        <v>5</v>
      </c>
      <c r="AX284" s="13" t="s">
        <v>74</v>
      </c>
      <c r="AY284" s="249" t="s">
        <v>194</v>
      </c>
    </row>
    <row r="285" s="15" customFormat="1">
      <c r="A285" s="15"/>
      <c r="B285" s="261"/>
      <c r="C285" s="262"/>
      <c r="D285" s="241" t="s">
        <v>206</v>
      </c>
      <c r="E285" s="263" t="s">
        <v>20</v>
      </c>
      <c r="F285" s="264" t="s">
        <v>1817</v>
      </c>
      <c r="G285" s="262"/>
      <c r="H285" s="265">
        <v>0</v>
      </c>
      <c r="I285" s="266"/>
      <c r="J285" s="266"/>
      <c r="K285" s="262"/>
      <c r="L285" s="262"/>
      <c r="M285" s="267"/>
      <c r="N285" s="268"/>
      <c r="O285" s="269"/>
      <c r="P285" s="269"/>
      <c r="Q285" s="269"/>
      <c r="R285" s="269"/>
      <c r="S285" s="269"/>
      <c r="T285" s="269"/>
      <c r="U285" s="269"/>
      <c r="V285" s="269"/>
      <c r="W285" s="269"/>
      <c r="X285" s="270"/>
      <c r="Y285" s="15"/>
      <c r="Z285" s="15"/>
      <c r="AA285" s="15"/>
      <c r="AB285" s="15"/>
      <c r="AC285" s="15"/>
      <c r="AD285" s="15"/>
      <c r="AE285" s="15"/>
      <c r="AT285" s="271" t="s">
        <v>206</v>
      </c>
      <c r="AU285" s="271" t="s">
        <v>84</v>
      </c>
      <c r="AV285" s="15" t="s">
        <v>202</v>
      </c>
      <c r="AW285" s="15" t="s">
        <v>5</v>
      </c>
      <c r="AX285" s="15" t="s">
        <v>74</v>
      </c>
      <c r="AY285" s="271" t="s">
        <v>194</v>
      </c>
    </row>
    <row r="286" s="13" customFormat="1">
      <c r="A286" s="13"/>
      <c r="B286" s="239"/>
      <c r="C286" s="240"/>
      <c r="D286" s="241" t="s">
        <v>206</v>
      </c>
      <c r="E286" s="242" t="s">
        <v>20</v>
      </c>
      <c r="F286" s="243" t="s">
        <v>1877</v>
      </c>
      <c r="G286" s="240"/>
      <c r="H286" s="242" t="s">
        <v>20</v>
      </c>
      <c r="I286" s="244"/>
      <c r="J286" s="244"/>
      <c r="K286" s="240"/>
      <c r="L286" s="240"/>
      <c r="M286" s="245"/>
      <c r="N286" s="246"/>
      <c r="O286" s="247"/>
      <c r="P286" s="247"/>
      <c r="Q286" s="247"/>
      <c r="R286" s="247"/>
      <c r="S286" s="247"/>
      <c r="T286" s="247"/>
      <c r="U286" s="247"/>
      <c r="V286" s="247"/>
      <c r="W286" s="247"/>
      <c r="X286" s="248"/>
      <c r="Y286" s="13"/>
      <c r="Z286" s="13"/>
      <c r="AA286" s="13"/>
      <c r="AB286" s="13"/>
      <c r="AC286" s="13"/>
      <c r="AD286" s="13"/>
      <c r="AE286" s="13"/>
      <c r="AT286" s="249" t="s">
        <v>206</v>
      </c>
      <c r="AU286" s="249" t="s">
        <v>84</v>
      </c>
      <c r="AV286" s="13" t="s">
        <v>82</v>
      </c>
      <c r="AW286" s="13" t="s">
        <v>5</v>
      </c>
      <c r="AX286" s="13" t="s">
        <v>74</v>
      </c>
      <c r="AY286" s="249" t="s">
        <v>194</v>
      </c>
    </row>
    <row r="287" s="14" customFormat="1">
      <c r="A287" s="14"/>
      <c r="B287" s="250"/>
      <c r="C287" s="251"/>
      <c r="D287" s="241" t="s">
        <v>206</v>
      </c>
      <c r="E287" s="252" t="s">
        <v>20</v>
      </c>
      <c r="F287" s="253" t="s">
        <v>1878</v>
      </c>
      <c r="G287" s="251"/>
      <c r="H287" s="254">
        <v>16.449999999999999</v>
      </c>
      <c r="I287" s="255"/>
      <c r="J287" s="255"/>
      <c r="K287" s="251"/>
      <c r="L287" s="251"/>
      <c r="M287" s="256"/>
      <c r="N287" s="257"/>
      <c r="O287" s="258"/>
      <c r="P287" s="258"/>
      <c r="Q287" s="258"/>
      <c r="R287" s="258"/>
      <c r="S287" s="258"/>
      <c r="T287" s="258"/>
      <c r="U287" s="258"/>
      <c r="V287" s="258"/>
      <c r="W287" s="258"/>
      <c r="X287" s="259"/>
      <c r="Y287" s="14"/>
      <c r="Z287" s="14"/>
      <c r="AA287" s="14"/>
      <c r="AB287" s="14"/>
      <c r="AC287" s="14"/>
      <c r="AD287" s="14"/>
      <c r="AE287" s="14"/>
      <c r="AT287" s="260" t="s">
        <v>206</v>
      </c>
      <c r="AU287" s="260" t="s">
        <v>84</v>
      </c>
      <c r="AV287" s="14" t="s">
        <v>84</v>
      </c>
      <c r="AW287" s="14" t="s">
        <v>5</v>
      </c>
      <c r="AX287" s="14" t="s">
        <v>74</v>
      </c>
      <c r="AY287" s="260" t="s">
        <v>194</v>
      </c>
    </row>
    <row r="288" s="16" customFormat="1">
      <c r="A288" s="16"/>
      <c r="B288" s="272"/>
      <c r="C288" s="273"/>
      <c r="D288" s="241" t="s">
        <v>206</v>
      </c>
      <c r="E288" s="274" t="s">
        <v>20</v>
      </c>
      <c r="F288" s="275" t="s">
        <v>1823</v>
      </c>
      <c r="G288" s="273"/>
      <c r="H288" s="276">
        <v>16.449999999999999</v>
      </c>
      <c r="I288" s="277"/>
      <c r="J288" s="277"/>
      <c r="K288" s="273"/>
      <c r="L288" s="273"/>
      <c r="M288" s="278"/>
      <c r="N288" s="279"/>
      <c r="O288" s="280"/>
      <c r="P288" s="280"/>
      <c r="Q288" s="280"/>
      <c r="R288" s="280"/>
      <c r="S288" s="280"/>
      <c r="T288" s="280"/>
      <c r="U288" s="280"/>
      <c r="V288" s="280"/>
      <c r="W288" s="280"/>
      <c r="X288" s="281"/>
      <c r="Y288" s="16"/>
      <c r="Z288" s="16"/>
      <c r="AA288" s="16"/>
      <c r="AB288" s="16"/>
      <c r="AC288" s="16"/>
      <c r="AD288" s="16"/>
      <c r="AE288" s="16"/>
      <c r="AT288" s="282" t="s">
        <v>206</v>
      </c>
      <c r="AU288" s="282" t="s">
        <v>84</v>
      </c>
      <c r="AV288" s="16" t="s">
        <v>215</v>
      </c>
      <c r="AW288" s="16" t="s">
        <v>5</v>
      </c>
      <c r="AX288" s="16" t="s">
        <v>82</v>
      </c>
      <c r="AY288" s="282" t="s">
        <v>194</v>
      </c>
    </row>
    <row r="289" s="2" customFormat="1" ht="24.15" customHeight="1">
      <c r="A289" s="41"/>
      <c r="B289" s="42"/>
      <c r="C289" s="220" t="s">
        <v>324</v>
      </c>
      <c r="D289" s="220" t="s">
        <v>197</v>
      </c>
      <c r="E289" s="221" t="s">
        <v>1645</v>
      </c>
      <c r="F289" s="222" t="s">
        <v>1646</v>
      </c>
      <c r="G289" s="223" t="s">
        <v>218</v>
      </c>
      <c r="H289" s="224">
        <v>4.7000000000000002</v>
      </c>
      <c r="I289" s="225"/>
      <c r="J289" s="225"/>
      <c r="K289" s="226">
        <f>ROUND(P289*H289,2)</f>
        <v>0</v>
      </c>
      <c r="L289" s="222" t="s">
        <v>201</v>
      </c>
      <c r="M289" s="47"/>
      <c r="N289" s="227" t="s">
        <v>20</v>
      </c>
      <c r="O289" s="228" t="s">
        <v>43</v>
      </c>
      <c r="P289" s="229">
        <f>I289+J289</f>
        <v>0</v>
      </c>
      <c r="Q289" s="229">
        <f>ROUND(I289*H289,2)</f>
        <v>0</v>
      </c>
      <c r="R289" s="229">
        <f>ROUND(J289*H289,2)</f>
        <v>0</v>
      </c>
      <c r="S289" s="87"/>
      <c r="T289" s="230">
        <f>S289*H289</f>
        <v>0</v>
      </c>
      <c r="U289" s="230">
        <v>0</v>
      </c>
      <c r="V289" s="230">
        <f>U289*H289</f>
        <v>0</v>
      </c>
      <c r="W289" s="230">
        <v>0</v>
      </c>
      <c r="X289" s="231">
        <f>W289*H289</f>
        <v>0</v>
      </c>
      <c r="Y289" s="41"/>
      <c r="Z289" s="41"/>
      <c r="AA289" s="41"/>
      <c r="AB289" s="41"/>
      <c r="AC289" s="41"/>
      <c r="AD289" s="41"/>
      <c r="AE289" s="41"/>
      <c r="AR289" s="232" t="s">
        <v>202</v>
      </c>
      <c r="AT289" s="232" t="s">
        <v>197</v>
      </c>
      <c r="AU289" s="232" t="s">
        <v>84</v>
      </c>
      <c r="AY289" s="20" t="s">
        <v>194</v>
      </c>
      <c r="BE289" s="233">
        <f>IF(O289="základní",K289,0)</f>
        <v>0</v>
      </c>
      <c r="BF289" s="233">
        <f>IF(O289="snížená",K289,0)</f>
        <v>0</v>
      </c>
      <c r="BG289" s="233">
        <f>IF(O289="zákl. přenesená",K289,0)</f>
        <v>0</v>
      </c>
      <c r="BH289" s="233">
        <f>IF(O289="sníž. přenesená",K289,0)</f>
        <v>0</v>
      </c>
      <c r="BI289" s="233">
        <f>IF(O289="nulová",K289,0)</f>
        <v>0</v>
      </c>
      <c r="BJ289" s="20" t="s">
        <v>82</v>
      </c>
      <c r="BK289" s="233">
        <f>ROUND(P289*H289,2)</f>
        <v>0</v>
      </c>
      <c r="BL289" s="20" t="s">
        <v>202</v>
      </c>
      <c r="BM289" s="232" t="s">
        <v>1879</v>
      </c>
    </row>
    <row r="290" s="2" customFormat="1">
      <c r="A290" s="41"/>
      <c r="B290" s="42"/>
      <c r="C290" s="43"/>
      <c r="D290" s="234" t="s">
        <v>204</v>
      </c>
      <c r="E290" s="43"/>
      <c r="F290" s="235" t="s">
        <v>1648</v>
      </c>
      <c r="G290" s="43"/>
      <c r="H290" s="43"/>
      <c r="I290" s="236"/>
      <c r="J290" s="236"/>
      <c r="K290" s="43"/>
      <c r="L290" s="43"/>
      <c r="M290" s="47"/>
      <c r="N290" s="237"/>
      <c r="O290" s="238"/>
      <c r="P290" s="87"/>
      <c r="Q290" s="87"/>
      <c r="R290" s="87"/>
      <c r="S290" s="87"/>
      <c r="T290" s="87"/>
      <c r="U290" s="87"/>
      <c r="V290" s="87"/>
      <c r="W290" s="87"/>
      <c r="X290" s="88"/>
      <c r="Y290" s="41"/>
      <c r="Z290" s="41"/>
      <c r="AA290" s="41"/>
      <c r="AB290" s="41"/>
      <c r="AC290" s="41"/>
      <c r="AD290" s="41"/>
      <c r="AE290" s="41"/>
      <c r="AT290" s="20" t="s">
        <v>204</v>
      </c>
      <c r="AU290" s="20" t="s">
        <v>84</v>
      </c>
    </row>
    <row r="291" s="13" customFormat="1">
      <c r="A291" s="13"/>
      <c r="B291" s="239"/>
      <c r="C291" s="240"/>
      <c r="D291" s="241" t="s">
        <v>206</v>
      </c>
      <c r="E291" s="242" t="s">
        <v>20</v>
      </c>
      <c r="F291" s="243" t="s">
        <v>1838</v>
      </c>
      <c r="G291" s="240"/>
      <c r="H291" s="242" t="s">
        <v>20</v>
      </c>
      <c r="I291" s="244"/>
      <c r="J291" s="244"/>
      <c r="K291" s="240"/>
      <c r="L291" s="240"/>
      <c r="M291" s="245"/>
      <c r="N291" s="246"/>
      <c r="O291" s="247"/>
      <c r="P291" s="247"/>
      <c r="Q291" s="247"/>
      <c r="R291" s="247"/>
      <c r="S291" s="247"/>
      <c r="T291" s="247"/>
      <c r="U291" s="247"/>
      <c r="V291" s="247"/>
      <c r="W291" s="247"/>
      <c r="X291" s="248"/>
      <c r="Y291" s="13"/>
      <c r="Z291" s="13"/>
      <c r="AA291" s="13"/>
      <c r="AB291" s="13"/>
      <c r="AC291" s="13"/>
      <c r="AD291" s="13"/>
      <c r="AE291" s="13"/>
      <c r="AT291" s="249" t="s">
        <v>206</v>
      </c>
      <c r="AU291" s="249" t="s">
        <v>84</v>
      </c>
      <c r="AV291" s="13" t="s">
        <v>82</v>
      </c>
      <c r="AW291" s="13" t="s">
        <v>5</v>
      </c>
      <c r="AX291" s="13" t="s">
        <v>74</v>
      </c>
      <c r="AY291" s="249" t="s">
        <v>194</v>
      </c>
    </row>
    <row r="292" s="13" customFormat="1">
      <c r="A292" s="13"/>
      <c r="B292" s="239"/>
      <c r="C292" s="240"/>
      <c r="D292" s="241" t="s">
        <v>206</v>
      </c>
      <c r="E292" s="242" t="s">
        <v>20</v>
      </c>
      <c r="F292" s="243" t="s">
        <v>1825</v>
      </c>
      <c r="G292" s="240"/>
      <c r="H292" s="242" t="s">
        <v>20</v>
      </c>
      <c r="I292" s="244"/>
      <c r="J292" s="244"/>
      <c r="K292" s="240"/>
      <c r="L292" s="240"/>
      <c r="M292" s="245"/>
      <c r="N292" s="246"/>
      <c r="O292" s="247"/>
      <c r="P292" s="247"/>
      <c r="Q292" s="247"/>
      <c r="R292" s="247"/>
      <c r="S292" s="247"/>
      <c r="T292" s="247"/>
      <c r="U292" s="247"/>
      <c r="V292" s="247"/>
      <c r="W292" s="247"/>
      <c r="X292" s="248"/>
      <c r="Y292" s="13"/>
      <c r="Z292" s="13"/>
      <c r="AA292" s="13"/>
      <c r="AB292" s="13"/>
      <c r="AC292" s="13"/>
      <c r="AD292" s="13"/>
      <c r="AE292" s="13"/>
      <c r="AT292" s="249" t="s">
        <v>206</v>
      </c>
      <c r="AU292" s="249" t="s">
        <v>84</v>
      </c>
      <c r="AV292" s="13" t="s">
        <v>82</v>
      </c>
      <c r="AW292" s="13" t="s">
        <v>5</v>
      </c>
      <c r="AX292" s="13" t="s">
        <v>74</v>
      </c>
      <c r="AY292" s="249" t="s">
        <v>194</v>
      </c>
    </row>
    <row r="293" s="13" customFormat="1">
      <c r="A293" s="13"/>
      <c r="B293" s="239"/>
      <c r="C293" s="240"/>
      <c r="D293" s="241" t="s">
        <v>206</v>
      </c>
      <c r="E293" s="242" t="s">
        <v>20</v>
      </c>
      <c r="F293" s="243" t="s">
        <v>218</v>
      </c>
      <c r="G293" s="240"/>
      <c r="H293" s="242" t="s">
        <v>20</v>
      </c>
      <c r="I293" s="244"/>
      <c r="J293" s="244"/>
      <c r="K293" s="240"/>
      <c r="L293" s="240"/>
      <c r="M293" s="245"/>
      <c r="N293" s="246"/>
      <c r="O293" s="247"/>
      <c r="P293" s="247"/>
      <c r="Q293" s="247"/>
      <c r="R293" s="247"/>
      <c r="S293" s="247"/>
      <c r="T293" s="247"/>
      <c r="U293" s="247"/>
      <c r="V293" s="247"/>
      <c r="W293" s="247"/>
      <c r="X293" s="248"/>
      <c r="Y293" s="13"/>
      <c r="Z293" s="13"/>
      <c r="AA293" s="13"/>
      <c r="AB293" s="13"/>
      <c r="AC293" s="13"/>
      <c r="AD293" s="13"/>
      <c r="AE293" s="13"/>
      <c r="AT293" s="249" t="s">
        <v>206</v>
      </c>
      <c r="AU293" s="249" t="s">
        <v>84</v>
      </c>
      <c r="AV293" s="13" t="s">
        <v>82</v>
      </c>
      <c r="AW293" s="13" t="s">
        <v>5</v>
      </c>
      <c r="AX293" s="13" t="s">
        <v>74</v>
      </c>
      <c r="AY293" s="249" t="s">
        <v>194</v>
      </c>
    </row>
    <row r="294" s="14" customFormat="1">
      <c r="A294" s="14"/>
      <c r="B294" s="250"/>
      <c r="C294" s="251"/>
      <c r="D294" s="241" t="s">
        <v>206</v>
      </c>
      <c r="E294" s="252" t="s">
        <v>20</v>
      </c>
      <c r="F294" s="253" t="s">
        <v>1867</v>
      </c>
      <c r="G294" s="251"/>
      <c r="H294" s="254">
        <v>4.7000000000000002</v>
      </c>
      <c r="I294" s="255"/>
      <c r="J294" s="255"/>
      <c r="K294" s="251"/>
      <c r="L294" s="251"/>
      <c r="M294" s="256"/>
      <c r="N294" s="257"/>
      <c r="O294" s="258"/>
      <c r="P294" s="258"/>
      <c r="Q294" s="258"/>
      <c r="R294" s="258"/>
      <c r="S294" s="258"/>
      <c r="T294" s="258"/>
      <c r="U294" s="258"/>
      <c r="V294" s="258"/>
      <c r="W294" s="258"/>
      <c r="X294" s="259"/>
      <c r="Y294" s="14"/>
      <c r="Z294" s="14"/>
      <c r="AA294" s="14"/>
      <c r="AB294" s="14"/>
      <c r="AC294" s="14"/>
      <c r="AD294" s="14"/>
      <c r="AE294" s="14"/>
      <c r="AT294" s="260" t="s">
        <v>206</v>
      </c>
      <c r="AU294" s="260" t="s">
        <v>84</v>
      </c>
      <c r="AV294" s="14" t="s">
        <v>84</v>
      </c>
      <c r="AW294" s="14" t="s">
        <v>5</v>
      </c>
      <c r="AX294" s="14" t="s">
        <v>74</v>
      </c>
      <c r="AY294" s="260" t="s">
        <v>194</v>
      </c>
    </row>
    <row r="295" s="15" customFormat="1">
      <c r="A295" s="15"/>
      <c r="B295" s="261"/>
      <c r="C295" s="262"/>
      <c r="D295" s="241" t="s">
        <v>206</v>
      </c>
      <c r="E295" s="263" t="s">
        <v>20</v>
      </c>
      <c r="F295" s="264" t="s">
        <v>210</v>
      </c>
      <c r="G295" s="262"/>
      <c r="H295" s="265">
        <v>4.7000000000000002</v>
      </c>
      <c r="I295" s="266"/>
      <c r="J295" s="266"/>
      <c r="K295" s="262"/>
      <c r="L295" s="262"/>
      <c r="M295" s="267"/>
      <c r="N295" s="268"/>
      <c r="O295" s="269"/>
      <c r="P295" s="269"/>
      <c r="Q295" s="269"/>
      <c r="R295" s="269"/>
      <c r="S295" s="269"/>
      <c r="T295" s="269"/>
      <c r="U295" s="269"/>
      <c r="V295" s="269"/>
      <c r="W295" s="269"/>
      <c r="X295" s="270"/>
      <c r="Y295" s="15"/>
      <c r="Z295" s="15"/>
      <c r="AA295" s="15"/>
      <c r="AB295" s="15"/>
      <c r="AC295" s="15"/>
      <c r="AD295" s="15"/>
      <c r="AE295" s="15"/>
      <c r="AT295" s="271" t="s">
        <v>206</v>
      </c>
      <c r="AU295" s="271" t="s">
        <v>84</v>
      </c>
      <c r="AV295" s="15" t="s">
        <v>202</v>
      </c>
      <c r="AW295" s="15" t="s">
        <v>5</v>
      </c>
      <c r="AX295" s="15" t="s">
        <v>82</v>
      </c>
      <c r="AY295" s="271" t="s">
        <v>194</v>
      </c>
    </row>
    <row r="296" s="2" customFormat="1" ht="24.15" customHeight="1">
      <c r="A296" s="41"/>
      <c r="B296" s="42"/>
      <c r="C296" s="220" t="s">
        <v>331</v>
      </c>
      <c r="D296" s="220" t="s">
        <v>197</v>
      </c>
      <c r="E296" s="221" t="s">
        <v>1826</v>
      </c>
      <c r="F296" s="222" t="s">
        <v>1652</v>
      </c>
      <c r="G296" s="223" t="s">
        <v>218</v>
      </c>
      <c r="H296" s="224">
        <v>4.7000000000000002</v>
      </c>
      <c r="I296" s="225"/>
      <c r="J296" s="225"/>
      <c r="K296" s="226">
        <f>ROUND(P296*H296,2)</f>
        <v>0</v>
      </c>
      <c r="L296" s="222" t="s">
        <v>201</v>
      </c>
      <c r="M296" s="47"/>
      <c r="N296" s="227" t="s">
        <v>20</v>
      </c>
      <c r="O296" s="228" t="s">
        <v>43</v>
      </c>
      <c r="P296" s="229">
        <f>I296+J296</f>
        <v>0</v>
      </c>
      <c r="Q296" s="229">
        <f>ROUND(I296*H296,2)</f>
        <v>0</v>
      </c>
      <c r="R296" s="229">
        <f>ROUND(J296*H296,2)</f>
        <v>0</v>
      </c>
      <c r="S296" s="87"/>
      <c r="T296" s="230">
        <f>S296*H296</f>
        <v>0</v>
      </c>
      <c r="U296" s="230">
        <v>0</v>
      </c>
      <c r="V296" s="230">
        <f>U296*H296</f>
        <v>0</v>
      </c>
      <c r="W296" s="230">
        <v>0</v>
      </c>
      <c r="X296" s="231">
        <f>W296*H296</f>
        <v>0</v>
      </c>
      <c r="Y296" s="41"/>
      <c r="Z296" s="41"/>
      <c r="AA296" s="41"/>
      <c r="AB296" s="41"/>
      <c r="AC296" s="41"/>
      <c r="AD296" s="41"/>
      <c r="AE296" s="41"/>
      <c r="AR296" s="232" t="s">
        <v>202</v>
      </c>
      <c r="AT296" s="232" t="s">
        <v>197</v>
      </c>
      <c r="AU296" s="232" t="s">
        <v>84</v>
      </c>
      <c r="AY296" s="20" t="s">
        <v>194</v>
      </c>
      <c r="BE296" s="233">
        <f>IF(O296="základní",K296,0)</f>
        <v>0</v>
      </c>
      <c r="BF296" s="233">
        <f>IF(O296="snížená",K296,0)</f>
        <v>0</v>
      </c>
      <c r="BG296" s="233">
        <f>IF(O296="zákl. přenesená",K296,0)</f>
        <v>0</v>
      </c>
      <c r="BH296" s="233">
        <f>IF(O296="sníž. přenesená",K296,0)</f>
        <v>0</v>
      </c>
      <c r="BI296" s="233">
        <f>IF(O296="nulová",K296,0)</f>
        <v>0</v>
      </c>
      <c r="BJ296" s="20" t="s">
        <v>82</v>
      </c>
      <c r="BK296" s="233">
        <f>ROUND(P296*H296,2)</f>
        <v>0</v>
      </c>
      <c r="BL296" s="20" t="s">
        <v>202</v>
      </c>
      <c r="BM296" s="232" t="s">
        <v>1880</v>
      </c>
    </row>
    <row r="297" s="2" customFormat="1">
      <c r="A297" s="41"/>
      <c r="B297" s="42"/>
      <c r="C297" s="43"/>
      <c r="D297" s="234" t="s">
        <v>204</v>
      </c>
      <c r="E297" s="43"/>
      <c r="F297" s="235" t="s">
        <v>1828</v>
      </c>
      <c r="G297" s="43"/>
      <c r="H297" s="43"/>
      <c r="I297" s="236"/>
      <c r="J297" s="236"/>
      <c r="K297" s="43"/>
      <c r="L297" s="43"/>
      <c r="M297" s="47"/>
      <c r="N297" s="237"/>
      <c r="O297" s="238"/>
      <c r="P297" s="87"/>
      <c r="Q297" s="87"/>
      <c r="R297" s="87"/>
      <c r="S297" s="87"/>
      <c r="T297" s="87"/>
      <c r="U297" s="87"/>
      <c r="V297" s="87"/>
      <c r="W297" s="87"/>
      <c r="X297" s="88"/>
      <c r="Y297" s="41"/>
      <c r="Z297" s="41"/>
      <c r="AA297" s="41"/>
      <c r="AB297" s="41"/>
      <c r="AC297" s="41"/>
      <c r="AD297" s="41"/>
      <c r="AE297" s="41"/>
      <c r="AT297" s="20" t="s">
        <v>204</v>
      </c>
      <c r="AU297" s="20" t="s">
        <v>84</v>
      </c>
    </row>
    <row r="298" s="13" customFormat="1">
      <c r="A298" s="13"/>
      <c r="B298" s="239"/>
      <c r="C298" s="240"/>
      <c r="D298" s="241" t="s">
        <v>206</v>
      </c>
      <c r="E298" s="242" t="s">
        <v>20</v>
      </c>
      <c r="F298" s="243" t="s">
        <v>1838</v>
      </c>
      <c r="G298" s="240"/>
      <c r="H298" s="242" t="s">
        <v>20</v>
      </c>
      <c r="I298" s="244"/>
      <c r="J298" s="244"/>
      <c r="K298" s="240"/>
      <c r="L298" s="240"/>
      <c r="M298" s="245"/>
      <c r="N298" s="246"/>
      <c r="O298" s="247"/>
      <c r="P298" s="247"/>
      <c r="Q298" s="247"/>
      <c r="R298" s="247"/>
      <c r="S298" s="247"/>
      <c r="T298" s="247"/>
      <c r="U298" s="247"/>
      <c r="V298" s="247"/>
      <c r="W298" s="247"/>
      <c r="X298" s="248"/>
      <c r="Y298" s="13"/>
      <c r="Z298" s="13"/>
      <c r="AA298" s="13"/>
      <c r="AB298" s="13"/>
      <c r="AC298" s="13"/>
      <c r="AD298" s="13"/>
      <c r="AE298" s="13"/>
      <c r="AT298" s="249" t="s">
        <v>206</v>
      </c>
      <c r="AU298" s="249" t="s">
        <v>84</v>
      </c>
      <c r="AV298" s="13" t="s">
        <v>82</v>
      </c>
      <c r="AW298" s="13" t="s">
        <v>5</v>
      </c>
      <c r="AX298" s="13" t="s">
        <v>74</v>
      </c>
      <c r="AY298" s="249" t="s">
        <v>194</v>
      </c>
    </row>
    <row r="299" s="13" customFormat="1">
      <c r="A299" s="13"/>
      <c r="B299" s="239"/>
      <c r="C299" s="240"/>
      <c r="D299" s="241" t="s">
        <v>206</v>
      </c>
      <c r="E299" s="242" t="s">
        <v>20</v>
      </c>
      <c r="F299" s="243" t="s">
        <v>1825</v>
      </c>
      <c r="G299" s="240"/>
      <c r="H299" s="242" t="s">
        <v>20</v>
      </c>
      <c r="I299" s="244"/>
      <c r="J299" s="244"/>
      <c r="K299" s="240"/>
      <c r="L299" s="240"/>
      <c r="M299" s="245"/>
      <c r="N299" s="246"/>
      <c r="O299" s="247"/>
      <c r="P299" s="247"/>
      <c r="Q299" s="247"/>
      <c r="R299" s="247"/>
      <c r="S299" s="247"/>
      <c r="T299" s="247"/>
      <c r="U299" s="247"/>
      <c r="V299" s="247"/>
      <c r="W299" s="247"/>
      <c r="X299" s="248"/>
      <c r="Y299" s="13"/>
      <c r="Z299" s="13"/>
      <c r="AA299" s="13"/>
      <c r="AB299" s="13"/>
      <c r="AC299" s="13"/>
      <c r="AD299" s="13"/>
      <c r="AE299" s="13"/>
      <c r="AT299" s="249" t="s">
        <v>206</v>
      </c>
      <c r="AU299" s="249" t="s">
        <v>84</v>
      </c>
      <c r="AV299" s="13" t="s">
        <v>82</v>
      </c>
      <c r="AW299" s="13" t="s">
        <v>5</v>
      </c>
      <c r="AX299" s="13" t="s">
        <v>74</v>
      </c>
      <c r="AY299" s="249" t="s">
        <v>194</v>
      </c>
    </row>
    <row r="300" s="13" customFormat="1">
      <c r="A300" s="13"/>
      <c r="B300" s="239"/>
      <c r="C300" s="240"/>
      <c r="D300" s="241" t="s">
        <v>206</v>
      </c>
      <c r="E300" s="242" t="s">
        <v>20</v>
      </c>
      <c r="F300" s="243" t="s">
        <v>218</v>
      </c>
      <c r="G300" s="240"/>
      <c r="H300" s="242" t="s">
        <v>20</v>
      </c>
      <c r="I300" s="244"/>
      <c r="J300" s="244"/>
      <c r="K300" s="240"/>
      <c r="L300" s="240"/>
      <c r="M300" s="245"/>
      <c r="N300" s="246"/>
      <c r="O300" s="247"/>
      <c r="P300" s="247"/>
      <c r="Q300" s="247"/>
      <c r="R300" s="247"/>
      <c r="S300" s="247"/>
      <c r="T300" s="247"/>
      <c r="U300" s="247"/>
      <c r="V300" s="247"/>
      <c r="W300" s="247"/>
      <c r="X300" s="248"/>
      <c r="Y300" s="13"/>
      <c r="Z300" s="13"/>
      <c r="AA300" s="13"/>
      <c r="AB300" s="13"/>
      <c r="AC300" s="13"/>
      <c r="AD300" s="13"/>
      <c r="AE300" s="13"/>
      <c r="AT300" s="249" t="s">
        <v>206</v>
      </c>
      <c r="AU300" s="249" t="s">
        <v>84</v>
      </c>
      <c r="AV300" s="13" t="s">
        <v>82</v>
      </c>
      <c r="AW300" s="13" t="s">
        <v>5</v>
      </c>
      <c r="AX300" s="13" t="s">
        <v>74</v>
      </c>
      <c r="AY300" s="249" t="s">
        <v>194</v>
      </c>
    </row>
    <row r="301" s="14" customFormat="1">
      <c r="A301" s="14"/>
      <c r="B301" s="250"/>
      <c r="C301" s="251"/>
      <c r="D301" s="241" t="s">
        <v>206</v>
      </c>
      <c r="E301" s="252" t="s">
        <v>20</v>
      </c>
      <c r="F301" s="253" t="s">
        <v>1867</v>
      </c>
      <c r="G301" s="251"/>
      <c r="H301" s="254">
        <v>4.7000000000000002</v>
      </c>
      <c r="I301" s="255"/>
      <c r="J301" s="255"/>
      <c r="K301" s="251"/>
      <c r="L301" s="251"/>
      <c r="M301" s="256"/>
      <c r="N301" s="257"/>
      <c r="O301" s="258"/>
      <c r="P301" s="258"/>
      <c r="Q301" s="258"/>
      <c r="R301" s="258"/>
      <c r="S301" s="258"/>
      <c r="T301" s="258"/>
      <c r="U301" s="258"/>
      <c r="V301" s="258"/>
      <c r="W301" s="258"/>
      <c r="X301" s="259"/>
      <c r="Y301" s="14"/>
      <c r="Z301" s="14"/>
      <c r="AA301" s="14"/>
      <c r="AB301" s="14"/>
      <c r="AC301" s="14"/>
      <c r="AD301" s="14"/>
      <c r="AE301" s="14"/>
      <c r="AT301" s="260" t="s">
        <v>206</v>
      </c>
      <c r="AU301" s="260" t="s">
        <v>84</v>
      </c>
      <c r="AV301" s="14" t="s">
        <v>84</v>
      </c>
      <c r="AW301" s="14" t="s">
        <v>5</v>
      </c>
      <c r="AX301" s="14" t="s">
        <v>74</v>
      </c>
      <c r="AY301" s="260" t="s">
        <v>194</v>
      </c>
    </row>
    <row r="302" s="15" customFormat="1">
      <c r="A302" s="15"/>
      <c r="B302" s="261"/>
      <c r="C302" s="262"/>
      <c r="D302" s="241" t="s">
        <v>206</v>
      </c>
      <c r="E302" s="263" t="s">
        <v>20</v>
      </c>
      <c r="F302" s="264" t="s">
        <v>210</v>
      </c>
      <c r="G302" s="262"/>
      <c r="H302" s="265">
        <v>4.7000000000000002</v>
      </c>
      <c r="I302" s="266"/>
      <c r="J302" s="266"/>
      <c r="K302" s="262"/>
      <c r="L302" s="262"/>
      <c r="M302" s="267"/>
      <c r="N302" s="268"/>
      <c r="O302" s="269"/>
      <c r="P302" s="269"/>
      <c r="Q302" s="269"/>
      <c r="R302" s="269"/>
      <c r="S302" s="269"/>
      <c r="T302" s="269"/>
      <c r="U302" s="269"/>
      <c r="V302" s="269"/>
      <c r="W302" s="269"/>
      <c r="X302" s="270"/>
      <c r="Y302" s="15"/>
      <c r="Z302" s="15"/>
      <c r="AA302" s="15"/>
      <c r="AB302" s="15"/>
      <c r="AC302" s="15"/>
      <c r="AD302" s="15"/>
      <c r="AE302" s="15"/>
      <c r="AT302" s="271" t="s">
        <v>206</v>
      </c>
      <c r="AU302" s="271" t="s">
        <v>84</v>
      </c>
      <c r="AV302" s="15" t="s">
        <v>202</v>
      </c>
      <c r="AW302" s="15" t="s">
        <v>5</v>
      </c>
      <c r="AX302" s="15" t="s">
        <v>82</v>
      </c>
      <c r="AY302" s="271" t="s">
        <v>194</v>
      </c>
    </row>
    <row r="303" s="2" customFormat="1" ht="24.15" customHeight="1">
      <c r="A303" s="41"/>
      <c r="B303" s="42"/>
      <c r="C303" s="220" t="s">
        <v>333</v>
      </c>
      <c r="D303" s="220" t="s">
        <v>197</v>
      </c>
      <c r="E303" s="221" t="s">
        <v>1829</v>
      </c>
      <c r="F303" s="222" t="s">
        <v>1656</v>
      </c>
      <c r="G303" s="223" t="s">
        <v>218</v>
      </c>
      <c r="H303" s="224">
        <v>47</v>
      </c>
      <c r="I303" s="225"/>
      <c r="J303" s="225"/>
      <c r="K303" s="226">
        <f>ROUND(P303*H303,2)</f>
        <v>0</v>
      </c>
      <c r="L303" s="222" t="s">
        <v>201</v>
      </c>
      <c r="M303" s="47"/>
      <c r="N303" s="227" t="s">
        <v>20</v>
      </c>
      <c r="O303" s="228" t="s">
        <v>43</v>
      </c>
      <c r="P303" s="229">
        <f>I303+J303</f>
        <v>0</v>
      </c>
      <c r="Q303" s="229">
        <f>ROUND(I303*H303,2)</f>
        <v>0</v>
      </c>
      <c r="R303" s="229">
        <f>ROUND(J303*H303,2)</f>
        <v>0</v>
      </c>
      <c r="S303" s="87"/>
      <c r="T303" s="230">
        <f>S303*H303</f>
        <v>0</v>
      </c>
      <c r="U303" s="230">
        <v>0</v>
      </c>
      <c r="V303" s="230">
        <f>U303*H303</f>
        <v>0</v>
      </c>
      <c r="W303" s="230">
        <v>0</v>
      </c>
      <c r="X303" s="231">
        <f>W303*H303</f>
        <v>0</v>
      </c>
      <c r="Y303" s="41"/>
      <c r="Z303" s="41"/>
      <c r="AA303" s="41"/>
      <c r="AB303" s="41"/>
      <c r="AC303" s="41"/>
      <c r="AD303" s="41"/>
      <c r="AE303" s="41"/>
      <c r="AR303" s="232" t="s">
        <v>202</v>
      </c>
      <c r="AT303" s="232" t="s">
        <v>197</v>
      </c>
      <c r="AU303" s="232" t="s">
        <v>84</v>
      </c>
      <c r="AY303" s="20" t="s">
        <v>194</v>
      </c>
      <c r="BE303" s="233">
        <f>IF(O303="základní",K303,0)</f>
        <v>0</v>
      </c>
      <c r="BF303" s="233">
        <f>IF(O303="snížená",K303,0)</f>
        <v>0</v>
      </c>
      <c r="BG303" s="233">
        <f>IF(O303="zákl. přenesená",K303,0)</f>
        <v>0</v>
      </c>
      <c r="BH303" s="233">
        <f>IF(O303="sníž. přenesená",K303,0)</f>
        <v>0</v>
      </c>
      <c r="BI303" s="233">
        <f>IF(O303="nulová",K303,0)</f>
        <v>0</v>
      </c>
      <c r="BJ303" s="20" t="s">
        <v>82</v>
      </c>
      <c r="BK303" s="233">
        <f>ROUND(P303*H303,2)</f>
        <v>0</v>
      </c>
      <c r="BL303" s="20" t="s">
        <v>202</v>
      </c>
      <c r="BM303" s="232" t="s">
        <v>1881</v>
      </c>
    </row>
    <row r="304" s="2" customFormat="1">
      <c r="A304" s="41"/>
      <c r="B304" s="42"/>
      <c r="C304" s="43"/>
      <c r="D304" s="234" t="s">
        <v>204</v>
      </c>
      <c r="E304" s="43"/>
      <c r="F304" s="235" t="s">
        <v>1831</v>
      </c>
      <c r="G304" s="43"/>
      <c r="H304" s="43"/>
      <c r="I304" s="236"/>
      <c r="J304" s="236"/>
      <c r="K304" s="43"/>
      <c r="L304" s="43"/>
      <c r="M304" s="47"/>
      <c r="N304" s="237"/>
      <c r="O304" s="238"/>
      <c r="P304" s="87"/>
      <c r="Q304" s="87"/>
      <c r="R304" s="87"/>
      <c r="S304" s="87"/>
      <c r="T304" s="87"/>
      <c r="U304" s="87"/>
      <c r="V304" s="87"/>
      <c r="W304" s="87"/>
      <c r="X304" s="88"/>
      <c r="Y304" s="41"/>
      <c r="Z304" s="41"/>
      <c r="AA304" s="41"/>
      <c r="AB304" s="41"/>
      <c r="AC304" s="41"/>
      <c r="AD304" s="41"/>
      <c r="AE304" s="41"/>
      <c r="AT304" s="20" t="s">
        <v>204</v>
      </c>
      <c r="AU304" s="20" t="s">
        <v>84</v>
      </c>
    </row>
    <row r="305" s="13" customFormat="1">
      <c r="A305" s="13"/>
      <c r="B305" s="239"/>
      <c r="C305" s="240"/>
      <c r="D305" s="241" t="s">
        <v>206</v>
      </c>
      <c r="E305" s="242" t="s">
        <v>20</v>
      </c>
      <c r="F305" s="243" t="s">
        <v>1838</v>
      </c>
      <c r="G305" s="240"/>
      <c r="H305" s="242" t="s">
        <v>20</v>
      </c>
      <c r="I305" s="244"/>
      <c r="J305" s="244"/>
      <c r="K305" s="240"/>
      <c r="L305" s="240"/>
      <c r="M305" s="245"/>
      <c r="N305" s="246"/>
      <c r="O305" s="247"/>
      <c r="P305" s="247"/>
      <c r="Q305" s="247"/>
      <c r="R305" s="247"/>
      <c r="S305" s="247"/>
      <c r="T305" s="247"/>
      <c r="U305" s="247"/>
      <c r="V305" s="247"/>
      <c r="W305" s="247"/>
      <c r="X305" s="248"/>
      <c r="Y305" s="13"/>
      <c r="Z305" s="13"/>
      <c r="AA305" s="13"/>
      <c r="AB305" s="13"/>
      <c r="AC305" s="13"/>
      <c r="AD305" s="13"/>
      <c r="AE305" s="13"/>
      <c r="AT305" s="249" t="s">
        <v>206</v>
      </c>
      <c r="AU305" s="249" t="s">
        <v>84</v>
      </c>
      <c r="AV305" s="13" t="s">
        <v>82</v>
      </c>
      <c r="AW305" s="13" t="s">
        <v>5</v>
      </c>
      <c r="AX305" s="13" t="s">
        <v>74</v>
      </c>
      <c r="AY305" s="249" t="s">
        <v>194</v>
      </c>
    </row>
    <row r="306" s="13" customFormat="1">
      <c r="A306" s="13"/>
      <c r="B306" s="239"/>
      <c r="C306" s="240"/>
      <c r="D306" s="241" t="s">
        <v>206</v>
      </c>
      <c r="E306" s="242" t="s">
        <v>20</v>
      </c>
      <c r="F306" s="243" t="s">
        <v>1825</v>
      </c>
      <c r="G306" s="240"/>
      <c r="H306" s="242" t="s">
        <v>20</v>
      </c>
      <c r="I306" s="244"/>
      <c r="J306" s="244"/>
      <c r="K306" s="240"/>
      <c r="L306" s="240"/>
      <c r="M306" s="245"/>
      <c r="N306" s="246"/>
      <c r="O306" s="247"/>
      <c r="P306" s="247"/>
      <c r="Q306" s="247"/>
      <c r="R306" s="247"/>
      <c r="S306" s="247"/>
      <c r="T306" s="247"/>
      <c r="U306" s="247"/>
      <c r="V306" s="247"/>
      <c r="W306" s="247"/>
      <c r="X306" s="248"/>
      <c r="Y306" s="13"/>
      <c r="Z306" s="13"/>
      <c r="AA306" s="13"/>
      <c r="AB306" s="13"/>
      <c r="AC306" s="13"/>
      <c r="AD306" s="13"/>
      <c r="AE306" s="13"/>
      <c r="AT306" s="249" t="s">
        <v>206</v>
      </c>
      <c r="AU306" s="249" t="s">
        <v>84</v>
      </c>
      <c r="AV306" s="13" t="s">
        <v>82</v>
      </c>
      <c r="AW306" s="13" t="s">
        <v>5</v>
      </c>
      <c r="AX306" s="13" t="s">
        <v>74</v>
      </c>
      <c r="AY306" s="249" t="s">
        <v>194</v>
      </c>
    </row>
    <row r="307" s="13" customFormat="1">
      <c r="A307" s="13"/>
      <c r="B307" s="239"/>
      <c r="C307" s="240"/>
      <c r="D307" s="241" t="s">
        <v>206</v>
      </c>
      <c r="E307" s="242" t="s">
        <v>20</v>
      </c>
      <c r="F307" s="243" t="s">
        <v>218</v>
      </c>
      <c r="G307" s="240"/>
      <c r="H307" s="242" t="s">
        <v>20</v>
      </c>
      <c r="I307" s="244"/>
      <c r="J307" s="244"/>
      <c r="K307" s="240"/>
      <c r="L307" s="240"/>
      <c r="M307" s="245"/>
      <c r="N307" s="246"/>
      <c r="O307" s="247"/>
      <c r="P307" s="247"/>
      <c r="Q307" s="247"/>
      <c r="R307" s="247"/>
      <c r="S307" s="247"/>
      <c r="T307" s="247"/>
      <c r="U307" s="247"/>
      <c r="V307" s="247"/>
      <c r="W307" s="247"/>
      <c r="X307" s="248"/>
      <c r="Y307" s="13"/>
      <c r="Z307" s="13"/>
      <c r="AA307" s="13"/>
      <c r="AB307" s="13"/>
      <c r="AC307" s="13"/>
      <c r="AD307" s="13"/>
      <c r="AE307" s="13"/>
      <c r="AT307" s="249" t="s">
        <v>206</v>
      </c>
      <c r="AU307" s="249" t="s">
        <v>84</v>
      </c>
      <c r="AV307" s="13" t="s">
        <v>82</v>
      </c>
      <c r="AW307" s="13" t="s">
        <v>5</v>
      </c>
      <c r="AX307" s="13" t="s">
        <v>74</v>
      </c>
      <c r="AY307" s="249" t="s">
        <v>194</v>
      </c>
    </row>
    <row r="308" s="14" customFormat="1">
      <c r="A308" s="14"/>
      <c r="B308" s="250"/>
      <c r="C308" s="251"/>
      <c r="D308" s="241" t="s">
        <v>206</v>
      </c>
      <c r="E308" s="252" t="s">
        <v>20</v>
      </c>
      <c r="F308" s="253" t="s">
        <v>1867</v>
      </c>
      <c r="G308" s="251"/>
      <c r="H308" s="254">
        <v>4.7000000000000002</v>
      </c>
      <c r="I308" s="255"/>
      <c r="J308" s="255"/>
      <c r="K308" s="251"/>
      <c r="L308" s="251"/>
      <c r="M308" s="256"/>
      <c r="N308" s="257"/>
      <c r="O308" s="258"/>
      <c r="P308" s="258"/>
      <c r="Q308" s="258"/>
      <c r="R308" s="258"/>
      <c r="S308" s="258"/>
      <c r="T308" s="258"/>
      <c r="U308" s="258"/>
      <c r="V308" s="258"/>
      <c r="W308" s="258"/>
      <c r="X308" s="259"/>
      <c r="Y308" s="14"/>
      <c r="Z308" s="14"/>
      <c r="AA308" s="14"/>
      <c r="AB308" s="14"/>
      <c r="AC308" s="14"/>
      <c r="AD308" s="14"/>
      <c r="AE308" s="14"/>
      <c r="AT308" s="260" t="s">
        <v>206</v>
      </c>
      <c r="AU308" s="260" t="s">
        <v>84</v>
      </c>
      <c r="AV308" s="14" t="s">
        <v>84</v>
      </c>
      <c r="AW308" s="14" t="s">
        <v>5</v>
      </c>
      <c r="AX308" s="14" t="s">
        <v>74</v>
      </c>
      <c r="AY308" s="260" t="s">
        <v>194</v>
      </c>
    </row>
    <row r="309" s="15" customFormat="1">
      <c r="A309" s="15"/>
      <c r="B309" s="261"/>
      <c r="C309" s="262"/>
      <c r="D309" s="241" t="s">
        <v>206</v>
      </c>
      <c r="E309" s="263" t="s">
        <v>20</v>
      </c>
      <c r="F309" s="264" t="s">
        <v>210</v>
      </c>
      <c r="G309" s="262"/>
      <c r="H309" s="265">
        <v>4.7000000000000002</v>
      </c>
      <c r="I309" s="266"/>
      <c r="J309" s="266"/>
      <c r="K309" s="262"/>
      <c r="L309" s="262"/>
      <c r="M309" s="267"/>
      <c r="N309" s="268"/>
      <c r="O309" s="269"/>
      <c r="P309" s="269"/>
      <c r="Q309" s="269"/>
      <c r="R309" s="269"/>
      <c r="S309" s="269"/>
      <c r="T309" s="269"/>
      <c r="U309" s="269"/>
      <c r="V309" s="269"/>
      <c r="W309" s="269"/>
      <c r="X309" s="270"/>
      <c r="Y309" s="15"/>
      <c r="Z309" s="15"/>
      <c r="AA309" s="15"/>
      <c r="AB309" s="15"/>
      <c r="AC309" s="15"/>
      <c r="AD309" s="15"/>
      <c r="AE309" s="15"/>
      <c r="AT309" s="271" t="s">
        <v>206</v>
      </c>
      <c r="AU309" s="271" t="s">
        <v>84</v>
      </c>
      <c r="AV309" s="15" t="s">
        <v>202</v>
      </c>
      <c r="AW309" s="15" t="s">
        <v>5</v>
      </c>
      <c r="AX309" s="15" t="s">
        <v>82</v>
      </c>
      <c r="AY309" s="271" t="s">
        <v>194</v>
      </c>
    </row>
    <row r="310" s="14" customFormat="1">
      <c r="A310" s="14"/>
      <c r="B310" s="250"/>
      <c r="C310" s="251"/>
      <c r="D310" s="241" t="s">
        <v>206</v>
      </c>
      <c r="E310" s="251"/>
      <c r="F310" s="253" t="s">
        <v>1882</v>
      </c>
      <c r="G310" s="251"/>
      <c r="H310" s="254">
        <v>47</v>
      </c>
      <c r="I310" s="255"/>
      <c r="J310" s="255"/>
      <c r="K310" s="251"/>
      <c r="L310" s="251"/>
      <c r="M310" s="256"/>
      <c r="N310" s="257"/>
      <c r="O310" s="258"/>
      <c r="P310" s="258"/>
      <c r="Q310" s="258"/>
      <c r="R310" s="258"/>
      <c r="S310" s="258"/>
      <c r="T310" s="258"/>
      <c r="U310" s="258"/>
      <c r="V310" s="258"/>
      <c r="W310" s="258"/>
      <c r="X310" s="259"/>
      <c r="Y310" s="14"/>
      <c r="Z310" s="14"/>
      <c r="AA310" s="14"/>
      <c r="AB310" s="14"/>
      <c r="AC310" s="14"/>
      <c r="AD310" s="14"/>
      <c r="AE310" s="14"/>
      <c r="AT310" s="260" t="s">
        <v>206</v>
      </c>
      <c r="AU310" s="260" t="s">
        <v>84</v>
      </c>
      <c r="AV310" s="14" t="s">
        <v>84</v>
      </c>
      <c r="AW310" s="14" t="s">
        <v>4</v>
      </c>
      <c r="AX310" s="14" t="s">
        <v>82</v>
      </c>
      <c r="AY310" s="260" t="s">
        <v>194</v>
      </c>
    </row>
    <row r="311" s="12" customFormat="1" ht="22.8" customHeight="1">
      <c r="A311" s="12"/>
      <c r="B311" s="203"/>
      <c r="C311" s="204"/>
      <c r="D311" s="205" t="s">
        <v>73</v>
      </c>
      <c r="E311" s="218" t="s">
        <v>1748</v>
      </c>
      <c r="F311" s="218" t="s">
        <v>1883</v>
      </c>
      <c r="G311" s="204"/>
      <c r="H311" s="204"/>
      <c r="I311" s="207"/>
      <c r="J311" s="207"/>
      <c r="K311" s="219">
        <f>BK311</f>
        <v>0</v>
      </c>
      <c r="L311" s="204"/>
      <c r="M311" s="209"/>
      <c r="N311" s="210"/>
      <c r="O311" s="211"/>
      <c r="P311" s="211"/>
      <c r="Q311" s="212">
        <f>SUM(Q312:Q317)</f>
        <v>0</v>
      </c>
      <c r="R311" s="212">
        <f>SUM(R312:R317)</f>
        <v>0</v>
      </c>
      <c r="S311" s="211"/>
      <c r="T311" s="213">
        <f>SUM(T312:T317)</f>
        <v>0</v>
      </c>
      <c r="U311" s="211"/>
      <c r="V311" s="213">
        <f>SUM(V312:V317)</f>
        <v>0</v>
      </c>
      <c r="W311" s="211"/>
      <c r="X311" s="214">
        <f>SUM(X312:X317)</f>
        <v>0</v>
      </c>
      <c r="Y311" s="12"/>
      <c r="Z311" s="12"/>
      <c r="AA311" s="12"/>
      <c r="AB311" s="12"/>
      <c r="AC311" s="12"/>
      <c r="AD311" s="12"/>
      <c r="AE311" s="12"/>
      <c r="AR311" s="215" t="s">
        <v>82</v>
      </c>
      <c r="AT311" s="216" t="s">
        <v>73</v>
      </c>
      <c r="AU311" s="216" t="s">
        <v>82</v>
      </c>
      <c r="AY311" s="215" t="s">
        <v>194</v>
      </c>
      <c r="BK311" s="217">
        <f>SUM(BK312:BK317)</f>
        <v>0</v>
      </c>
    </row>
    <row r="312" s="2" customFormat="1">
      <c r="A312" s="41"/>
      <c r="B312" s="42"/>
      <c r="C312" s="220" t="s">
        <v>289</v>
      </c>
      <c r="D312" s="220" t="s">
        <v>197</v>
      </c>
      <c r="E312" s="221" t="s">
        <v>1293</v>
      </c>
      <c r="F312" s="222" t="s">
        <v>1294</v>
      </c>
      <c r="G312" s="223" t="s">
        <v>262</v>
      </c>
      <c r="H312" s="224">
        <v>12.872</v>
      </c>
      <c r="I312" s="225"/>
      <c r="J312" s="225"/>
      <c r="K312" s="226">
        <f>ROUND(P312*H312,2)</f>
        <v>0</v>
      </c>
      <c r="L312" s="222" t="s">
        <v>201</v>
      </c>
      <c r="M312" s="47"/>
      <c r="N312" s="227" t="s">
        <v>20</v>
      </c>
      <c r="O312" s="228" t="s">
        <v>43</v>
      </c>
      <c r="P312" s="229">
        <f>I312+J312</f>
        <v>0</v>
      </c>
      <c r="Q312" s="229">
        <f>ROUND(I312*H312,2)</f>
        <v>0</v>
      </c>
      <c r="R312" s="229">
        <f>ROUND(J312*H312,2)</f>
        <v>0</v>
      </c>
      <c r="S312" s="87"/>
      <c r="T312" s="230">
        <f>S312*H312</f>
        <v>0</v>
      </c>
      <c r="U312" s="230">
        <v>0</v>
      </c>
      <c r="V312" s="230">
        <f>U312*H312</f>
        <v>0</v>
      </c>
      <c r="W312" s="230">
        <v>0</v>
      </c>
      <c r="X312" s="231">
        <f>W312*H312</f>
        <v>0</v>
      </c>
      <c r="Y312" s="41"/>
      <c r="Z312" s="41"/>
      <c r="AA312" s="41"/>
      <c r="AB312" s="41"/>
      <c r="AC312" s="41"/>
      <c r="AD312" s="41"/>
      <c r="AE312" s="41"/>
      <c r="AR312" s="232" t="s">
        <v>202</v>
      </c>
      <c r="AT312" s="232" t="s">
        <v>197</v>
      </c>
      <c r="AU312" s="232" t="s">
        <v>84</v>
      </c>
      <c r="AY312" s="20" t="s">
        <v>194</v>
      </c>
      <c r="BE312" s="233">
        <f>IF(O312="základní",K312,0)</f>
        <v>0</v>
      </c>
      <c r="BF312" s="233">
        <f>IF(O312="snížená",K312,0)</f>
        <v>0</v>
      </c>
      <c r="BG312" s="233">
        <f>IF(O312="zákl. přenesená",K312,0)</f>
        <v>0</v>
      </c>
      <c r="BH312" s="233">
        <f>IF(O312="sníž. přenesená",K312,0)</f>
        <v>0</v>
      </c>
      <c r="BI312" s="233">
        <f>IF(O312="nulová",K312,0)</f>
        <v>0</v>
      </c>
      <c r="BJ312" s="20" t="s">
        <v>82</v>
      </c>
      <c r="BK312" s="233">
        <f>ROUND(P312*H312,2)</f>
        <v>0</v>
      </c>
      <c r="BL312" s="20" t="s">
        <v>202</v>
      </c>
      <c r="BM312" s="232" t="s">
        <v>1884</v>
      </c>
    </row>
    <row r="313" s="2" customFormat="1">
      <c r="A313" s="41"/>
      <c r="B313" s="42"/>
      <c r="C313" s="43"/>
      <c r="D313" s="234" t="s">
        <v>204</v>
      </c>
      <c r="E313" s="43"/>
      <c r="F313" s="235" t="s">
        <v>1296</v>
      </c>
      <c r="G313" s="43"/>
      <c r="H313" s="43"/>
      <c r="I313" s="236"/>
      <c r="J313" s="236"/>
      <c r="K313" s="43"/>
      <c r="L313" s="43"/>
      <c r="M313" s="47"/>
      <c r="N313" s="237"/>
      <c r="O313" s="238"/>
      <c r="P313" s="87"/>
      <c r="Q313" s="87"/>
      <c r="R313" s="87"/>
      <c r="S313" s="87"/>
      <c r="T313" s="87"/>
      <c r="U313" s="87"/>
      <c r="V313" s="87"/>
      <c r="W313" s="87"/>
      <c r="X313" s="88"/>
      <c r="Y313" s="41"/>
      <c r="Z313" s="41"/>
      <c r="AA313" s="41"/>
      <c r="AB313" s="41"/>
      <c r="AC313" s="41"/>
      <c r="AD313" s="41"/>
      <c r="AE313" s="41"/>
      <c r="AT313" s="20" t="s">
        <v>204</v>
      </c>
      <c r="AU313" s="20" t="s">
        <v>84</v>
      </c>
    </row>
    <row r="314" s="14" customFormat="1">
      <c r="A314" s="14"/>
      <c r="B314" s="250"/>
      <c r="C314" s="251"/>
      <c r="D314" s="241" t="s">
        <v>206</v>
      </c>
      <c r="E314" s="252" t="s">
        <v>20</v>
      </c>
      <c r="F314" s="253" t="s">
        <v>1885</v>
      </c>
      <c r="G314" s="251"/>
      <c r="H314" s="254">
        <v>12.872</v>
      </c>
      <c r="I314" s="255"/>
      <c r="J314" s="255"/>
      <c r="K314" s="251"/>
      <c r="L314" s="251"/>
      <c r="M314" s="256"/>
      <c r="N314" s="257"/>
      <c r="O314" s="258"/>
      <c r="P314" s="258"/>
      <c r="Q314" s="258"/>
      <c r="R314" s="258"/>
      <c r="S314" s="258"/>
      <c r="T314" s="258"/>
      <c r="U314" s="258"/>
      <c r="V314" s="258"/>
      <c r="W314" s="258"/>
      <c r="X314" s="259"/>
      <c r="Y314" s="14"/>
      <c r="Z314" s="14"/>
      <c r="AA314" s="14"/>
      <c r="AB314" s="14"/>
      <c r="AC314" s="14"/>
      <c r="AD314" s="14"/>
      <c r="AE314" s="14"/>
      <c r="AT314" s="260" t="s">
        <v>206</v>
      </c>
      <c r="AU314" s="260" t="s">
        <v>84</v>
      </c>
      <c r="AV314" s="14" t="s">
        <v>84</v>
      </c>
      <c r="AW314" s="14" t="s">
        <v>5</v>
      </c>
      <c r="AX314" s="14" t="s">
        <v>82</v>
      </c>
      <c r="AY314" s="260" t="s">
        <v>194</v>
      </c>
    </row>
    <row r="315" s="2" customFormat="1" ht="33" customHeight="1">
      <c r="A315" s="41"/>
      <c r="B315" s="42"/>
      <c r="C315" s="220" t="s">
        <v>291</v>
      </c>
      <c r="D315" s="220" t="s">
        <v>197</v>
      </c>
      <c r="E315" s="221" t="s">
        <v>1752</v>
      </c>
      <c r="F315" s="222" t="s">
        <v>1753</v>
      </c>
      <c r="G315" s="223" t="s">
        <v>262</v>
      </c>
      <c r="H315" s="224">
        <v>12.872</v>
      </c>
      <c r="I315" s="225"/>
      <c r="J315" s="225"/>
      <c r="K315" s="226">
        <f>ROUND(P315*H315,2)</f>
        <v>0</v>
      </c>
      <c r="L315" s="222" t="s">
        <v>201</v>
      </c>
      <c r="M315" s="47"/>
      <c r="N315" s="227" t="s">
        <v>20</v>
      </c>
      <c r="O315" s="228" t="s">
        <v>43</v>
      </c>
      <c r="P315" s="229">
        <f>I315+J315</f>
        <v>0</v>
      </c>
      <c r="Q315" s="229">
        <f>ROUND(I315*H315,2)</f>
        <v>0</v>
      </c>
      <c r="R315" s="229">
        <f>ROUND(J315*H315,2)</f>
        <v>0</v>
      </c>
      <c r="S315" s="87"/>
      <c r="T315" s="230">
        <f>S315*H315</f>
        <v>0</v>
      </c>
      <c r="U315" s="230">
        <v>0</v>
      </c>
      <c r="V315" s="230">
        <f>U315*H315</f>
        <v>0</v>
      </c>
      <c r="W315" s="230">
        <v>0</v>
      </c>
      <c r="X315" s="231">
        <f>W315*H315</f>
        <v>0</v>
      </c>
      <c r="Y315" s="41"/>
      <c r="Z315" s="41"/>
      <c r="AA315" s="41"/>
      <c r="AB315" s="41"/>
      <c r="AC315" s="41"/>
      <c r="AD315" s="41"/>
      <c r="AE315" s="41"/>
      <c r="AR315" s="232" t="s">
        <v>202</v>
      </c>
      <c r="AT315" s="232" t="s">
        <v>197</v>
      </c>
      <c r="AU315" s="232" t="s">
        <v>84</v>
      </c>
      <c r="AY315" s="20" t="s">
        <v>194</v>
      </c>
      <c r="BE315" s="233">
        <f>IF(O315="základní",K315,0)</f>
        <v>0</v>
      </c>
      <c r="BF315" s="233">
        <f>IF(O315="snížená",K315,0)</f>
        <v>0</v>
      </c>
      <c r="BG315" s="233">
        <f>IF(O315="zákl. přenesená",K315,0)</f>
        <v>0</v>
      </c>
      <c r="BH315" s="233">
        <f>IF(O315="sníž. přenesená",K315,0)</f>
        <v>0</v>
      </c>
      <c r="BI315" s="233">
        <f>IF(O315="nulová",K315,0)</f>
        <v>0</v>
      </c>
      <c r="BJ315" s="20" t="s">
        <v>82</v>
      </c>
      <c r="BK315" s="233">
        <f>ROUND(P315*H315,2)</f>
        <v>0</v>
      </c>
      <c r="BL315" s="20" t="s">
        <v>202</v>
      </c>
      <c r="BM315" s="232" t="s">
        <v>1886</v>
      </c>
    </row>
    <row r="316" s="2" customFormat="1">
      <c r="A316" s="41"/>
      <c r="B316" s="42"/>
      <c r="C316" s="43"/>
      <c r="D316" s="234" t="s">
        <v>204</v>
      </c>
      <c r="E316" s="43"/>
      <c r="F316" s="235" t="s">
        <v>1755</v>
      </c>
      <c r="G316" s="43"/>
      <c r="H316" s="43"/>
      <c r="I316" s="236"/>
      <c r="J316" s="236"/>
      <c r="K316" s="43"/>
      <c r="L316" s="43"/>
      <c r="M316" s="47"/>
      <c r="N316" s="237"/>
      <c r="O316" s="238"/>
      <c r="P316" s="87"/>
      <c r="Q316" s="87"/>
      <c r="R316" s="87"/>
      <c r="S316" s="87"/>
      <c r="T316" s="87"/>
      <c r="U316" s="87"/>
      <c r="V316" s="87"/>
      <c r="W316" s="87"/>
      <c r="X316" s="88"/>
      <c r="Y316" s="41"/>
      <c r="Z316" s="41"/>
      <c r="AA316" s="41"/>
      <c r="AB316" s="41"/>
      <c r="AC316" s="41"/>
      <c r="AD316" s="41"/>
      <c r="AE316" s="41"/>
      <c r="AT316" s="20" t="s">
        <v>204</v>
      </c>
      <c r="AU316" s="20" t="s">
        <v>84</v>
      </c>
    </row>
    <row r="317" s="14" customFormat="1">
      <c r="A317" s="14"/>
      <c r="B317" s="250"/>
      <c r="C317" s="251"/>
      <c r="D317" s="241" t="s">
        <v>206</v>
      </c>
      <c r="E317" s="252" t="s">
        <v>20</v>
      </c>
      <c r="F317" s="253" t="s">
        <v>1885</v>
      </c>
      <c r="G317" s="251"/>
      <c r="H317" s="254">
        <v>12.872</v>
      </c>
      <c r="I317" s="255"/>
      <c r="J317" s="255"/>
      <c r="K317" s="251"/>
      <c r="L317" s="251"/>
      <c r="M317" s="256"/>
      <c r="N317" s="257"/>
      <c r="O317" s="258"/>
      <c r="P317" s="258"/>
      <c r="Q317" s="258"/>
      <c r="R317" s="258"/>
      <c r="S317" s="258"/>
      <c r="T317" s="258"/>
      <c r="U317" s="258"/>
      <c r="V317" s="258"/>
      <c r="W317" s="258"/>
      <c r="X317" s="259"/>
      <c r="Y317" s="14"/>
      <c r="Z317" s="14"/>
      <c r="AA317" s="14"/>
      <c r="AB317" s="14"/>
      <c r="AC317" s="14"/>
      <c r="AD317" s="14"/>
      <c r="AE317" s="14"/>
      <c r="AT317" s="260" t="s">
        <v>206</v>
      </c>
      <c r="AU317" s="260" t="s">
        <v>84</v>
      </c>
      <c r="AV317" s="14" t="s">
        <v>84</v>
      </c>
      <c r="AW317" s="14" t="s">
        <v>5</v>
      </c>
      <c r="AX317" s="14" t="s">
        <v>82</v>
      </c>
      <c r="AY317" s="260" t="s">
        <v>194</v>
      </c>
    </row>
    <row r="318" s="12" customFormat="1" ht="22.8" customHeight="1">
      <c r="A318" s="12"/>
      <c r="B318" s="203"/>
      <c r="C318" s="204"/>
      <c r="D318" s="205" t="s">
        <v>73</v>
      </c>
      <c r="E318" s="218" t="s">
        <v>1756</v>
      </c>
      <c r="F318" s="218" t="s">
        <v>1887</v>
      </c>
      <c r="G318" s="204"/>
      <c r="H318" s="204"/>
      <c r="I318" s="207"/>
      <c r="J318" s="207"/>
      <c r="K318" s="219">
        <f>BK318</f>
        <v>0</v>
      </c>
      <c r="L318" s="204"/>
      <c r="M318" s="209"/>
      <c r="N318" s="210"/>
      <c r="O318" s="211"/>
      <c r="P318" s="211"/>
      <c r="Q318" s="212">
        <f>SUM(Q319:Q324)</f>
        <v>0</v>
      </c>
      <c r="R318" s="212">
        <f>SUM(R319:R324)</f>
        <v>0</v>
      </c>
      <c r="S318" s="211"/>
      <c r="T318" s="213">
        <f>SUM(T319:T324)</f>
        <v>0</v>
      </c>
      <c r="U318" s="211"/>
      <c r="V318" s="213">
        <f>SUM(V319:V324)</f>
        <v>0</v>
      </c>
      <c r="W318" s="211"/>
      <c r="X318" s="214">
        <f>SUM(X319:X324)</f>
        <v>0</v>
      </c>
      <c r="Y318" s="12"/>
      <c r="Z318" s="12"/>
      <c r="AA318" s="12"/>
      <c r="AB318" s="12"/>
      <c r="AC318" s="12"/>
      <c r="AD318" s="12"/>
      <c r="AE318" s="12"/>
      <c r="AR318" s="215" t="s">
        <v>82</v>
      </c>
      <c r="AT318" s="216" t="s">
        <v>73</v>
      </c>
      <c r="AU318" s="216" t="s">
        <v>82</v>
      </c>
      <c r="AY318" s="215" t="s">
        <v>194</v>
      </c>
      <c r="BK318" s="217">
        <f>SUM(BK319:BK324)</f>
        <v>0</v>
      </c>
    </row>
    <row r="319" s="2" customFormat="1">
      <c r="A319" s="41"/>
      <c r="B319" s="42"/>
      <c r="C319" s="220" t="s">
        <v>335</v>
      </c>
      <c r="D319" s="220" t="s">
        <v>197</v>
      </c>
      <c r="E319" s="221" t="s">
        <v>1293</v>
      </c>
      <c r="F319" s="222" t="s">
        <v>1294</v>
      </c>
      <c r="G319" s="223" t="s">
        <v>262</v>
      </c>
      <c r="H319" s="224">
        <v>6.7489999999999997</v>
      </c>
      <c r="I319" s="225"/>
      <c r="J319" s="225"/>
      <c r="K319" s="226">
        <f>ROUND(P319*H319,2)</f>
        <v>0</v>
      </c>
      <c r="L319" s="222" t="s">
        <v>201</v>
      </c>
      <c r="M319" s="47"/>
      <c r="N319" s="227" t="s">
        <v>20</v>
      </c>
      <c r="O319" s="228" t="s">
        <v>43</v>
      </c>
      <c r="P319" s="229">
        <f>I319+J319</f>
        <v>0</v>
      </c>
      <c r="Q319" s="229">
        <f>ROUND(I319*H319,2)</f>
        <v>0</v>
      </c>
      <c r="R319" s="229">
        <f>ROUND(J319*H319,2)</f>
        <v>0</v>
      </c>
      <c r="S319" s="87"/>
      <c r="T319" s="230">
        <f>S319*H319</f>
        <v>0</v>
      </c>
      <c r="U319" s="230">
        <v>0</v>
      </c>
      <c r="V319" s="230">
        <f>U319*H319</f>
        <v>0</v>
      </c>
      <c r="W319" s="230">
        <v>0</v>
      </c>
      <c r="X319" s="231">
        <f>W319*H319</f>
        <v>0</v>
      </c>
      <c r="Y319" s="41"/>
      <c r="Z319" s="41"/>
      <c r="AA319" s="41"/>
      <c r="AB319" s="41"/>
      <c r="AC319" s="41"/>
      <c r="AD319" s="41"/>
      <c r="AE319" s="41"/>
      <c r="AR319" s="232" t="s">
        <v>202</v>
      </c>
      <c r="AT319" s="232" t="s">
        <v>197</v>
      </c>
      <c r="AU319" s="232" t="s">
        <v>84</v>
      </c>
      <c r="AY319" s="20" t="s">
        <v>194</v>
      </c>
      <c r="BE319" s="233">
        <f>IF(O319="základní",K319,0)</f>
        <v>0</v>
      </c>
      <c r="BF319" s="233">
        <f>IF(O319="snížená",K319,0)</f>
        <v>0</v>
      </c>
      <c r="BG319" s="233">
        <f>IF(O319="zákl. přenesená",K319,0)</f>
        <v>0</v>
      </c>
      <c r="BH319" s="233">
        <f>IF(O319="sníž. přenesená",K319,0)</f>
        <v>0</v>
      </c>
      <c r="BI319" s="233">
        <f>IF(O319="nulová",K319,0)</f>
        <v>0</v>
      </c>
      <c r="BJ319" s="20" t="s">
        <v>82</v>
      </c>
      <c r="BK319" s="233">
        <f>ROUND(P319*H319,2)</f>
        <v>0</v>
      </c>
      <c r="BL319" s="20" t="s">
        <v>202</v>
      </c>
      <c r="BM319" s="232" t="s">
        <v>1888</v>
      </c>
    </row>
    <row r="320" s="2" customFormat="1">
      <c r="A320" s="41"/>
      <c r="B320" s="42"/>
      <c r="C320" s="43"/>
      <c r="D320" s="234" t="s">
        <v>204</v>
      </c>
      <c r="E320" s="43"/>
      <c r="F320" s="235" t="s">
        <v>1296</v>
      </c>
      <c r="G320" s="43"/>
      <c r="H320" s="43"/>
      <c r="I320" s="236"/>
      <c r="J320" s="236"/>
      <c r="K320" s="43"/>
      <c r="L320" s="43"/>
      <c r="M320" s="47"/>
      <c r="N320" s="237"/>
      <c r="O320" s="238"/>
      <c r="P320" s="87"/>
      <c r="Q320" s="87"/>
      <c r="R320" s="87"/>
      <c r="S320" s="87"/>
      <c r="T320" s="87"/>
      <c r="U320" s="87"/>
      <c r="V320" s="87"/>
      <c r="W320" s="87"/>
      <c r="X320" s="88"/>
      <c r="Y320" s="41"/>
      <c r="Z320" s="41"/>
      <c r="AA320" s="41"/>
      <c r="AB320" s="41"/>
      <c r="AC320" s="41"/>
      <c r="AD320" s="41"/>
      <c r="AE320" s="41"/>
      <c r="AT320" s="20" t="s">
        <v>204</v>
      </c>
      <c r="AU320" s="20" t="s">
        <v>84</v>
      </c>
    </row>
    <row r="321" s="14" customFormat="1">
      <c r="A321" s="14"/>
      <c r="B321" s="250"/>
      <c r="C321" s="251"/>
      <c r="D321" s="241" t="s">
        <v>206</v>
      </c>
      <c r="E321" s="252" t="s">
        <v>20</v>
      </c>
      <c r="F321" s="253" t="s">
        <v>1889</v>
      </c>
      <c r="G321" s="251"/>
      <c r="H321" s="254">
        <v>6.7489999999999997</v>
      </c>
      <c r="I321" s="255"/>
      <c r="J321" s="255"/>
      <c r="K321" s="251"/>
      <c r="L321" s="251"/>
      <c r="M321" s="256"/>
      <c r="N321" s="257"/>
      <c r="O321" s="258"/>
      <c r="P321" s="258"/>
      <c r="Q321" s="258"/>
      <c r="R321" s="258"/>
      <c r="S321" s="258"/>
      <c r="T321" s="258"/>
      <c r="U321" s="258"/>
      <c r="V321" s="258"/>
      <c r="W321" s="258"/>
      <c r="X321" s="259"/>
      <c r="Y321" s="14"/>
      <c r="Z321" s="14"/>
      <c r="AA321" s="14"/>
      <c r="AB321" s="14"/>
      <c r="AC321" s="14"/>
      <c r="AD321" s="14"/>
      <c r="AE321" s="14"/>
      <c r="AT321" s="260" t="s">
        <v>206</v>
      </c>
      <c r="AU321" s="260" t="s">
        <v>84</v>
      </c>
      <c r="AV321" s="14" t="s">
        <v>84</v>
      </c>
      <c r="AW321" s="14" t="s">
        <v>5</v>
      </c>
      <c r="AX321" s="14" t="s">
        <v>82</v>
      </c>
      <c r="AY321" s="260" t="s">
        <v>194</v>
      </c>
    </row>
    <row r="322" s="2" customFormat="1" ht="33" customHeight="1">
      <c r="A322" s="41"/>
      <c r="B322" s="42"/>
      <c r="C322" s="220" t="s">
        <v>342</v>
      </c>
      <c r="D322" s="220" t="s">
        <v>197</v>
      </c>
      <c r="E322" s="221" t="s">
        <v>1752</v>
      </c>
      <c r="F322" s="222" t="s">
        <v>1753</v>
      </c>
      <c r="G322" s="223" t="s">
        <v>262</v>
      </c>
      <c r="H322" s="224">
        <v>6.7489999999999997</v>
      </c>
      <c r="I322" s="225"/>
      <c r="J322" s="225"/>
      <c r="K322" s="226">
        <f>ROUND(P322*H322,2)</f>
        <v>0</v>
      </c>
      <c r="L322" s="222" t="s">
        <v>201</v>
      </c>
      <c r="M322" s="47"/>
      <c r="N322" s="227" t="s">
        <v>20</v>
      </c>
      <c r="O322" s="228" t="s">
        <v>43</v>
      </c>
      <c r="P322" s="229">
        <f>I322+J322</f>
        <v>0</v>
      </c>
      <c r="Q322" s="229">
        <f>ROUND(I322*H322,2)</f>
        <v>0</v>
      </c>
      <c r="R322" s="229">
        <f>ROUND(J322*H322,2)</f>
        <v>0</v>
      </c>
      <c r="S322" s="87"/>
      <c r="T322" s="230">
        <f>S322*H322</f>
        <v>0</v>
      </c>
      <c r="U322" s="230">
        <v>0</v>
      </c>
      <c r="V322" s="230">
        <f>U322*H322</f>
        <v>0</v>
      </c>
      <c r="W322" s="230">
        <v>0</v>
      </c>
      <c r="X322" s="231">
        <f>W322*H322</f>
        <v>0</v>
      </c>
      <c r="Y322" s="41"/>
      <c r="Z322" s="41"/>
      <c r="AA322" s="41"/>
      <c r="AB322" s="41"/>
      <c r="AC322" s="41"/>
      <c r="AD322" s="41"/>
      <c r="AE322" s="41"/>
      <c r="AR322" s="232" t="s">
        <v>202</v>
      </c>
      <c r="AT322" s="232" t="s">
        <v>197</v>
      </c>
      <c r="AU322" s="232" t="s">
        <v>84</v>
      </c>
      <c r="AY322" s="20" t="s">
        <v>194</v>
      </c>
      <c r="BE322" s="233">
        <f>IF(O322="základní",K322,0)</f>
        <v>0</v>
      </c>
      <c r="BF322" s="233">
        <f>IF(O322="snížená",K322,0)</f>
        <v>0</v>
      </c>
      <c r="BG322" s="233">
        <f>IF(O322="zákl. přenesená",K322,0)</f>
        <v>0</v>
      </c>
      <c r="BH322" s="233">
        <f>IF(O322="sníž. přenesená",K322,0)</f>
        <v>0</v>
      </c>
      <c r="BI322" s="233">
        <f>IF(O322="nulová",K322,0)</f>
        <v>0</v>
      </c>
      <c r="BJ322" s="20" t="s">
        <v>82</v>
      </c>
      <c r="BK322" s="233">
        <f>ROUND(P322*H322,2)</f>
        <v>0</v>
      </c>
      <c r="BL322" s="20" t="s">
        <v>202</v>
      </c>
      <c r="BM322" s="232" t="s">
        <v>1890</v>
      </c>
    </row>
    <row r="323" s="2" customFormat="1">
      <c r="A323" s="41"/>
      <c r="B323" s="42"/>
      <c r="C323" s="43"/>
      <c r="D323" s="234" t="s">
        <v>204</v>
      </c>
      <c r="E323" s="43"/>
      <c r="F323" s="235" t="s">
        <v>1755</v>
      </c>
      <c r="G323" s="43"/>
      <c r="H323" s="43"/>
      <c r="I323" s="236"/>
      <c r="J323" s="236"/>
      <c r="K323" s="43"/>
      <c r="L323" s="43"/>
      <c r="M323" s="47"/>
      <c r="N323" s="237"/>
      <c r="O323" s="238"/>
      <c r="P323" s="87"/>
      <c r="Q323" s="87"/>
      <c r="R323" s="87"/>
      <c r="S323" s="87"/>
      <c r="T323" s="87"/>
      <c r="U323" s="87"/>
      <c r="V323" s="87"/>
      <c r="W323" s="87"/>
      <c r="X323" s="88"/>
      <c r="Y323" s="41"/>
      <c r="Z323" s="41"/>
      <c r="AA323" s="41"/>
      <c r="AB323" s="41"/>
      <c r="AC323" s="41"/>
      <c r="AD323" s="41"/>
      <c r="AE323" s="41"/>
      <c r="AT323" s="20" t="s">
        <v>204</v>
      </c>
      <c r="AU323" s="20" t="s">
        <v>84</v>
      </c>
    </row>
    <row r="324" s="14" customFormat="1">
      <c r="A324" s="14"/>
      <c r="B324" s="250"/>
      <c r="C324" s="251"/>
      <c r="D324" s="241" t="s">
        <v>206</v>
      </c>
      <c r="E324" s="252" t="s">
        <v>20</v>
      </c>
      <c r="F324" s="253" t="s">
        <v>1889</v>
      </c>
      <c r="G324" s="251"/>
      <c r="H324" s="254">
        <v>6.7489999999999997</v>
      </c>
      <c r="I324" s="255"/>
      <c r="J324" s="255"/>
      <c r="K324" s="251"/>
      <c r="L324" s="251"/>
      <c r="M324" s="256"/>
      <c r="N324" s="301"/>
      <c r="O324" s="302"/>
      <c r="P324" s="302"/>
      <c r="Q324" s="302"/>
      <c r="R324" s="302"/>
      <c r="S324" s="302"/>
      <c r="T324" s="302"/>
      <c r="U324" s="302"/>
      <c r="V324" s="302"/>
      <c r="W324" s="302"/>
      <c r="X324" s="303"/>
      <c r="Y324" s="14"/>
      <c r="Z324" s="14"/>
      <c r="AA324" s="14"/>
      <c r="AB324" s="14"/>
      <c r="AC324" s="14"/>
      <c r="AD324" s="14"/>
      <c r="AE324" s="14"/>
      <c r="AT324" s="260" t="s">
        <v>206</v>
      </c>
      <c r="AU324" s="260" t="s">
        <v>84</v>
      </c>
      <c r="AV324" s="14" t="s">
        <v>84</v>
      </c>
      <c r="AW324" s="14" t="s">
        <v>5</v>
      </c>
      <c r="AX324" s="14" t="s">
        <v>82</v>
      </c>
      <c r="AY324" s="260" t="s">
        <v>194</v>
      </c>
    </row>
    <row r="325" s="2" customFormat="1" ht="6.96" customHeight="1">
      <c r="A325" s="41"/>
      <c r="B325" s="62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47"/>
      <c r="N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</row>
  </sheetData>
  <sheetProtection sheet="1" autoFilter="0" formatColumns="0" formatRows="0" objects="1" scenarios="1" spinCount="100000" saltValue="mZLM12cXgSPFJy8Zmyp+shkPlLwzjySQ4H/TjVjDjdXR2OUR39Gt3CJmTobx9ZxePFpmWb22nPUL5s5LXp0u+Q==" hashValue="6np2YFuDKM0Vwtg238XhmXQcGjCkaGlXk9Tx/zSEbwU6UJ2SmY+LDFNk9SWK2Zb/aEjc361iIbv5+1JQexzeMA==" algorithmName="SHA-512" password="CC35"/>
  <autoFilter ref="C91:L324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80:H80"/>
    <mergeCell ref="E82:H82"/>
    <mergeCell ref="E84:H84"/>
    <mergeCell ref="M2:Z2"/>
  </mergeCells>
  <hyperlinks>
    <hyperlink ref="F96" r:id="rId1" display="https://podminky.urs.cz/item/CS_URS_2025_01/183111113"/>
    <hyperlink ref="F103" r:id="rId2" display="https://podminky.urs.cz/item/CS_URS_2025_01/183205112"/>
    <hyperlink ref="F110" r:id="rId3" display="https://podminky.urs.cz/item/CS_URS_2025_01/183402121"/>
    <hyperlink ref="F114" r:id="rId4" display="https://podminky.urs.cz/item/CS_URS_2025_01/183403111"/>
    <hyperlink ref="F118" r:id="rId5" display="https://podminky.urs.cz/item/CS_URS_2025_01/184102111"/>
    <hyperlink ref="F131" r:id="rId6" display="https://podminky.urs.cz/item/CS_URS_2025_01/184911421"/>
    <hyperlink ref="F147" r:id="rId7" display="https://podminky.urs.cz/item/CS_URS_2025_01/185802112"/>
    <hyperlink ref="F161" r:id="rId8" display="https://podminky.urs.cz/item/CS_URS_2025_01/185802114"/>
    <hyperlink ref="F182" r:id="rId9" display="https://podminky.urs.cz/item/CS_URS_2025_01/185804311"/>
    <hyperlink ref="F189" r:id="rId10" display="https://podminky.urs.cz/item/CS_URS_2025_01/185851121"/>
    <hyperlink ref="F196" r:id="rId11" display="https://podminky.urs.cz/item/CS_URS_2025_01/185851129"/>
    <hyperlink ref="F205" r:id="rId12" display="https://podminky.urs.cz/item/CS_URS_2025_01/183112130"/>
    <hyperlink ref="F212" r:id="rId13" display="https://podminky.urs.cz/item/CS_URS_2025_01/183205132"/>
    <hyperlink ref="F219" r:id="rId14" display="https://podminky.urs.cz/item/CS_URS_2025_01/183402122"/>
    <hyperlink ref="F226" r:id="rId15" display="https://podminky.urs.cz/item/CS_URS_2025_01/183403211"/>
    <hyperlink ref="F233" r:id="rId16" display="https://podminky.urs.cz/item/CS_URS_2025_01/184102121"/>
    <hyperlink ref="F246" r:id="rId17" display="https://podminky.urs.cz/item/CS_URS_2025_01/184911422"/>
    <hyperlink ref="F260" r:id="rId18" display="https://podminky.urs.cz/item/CS_URS_2025_01/185802122"/>
    <hyperlink ref="F273" r:id="rId19" display="https://podminky.urs.cz/item/CS_URS_2025_01/185802124"/>
    <hyperlink ref="F290" r:id="rId20" display="https://podminky.urs.cz/item/CS_URS_2025_01/185804311"/>
    <hyperlink ref="F297" r:id="rId21" display="https://podminky.urs.cz/item/CS_URS_2025_01/185851121"/>
    <hyperlink ref="F304" r:id="rId22" display="https://podminky.urs.cz/item/CS_URS_2025_01/185851129"/>
    <hyperlink ref="F313" r:id="rId23" display="https://podminky.urs.cz/item/CS_URS_2025_01/998231411"/>
    <hyperlink ref="F316" r:id="rId24" display="https://podminky.urs.cz/item/CS_URS_2025_01/998231431"/>
    <hyperlink ref="F320" r:id="rId25" display="https://podminky.urs.cz/item/CS_URS_2025_01/998231411"/>
    <hyperlink ref="F323" r:id="rId26" display="https://podminky.urs.cz/item/CS_URS_2025_01/9982314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130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1" customFormat="1" ht="12" customHeight="1">
      <c r="B8" s="23"/>
      <c r="D8" s="148" t="s">
        <v>153</v>
      </c>
      <c r="M8" s="23"/>
    </row>
    <row r="9" s="2" customFormat="1" ht="16.5" customHeight="1">
      <c r="A9" s="41"/>
      <c r="B9" s="47"/>
      <c r="C9" s="41"/>
      <c r="D9" s="41"/>
      <c r="E9" s="149" t="s">
        <v>1318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8" t="s">
        <v>518</v>
      </c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1891</v>
      </c>
      <c r="F11" s="41"/>
      <c r="G11" s="41"/>
      <c r="H11" s="41"/>
      <c r="I11" s="41"/>
      <c r="J11" s="41"/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8" t="s">
        <v>19</v>
      </c>
      <c r="E13" s="41"/>
      <c r="F13" s="139" t="s">
        <v>20</v>
      </c>
      <c r="G13" s="41"/>
      <c r="H13" s="41"/>
      <c r="I13" s="148" t="s">
        <v>21</v>
      </c>
      <c r="J13" s="139" t="s">
        <v>20</v>
      </c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22</v>
      </c>
      <c r="E14" s="41"/>
      <c r="F14" s="139" t="s">
        <v>23</v>
      </c>
      <c r="G14" s="41"/>
      <c r="H14" s="41"/>
      <c r="I14" s="148" t="s">
        <v>24</v>
      </c>
      <c r="J14" s="152" t="str">
        <f>'Rekapitulace stavby'!AN8</f>
        <v>5. 6. 2025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8" t="s">
        <v>26</v>
      </c>
      <c r="E16" s="41"/>
      <c r="F16" s="41"/>
      <c r="G16" s="41"/>
      <c r="H16" s="41"/>
      <c r="I16" s="148" t="s">
        <v>27</v>
      </c>
      <c r="J16" s="139" t="s">
        <v>20</v>
      </c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9" t="s">
        <v>28</v>
      </c>
      <c r="F17" s="41"/>
      <c r="G17" s="41"/>
      <c r="H17" s="41"/>
      <c r="I17" s="148" t="s">
        <v>29</v>
      </c>
      <c r="J17" s="139" t="s">
        <v>20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8" t="s">
        <v>30</v>
      </c>
      <c r="E19" s="41"/>
      <c r="F19" s="41"/>
      <c r="G19" s="41"/>
      <c r="H19" s="41"/>
      <c r="I19" s="148" t="s">
        <v>27</v>
      </c>
      <c r="J19" s="36" t="str">
        <f>'Rekapitulace stavby'!AN13</f>
        <v>Vyplň údaj</v>
      </c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9"/>
      <c r="G20" s="139"/>
      <c r="H20" s="139"/>
      <c r="I20" s="148" t="s">
        <v>29</v>
      </c>
      <c r="J20" s="36" t="str">
        <f>'Rekapitulace stavby'!AN14</f>
        <v>Vyplň údaj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8" t="s">
        <v>32</v>
      </c>
      <c r="E22" s="41"/>
      <c r="F22" s="41"/>
      <c r="G22" s="41"/>
      <c r="H22" s="41"/>
      <c r="I22" s="148" t="s">
        <v>27</v>
      </c>
      <c r="J22" s="139" t="s">
        <v>20</v>
      </c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9" t="s">
        <v>33</v>
      </c>
      <c r="F23" s="41"/>
      <c r="G23" s="41"/>
      <c r="H23" s="41"/>
      <c r="I23" s="148" t="s">
        <v>29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8" t="s">
        <v>34</v>
      </c>
      <c r="E25" s="41"/>
      <c r="F25" s="41"/>
      <c r="G25" s="41"/>
      <c r="H25" s="41"/>
      <c r="I25" s="148" t="s">
        <v>27</v>
      </c>
      <c r="J25" s="139" t="s">
        <v>20</v>
      </c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9" t="s">
        <v>35</v>
      </c>
      <c r="F26" s="41"/>
      <c r="G26" s="41"/>
      <c r="H26" s="41"/>
      <c r="I26" s="148" t="s">
        <v>29</v>
      </c>
      <c r="J26" s="139" t="s">
        <v>20</v>
      </c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8" t="s">
        <v>36</v>
      </c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3"/>
      <c r="B29" s="154"/>
      <c r="C29" s="153"/>
      <c r="D29" s="153"/>
      <c r="E29" s="155" t="s">
        <v>520</v>
      </c>
      <c r="F29" s="155"/>
      <c r="G29" s="155"/>
      <c r="H29" s="155"/>
      <c r="I29" s="153"/>
      <c r="J29" s="153"/>
      <c r="K29" s="153"/>
      <c r="L29" s="153"/>
      <c r="M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7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7"/>
      <c r="C32" s="41"/>
      <c r="D32" s="41"/>
      <c r="E32" s="148" t="s">
        <v>156</v>
      </c>
      <c r="F32" s="41"/>
      <c r="G32" s="41"/>
      <c r="H32" s="41"/>
      <c r="I32" s="41"/>
      <c r="J32" s="41"/>
      <c r="K32" s="158">
        <f>I65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>
      <c r="A33" s="41"/>
      <c r="B33" s="47"/>
      <c r="C33" s="41"/>
      <c r="D33" s="41"/>
      <c r="E33" s="148" t="s">
        <v>157</v>
      </c>
      <c r="F33" s="41"/>
      <c r="G33" s="41"/>
      <c r="H33" s="41"/>
      <c r="I33" s="41"/>
      <c r="J33" s="41"/>
      <c r="K33" s="158">
        <f>J65</f>
        <v>0</v>
      </c>
      <c r="L33" s="41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38</v>
      </c>
      <c r="E34" s="41"/>
      <c r="F34" s="41"/>
      <c r="G34" s="41"/>
      <c r="H34" s="41"/>
      <c r="I34" s="41"/>
      <c r="J34" s="41"/>
      <c r="K34" s="160">
        <f>ROUND(K92, 2)</f>
        <v>0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7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40</v>
      </c>
      <c r="G36" s="41"/>
      <c r="H36" s="41"/>
      <c r="I36" s="161" t="s">
        <v>39</v>
      </c>
      <c r="J36" s="41"/>
      <c r="K36" s="161" t="s">
        <v>41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2" t="s">
        <v>42</v>
      </c>
      <c r="E37" s="148" t="s">
        <v>43</v>
      </c>
      <c r="F37" s="158">
        <f>ROUND((SUM(BE92:BE314)),  2)</f>
        <v>0</v>
      </c>
      <c r="G37" s="41"/>
      <c r="H37" s="41"/>
      <c r="I37" s="163">
        <v>0.20999999999999999</v>
      </c>
      <c r="J37" s="41"/>
      <c r="K37" s="158">
        <f>ROUND(((SUM(BE92:BE314))*I37),  2)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8" t="s">
        <v>44</v>
      </c>
      <c r="F38" s="158">
        <f>ROUND((SUM(BF92:BF314)),  2)</f>
        <v>0</v>
      </c>
      <c r="G38" s="41"/>
      <c r="H38" s="41"/>
      <c r="I38" s="163">
        <v>0.12</v>
      </c>
      <c r="J38" s="41"/>
      <c r="K38" s="158">
        <f>ROUND(((SUM(BF92:BF314))*I38),  2)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45</v>
      </c>
      <c r="F39" s="158">
        <f>ROUND((SUM(BG92:BG314)),  2)</f>
        <v>0</v>
      </c>
      <c r="G39" s="41"/>
      <c r="H39" s="41"/>
      <c r="I39" s="163">
        <v>0.20999999999999999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8" t="s">
        <v>46</v>
      </c>
      <c r="F40" s="158">
        <f>ROUND((SUM(BH92:BH314)),  2)</f>
        <v>0</v>
      </c>
      <c r="G40" s="41"/>
      <c r="H40" s="41"/>
      <c r="I40" s="163">
        <v>0.12</v>
      </c>
      <c r="J40" s="41"/>
      <c r="K40" s="158">
        <f>0</f>
        <v>0</v>
      </c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8" t="s">
        <v>47</v>
      </c>
      <c r="F41" s="158">
        <f>ROUND((SUM(BI92:BI314)),  2)</f>
        <v>0</v>
      </c>
      <c r="G41" s="41"/>
      <c r="H41" s="41"/>
      <c r="I41" s="163">
        <v>0</v>
      </c>
      <c r="J41" s="41"/>
      <c r="K41" s="158">
        <f>0</f>
        <v>0</v>
      </c>
      <c r="L41" s="41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48</v>
      </c>
      <c r="E43" s="166"/>
      <c r="F43" s="166"/>
      <c r="G43" s="167" t="s">
        <v>49</v>
      </c>
      <c r="H43" s="168" t="s">
        <v>50</v>
      </c>
      <c r="I43" s="166"/>
      <c r="J43" s="166"/>
      <c r="K43" s="169">
        <f>SUM(K34:K41)</f>
        <v>0</v>
      </c>
      <c r="L43" s="170"/>
      <c r="M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158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17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Revitalizace zahrady Benediktinského opatství</v>
      </c>
      <c r="F52" s="35"/>
      <c r="G52" s="35"/>
      <c r="H52" s="35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153</v>
      </c>
      <c r="D53" s="25"/>
      <c r="E53" s="25"/>
      <c r="F53" s="25"/>
      <c r="G53" s="25"/>
      <c r="H53" s="25"/>
      <c r="I53" s="25"/>
      <c r="J53" s="25"/>
      <c r="K53" s="25"/>
      <c r="L53" s="25"/>
      <c r="M53" s="23"/>
    </row>
    <row r="54" s="2" customFormat="1" ht="16.5" customHeight="1">
      <c r="A54" s="41"/>
      <c r="B54" s="42"/>
      <c r="C54" s="43"/>
      <c r="D54" s="43"/>
      <c r="E54" s="175" t="s">
        <v>1318</v>
      </c>
      <c r="F54" s="43"/>
      <c r="G54" s="43"/>
      <c r="H54" s="43"/>
      <c r="I54" s="43"/>
      <c r="J54" s="43"/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2" customHeight="1">
      <c r="A55" s="41"/>
      <c r="B55" s="42"/>
      <c r="C55" s="35" t="s">
        <v>518</v>
      </c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6.5" customHeight="1">
      <c r="A56" s="41"/>
      <c r="B56" s="42"/>
      <c r="C56" s="43"/>
      <c r="D56" s="43"/>
      <c r="E56" s="72" t="str">
        <f>E11</f>
        <v>2025-014-04-04 - Krajinářské úpravy - výsadba keřů</v>
      </c>
      <c r="F56" s="43"/>
      <c r="G56" s="43"/>
      <c r="H56" s="43"/>
      <c r="I56" s="43"/>
      <c r="J56" s="43"/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2" customHeight="1">
      <c r="A58" s="41"/>
      <c r="B58" s="42"/>
      <c r="C58" s="35" t="s">
        <v>22</v>
      </c>
      <c r="D58" s="43"/>
      <c r="E58" s="43"/>
      <c r="F58" s="30" t="str">
        <f>F14</f>
        <v>parc.č.:1236, 1237/1, 1237/2, 1238, k.ú</v>
      </c>
      <c r="G58" s="43"/>
      <c r="H58" s="43"/>
      <c r="I58" s="35" t="s">
        <v>24</v>
      </c>
      <c r="J58" s="75" t="str">
        <f>IF(J14="","",J14)</f>
        <v>5. 6. 2025</v>
      </c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40.05" customHeight="1">
      <c r="A60" s="41"/>
      <c r="B60" s="42"/>
      <c r="C60" s="35" t="s">
        <v>26</v>
      </c>
      <c r="D60" s="43"/>
      <c r="E60" s="43"/>
      <c r="F60" s="30" t="str">
        <f>E17</f>
        <v xml:space="preserve">Benediktinské opatství, Vyšehradská 49, Praha 2   </v>
      </c>
      <c r="G60" s="43"/>
      <c r="H60" s="43"/>
      <c r="I60" s="35" t="s">
        <v>32</v>
      </c>
      <c r="J60" s="39" t="str">
        <f>E23</f>
        <v xml:space="preserve">Ing. arch. Tomáš Hradečný, Sestupná 21, Praha 6   </v>
      </c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15.15" customHeight="1">
      <c r="A61" s="41"/>
      <c r="B61" s="42"/>
      <c r="C61" s="35" t="s">
        <v>30</v>
      </c>
      <c r="D61" s="43"/>
      <c r="E61" s="43"/>
      <c r="F61" s="30" t="str">
        <f>IF(E20="","",E20)</f>
        <v>Vyplň údaj</v>
      </c>
      <c r="G61" s="43"/>
      <c r="H61" s="43"/>
      <c r="I61" s="35" t="s">
        <v>34</v>
      </c>
      <c r="J61" s="39" t="str">
        <f>E26</f>
        <v>Ing. Dana Mlejnková</v>
      </c>
      <c r="K61" s="43"/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9.28" customHeight="1">
      <c r="A63" s="41"/>
      <c r="B63" s="42"/>
      <c r="C63" s="176" t="s">
        <v>159</v>
      </c>
      <c r="D63" s="177"/>
      <c r="E63" s="177"/>
      <c r="F63" s="177"/>
      <c r="G63" s="177"/>
      <c r="H63" s="177"/>
      <c r="I63" s="178" t="s">
        <v>160</v>
      </c>
      <c r="J63" s="178" t="s">
        <v>161</v>
      </c>
      <c r="K63" s="178" t="s">
        <v>162</v>
      </c>
      <c r="L63" s="177"/>
      <c r="M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2.8" customHeight="1">
      <c r="A65" s="41"/>
      <c r="B65" s="42"/>
      <c r="C65" s="179" t="s">
        <v>72</v>
      </c>
      <c r="D65" s="43"/>
      <c r="E65" s="43"/>
      <c r="F65" s="43"/>
      <c r="G65" s="43"/>
      <c r="H65" s="43"/>
      <c r="I65" s="105">
        <f>Q92</f>
        <v>0</v>
      </c>
      <c r="J65" s="105">
        <f>R92</f>
        <v>0</v>
      </c>
      <c r="K65" s="105">
        <f>K92</f>
        <v>0</v>
      </c>
      <c r="L65" s="43"/>
      <c r="M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U65" s="20" t="s">
        <v>163</v>
      </c>
    </row>
    <row r="66" s="9" customFormat="1" ht="24.96" customHeight="1">
      <c r="A66" s="9"/>
      <c r="B66" s="180"/>
      <c r="C66" s="181"/>
      <c r="D66" s="182" t="s">
        <v>164</v>
      </c>
      <c r="E66" s="183"/>
      <c r="F66" s="183"/>
      <c r="G66" s="183"/>
      <c r="H66" s="183"/>
      <c r="I66" s="184">
        <f>Q93</f>
        <v>0</v>
      </c>
      <c r="J66" s="184">
        <f>R93</f>
        <v>0</v>
      </c>
      <c r="K66" s="184">
        <f>K93</f>
        <v>0</v>
      </c>
      <c r="L66" s="181"/>
      <c r="M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31"/>
      <c r="D67" s="187" t="s">
        <v>1762</v>
      </c>
      <c r="E67" s="188"/>
      <c r="F67" s="188"/>
      <c r="G67" s="188"/>
      <c r="H67" s="188"/>
      <c r="I67" s="189">
        <f>Q94</f>
        <v>0</v>
      </c>
      <c r="J67" s="189">
        <f>R94</f>
        <v>0</v>
      </c>
      <c r="K67" s="189">
        <f>K94</f>
        <v>0</v>
      </c>
      <c r="L67" s="131"/>
      <c r="M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31"/>
      <c r="D68" s="187" t="s">
        <v>1892</v>
      </c>
      <c r="E68" s="188"/>
      <c r="F68" s="188"/>
      <c r="G68" s="188"/>
      <c r="H68" s="188"/>
      <c r="I68" s="189">
        <f>Q221</f>
        <v>0</v>
      </c>
      <c r="J68" s="189">
        <f>R221</f>
        <v>0</v>
      </c>
      <c r="K68" s="189">
        <f>K221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31"/>
      <c r="D69" s="187" t="s">
        <v>1893</v>
      </c>
      <c r="E69" s="188"/>
      <c r="F69" s="188"/>
      <c r="G69" s="188"/>
      <c r="H69" s="188"/>
      <c r="I69" s="189">
        <f>Q301</f>
        <v>0</v>
      </c>
      <c r="J69" s="189">
        <f>R301</f>
        <v>0</v>
      </c>
      <c r="K69" s="189">
        <f>K301</f>
        <v>0</v>
      </c>
      <c r="L69" s="131"/>
      <c r="M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31"/>
      <c r="D70" s="187" t="s">
        <v>1894</v>
      </c>
      <c r="E70" s="188"/>
      <c r="F70" s="188"/>
      <c r="G70" s="188"/>
      <c r="H70" s="188"/>
      <c r="I70" s="189">
        <f>Q308</f>
        <v>0</v>
      </c>
      <c r="J70" s="189">
        <f>R308</f>
        <v>0</v>
      </c>
      <c r="K70" s="189">
        <f>K308</f>
        <v>0</v>
      </c>
      <c r="L70" s="131"/>
      <c r="M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150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15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175</v>
      </c>
      <c r="D77" s="43"/>
      <c r="E77" s="43"/>
      <c r="F77" s="43"/>
      <c r="G77" s="43"/>
      <c r="H77" s="43"/>
      <c r="I77" s="43"/>
      <c r="J77" s="43"/>
      <c r="K77" s="43"/>
      <c r="L77" s="43"/>
      <c r="M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17</v>
      </c>
      <c r="D79" s="43"/>
      <c r="E79" s="43"/>
      <c r="F79" s="43"/>
      <c r="G79" s="43"/>
      <c r="H79" s="43"/>
      <c r="I79" s="43"/>
      <c r="J79" s="43"/>
      <c r="K79" s="43"/>
      <c r="L79" s="43"/>
      <c r="M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5" t="str">
        <f>E7</f>
        <v>Revitalizace zahrady Benediktinského opatství</v>
      </c>
      <c r="F80" s="35"/>
      <c r="G80" s="35"/>
      <c r="H80" s="35"/>
      <c r="I80" s="43"/>
      <c r="J80" s="43"/>
      <c r="K80" s="43"/>
      <c r="L80" s="43"/>
      <c r="M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153</v>
      </c>
      <c r="D81" s="25"/>
      <c r="E81" s="25"/>
      <c r="F81" s="25"/>
      <c r="G81" s="25"/>
      <c r="H81" s="25"/>
      <c r="I81" s="25"/>
      <c r="J81" s="25"/>
      <c r="K81" s="25"/>
      <c r="L81" s="25"/>
      <c r="M81" s="23"/>
    </row>
    <row r="82" s="2" customFormat="1" ht="16.5" customHeight="1">
      <c r="A82" s="41"/>
      <c r="B82" s="42"/>
      <c r="C82" s="43"/>
      <c r="D82" s="43"/>
      <c r="E82" s="175" t="s">
        <v>1318</v>
      </c>
      <c r="F82" s="43"/>
      <c r="G82" s="43"/>
      <c r="H82" s="43"/>
      <c r="I82" s="43"/>
      <c r="J82" s="43"/>
      <c r="K82" s="43"/>
      <c r="L82" s="43"/>
      <c r="M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518</v>
      </c>
      <c r="D83" s="43"/>
      <c r="E83" s="43"/>
      <c r="F83" s="43"/>
      <c r="G83" s="43"/>
      <c r="H83" s="43"/>
      <c r="I83" s="43"/>
      <c r="J83" s="43"/>
      <c r="K83" s="43"/>
      <c r="L83" s="43"/>
      <c r="M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2025-014-04-04 - Krajinářské úpravy - výsadba keřů</v>
      </c>
      <c r="F84" s="43"/>
      <c r="G84" s="43"/>
      <c r="H84" s="43"/>
      <c r="I84" s="43"/>
      <c r="J84" s="43"/>
      <c r="K84" s="43"/>
      <c r="L84" s="43"/>
      <c r="M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22</v>
      </c>
      <c r="D86" s="43"/>
      <c r="E86" s="43"/>
      <c r="F86" s="30" t="str">
        <f>F14</f>
        <v>parc.č.:1236, 1237/1, 1237/2, 1238, k.ú</v>
      </c>
      <c r="G86" s="43"/>
      <c r="H86" s="43"/>
      <c r="I86" s="35" t="s">
        <v>24</v>
      </c>
      <c r="J86" s="75" t="str">
        <f>IF(J14="","",J14)</f>
        <v>5. 6. 2025</v>
      </c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40.05" customHeight="1">
      <c r="A88" s="41"/>
      <c r="B88" s="42"/>
      <c r="C88" s="35" t="s">
        <v>26</v>
      </c>
      <c r="D88" s="43"/>
      <c r="E88" s="43"/>
      <c r="F88" s="30" t="str">
        <f>E17</f>
        <v xml:space="preserve">Benediktinské opatství, Vyšehradská 49, Praha 2   </v>
      </c>
      <c r="G88" s="43"/>
      <c r="H88" s="43"/>
      <c r="I88" s="35" t="s">
        <v>32</v>
      </c>
      <c r="J88" s="39" t="str">
        <f>E23</f>
        <v xml:space="preserve">Ing. arch. Tomáš Hradečný, Sestupná 21, Praha 6   </v>
      </c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30</v>
      </c>
      <c r="D89" s="43"/>
      <c r="E89" s="43"/>
      <c r="F89" s="30" t="str">
        <f>IF(E20="","",E20)</f>
        <v>Vyplň údaj</v>
      </c>
      <c r="G89" s="43"/>
      <c r="H89" s="43"/>
      <c r="I89" s="35" t="s">
        <v>34</v>
      </c>
      <c r="J89" s="39" t="str">
        <f>E26</f>
        <v>Ing. Dana Mlejnková</v>
      </c>
      <c r="K89" s="43"/>
      <c r="L89" s="43"/>
      <c r="M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91"/>
      <c r="B91" s="192"/>
      <c r="C91" s="193" t="s">
        <v>176</v>
      </c>
      <c r="D91" s="194" t="s">
        <v>57</v>
      </c>
      <c r="E91" s="194" t="s">
        <v>53</v>
      </c>
      <c r="F91" s="194" t="s">
        <v>54</v>
      </c>
      <c r="G91" s="194" t="s">
        <v>177</v>
      </c>
      <c r="H91" s="194" t="s">
        <v>178</v>
      </c>
      <c r="I91" s="194" t="s">
        <v>179</v>
      </c>
      <c r="J91" s="194" t="s">
        <v>180</v>
      </c>
      <c r="K91" s="194" t="s">
        <v>162</v>
      </c>
      <c r="L91" s="195" t="s">
        <v>181</v>
      </c>
      <c r="M91" s="196"/>
      <c r="N91" s="95" t="s">
        <v>20</v>
      </c>
      <c r="O91" s="96" t="s">
        <v>42</v>
      </c>
      <c r="P91" s="96" t="s">
        <v>182</v>
      </c>
      <c r="Q91" s="96" t="s">
        <v>183</v>
      </c>
      <c r="R91" s="96" t="s">
        <v>184</v>
      </c>
      <c r="S91" s="96" t="s">
        <v>185</v>
      </c>
      <c r="T91" s="96" t="s">
        <v>186</v>
      </c>
      <c r="U91" s="96" t="s">
        <v>187</v>
      </c>
      <c r="V91" s="96" t="s">
        <v>188</v>
      </c>
      <c r="W91" s="96" t="s">
        <v>189</v>
      </c>
      <c r="X91" s="97" t="s">
        <v>190</v>
      </c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1"/>
      <c r="B92" s="42"/>
      <c r="C92" s="102" t="s">
        <v>191</v>
      </c>
      <c r="D92" s="43"/>
      <c r="E92" s="43"/>
      <c r="F92" s="43"/>
      <c r="G92" s="43"/>
      <c r="H92" s="43"/>
      <c r="I92" s="43"/>
      <c r="J92" s="43"/>
      <c r="K92" s="197">
        <f>BK92</f>
        <v>0</v>
      </c>
      <c r="L92" s="43"/>
      <c r="M92" s="47"/>
      <c r="N92" s="98"/>
      <c r="O92" s="198"/>
      <c r="P92" s="99"/>
      <c r="Q92" s="199">
        <f>Q93</f>
        <v>0</v>
      </c>
      <c r="R92" s="199">
        <f>R93</f>
        <v>0</v>
      </c>
      <c r="S92" s="99"/>
      <c r="T92" s="200">
        <f>T93</f>
        <v>0</v>
      </c>
      <c r="U92" s="99"/>
      <c r="V92" s="200">
        <f>V93</f>
        <v>9.4571300000000011</v>
      </c>
      <c r="W92" s="99"/>
      <c r="X92" s="201">
        <f>X93</f>
        <v>0</v>
      </c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163</v>
      </c>
      <c r="BK92" s="202">
        <f>BK93</f>
        <v>0</v>
      </c>
    </row>
    <row r="93" s="12" customFormat="1" ht="25.92" customHeight="1">
      <c r="A93" s="12"/>
      <c r="B93" s="203"/>
      <c r="C93" s="204"/>
      <c r="D93" s="205" t="s">
        <v>73</v>
      </c>
      <c r="E93" s="206" t="s">
        <v>192</v>
      </c>
      <c r="F93" s="206" t="s">
        <v>193</v>
      </c>
      <c r="G93" s="204"/>
      <c r="H93" s="204"/>
      <c r="I93" s="207"/>
      <c r="J93" s="207"/>
      <c r="K93" s="208">
        <f>BK93</f>
        <v>0</v>
      </c>
      <c r="L93" s="204"/>
      <c r="M93" s="209"/>
      <c r="N93" s="210"/>
      <c r="O93" s="211"/>
      <c r="P93" s="211"/>
      <c r="Q93" s="212">
        <f>Q94+Q221+Q301+Q308</f>
        <v>0</v>
      </c>
      <c r="R93" s="212">
        <f>R94+R221+R301+R308</f>
        <v>0</v>
      </c>
      <c r="S93" s="211"/>
      <c r="T93" s="213">
        <f>T94+T221+T301+T308</f>
        <v>0</v>
      </c>
      <c r="U93" s="211"/>
      <c r="V93" s="213">
        <f>V94+V221+V301+V308</f>
        <v>9.4571300000000011</v>
      </c>
      <c r="W93" s="211"/>
      <c r="X93" s="214">
        <f>X94+X221+X301+X308</f>
        <v>0</v>
      </c>
      <c r="Y93" s="12"/>
      <c r="Z93" s="12"/>
      <c r="AA93" s="12"/>
      <c r="AB93" s="12"/>
      <c r="AC93" s="12"/>
      <c r="AD93" s="12"/>
      <c r="AE93" s="12"/>
      <c r="AR93" s="215" t="s">
        <v>82</v>
      </c>
      <c r="AT93" s="216" t="s">
        <v>73</v>
      </c>
      <c r="AU93" s="216" t="s">
        <v>74</v>
      </c>
      <c r="AY93" s="215" t="s">
        <v>194</v>
      </c>
      <c r="BK93" s="217">
        <f>BK94+BK221+BK301+BK308</f>
        <v>0</v>
      </c>
    </row>
    <row r="94" s="12" customFormat="1" ht="22.8" customHeight="1">
      <c r="A94" s="12"/>
      <c r="B94" s="203"/>
      <c r="C94" s="204"/>
      <c r="D94" s="205" t="s">
        <v>73</v>
      </c>
      <c r="E94" s="218" t="s">
        <v>195</v>
      </c>
      <c r="F94" s="218" t="s">
        <v>1766</v>
      </c>
      <c r="G94" s="204"/>
      <c r="H94" s="204"/>
      <c r="I94" s="207"/>
      <c r="J94" s="207"/>
      <c r="K94" s="219">
        <f>BK94</f>
        <v>0</v>
      </c>
      <c r="L94" s="204"/>
      <c r="M94" s="209"/>
      <c r="N94" s="210"/>
      <c r="O94" s="211"/>
      <c r="P94" s="211"/>
      <c r="Q94" s="212">
        <f>SUM(Q95:Q220)</f>
        <v>0</v>
      </c>
      <c r="R94" s="212">
        <f>SUM(R95:R220)</f>
        <v>0</v>
      </c>
      <c r="S94" s="211"/>
      <c r="T94" s="213">
        <f>SUM(T95:T220)</f>
        <v>0</v>
      </c>
      <c r="U94" s="211"/>
      <c r="V94" s="213">
        <f>SUM(V95:V220)</f>
        <v>9.2569300000000005</v>
      </c>
      <c r="W94" s="211"/>
      <c r="X94" s="214">
        <f>SUM(X95:X220)</f>
        <v>0</v>
      </c>
      <c r="Y94" s="12"/>
      <c r="Z94" s="12"/>
      <c r="AA94" s="12"/>
      <c r="AB94" s="12"/>
      <c r="AC94" s="12"/>
      <c r="AD94" s="12"/>
      <c r="AE94" s="12"/>
      <c r="AR94" s="215" t="s">
        <v>82</v>
      </c>
      <c r="AT94" s="216" t="s">
        <v>73</v>
      </c>
      <c r="AU94" s="216" t="s">
        <v>82</v>
      </c>
      <c r="AY94" s="215" t="s">
        <v>194</v>
      </c>
      <c r="BK94" s="217">
        <f>SUM(BK95:BK220)</f>
        <v>0</v>
      </c>
    </row>
    <row r="95" s="2" customFormat="1" ht="24.15" customHeight="1">
      <c r="A95" s="41"/>
      <c r="B95" s="42"/>
      <c r="C95" s="220" t="s">
        <v>82</v>
      </c>
      <c r="D95" s="220" t="s">
        <v>197</v>
      </c>
      <c r="E95" s="221" t="s">
        <v>1895</v>
      </c>
      <c r="F95" s="222" t="s">
        <v>1896</v>
      </c>
      <c r="G95" s="223" t="s">
        <v>503</v>
      </c>
      <c r="H95" s="224">
        <v>890</v>
      </c>
      <c r="I95" s="225"/>
      <c r="J95" s="225"/>
      <c r="K95" s="226">
        <f>ROUND(P95*H95,2)</f>
        <v>0</v>
      </c>
      <c r="L95" s="222" t="s">
        <v>201</v>
      </c>
      <c r="M95" s="47"/>
      <c r="N95" s="227" t="s">
        <v>20</v>
      </c>
      <c r="O95" s="228" t="s">
        <v>43</v>
      </c>
      <c r="P95" s="229">
        <f>I95+J95</f>
        <v>0</v>
      </c>
      <c r="Q95" s="229">
        <f>ROUND(I95*H95,2)</f>
        <v>0</v>
      </c>
      <c r="R95" s="229">
        <f>ROUND(J95*H95,2)</f>
        <v>0</v>
      </c>
      <c r="S95" s="87"/>
      <c r="T95" s="230">
        <f>S95*H95</f>
        <v>0</v>
      </c>
      <c r="U95" s="230">
        <v>0</v>
      </c>
      <c r="V95" s="230">
        <f>U95*H95</f>
        <v>0</v>
      </c>
      <c r="W95" s="230">
        <v>0</v>
      </c>
      <c r="X95" s="231">
        <f>W95*H95</f>
        <v>0</v>
      </c>
      <c r="Y95" s="41"/>
      <c r="Z95" s="41"/>
      <c r="AA95" s="41"/>
      <c r="AB95" s="41"/>
      <c r="AC95" s="41"/>
      <c r="AD95" s="41"/>
      <c r="AE95" s="41"/>
      <c r="AR95" s="232" t="s">
        <v>202</v>
      </c>
      <c r="AT95" s="232" t="s">
        <v>197</v>
      </c>
      <c r="AU95" s="232" t="s">
        <v>84</v>
      </c>
      <c r="AY95" s="20" t="s">
        <v>194</v>
      </c>
      <c r="BE95" s="233">
        <f>IF(O95="základní",K95,0)</f>
        <v>0</v>
      </c>
      <c r="BF95" s="233">
        <f>IF(O95="snížená",K95,0)</f>
        <v>0</v>
      </c>
      <c r="BG95" s="233">
        <f>IF(O95="zákl. přenesená",K95,0)</f>
        <v>0</v>
      </c>
      <c r="BH95" s="233">
        <f>IF(O95="sníž. přenesená",K95,0)</f>
        <v>0</v>
      </c>
      <c r="BI95" s="233">
        <f>IF(O95="nulová",K95,0)</f>
        <v>0</v>
      </c>
      <c r="BJ95" s="20" t="s">
        <v>82</v>
      </c>
      <c r="BK95" s="233">
        <f>ROUND(P95*H95,2)</f>
        <v>0</v>
      </c>
      <c r="BL95" s="20" t="s">
        <v>202</v>
      </c>
      <c r="BM95" s="232" t="s">
        <v>1897</v>
      </c>
    </row>
    <row r="96" s="2" customFormat="1">
      <c r="A96" s="41"/>
      <c r="B96" s="42"/>
      <c r="C96" s="43"/>
      <c r="D96" s="234" t="s">
        <v>204</v>
      </c>
      <c r="E96" s="43"/>
      <c r="F96" s="235" t="s">
        <v>1898</v>
      </c>
      <c r="G96" s="43"/>
      <c r="H96" s="43"/>
      <c r="I96" s="236"/>
      <c r="J96" s="236"/>
      <c r="K96" s="43"/>
      <c r="L96" s="43"/>
      <c r="M96" s="47"/>
      <c r="N96" s="237"/>
      <c r="O96" s="238"/>
      <c r="P96" s="87"/>
      <c r="Q96" s="87"/>
      <c r="R96" s="87"/>
      <c r="S96" s="87"/>
      <c r="T96" s="87"/>
      <c r="U96" s="87"/>
      <c r="V96" s="87"/>
      <c r="W96" s="87"/>
      <c r="X96" s="88"/>
      <c r="Y96" s="41"/>
      <c r="Z96" s="41"/>
      <c r="AA96" s="41"/>
      <c r="AB96" s="41"/>
      <c r="AC96" s="41"/>
      <c r="AD96" s="41"/>
      <c r="AE96" s="41"/>
      <c r="AT96" s="20" t="s">
        <v>204</v>
      </c>
      <c r="AU96" s="20" t="s">
        <v>84</v>
      </c>
    </row>
    <row r="97" s="13" customFormat="1">
      <c r="A97" s="13"/>
      <c r="B97" s="239"/>
      <c r="C97" s="240"/>
      <c r="D97" s="241" t="s">
        <v>206</v>
      </c>
      <c r="E97" s="242" t="s">
        <v>20</v>
      </c>
      <c r="F97" s="243" t="s">
        <v>1899</v>
      </c>
      <c r="G97" s="240"/>
      <c r="H97" s="242" t="s">
        <v>20</v>
      </c>
      <c r="I97" s="244"/>
      <c r="J97" s="244"/>
      <c r="K97" s="240"/>
      <c r="L97" s="240"/>
      <c r="M97" s="245"/>
      <c r="N97" s="246"/>
      <c r="O97" s="247"/>
      <c r="P97" s="247"/>
      <c r="Q97" s="247"/>
      <c r="R97" s="247"/>
      <c r="S97" s="247"/>
      <c r="T97" s="247"/>
      <c r="U97" s="247"/>
      <c r="V97" s="247"/>
      <c r="W97" s="247"/>
      <c r="X97" s="248"/>
      <c r="Y97" s="13"/>
      <c r="Z97" s="13"/>
      <c r="AA97" s="13"/>
      <c r="AB97" s="13"/>
      <c r="AC97" s="13"/>
      <c r="AD97" s="13"/>
      <c r="AE97" s="13"/>
      <c r="AT97" s="249" t="s">
        <v>206</v>
      </c>
      <c r="AU97" s="249" t="s">
        <v>84</v>
      </c>
      <c r="AV97" s="13" t="s">
        <v>82</v>
      </c>
      <c r="AW97" s="13" t="s">
        <v>5</v>
      </c>
      <c r="AX97" s="13" t="s">
        <v>74</v>
      </c>
      <c r="AY97" s="249" t="s">
        <v>194</v>
      </c>
    </row>
    <row r="98" s="13" customFormat="1">
      <c r="A98" s="13"/>
      <c r="B98" s="239"/>
      <c r="C98" s="240"/>
      <c r="D98" s="241" t="s">
        <v>206</v>
      </c>
      <c r="E98" s="242" t="s">
        <v>20</v>
      </c>
      <c r="F98" s="243" t="s">
        <v>1900</v>
      </c>
      <c r="G98" s="240"/>
      <c r="H98" s="242" t="s">
        <v>20</v>
      </c>
      <c r="I98" s="244"/>
      <c r="J98" s="244"/>
      <c r="K98" s="240"/>
      <c r="L98" s="240"/>
      <c r="M98" s="245"/>
      <c r="N98" s="246"/>
      <c r="O98" s="247"/>
      <c r="P98" s="247"/>
      <c r="Q98" s="247"/>
      <c r="R98" s="247"/>
      <c r="S98" s="247"/>
      <c r="T98" s="247"/>
      <c r="U98" s="247"/>
      <c r="V98" s="247"/>
      <c r="W98" s="247"/>
      <c r="X98" s="248"/>
      <c r="Y98" s="13"/>
      <c r="Z98" s="13"/>
      <c r="AA98" s="13"/>
      <c r="AB98" s="13"/>
      <c r="AC98" s="13"/>
      <c r="AD98" s="13"/>
      <c r="AE98" s="13"/>
      <c r="AT98" s="249" t="s">
        <v>206</v>
      </c>
      <c r="AU98" s="249" t="s">
        <v>84</v>
      </c>
      <c r="AV98" s="13" t="s">
        <v>82</v>
      </c>
      <c r="AW98" s="13" t="s">
        <v>5</v>
      </c>
      <c r="AX98" s="13" t="s">
        <v>74</v>
      </c>
      <c r="AY98" s="249" t="s">
        <v>194</v>
      </c>
    </row>
    <row r="99" s="13" customFormat="1">
      <c r="A99" s="13"/>
      <c r="B99" s="239"/>
      <c r="C99" s="240"/>
      <c r="D99" s="241" t="s">
        <v>206</v>
      </c>
      <c r="E99" s="242" t="s">
        <v>20</v>
      </c>
      <c r="F99" s="243" t="s">
        <v>506</v>
      </c>
      <c r="G99" s="240"/>
      <c r="H99" s="242" t="s">
        <v>20</v>
      </c>
      <c r="I99" s="244"/>
      <c r="J99" s="244"/>
      <c r="K99" s="240"/>
      <c r="L99" s="240"/>
      <c r="M99" s="245"/>
      <c r="N99" s="246"/>
      <c r="O99" s="247"/>
      <c r="P99" s="247"/>
      <c r="Q99" s="247"/>
      <c r="R99" s="247"/>
      <c r="S99" s="247"/>
      <c r="T99" s="247"/>
      <c r="U99" s="247"/>
      <c r="V99" s="247"/>
      <c r="W99" s="247"/>
      <c r="X99" s="248"/>
      <c r="Y99" s="13"/>
      <c r="Z99" s="13"/>
      <c r="AA99" s="13"/>
      <c r="AB99" s="13"/>
      <c r="AC99" s="13"/>
      <c r="AD99" s="13"/>
      <c r="AE99" s="13"/>
      <c r="AT99" s="249" t="s">
        <v>206</v>
      </c>
      <c r="AU99" s="249" t="s">
        <v>84</v>
      </c>
      <c r="AV99" s="13" t="s">
        <v>82</v>
      </c>
      <c r="AW99" s="13" t="s">
        <v>5</v>
      </c>
      <c r="AX99" s="13" t="s">
        <v>74</v>
      </c>
      <c r="AY99" s="249" t="s">
        <v>194</v>
      </c>
    </row>
    <row r="100" s="14" customFormat="1">
      <c r="A100" s="14"/>
      <c r="B100" s="250"/>
      <c r="C100" s="251"/>
      <c r="D100" s="241" t="s">
        <v>206</v>
      </c>
      <c r="E100" s="252" t="s">
        <v>20</v>
      </c>
      <c r="F100" s="253" t="s">
        <v>1901</v>
      </c>
      <c r="G100" s="251"/>
      <c r="H100" s="254">
        <v>890</v>
      </c>
      <c r="I100" s="255"/>
      <c r="J100" s="255"/>
      <c r="K100" s="251"/>
      <c r="L100" s="251"/>
      <c r="M100" s="256"/>
      <c r="N100" s="257"/>
      <c r="O100" s="258"/>
      <c r="P100" s="258"/>
      <c r="Q100" s="258"/>
      <c r="R100" s="258"/>
      <c r="S100" s="258"/>
      <c r="T100" s="258"/>
      <c r="U100" s="258"/>
      <c r="V100" s="258"/>
      <c r="W100" s="258"/>
      <c r="X100" s="259"/>
      <c r="Y100" s="14"/>
      <c r="Z100" s="14"/>
      <c r="AA100" s="14"/>
      <c r="AB100" s="14"/>
      <c r="AC100" s="14"/>
      <c r="AD100" s="14"/>
      <c r="AE100" s="14"/>
      <c r="AT100" s="260" t="s">
        <v>206</v>
      </c>
      <c r="AU100" s="260" t="s">
        <v>84</v>
      </c>
      <c r="AV100" s="14" t="s">
        <v>84</v>
      </c>
      <c r="AW100" s="14" t="s">
        <v>5</v>
      </c>
      <c r="AX100" s="14" t="s">
        <v>74</v>
      </c>
      <c r="AY100" s="260" t="s">
        <v>194</v>
      </c>
    </row>
    <row r="101" s="15" customFormat="1">
      <c r="A101" s="15"/>
      <c r="B101" s="261"/>
      <c r="C101" s="262"/>
      <c r="D101" s="241" t="s">
        <v>206</v>
      </c>
      <c r="E101" s="263" t="s">
        <v>20</v>
      </c>
      <c r="F101" s="264" t="s">
        <v>210</v>
      </c>
      <c r="G101" s="262"/>
      <c r="H101" s="265">
        <v>890</v>
      </c>
      <c r="I101" s="266"/>
      <c r="J101" s="266"/>
      <c r="K101" s="262"/>
      <c r="L101" s="262"/>
      <c r="M101" s="267"/>
      <c r="N101" s="268"/>
      <c r="O101" s="269"/>
      <c r="P101" s="269"/>
      <c r="Q101" s="269"/>
      <c r="R101" s="269"/>
      <c r="S101" s="269"/>
      <c r="T101" s="269"/>
      <c r="U101" s="269"/>
      <c r="V101" s="269"/>
      <c r="W101" s="269"/>
      <c r="X101" s="270"/>
      <c r="Y101" s="15"/>
      <c r="Z101" s="15"/>
      <c r="AA101" s="15"/>
      <c r="AB101" s="15"/>
      <c r="AC101" s="15"/>
      <c r="AD101" s="15"/>
      <c r="AE101" s="15"/>
      <c r="AT101" s="271" t="s">
        <v>206</v>
      </c>
      <c r="AU101" s="271" t="s">
        <v>84</v>
      </c>
      <c r="AV101" s="15" t="s">
        <v>202</v>
      </c>
      <c r="AW101" s="15" t="s">
        <v>5</v>
      </c>
      <c r="AX101" s="15" t="s">
        <v>82</v>
      </c>
      <c r="AY101" s="271" t="s">
        <v>194</v>
      </c>
    </row>
    <row r="102" s="2" customFormat="1" ht="24.15" customHeight="1">
      <c r="A102" s="41"/>
      <c r="B102" s="42"/>
      <c r="C102" s="220" t="s">
        <v>84</v>
      </c>
      <c r="D102" s="220" t="s">
        <v>197</v>
      </c>
      <c r="E102" s="221" t="s">
        <v>1774</v>
      </c>
      <c r="F102" s="222" t="s">
        <v>1775</v>
      </c>
      <c r="G102" s="223" t="s">
        <v>200</v>
      </c>
      <c r="H102" s="224">
        <v>83</v>
      </c>
      <c r="I102" s="225"/>
      <c r="J102" s="225"/>
      <c r="K102" s="226">
        <f>ROUND(P102*H102,2)</f>
        <v>0</v>
      </c>
      <c r="L102" s="222" t="s">
        <v>201</v>
      </c>
      <c r="M102" s="47"/>
      <c r="N102" s="227" t="s">
        <v>20</v>
      </c>
      <c r="O102" s="228" t="s">
        <v>43</v>
      </c>
      <c r="P102" s="229">
        <f>I102+J102</f>
        <v>0</v>
      </c>
      <c r="Q102" s="229">
        <f>ROUND(I102*H102,2)</f>
        <v>0</v>
      </c>
      <c r="R102" s="229">
        <f>ROUND(J102*H102,2)</f>
        <v>0</v>
      </c>
      <c r="S102" s="87"/>
      <c r="T102" s="230">
        <f>S102*H102</f>
        <v>0</v>
      </c>
      <c r="U102" s="230">
        <v>0</v>
      </c>
      <c r="V102" s="230">
        <f>U102*H102</f>
        <v>0</v>
      </c>
      <c r="W102" s="230">
        <v>0</v>
      </c>
      <c r="X102" s="231">
        <f>W102*H102</f>
        <v>0</v>
      </c>
      <c r="Y102" s="41"/>
      <c r="Z102" s="41"/>
      <c r="AA102" s="41"/>
      <c r="AB102" s="41"/>
      <c r="AC102" s="41"/>
      <c r="AD102" s="41"/>
      <c r="AE102" s="41"/>
      <c r="AR102" s="232" t="s">
        <v>202</v>
      </c>
      <c r="AT102" s="232" t="s">
        <v>197</v>
      </c>
      <c r="AU102" s="232" t="s">
        <v>84</v>
      </c>
      <c r="AY102" s="20" t="s">
        <v>194</v>
      </c>
      <c r="BE102" s="233">
        <f>IF(O102="základní",K102,0)</f>
        <v>0</v>
      </c>
      <c r="BF102" s="233">
        <f>IF(O102="snížená",K102,0)</f>
        <v>0</v>
      </c>
      <c r="BG102" s="233">
        <f>IF(O102="zákl. přenesená",K102,0)</f>
        <v>0</v>
      </c>
      <c r="BH102" s="233">
        <f>IF(O102="sníž. přenesená",K102,0)</f>
        <v>0</v>
      </c>
      <c r="BI102" s="233">
        <f>IF(O102="nulová",K102,0)</f>
        <v>0</v>
      </c>
      <c r="BJ102" s="20" t="s">
        <v>82</v>
      </c>
      <c r="BK102" s="233">
        <f>ROUND(P102*H102,2)</f>
        <v>0</v>
      </c>
      <c r="BL102" s="20" t="s">
        <v>202</v>
      </c>
      <c r="BM102" s="232" t="s">
        <v>1902</v>
      </c>
    </row>
    <row r="103" s="2" customFormat="1">
      <c r="A103" s="41"/>
      <c r="B103" s="42"/>
      <c r="C103" s="43"/>
      <c r="D103" s="234" t="s">
        <v>204</v>
      </c>
      <c r="E103" s="43"/>
      <c r="F103" s="235" t="s">
        <v>1777</v>
      </c>
      <c r="G103" s="43"/>
      <c r="H103" s="43"/>
      <c r="I103" s="236"/>
      <c r="J103" s="236"/>
      <c r="K103" s="43"/>
      <c r="L103" s="43"/>
      <c r="M103" s="47"/>
      <c r="N103" s="237"/>
      <c r="O103" s="238"/>
      <c r="P103" s="87"/>
      <c r="Q103" s="87"/>
      <c r="R103" s="87"/>
      <c r="S103" s="87"/>
      <c r="T103" s="87"/>
      <c r="U103" s="87"/>
      <c r="V103" s="87"/>
      <c r="W103" s="87"/>
      <c r="X103" s="88"/>
      <c r="Y103" s="41"/>
      <c r="Z103" s="41"/>
      <c r="AA103" s="41"/>
      <c r="AB103" s="41"/>
      <c r="AC103" s="41"/>
      <c r="AD103" s="41"/>
      <c r="AE103" s="41"/>
      <c r="AT103" s="20" t="s">
        <v>204</v>
      </c>
      <c r="AU103" s="20" t="s">
        <v>84</v>
      </c>
    </row>
    <row r="104" s="13" customFormat="1">
      <c r="A104" s="13"/>
      <c r="B104" s="239"/>
      <c r="C104" s="240"/>
      <c r="D104" s="241" t="s">
        <v>206</v>
      </c>
      <c r="E104" s="242" t="s">
        <v>20</v>
      </c>
      <c r="F104" s="243" t="s">
        <v>1899</v>
      </c>
      <c r="G104" s="240"/>
      <c r="H104" s="242" t="s">
        <v>20</v>
      </c>
      <c r="I104" s="244"/>
      <c r="J104" s="244"/>
      <c r="K104" s="240"/>
      <c r="L104" s="240"/>
      <c r="M104" s="245"/>
      <c r="N104" s="246"/>
      <c r="O104" s="247"/>
      <c r="P104" s="247"/>
      <c r="Q104" s="247"/>
      <c r="R104" s="247"/>
      <c r="S104" s="247"/>
      <c r="T104" s="247"/>
      <c r="U104" s="247"/>
      <c r="V104" s="247"/>
      <c r="W104" s="247"/>
      <c r="X104" s="248"/>
      <c r="Y104" s="13"/>
      <c r="Z104" s="13"/>
      <c r="AA104" s="13"/>
      <c r="AB104" s="13"/>
      <c r="AC104" s="13"/>
      <c r="AD104" s="13"/>
      <c r="AE104" s="13"/>
      <c r="AT104" s="249" t="s">
        <v>206</v>
      </c>
      <c r="AU104" s="249" t="s">
        <v>84</v>
      </c>
      <c r="AV104" s="13" t="s">
        <v>82</v>
      </c>
      <c r="AW104" s="13" t="s">
        <v>5</v>
      </c>
      <c r="AX104" s="13" t="s">
        <v>74</v>
      </c>
      <c r="AY104" s="249" t="s">
        <v>194</v>
      </c>
    </row>
    <row r="105" s="13" customFormat="1">
      <c r="A105" s="13"/>
      <c r="B105" s="239"/>
      <c r="C105" s="240"/>
      <c r="D105" s="241" t="s">
        <v>206</v>
      </c>
      <c r="E105" s="242" t="s">
        <v>20</v>
      </c>
      <c r="F105" s="243" t="s">
        <v>1778</v>
      </c>
      <c r="G105" s="240"/>
      <c r="H105" s="242" t="s">
        <v>20</v>
      </c>
      <c r="I105" s="244"/>
      <c r="J105" s="244"/>
      <c r="K105" s="240"/>
      <c r="L105" s="240"/>
      <c r="M105" s="245"/>
      <c r="N105" s="246"/>
      <c r="O105" s="247"/>
      <c r="P105" s="247"/>
      <c r="Q105" s="247"/>
      <c r="R105" s="247"/>
      <c r="S105" s="247"/>
      <c r="T105" s="247"/>
      <c r="U105" s="247"/>
      <c r="V105" s="247"/>
      <c r="W105" s="247"/>
      <c r="X105" s="248"/>
      <c r="Y105" s="13"/>
      <c r="Z105" s="13"/>
      <c r="AA105" s="13"/>
      <c r="AB105" s="13"/>
      <c r="AC105" s="13"/>
      <c r="AD105" s="13"/>
      <c r="AE105" s="13"/>
      <c r="AT105" s="249" t="s">
        <v>206</v>
      </c>
      <c r="AU105" s="249" t="s">
        <v>84</v>
      </c>
      <c r="AV105" s="13" t="s">
        <v>82</v>
      </c>
      <c r="AW105" s="13" t="s">
        <v>5</v>
      </c>
      <c r="AX105" s="13" t="s">
        <v>74</v>
      </c>
      <c r="AY105" s="249" t="s">
        <v>194</v>
      </c>
    </row>
    <row r="106" s="13" customFormat="1">
      <c r="A106" s="13"/>
      <c r="B106" s="239"/>
      <c r="C106" s="240"/>
      <c r="D106" s="241" t="s">
        <v>206</v>
      </c>
      <c r="E106" s="242" t="s">
        <v>20</v>
      </c>
      <c r="F106" s="243" t="s">
        <v>200</v>
      </c>
      <c r="G106" s="240"/>
      <c r="H106" s="242" t="s">
        <v>20</v>
      </c>
      <c r="I106" s="244"/>
      <c r="J106" s="244"/>
      <c r="K106" s="240"/>
      <c r="L106" s="240"/>
      <c r="M106" s="245"/>
      <c r="N106" s="246"/>
      <c r="O106" s="247"/>
      <c r="P106" s="247"/>
      <c r="Q106" s="247"/>
      <c r="R106" s="247"/>
      <c r="S106" s="247"/>
      <c r="T106" s="247"/>
      <c r="U106" s="247"/>
      <c r="V106" s="247"/>
      <c r="W106" s="247"/>
      <c r="X106" s="248"/>
      <c r="Y106" s="13"/>
      <c r="Z106" s="13"/>
      <c r="AA106" s="13"/>
      <c r="AB106" s="13"/>
      <c r="AC106" s="13"/>
      <c r="AD106" s="13"/>
      <c r="AE106" s="13"/>
      <c r="AT106" s="249" t="s">
        <v>206</v>
      </c>
      <c r="AU106" s="249" t="s">
        <v>84</v>
      </c>
      <c r="AV106" s="13" t="s">
        <v>82</v>
      </c>
      <c r="AW106" s="13" t="s">
        <v>5</v>
      </c>
      <c r="AX106" s="13" t="s">
        <v>74</v>
      </c>
      <c r="AY106" s="249" t="s">
        <v>194</v>
      </c>
    </row>
    <row r="107" s="14" customFormat="1">
      <c r="A107" s="14"/>
      <c r="B107" s="250"/>
      <c r="C107" s="251"/>
      <c r="D107" s="241" t="s">
        <v>206</v>
      </c>
      <c r="E107" s="252" t="s">
        <v>20</v>
      </c>
      <c r="F107" s="253" t="s">
        <v>1903</v>
      </c>
      <c r="G107" s="251"/>
      <c r="H107" s="254">
        <v>83</v>
      </c>
      <c r="I107" s="255"/>
      <c r="J107" s="255"/>
      <c r="K107" s="251"/>
      <c r="L107" s="251"/>
      <c r="M107" s="256"/>
      <c r="N107" s="257"/>
      <c r="O107" s="258"/>
      <c r="P107" s="258"/>
      <c r="Q107" s="258"/>
      <c r="R107" s="258"/>
      <c r="S107" s="258"/>
      <c r="T107" s="258"/>
      <c r="U107" s="258"/>
      <c r="V107" s="258"/>
      <c r="W107" s="258"/>
      <c r="X107" s="259"/>
      <c r="Y107" s="14"/>
      <c r="Z107" s="14"/>
      <c r="AA107" s="14"/>
      <c r="AB107" s="14"/>
      <c r="AC107" s="14"/>
      <c r="AD107" s="14"/>
      <c r="AE107" s="14"/>
      <c r="AT107" s="260" t="s">
        <v>206</v>
      </c>
      <c r="AU107" s="260" t="s">
        <v>84</v>
      </c>
      <c r="AV107" s="14" t="s">
        <v>84</v>
      </c>
      <c r="AW107" s="14" t="s">
        <v>5</v>
      </c>
      <c r="AX107" s="14" t="s">
        <v>74</v>
      </c>
      <c r="AY107" s="260" t="s">
        <v>194</v>
      </c>
    </row>
    <row r="108" s="15" customFormat="1">
      <c r="A108" s="15"/>
      <c r="B108" s="261"/>
      <c r="C108" s="262"/>
      <c r="D108" s="241" t="s">
        <v>206</v>
      </c>
      <c r="E108" s="263" t="s">
        <v>20</v>
      </c>
      <c r="F108" s="264" t="s">
        <v>210</v>
      </c>
      <c r="G108" s="262"/>
      <c r="H108" s="265">
        <v>83</v>
      </c>
      <c r="I108" s="266"/>
      <c r="J108" s="266"/>
      <c r="K108" s="262"/>
      <c r="L108" s="262"/>
      <c r="M108" s="267"/>
      <c r="N108" s="268"/>
      <c r="O108" s="269"/>
      <c r="P108" s="269"/>
      <c r="Q108" s="269"/>
      <c r="R108" s="269"/>
      <c r="S108" s="269"/>
      <c r="T108" s="269"/>
      <c r="U108" s="269"/>
      <c r="V108" s="269"/>
      <c r="W108" s="269"/>
      <c r="X108" s="270"/>
      <c r="Y108" s="15"/>
      <c r="Z108" s="15"/>
      <c r="AA108" s="15"/>
      <c r="AB108" s="15"/>
      <c r="AC108" s="15"/>
      <c r="AD108" s="15"/>
      <c r="AE108" s="15"/>
      <c r="AT108" s="271" t="s">
        <v>206</v>
      </c>
      <c r="AU108" s="271" t="s">
        <v>84</v>
      </c>
      <c r="AV108" s="15" t="s">
        <v>202</v>
      </c>
      <c r="AW108" s="15" t="s">
        <v>5</v>
      </c>
      <c r="AX108" s="15" t="s">
        <v>82</v>
      </c>
      <c r="AY108" s="271" t="s">
        <v>194</v>
      </c>
    </row>
    <row r="109" s="2" customFormat="1">
      <c r="A109" s="41"/>
      <c r="B109" s="42"/>
      <c r="C109" s="220" t="s">
        <v>215</v>
      </c>
      <c r="D109" s="220" t="s">
        <v>197</v>
      </c>
      <c r="E109" s="221" t="s">
        <v>1780</v>
      </c>
      <c r="F109" s="222" t="s">
        <v>1781</v>
      </c>
      <c r="G109" s="223" t="s">
        <v>200</v>
      </c>
      <c r="H109" s="224">
        <v>83</v>
      </c>
      <c r="I109" s="225"/>
      <c r="J109" s="225"/>
      <c r="K109" s="226">
        <f>ROUND(P109*H109,2)</f>
        <v>0</v>
      </c>
      <c r="L109" s="222" t="s">
        <v>201</v>
      </c>
      <c r="M109" s="47"/>
      <c r="N109" s="227" t="s">
        <v>20</v>
      </c>
      <c r="O109" s="228" t="s">
        <v>43</v>
      </c>
      <c r="P109" s="229">
        <f>I109+J109</f>
        <v>0</v>
      </c>
      <c r="Q109" s="229">
        <f>ROUND(I109*H109,2)</f>
        <v>0</v>
      </c>
      <c r="R109" s="229">
        <f>ROUND(J109*H109,2)</f>
        <v>0</v>
      </c>
      <c r="S109" s="87"/>
      <c r="T109" s="230">
        <f>S109*H109</f>
        <v>0</v>
      </c>
      <c r="U109" s="230">
        <v>0</v>
      </c>
      <c r="V109" s="230">
        <f>U109*H109</f>
        <v>0</v>
      </c>
      <c r="W109" s="230">
        <v>0</v>
      </c>
      <c r="X109" s="231">
        <f>W109*H109</f>
        <v>0</v>
      </c>
      <c r="Y109" s="41"/>
      <c r="Z109" s="41"/>
      <c r="AA109" s="41"/>
      <c r="AB109" s="41"/>
      <c r="AC109" s="41"/>
      <c r="AD109" s="41"/>
      <c r="AE109" s="41"/>
      <c r="AR109" s="232" t="s">
        <v>202</v>
      </c>
      <c r="AT109" s="232" t="s">
        <v>197</v>
      </c>
      <c r="AU109" s="232" t="s">
        <v>84</v>
      </c>
      <c r="AY109" s="20" t="s">
        <v>194</v>
      </c>
      <c r="BE109" s="233">
        <f>IF(O109="základní",K109,0)</f>
        <v>0</v>
      </c>
      <c r="BF109" s="233">
        <f>IF(O109="snížená",K109,0)</f>
        <v>0</v>
      </c>
      <c r="BG109" s="233">
        <f>IF(O109="zákl. přenesená",K109,0)</f>
        <v>0</v>
      </c>
      <c r="BH109" s="233">
        <f>IF(O109="sníž. přenesená",K109,0)</f>
        <v>0</v>
      </c>
      <c r="BI109" s="233">
        <f>IF(O109="nulová",K109,0)</f>
        <v>0</v>
      </c>
      <c r="BJ109" s="20" t="s">
        <v>82</v>
      </c>
      <c r="BK109" s="233">
        <f>ROUND(P109*H109,2)</f>
        <v>0</v>
      </c>
      <c r="BL109" s="20" t="s">
        <v>202</v>
      </c>
      <c r="BM109" s="232" t="s">
        <v>1904</v>
      </c>
    </row>
    <row r="110" s="2" customFormat="1">
      <c r="A110" s="41"/>
      <c r="B110" s="42"/>
      <c r="C110" s="43"/>
      <c r="D110" s="234" t="s">
        <v>204</v>
      </c>
      <c r="E110" s="43"/>
      <c r="F110" s="235" t="s">
        <v>1783</v>
      </c>
      <c r="G110" s="43"/>
      <c r="H110" s="43"/>
      <c r="I110" s="236"/>
      <c r="J110" s="236"/>
      <c r="K110" s="43"/>
      <c r="L110" s="43"/>
      <c r="M110" s="47"/>
      <c r="N110" s="237"/>
      <c r="O110" s="238"/>
      <c r="P110" s="87"/>
      <c r="Q110" s="87"/>
      <c r="R110" s="87"/>
      <c r="S110" s="87"/>
      <c r="T110" s="87"/>
      <c r="U110" s="87"/>
      <c r="V110" s="87"/>
      <c r="W110" s="87"/>
      <c r="X110" s="88"/>
      <c r="Y110" s="41"/>
      <c r="Z110" s="41"/>
      <c r="AA110" s="41"/>
      <c r="AB110" s="41"/>
      <c r="AC110" s="41"/>
      <c r="AD110" s="41"/>
      <c r="AE110" s="41"/>
      <c r="AT110" s="20" t="s">
        <v>204</v>
      </c>
      <c r="AU110" s="20" t="s">
        <v>84</v>
      </c>
    </row>
    <row r="111" s="13" customFormat="1">
      <c r="A111" s="13"/>
      <c r="B111" s="239"/>
      <c r="C111" s="240"/>
      <c r="D111" s="241" t="s">
        <v>206</v>
      </c>
      <c r="E111" s="242" t="s">
        <v>20</v>
      </c>
      <c r="F111" s="243" t="s">
        <v>1899</v>
      </c>
      <c r="G111" s="240"/>
      <c r="H111" s="242" t="s">
        <v>20</v>
      </c>
      <c r="I111" s="244"/>
      <c r="J111" s="244"/>
      <c r="K111" s="240"/>
      <c r="L111" s="240"/>
      <c r="M111" s="245"/>
      <c r="N111" s="246"/>
      <c r="O111" s="247"/>
      <c r="P111" s="247"/>
      <c r="Q111" s="247"/>
      <c r="R111" s="247"/>
      <c r="S111" s="247"/>
      <c r="T111" s="247"/>
      <c r="U111" s="247"/>
      <c r="V111" s="247"/>
      <c r="W111" s="247"/>
      <c r="X111" s="248"/>
      <c r="Y111" s="13"/>
      <c r="Z111" s="13"/>
      <c r="AA111" s="13"/>
      <c r="AB111" s="13"/>
      <c r="AC111" s="13"/>
      <c r="AD111" s="13"/>
      <c r="AE111" s="13"/>
      <c r="AT111" s="249" t="s">
        <v>206</v>
      </c>
      <c r="AU111" s="249" t="s">
        <v>84</v>
      </c>
      <c r="AV111" s="13" t="s">
        <v>82</v>
      </c>
      <c r="AW111" s="13" t="s">
        <v>5</v>
      </c>
      <c r="AX111" s="13" t="s">
        <v>74</v>
      </c>
      <c r="AY111" s="249" t="s">
        <v>194</v>
      </c>
    </row>
    <row r="112" s="13" customFormat="1">
      <c r="A112" s="13"/>
      <c r="B112" s="239"/>
      <c r="C112" s="240"/>
      <c r="D112" s="241" t="s">
        <v>206</v>
      </c>
      <c r="E112" s="242" t="s">
        <v>20</v>
      </c>
      <c r="F112" s="243" t="s">
        <v>1778</v>
      </c>
      <c r="G112" s="240"/>
      <c r="H112" s="242" t="s">
        <v>20</v>
      </c>
      <c r="I112" s="244"/>
      <c r="J112" s="244"/>
      <c r="K112" s="240"/>
      <c r="L112" s="240"/>
      <c r="M112" s="245"/>
      <c r="N112" s="246"/>
      <c r="O112" s="247"/>
      <c r="P112" s="247"/>
      <c r="Q112" s="247"/>
      <c r="R112" s="247"/>
      <c r="S112" s="247"/>
      <c r="T112" s="247"/>
      <c r="U112" s="247"/>
      <c r="V112" s="247"/>
      <c r="W112" s="247"/>
      <c r="X112" s="248"/>
      <c r="Y112" s="13"/>
      <c r="Z112" s="13"/>
      <c r="AA112" s="13"/>
      <c r="AB112" s="13"/>
      <c r="AC112" s="13"/>
      <c r="AD112" s="13"/>
      <c r="AE112" s="13"/>
      <c r="AT112" s="249" t="s">
        <v>206</v>
      </c>
      <c r="AU112" s="249" t="s">
        <v>84</v>
      </c>
      <c r="AV112" s="13" t="s">
        <v>82</v>
      </c>
      <c r="AW112" s="13" t="s">
        <v>5</v>
      </c>
      <c r="AX112" s="13" t="s">
        <v>74</v>
      </c>
      <c r="AY112" s="249" t="s">
        <v>194</v>
      </c>
    </row>
    <row r="113" s="13" customFormat="1">
      <c r="A113" s="13"/>
      <c r="B113" s="239"/>
      <c r="C113" s="240"/>
      <c r="D113" s="241" t="s">
        <v>206</v>
      </c>
      <c r="E113" s="242" t="s">
        <v>20</v>
      </c>
      <c r="F113" s="243" t="s">
        <v>200</v>
      </c>
      <c r="G113" s="240"/>
      <c r="H113" s="242" t="s">
        <v>20</v>
      </c>
      <c r="I113" s="244"/>
      <c r="J113" s="244"/>
      <c r="K113" s="240"/>
      <c r="L113" s="240"/>
      <c r="M113" s="245"/>
      <c r="N113" s="246"/>
      <c r="O113" s="247"/>
      <c r="P113" s="247"/>
      <c r="Q113" s="247"/>
      <c r="R113" s="247"/>
      <c r="S113" s="247"/>
      <c r="T113" s="247"/>
      <c r="U113" s="247"/>
      <c r="V113" s="247"/>
      <c r="W113" s="247"/>
      <c r="X113" s="248"/>
      <c r="Y113" s="13"/>
      <c r="Z113" s="13"/>
      <c r="AA113" s="13"/>
      <c r="AB113" s="13"/>
      <c r="AC113" s="13"/>
      <c r="AD113" s="13"/>
      <c r="AE113" s="13"/>
      <c r="AT113" s="249" t="s">
        <v>206</v>
      </c>
      <c r="AU113" s="249" t="s">
        <v>84</v>
      </c>
      <c r="AV113" s="13" t="s">
        <v>82</v>
      </c>
      <c r="AW113" s="13" t="s">
        <v>5</v>
      </c>
      <c r="AX113" s="13" t="s">
        <v>74</v>
      </c>
      <c r="AY113" s="249" t="s">
        <v>194</v>
      </c>
    </row>
    <row r="114" s="14" customFormat="1">
      <c r="A114" s="14"/>
      <c r="B114" s="250"/>
      <c r="C114" s="251"/>
      <c r="D114" s="241" t="s">
        <v>206</v>
      </c>
      <c r="E114" s="252" t="s">
        <v>20</v>
      </c>
      <c r="F114" s="253" t="s">
        <v>1903</v>
      </c>
      <c r="G114" s="251"/>
      <c r="H114" s="254">
        <v>83</v>
      </c>
      <c r="I114" s="255"/>
      <c r="J114" s="255"/>
      <c r="K114" s="251"/>
      <c r="L114" s="251"/>
      <c r="M114" s="256"/>
      <c r="N114" s="257"/>
      <c r="O114" s="258"/>
      <c r="P114" s="258"/>
      <c r="Q114" s="258"/>
      <c r="R114" s="258"/>
      <c r="S114" s="258"/>
      <c r="T114" s="258"/>
      <c r="U114" s="258"/>
      <c r="V114" s="258"/>
      <c r="W114" s="258"/>
      <c r="X114" s="259"/>
      <c r="Y114" s="14"/>
      <c r="Z114" s="14"/>
      <c r="AA114" s="14"/>
      <c r="AB114" s="14"/>
      <c r="AC114" s="14"/>
      <c r="AD114" s="14"/>
      <c r="AE114" s="14"/>
      <c r="AT114" s="260" t="s">
        <v>206</v>
      </c>
      <c r="AU114" s="260" t="s">
        <v>84</v>
      </c>
      <c r="AV114" s="14" t="s">
        <v>84</v>
      </c>
      <c r="AW114" s="14" t="s">
        <v>5</v>
      </c>
      <c r="AX114" s="14" t="s">
        <v>74</v>
      </c>
      <c r="AY114" s="260" t="s">
        <v>194</v>
      </c>
    </row>
    <row r="115" s="15" customFormat="1">
      <c r="A115" s="15"/>
      <c r="B115" s="261"/>
      <c r="C115" s="262"/>
      <c r="D115" s="241" t="s">
        <v>206</v>
      </c>
      <c r="E115" s="263" t="s">
        <v>20</v>
      </c>
      <c r="F115" s="264" t="s">
        <v>210</v>
      </c>
      <c r="G115" s="262"/>
      <c r="H115" s="265">
        <v>83</v>
      </c>
      <c r="I115" s="266"/>
      <c r="J115" s="266"/>
      <c r="K115" s="262"/>
      <c r="L115" s="262"/>
      <c r="M115" s="267"/>
      <c r="N115" s="268"/>
      <c r="O115" s="269"/>
      <c r="P115" s="269"/>
      <c r="Q115" s="269"/>
      <c r="R115" s="269"/>
      <c r="S115" s="269"/>
      <c r="T115" s="269"/>
      <c r="U115" s="269"/>
      <c r="V115" s="269"/>
      <c r="W115" s="269"/>
      <c r="X115" s="270"/>
      <c r="Y115" s="15"/>
      <c r="Z115" s="15"/>
      <c r="AA115" s="15"/>
      <c r="AB115" s="15"/>
      <c r="AC115" s="15"/>
      <c r="AD115" s="15"/>
      <c r="AE115" s="15"/>
      <c r="AT115" s="271" t="s">
        <v>206</v>
      </c>
      <c r="AU115" s="271" t="s">
        <v>84</v>
      </c>
      <c r="AV115" s="15" t="s">
        <v>202</v>
      </c>
      <c r="AW115" s="15" t="s">
        <v>5</v>
      </c>
      <c r="AX115" s="15" t="s">
        <v>82</v>
      </c>
      <c r="AY115" s="271" t="s">
        <v>194</v>
      </c>
    </row>
    <row r="116" s="2" customFormat="1" ht="24.15" customHeight="1">
      <c r="A116" s="41"/>
      <c r="B116" s="42"/>
      <c r="C116" s="220" t="s">
        <v>202</v>
      </c>
      <c r="D116" s="220" t="s">
        <v>197</v>
      </c>
      <c r="E116" s="221" t="s">
        <v>1435</v>
      </c>
      <c r="F116" s="222" t="s">
        <v>1436</v>
      </c>
      <c r="G116" s="223" t="s">
        <v>200</v>
      </c>
      <c r="H116" s="224">
        <v>83</v>
      </c>
      <c r="I116" s="225"/>
      <c r="J116" s="225"/>
      <c r="K116" s="226">
        <f>ROUND(P116*H116,2)</f>
        <v>0</v>
      </c>
      <c r="L116" s="222" t="s">
        <v>201</v>
      </c>
      <c r="M116" s="47"/>
      <c r="N116" s="227" t="s">
        <v>20</v>
      </c>
      <c r="O116" s="228" t="s">
        <v>43</v>
      </c>
      <c r="P116" s="229">
        <f>I116+J116</f>
        <v>0</v>
      </c>
      <c r="Q116" s="229">
        <f>ROUND(I116*H116,2)</f>
        <v>0</v>
      </c>
      <c r="R116" s="229">
        <f>ROUND(J116*H116,2)</f>
        <v>0</v>
      </c>
      <c r="S116" s="87"/>
      <c r="T116" s="230">
        <f>S116*H116</f>
        <v>0</v>
      </c>
      <c r="U116" s="230">
        <v>0</v>
      </c>
      <c r="V116" s="230">
        <f>U116*H116</f>
        <v>0</v>
      </c>
      <c r="W116" s="230">
        <v>0</v>
      </c>
      <c r="X116" s="231">
        <f>W116*H116</f>
        <v>0</v>
      </c>
      <c r="Y116" s="41"/>
      <c r="Z116" s="41"/>
      <c r="AA116" s="41"/>
      <c r="AB116" s="41"/>
      <c r="AC116" s="41"/>
      <c r="AD116" s="41"/>
      <c r="AE116" s="41"/>
      <c r="AR116" s="232" t="s">
        <v>202</v>
      </c>
      <c r="AT116" s="232" t="s">
        <v>197</v>
      </c>
      <c r="AU116" s="232" t="s">
        <v>84</v>
      </c>
      <c r="AY116" s="20" t="s">
        <v>194</v>
      </c>
      <c r="BE116" s="233">
        <f>IF(O116="základní",K116,0)</f>
        <v>0</v>
      </c>
      <c r="BF116" s="233">
        <f>IF(O116="snížená",K116,0)</f>
        <v>0</v>
      </c>
      <c r="BG116" s="233">
        <f>IF(O116="zákl. přenesená",K116,0)</f>
        <v>0</v>
      </c>
      <c r="BH116" s="233">
        <f>IF(O116="sníž. přenesená",K116,0)</f>
        <v>0</v>
      </c>
      <c r="BI116" s="233">
        <f>IF(O116="nulová",K116,0)</f>
        <v>0</v>
      </c>
      <c r="BJ116" s="20" t="s">
        <v>82</v>
      </c>
      <c r="BK116" s="233">
        <f>ROUND(P116*H116,2)</f>
        <v>0</v>
      </c>
      <c r="BL116" s="20" t="s">
        <v>202</v>
      </c>
      <c r="BM116" s="232" t="s">
        <v>1905</v>
      </c>
    </row>
    <row r="117" s="2" customFormat="1">
      <c r="A117" s="41"/>
      <c r="B117" s="42"/>
      <c r="C117" s="43"/>
      <c r="D117" s="234" t="s">
        <v>204</v>
      </c>
      <c r="E117" s="43"/>
      <c r="F117" s="235" t="s">
        <v>1438</v>
      </c>
      <c r="G117" s="43"/>
      <c r="H117" s="43"/>
      <c r="I117" s="236"/>
      <c r="J117" s="236"/>
      <c r="K117" s="43"/>
      <c r="L117" s="43"/>
      <c r="M117" s="47"/>
      <c r="N117" s="237"/>
      <c r="O117" s="238"/>
      <c r="P117" s="87"/>
      <c r="Q117" s="87"/>
      <c r="R117" s="87"/>
      <c r="S117" s="87"/>
      <c r="T117" s="87"/>
      <c r="U117" s="87"/>
      <c r="V117" s="87"/>
      <c r="W117" s="87"/>
      <c r="X117" s="88"/>
      <c r="Y117" s="41"/>
      <c r="Z117" s="41"/>
      <c r="AA117" s="41"/>
      <c r="AB117" s="41"/>
      <c r="AC117" s="41"/>
      <c r="AD117" s="41"/>
      <c r="AE117" s="41"/>
      <c r="AT117" s="20" t="s">
        <v>204</v>
      </c>
      <c r="AU117" s="20" t="s">
        <v>84</v>
      </c>
    </row>
    <row r="118" s="13" customFormat="1">
      <c r="A118" s="13"/>
      <c r="B118" s="239"/>
      <c r="C118" s="240"/>
      <c r="D118" s="241" t="s">
        <v>206</v>
      </c>
      <c r="E118" s="242" t="s">
        <v>20</v>
      </c>
      <c r="F118" s="243" t="s">
        <v>1899</v>
      </c>
      <c r="G118" s="240"/>
      <c r="H118" s="242" t="s">
        <v>20</v>
      </c>
      <c r="I118" s="244"/>
      <c r="J118" s="244"/>
      <c r="K118" s="240"/>
      <c r="L118" s="240"/>
      <c r="M118" s="245"/>
      <c r="N118" s="246"/>
      <c r="O118" s="247"/>
      <c r="P118" s="247"/>
      <c r="Q118" s="247"/>
      <c r="R118" s="247"/>
      <c r="S118" s="247"/>
      <c r="T118" s="247"/>
      <c r="U118" s="247"/>
      <c r="V118" s="247"/>
      <c r="W118" s="247"/>
      <c r="X118" s="248"/>
      <c r="Y118" s="13"/>
      <c r="Z118" s="13"/>
      <c r="AA118" s="13"/>
      <c r="AB118" s="13"/>
      <c r="AC118" s="13"/>
      <c r="AD118" s="13"/>
      <c r="AE118" s="13"/>
      <c r="AT118" s="249" t="s">
        <v>206</v>
      </c>
      <c r="AU118" s="249" t="s">
        <v>84</v>
      </c>
      <c r="AV118" s="13" t="s">
        <v>82</v>
      </c>
      <c r="AW118" s="13" t="s">
        <v>5</v>
      </c>
      <c r="AX118" s="13" t="s">
        <v>74</v>
      </c>
      <c r="AY118" s="249" t="s">
        <v>194</v>
      </c>
    </row>
    <row r="119" s="13" customFormat="1">
      <c r="A119" s="13"/>
      <c r="B119" s="239"/>
      <c r="C119" s="240"/>
      <c r="D119" s="241" t="s">
        <v>206</v>
      </c>
      <c r="E119" s="242" t="s">
        <v>20</v>
      </c>
      <c r="F119" s="243" t="s">
        <v>1778</v>
      </c>
      <c r="G119" s="240"/>
      <c r="H119" s="242" t="s">
        <v>20</v>
      </c>
      <c r="I119" s="244"/>
      <c r="J119" s="244"/>
      <c r="K119" s="240"/>
      <c r="L119" s="240"/>
      <c r="M119" s="245"/>
      <c r="N119" s="246"/>
      <c r="O119" s="247"/>
      <c r="P119" s="247"/>
      <c r="Q119" s="247"/>
      <c r="R119" s="247"/>
      <c r="S119" s="247"/>
      <c r="T119" s="247"/>
      <c r="U119" s="247"/>
      <c r="V119" s="247"/>
      <c r="W119" s="247"/>
      <c r="X119" s="248"/>
      <c r="Y119" s="13"/>
      <c r="Z119" s="13"/>
      <c r="AA119" s="13"/>
      <c r="AB119" s="13"/>
      <c r="AC119" s="13"/>
      <c r="AD119" s="13"/>
      <c r="AE119" s="13"/>
      <c r="AT119" s="249" t="s">
        <v>206</v>
      </c>
      <c r="AU119" s="249" t="s">
        <v>84</v>
      </c>
      <c r="AV119" s="13" t="s">
        <v>82</v>
      </c>
      <c r="AW119" s="13" t="s">
        <v>5</v>
      </c>
      <c r="AX119" s="13" t="s">
        <v>74</v>
      </c>
      <c r="AY119" s="249" t="s">
        <v>194</v>
      </c>
    </row>
    <row r="120" s="13" customFormat="1">
      <c r="A120" s="13"/>
      <c r="B120" s="239"/>
      <c r="C120" s="240"/>
      <c r="D120" s="241" t="s">
        <v>206</v>
      </c>
      <c r="E120" s="242" t="s">
        <v>20</v>
      </c>
      <c r="F120" s="243" t="s">
        <v>200</v>
      </c>
      <c r="G120" s="240"/>
      <c r="H120" s="242" t="s">
        <v>20</v>
      </c>
      <c r="I120" s="244"/>
      <c r="J120" s="244"/>
      <c r="K120" s="240"/>
      <c r="L120" s="240"/>
      <c r="M120" s="245"/>
      <c r="N120" s="246"/>
      <c r="O120" s="247"/>
      <c r="P120" s="247"/>
      <c r="Q120" s="247"/>
      <c r="R120" s="247"/>
      <c r="S120" s="247"/>
      <c r="T120" s="247"/>
      <c r="U120" s="247"/>
      <c r="V120" s="247"/>
      <c r="W120" s="247"/>
      <c r="X120" s="248"/>
      <c r="Y120" s="13"/>
      <c r="Z120" s="13"/>
      <c r="AA120" s="13"/>
      <c r="AB120" s="13"/>
      <c r="AC120" s="13"/>
      <c r="AD120" s="13"/>
      <c r="AE120" s="13"/>
      <c r="AT120" s="249" t="s">
        <v>206</v>
      </c>
      <c r="AU120" s="249" t="s">
        <v>84</v>
      </c>
      <c r="AV120" s="13" t="s">
        <v>82</v>
      </c>
      <c r="AW120" s="13" t="s">
        <v>5</v>
      </c>
      <c r="AX120" s="13" t="s">
        <v>74</v>
      </c>
      <c r="AY120" s="249" t="s">
        <v>194</v>
      </c>
    </row>
    <row r="121" s="14" customFormat="1">
      <c r="A121" s="14"/>
      <c r="B121" s="250"/>
      <c r="C121" s="251"/>
      <c r="D121" s="241" t="s">
        <v>206</v>
      </c>
      <c r="E121" s="252" t="s">
        <v>20</v>
      </c>
      <c r="F121" s="253" t="s">
        <v>1903</v>
      </c>
      <c r="G121" s="251"/>
      <c r="H121" s="254">
        <v>83</v>
      </c>
      <c r="I121" s="255"/>
      <c r="J121" s="255"/>
      <c r="K121" s="251"/>
      <c r="L121" s="251"/>
      <c r="M121" s="256"/>
      <c r="N121" s="257"/>
      <c r="O121" s="258"/>
      <c r="P121" s="258"/>
      <c r="Q121" s="258"/>
      <c r="R121" s="258"/>
      <c r="S121" s="258"/>
      <c r="T121" s="258"/>
      <c r="U121" s="258"/>
      <c r="V121" s="258"/>
      <c r="W121" s="258"/>
      <c r="X121" s="259"/>
      <c r="Y121" s="14"/>
      <c r="Z121" s="14"/>
      <c r="AA121" s="14"/>
      <c r="AB121" s="14"/>
      <c r="AC121" s="14"/>
      <c r="AD121" s="14"/>
      <c r="AE121" s="14"/>
      <c r="AT121" s="260" t="s">
        <v>206</v>
      </c>
      <c r="AU121" s="260" t="s">
        <v>84</v>
      </c>
      <c r="AV121" s="14" t="s">
        <v>84</v>
      </c>
      <c r="AW121" s="14" t="s">
        <v>5</v>
      </c>
      <c r="AX121" s="14" t="s">
        <v>74</v>
      </c>
      <c r="AY121" s="260" t="s">
        <v>194</v>
      </c>
    </row>
    <row r="122" s="15" customFormat="1">
      <c r="A122" s="15"/>
      <c r="B122" s="261"/>
      <c r="C122" s="262"/>
      <c r="D122" s="241" t="s">
        <v>206</v>
      </c>
      <c r="E122" s="263" t="s">
        <v>20</v>
      </c>
      <c r="F122" s="264" t="s">
        <v>210</v>
      </c>
      <c r="G122" s="262"/>
      <c r="H122" s="265">
        <v>83</v>
      </c>
      <c r="I122" s="266"/>
      <c r="J122" s="266"/>
      <c r="K122" s="262"/>
      <c r="L122" s="262"/>
      <c r="M122" s="267"/>
      <c r="N122" s="268"/>
      <c r="O122" s="269"/>
      <c r="P122" s="269"/>
      <c r="Q122" s="269"/>
      <c r="R122" s="269"/>
      <c r="S122" s="269"/>
      <c r="T122" s="269"/>
      <c r="U122" s="269"/>
      <c r="V122" s="269"/>
      <c r="W122" s="269"/>
      <c r="X122" s="270"/>
      <c r="Y122" s="15"/>
      <c r="Z122" s="15"/>
      <c r="AA122" s="15"/>
      <c r="AB122" s="15"/>
      <c r="AC122" s="15"/>
      <c r="AD122" s="15"/>
      <c r="AE122" s="15"/>
      <c r="AT122" s="271" t="s">
        <v>206</v>
      </c>
      <c r="AU122" s="271" t="s">
        <v>84</v>
      </c>
      <c r="AV122" s="15" t="s">
        <v>202</v>
      </c>
      <c r="AW122" s="15" t="s">
        <v>5</v>
      </c>
      <c r="AX122" s="15" t="s">
        <v>82</v>
      </c>
      <c r="AY122" s="271" t="s">
        <v>194</v>
      </c>
    </row>
    <row r="123" s="2" customFormat="1" ht="24.15" customHeight="1">
      <c r="A123" s="41"/>
      <c r="B123" s="42"/>
      <c r="C123" s="220" t="s">
        <v>232</v>
      </c>
      <c r="D123" s="220" t="s">
        <v>197</v>
      </c>
      <c r="E123" s="221" t="s">
        <v>1785</v>
      </c>
      <c r="F123" s="222" t="s">
        <v>1786</v>
      </c>
      <c r="G123" s="223" t="s">
        <v>503</v>
      </c>
      <c r="H123" s="224">
        <v>890</v>
      </c>
      <c r="I123" s="225"/>
      <c r="J123" s="225"/>
      <c r="K123" s="226">
        <f>ROUND(P123*H123,2)</f>
        <v>0</v>
      </c>
      <c r="L123" s="222" t="s">
        <v>201</v>
      </c>
      <c r="M123" s="47"/>
      <c r="N123" s="227" t="s">
        <v>20</v>
      </c>
      <c r="O123" s="228" t="s">
        <v>43</v>
      </c>
      <c r="P123" s="229">
        <f>I123+J123</f>
        <v>0</v>
      </c>
      <c r="Q123" s="229">
        <f>ROUND(I123*H123,2)</f>
        <v>0</v>
      </c>
      <c r="R123" s="229">
        <f>ROUND(J123*H123,2)</f>
        <v>0</v>
      </c>
      <c r="S123" s="87"/>
      <c r="T123" s="230">
        <f>S123*H123</f>
        <v>0</v>
      </c>
      <c r="U123" s="230">
        <v>0</v>
      </c>
      <c r="V123" s="230">
        <f>U123*H123</f>
        <v>0</v>
      </c>
      <c r="W123" s="230">
        <v>0</v>
      </c>
      <c r="X123" s="231">
        <f>W123*H123</f>
        <v>0</v>
      </c>
      <c r="Y123" s="41"/>
      <c r="Z123" s="41"/>
      <c r="AA123" s="41"/>
      <c r="AB123" s="41"/>
      <c r="AC123" s="41"/>
      <c r="AD123" s="41"/>
      <c r="AE123" s="41"/>
      <c r="AR123" s="232" t="s">
        <v>202</v>
      </c>
      <c r="AT123" s="232" t="s">
        <v>197</v>
      </c>
      <c r="AU123" s="232" t="s">
        <v>84</v>
      </c>
      <c r="AY123" s="20" t="s">
        <v>194</v>
      </c>
      <c r="BE123" s="233">
        <f>IF(O123="základní",K123,0)</f>
        <v>0</v>
      </c>
      <c r="BF123" s="233">
        <f>IF(O123="snížená",K123,0)</f>
        <v>0</v>
      </c>
      <c r="BG123" s="233">
        <f>IF(O123="zákl. přenesená",K123,0)</f>
        <v>0</v>
      </c>
      <c r="BH123" s="233">
        <f>IF(O123="sníž. přenesená",K123,0)</f>
        <v>0</v>
      </c>
      <c r="BI123" s="233">
        <f>IF(O123="nulová",K123,0)</f>
        <v>0</v>
      </c>
      <c r="BJ123" s="20" t="s">
        <v>82</v>
      </c>
      <c r="BK123" s="233">
        <f>ROUND(P123*H123,2)</f>
        <v>0</v>
      </c>
      <c r="BL123" s="20" t="s">
        <v>202</v>
      </c>
      <c r="BM123" s="232" t="s">
        <v>1906</v>
      </c>
    </row>
    <row r="124" s="2" customFormat="1">
      <c r="A124" s="41"/>
      <c r="B124" s="42"/>
      <c r="C124" s="43"/>
      <c r="D124" s="234" t="s">
        <v>204</v>
      </c>
      <c r="E124" s="43"/>
      <c r="F124" s="235" t="s">
        <v>1788</v>
      </c>
      <c r="G124" s="43"/>
      <c r="H124" s="43"/>
      <c r="I124" s="236"/>
      <c r="J124" s="236"/>
      <c r="K124" s="43"/>
      <c r="L124" s="43"/>
      <c r="M124" s="47"/>
      <c r="N124" s="237"/>
      <c r="O124" s="238"/>
      <c r="P124" s="87"/>
      <c r="Q124" s="87"/>
      <c r="R124" s="87"/>
      <c r="S124" s="87"/>
      <c r="T124" s="87"/>
      <c r="U124" s="87"/>
      <c r="V124" s="87"/>
      <c r="W124" s="87"/>
      <c r="X124" s="88"/>
      <c r="Y124" s="41"/>
      <c r="Z124" s="41"/>
      <c r="AA124" s="41"/>
      <c r="AB124" s="41"/>
      <c r="AC124" s="41"/>
      <c r="AD124" s="41"/>
      <c r="AE124" s="41"/>
      <c r="AT124" s="20" t="s">
        <v>204</v>
      </c>
      <c r="AU124" s="20" t="s">
        <v>84</v>
      </c>
    </row>
    <row r="125" s="13" customFormat="1">
      <c r="A125" s="13"/>
      <c r="B125" s="239"/>
      <c r="C125" s="240"/>
      <c r="D125" s="241" t="s">
        <v>206</v>
      </c>
      <c r="E125" s="242" t="s">
        <v>20</v>
      </c>
      <c r="F125" s="243" t="s">
        <v>1899</v>
      </c>
      <c r="G125" s="240"/>
      <c r="H125" s="242" t="s">
        <v>20</v>
      </c>
      <c r="I125" s="244"/>
      <c r="J125" s="244"/>
      <c r="K125" s="240"/>
      <c r="L125" s="240"/>
      <c r="M125" s="245"/>
      <c r="N125" s="246"/>
      <c r="O125" s="247"/>
      <c r="P125" s="247"/>
      <c r="Q125" s="247"/>
      <c r="R125" s="247"/>
      <c r="S125" s="247"/>
      <c r="T125" s="247"/>
      <c r="U125" s="247"/>
      <c r="V125" s="247"/>
      <c r="W125" s="247"/>
      <c r="X125" s="248"/>
      <c r="Y125" s="13"/>
      <c r="Z125" s="13"/>
      <c r="AA125" s="13"/>
      <c r="AB125" s="13"/>
      <c r="AC125" s="13"/>
      <c r="AD125" s="13"/>
      <c r="AE125" s="13"/>
      <c r="AT125" s="249" t="s">
        <v>206</v>
      </c>
      <c r="AU125" s="249" t="s">
        <v>84</v>
      </c>
      <c r="AV125" s="13" t="s">
        <v>82</v>
      </c>
      <c r="AW125" s="13" t="s">
        <v>5</v>
      </c>
      <c r="AX125" s="13" t="s">
        <v>74</v>
      </c>
      <c r="AY125" s="249" t="s">
        <v>194</v>
      </c>
    </row>
    <row r="126" s="13" customFormat="1">
      <c r="A126" s="13"/>
      <c r="B126" s="239"/>
      <c r="C126" s="240"/>
      <c r="D126" s="241" t="s">
        <v>206</v>
      </c>
      <c r="E126" s="242" t="s">
        <v>20</v>
      </c>
      <c r="F126" s="243" t="s">
        <v>1789</v>
      </c>
      <c r="G126" s="240"/>
      <c r="H126" s="242" t="s">
        <v>20</v>
      </c>
      <c r="I126" s="244"/>
      <c r="J126" s="244"/>
      <c r="K126" s="240"/>
      <c r="L126" s="240"/>
      <c r="M126" s="245"/>
      <c r="N126" s="246"/>
      <c r="O126" s="247"/>
      <c r="P126" s="247"/>
      <c r="Q126" s="247"/>
      <c r="R126" s="247"/>
      <c r="S126" s="247"/>
      <c r="T126" s="247"/>
      <c r="U126" s="247"/>
      <c r="V126" s="247"/>
      <c r="W126" s="247"/>
      <c r="X126" s="248"/>
      <c r="Y126" s="13"/>
      <c r="Z126" s="13"/>
      <c r="AA126" s="13"/>
      <c r="AB126" s="13"/>
      <c r="AC126" s="13"/>
      <c r="AD126" s="13"/>
      <c r="AE126" s="13"/>
      <c r="AT126" s="249" t="s">
        <v>206</v>
      </c>
      <c r="AU126" s="249" t="s">
        <v>84</v>
      </c>
      <c r="AV126" s="13" t="s">
        <v>82</v>
      </c>
      <c r="AW126" s="13" t="s">
        <v>5</v>
      </c>
      <c r="AX126" s="13" t="s">
        <v>74</v>
      </c>
      <c r="AY126" s="249" t="s">
        <v>194</v>
      </c>
    </row>
    <row r="127" s="13" customFormat="1">
      <c r="A127" s="13"/>
      <c r="B127" s="239"/>
      <c r="C127" s="240"/>
      <c r="D127" s="241" t="s">
        <v>206</v>
      </c>
      <c r="E127" s="242" t="s">
        <v>20</v>
      </c>
      <c r="F127" s="243" t="s">
        <v>506</v>
      </c>
      <c r="G127" s="240"/>
      <c r="H127" s="242" t="s">
        <v>20</v>
      </c>
      <c r="I127" s="244"/>
      <c r="J127" s="244"/>
      <c r="K127" s="240"/>
      <c r="L127" s="240"/>
      <c r="M127" s="245"/>
      <c r="N127" s="246"/>
      <c r="O127" s="247"/>
      <c r="P127" s="247"/>
      <c r="Q127" s="247"/>
      <c r="R127" s="247"/>
      <c r="S127" s="247"/>
      <c r="T127" s="247"/>
      <c r="U127" s="247"/>
      <c r="V127" s="247"/>
      <c r="W127" s="247"/>
      <c r="X127" s="248"/>
      <c r="Y127" s="13"/>
      <c r="Z127" s="13"/>
      <c r="AA127" s="13"/>
      <c r="AB127" s="13"/>
      <c r="AC127" s="13"/>
      <c r="AD127" s="13"/>
      <c r="AE127" s="13"/>
      <c r="AT127" s="249" t="s">
        <v>206</v>
      </c>
      <c r="AU127" s="249" t="s">
        <v>84</v>
      </c>
      <c r="AV127" s="13" t="s">
        <v>82</v>
      </c>
      <c r="AW127" s="13" t="s">
        <v>5</v>
      </c>
      <c r="AX127" s="13" t="s">
        <v>74</v>
      </c>
      <c r="AY127" s="249" t="s">
        <v>194</v>
      </c>
    </row>
    <row r="128" s="14" customFormat="1">
      <c r="A128" s="14"/>
      <c r="B128" s="250"/>
      <c r="C128" s="251"/>
      <c r="D128" s="241" t="s">
        <v>206</v>
      </c>
      <c r="E128" s="252" t="s">
        <v>20</v>
      </c>
      <c r="F128" s="253" t="s">
        <v>1901</v>
      </c>
      <c r="G128" s="251"/>
      <c r="H128" s="254">
        <v>890</v>
      </c>
      <c r="I128" s="255"/>
      <c r="J128" s="255"/>
      <c r="K128" s="251"/>
      <c r="L128" s="251"/>
      <c r="M128" s="256"/>
      <c r="N128" s="257"/>
      <c r="O128" s="258"/>
      <c r="P128" s="258"/>
      <c r="Q128" s="258"/>
      <c r="R128" s="258"/>
      <c r="S128" s="258"/>
      <c r="T128" s="258"/>
      <c r="U128" s="258"/>
      <c r="V128" s="258"/>
      <c r="W128" s="258"/>
      <c r="X128" s="259"/>
      <c r="Y128" s="14"/>
      <c r="Z128" s="14"/>
      <c r="AA128" s="14"/>
      <c r="AB128" s="14"/>
      <c r="AC128" s="14"/>
      <c r="AD128" s="14"/>
      <c r="AE128" s="14"/>
      <c r="AT128" s="260" t="s">
        <v>206</v>
      </c>
      <c r="AU128" s="260" t="s">
        <v>84</v>
      </c>
      <c r="AV128" s="14" t="s">
        <v>84</v>
      </c>
      <c r="AW128" s="14" t="s">
        <v>5</v>
      </c>
      <c r="AX128" s="14" t="s">
        <v>74</v>
      </c>
      <c r="AY128" s="260" t="s">
        <v>194</v>
      </c>
    </row>
    <row r="129" s="15" customFormat="1">
      <c r="A129" s="15"/>
      <c r="B129" s="261"/>
      <c r="C129" s="262"/>
      <c r="D129" s="241" t="s">
        <v>206</v>
      </c>
      <c r="E129" s="263" t="s">
        <v>20</v>
      </c>
      <c r="F129" s="264" t="s">
        <v>210</v>
      </c>
      <c r="G129" s="262"/>
      <c r="H129" s="265">
        <v>890</v>
      </c>
      <c r="I129" s="266"/>
      <c r="J129" s="266"/>
      <c r="K129" s="262"/>
      <c r="L129" s="262"/>
      <c r="M129" s="267"/>
      <c r="N129" s="268"/>
      <c r="O129" s="269"/>
      <c r="P129" s="269"/>
      <c r="Q129" s="269"/>
      <c r="R129" s="269"/>
      <c r="S129" s="269"/>
      <c r="T129" s="269"/>
      <c r="U129" s="269"/>
      <c r="V129" s="269"/>
      <c r="W129" s="269"/>
      <c r="X129" s="270"/>
      <c r="Y129" s="15"/>
      <c r="Z129" s="15"/>
      <c r="AA129" s="15"/>
      <c r="AB129" s="15"/>
      <c r="AC129" s="15"/>
      <c r="AD129" s="15"/>
      <c r="AE129" s="15"/>
      <c r="AT129" s="271" t="s">
        <v>206</v>
      </c>
      <c r="AU129" s="271" t="s">
        <v>84</v>
      </c>
      <c r="AV129" s="15" t="s">
        <v>202</v>
      </c>
      <c r="AW129" s="15" t="s">
        <v>5</v>
      </c>
      <c r="AX129" s="15" t="s">
        <v>82</v>
      </c>
      <c r="AY129" s="271" t="s">
        <v>194</v>
      </c>
    </row>
    <row r="130" s="2" customFormat="1" ht="16.5" customHeight="1">
      <c r="A130" s="41"/>
      <c r="B130" s="42"/>
      <c r="C130" s="283" t="s">
        <v>223</v>
      </c>
      <c r="D130" s="283" t="s">
        <v>418</v>
      </c>
      <c r="E130" s="284" t="s">
        <v>1790</v>
      </c>
      <c r="F130" s="285" t="s">
        <v>1907</v>
      </c>
      <c r="G130" s="286" t="s">
        <v>506</v>
      </c>
      <c r="H130" s="287">
        <v>25</v>
      </c>
      <c r="I130" s="288"/>
      <c r="J130" s="289"/>
      <c r="K130" s="290">
        <f>ROUND(P130*H130,2)</f>
        <v>0</v>
      </c>
      <c r="L130" s="285" t="s">
        <v>20</v>
      </c>
      <c r="M130" s="291"/>
      <c r="N130" s="292" t="s">
        <v>20</v>
      </c>
      <c r="O130" s="228" t="s">
        <v>43</v>
      </c>
      <c r="P130" s="229">
        <f>I130+J130</f>
        <v>0</v>
      </c>
      <c r="Q130" s="229">
        <f>ROUND(I130*H130,2)</f>
        <v>0</v>
      </c>
      <c r="R130" s="229">
        <f>ROUND(J130*H130,2)</f>
        <v>0</v>
      </c>
      <c r="S130" s="87"/>
      <c r="T130" s="230">
        <f>S130*H130</f>
        <v>0</v>
      </c>
      <c r="U130" s="230">
        <v>0.01</v>
      </c>
      <c r="V130" s="230">
        <f>U130*H130</f>
        <v>0.25</v>
      </c>
      <c r="W130" s="230">
        <v>0</v>
      </c>
      <c r="X130" s="231">
        <f>W130*H130</f>
        <v>0</v>
      </c>
      <c r="Y130" s="41"/>
      <c r="Z130" s="41"/>
      <c r="AA130" s="41"/>
      <c r="AB130" s="41"/>
      <c r="AC130" s="41"/>
      <c r="AD130" s="41"/>
      <c r="AE130" s="41"/>
      <c r="AR130" s="232" t="s">
        <v>243</v>
      </c>
      <c r="AT130" s="232" t="s">
        <v>418</v>
      </c>
      <c r="AU130" s="232" t="s">
        <v>84</v>
      </c>
      <c r="AY130" s="20" t="s">
        <v>194</v>
      </c>
      <c r="BE130" s="233">
        <f>IF(O130="základní",K130,0)</f>
        <v>0</v>
      </c>
      <c r="BF130" s="233">
        <f>IF(O130="snížená",K130,0)</f>
        <v>0</v>
      </c>
      <c r="BG130" s="233">
        <f>IF(O130="zákl. přenesená",K130,0)</f>
        <v>0</v>
      </c>
      <c r="BH130" s="233">
        <f>IF(O130="sníž. přenesená",K130,0)</f>
        <v>0</v>
      </c>
      <c r="BI130" s="233">
        <f>IF(O130="nulová",K130,0)</f>
        <v>0</v>
      </c>
      <c r="BJ130" s="20" t="s">
        <v>82</v>
      </c>
      <c r="BK130" s="233">
        <f>ROUND(P130*H130,2)</f>
        <v>0</v>
      </c>
      <c r="BL130" s="20" t="s">
        <v>202</v>
      </c>
      <c r="BM130" s="232" t="s">
        <v>1908</v>
      </c>
    </row>
    <row r="131" s="13" customFormat="1">
      <c r="A131" s="13"/>
      <c r="B131" s="239"/>
      <c r="C131" s="240"/>
      <c r="D131" s="241" t="s">
        <v>206</v>
      </c>
      <c r="E131" s="242" t="s">
        <v>20</v>
      </c>
      <c r="F131" s="243" t="s">
        <v>1899</v>
      </c>
      <c r="G131" s="240"/>
      <c r="H131" s="242" t="s">
        <v>20</v>
      </c>
      <c r="I131" s="244"/>
      <c r="J131" s="244"/>
      <c r="K131" s="240"/>
      <c r="L131" s="240"/>
      <c r="M131" s="245"/>
      <c r="N131" s="246"/>
      <c r="O131" s="247"/>
      <c r="P131" s="247"/>
      <c r="Q131" s="247"/>
      <c r="R131" s="247"/>
      <c r="S131" s="247"/>
      <c r="T131" s="247"/>
      <c r="U131" s="247"/>
      <c r="V131" s="247"/>
      <c r="W131" s="247"/>
      <c r="X131" s="248"/>
      <c r="Y131" s="13"/>
      <c r="Z131" s="13"/>
      <c r="AA131" s="13"/>
      <c r="AB131" s="13"/>
      <c r="AC131" s="13"/>
      <c r="AD131" s="13"/>
      <c r="AE131" s="13"/>
      <c r="AT131" s="249" t="s">
        <v>206</v>
      </c>
      <c r="AU131" s="249" t="s">
        <v>84</v>
      </c>
      <c r="AV131" s="13" t="s">
        <v>82</v>
      </c>
      <c r="AW131" s="13" t="s">
        <v>5</v>
      </c>
      <c r="AX131" s="13" t="s">
        <v>74</v>
      </c>
      <c r="AY131" s="249" t="s">
        <v>194</v>
      </c>
    </row>
    <row r="132" s="13" customFormat="1">
      <c r="A132" s="13"/>
      <c r="B132" s="239"/>
      <c r="C132" s="240"/>
      <c r="D132" s="241" t="s">
        <v>206</v>
      </c>
      <c r="E132" s="242" t="s">
        <v>20</v>
      </c>
      <c r="F132" s="243" t="s">
        <v>1907</v>
      </c>
      <c r="G132" s="240"/>
      <c r="H132" s="242" t="s">
        <v>20</v>
      </c>
      <c r="I132" s="244"/>
      <c r="J132" s="244"/>
      <c r="K132" s="240"/>
      <c r="L132" s="240"/>
      <c r="M132" s="245"/>
      <c r="N132" s="246"/>
      <c r="O132" s="247"/>
      <c r="P132" s="247"/>
      <c r="Q132" s="247"/>
      <c r="R132" s="247"/>
      <c r="S132" s="247"/>
      <c r="T132" s="247"/>
      <c r="U132" s="247"/>
      <c r="V132" s="247"/>
      <c r="W132" s="247"/>
      <c r="X132" s="248"/>
      <c r="Y132" s="13"/>
      <c r="Z132" s="13"/>
      <c r="AA132" s="13"/>
      <c r="AB132" s="13"/>
      <c r="AC132" s="13"/>
      <c r="AD132" s="13"/>
      <c r="AE132" s="13"/>
      <c r="AT132" s="249" t="s">
        <v>206</v>
      </c>
      <c r="AU132" s="249" t="s">
        <v>84</v>
      </c>
      <c r="AV132" s="13" t="s">
        <v>82</v>
      </c>
      <c r="AW132" s="13" t="s">
        <v>5</v>
      </c>
      <c r="AX132" s="13" t="s">
        <v>74</v>
      </c>
      <c r="AY132" s="249" t="s">
        <v>194</v>
      </c>
    </row>
    <row r="133" s="13" customFormat="1">
      <c r="A133" s="13"/>
      <c r="B133" s="239"/>
      <c r="C133" s="240"/>
      <c r="D133" s="241" t="s">
        <v>206</v>
      </c>
      <c r="E133" s="242" t="s">
        <v>20</v>
      </c>
      <c r="F133" s="243" t="s">
        <v>506</v>
      </c>
      <c r="G133" s="240"/>
      <c r="H133" s="242" t="s">
        <v>20</v>
      </c>
      <c r="I133" s="244"/>
      <c r="J133" s="244"/>
      <c r="K133" s="240"/>
      <c r="L133" s="240"/>
      <c r="M133" s="245"/>
      <c r="N133" s="246"/>
      <c r="O133" s="247"/>
      <c r="P133" s="247"/>
      <c r="Q133" s="247"/>
      <c r="R133" s="247"/>
      <c r="S133" s="247"/>
      <c r="T133" s="247"/>
      <c r="U133" s="247"/>
      <c r="V133" s="247"/>
      <c r="W133" s="247"/>
      <c r="X133" s="248"/>
      <c r="Y133" s="13"/>
      <c r="Z133" s="13"/>
      <c r="AA133" s="13"/>
      <c r="AB133" s="13"/>
      <c r="AC133" s="13"/>
      <c r="AD133" s="13"/>
      <c r="AE133" s="13"/>
      <c r="AT133" s="249" t="s">
        <v>206</v>
      </c>
      <c r="AU133" s="249" t="s">
        <v>84</v>
      </c>
      <c r="AV133" s="13" t="s">
        <v>82</v>
      </c>
      <c r="AW133" s="13" t="s">
        <v>5</v>
      </c>
      <c r="AX133" s="13" t="s">
        <v>74</v>
      </c>
      <c r="AY133" s="249" t="s">
        <v>194</v>
      </c>
    </row>
    <row r="134" s="14" customFormat="1">
      <c r="A134" s="14"/>
      <c r="B134" s="250"/>
      <c r="C134" s="251"/>
      <c r="D134" s="241" t="s">
        <v>206</v>
      </c>
      <c r="E134" s="252" t="s">
        <v>20</v>
      </c>
      <c r="F134" s="253" t="s">
        <v>308</v>
      </c>
      <c r="G134" s="251"/>
      <c r="H134" s="254">
        <v>25</v>
      </c>
      <c r="I134" s="255"/>
      <c r="J134" s="255"/>
      <c r="K134" s="251"/>
      <c r="L134" s="251"/>
      <c r="M134" s="256"/>
      <c r="N134" s="257"/>
      <c r="O134" s="258"/>
      <c r="P134" s="258"/>
      <c r="Q134" s="258"/>
      <c r="R134" s="258"/>
      <c r="S134" s="258"/>
      <c r="T134" s="258"/>
      <c r="U134" s="258"/>
      <c r="V134" s="258"/>
      <c r="W134" s="258"/>
      <c r="X134" s="259"/>
      <c r="Y134" s="14"/>
      <c r="Z134" s="14"/>
      <c r="AA134" s="14"/>
      <c r="AB134" s="14"/>
      <c r="AC134" s="14"/>
      <c r="AD134" s="14"/>
      <c r="AE134" s="14"/>
      <c r="AT134" s="260" t="s">
        <v>206</v>
      </c>
      <c r="AU134" s="260" t="s">
        <v>84</v>
      </c>
      <c r="AV134" s="14" t="s">
        <v>84</v>
      </c>
      <c r="AW134" s="14" t="s">
        <v>5</v>
      </c>
      <c r="AX134" s="14" t="s">
        <v>74</v>
      </c>
      <c r="AY134" s="260" t="s">
        <v>194</v>
      </c>
    </row>
    <row r="135" s="15" customFormat="1">
      <c r="A135" s="15"/>
      <c r="B135" s="261"/>
      <c r="C135" s="262"/>
      <c r="D135" s="241" t="s">
        <v>206</v>
      </c>
      <c r="E135" s="263" t="s">
        <v>20</v>
      </c>
      <c r="F135" s="264" t="s">
        <v>210</v>
      </c>
      <c r="G135" s="262"/>
      <c r="H135" s="265">
        <v>25</v>
      </c>
      <c r="I135" s="266"/>
      <c r="J135" s="266"/>
      <c r="K135" s="262"/>
      <c r="L135" s="262"/>
      <c r="M135" s="267"/>
      <c r="N135" s="268"/>
      <c r="O135" s="269"/>
      <c r="P135" s="269"/>
      <c r="Q135" s="269"/>
      <c r="R135" s="269"/>
      <c r="S135" s="269"/>
      <c r="T135" s="269"/>
      <c r="U135" s="269"/>
      <c r="V135" s="269"/>
      <c r="W135" s="269"/>
      <c r="X135" s="270"/>
      <c r="Y135" s="15"/>
      <c r="Z135" s="15"/>
      <c r="AA135" s="15"/>
      <c r="AB135" s="15"/>
      <c r="AC135" s="15"/>
      <c r="AD135" s="15"/>
      <c r="AE135" s="15"/>
      <c r="AT135" s="271" t="s">
        <v>206</v>
      </c>
      <c r="AU135" s="271" t="s">
        <v>84</v>
      </c>
      <c r="AV135" s="15" t="s">
        <v>202</v>
      </c>
      <c r="AW135" s="15" t="s">
        <v>5</v>
      </c>
      <c r="AX135" s="15" t="s">
        <v>82</v>
      </c>
      <c r="AY135" s="271" t="s">
        <v>194</v>
      </c>
    </row>
    <row r="136" s="2" customFormat="1" ht="16.5" customHeight="1">
      <c r="A136" s="41"/>
      <c r="B136" s="42"/>
      <c r="C136" s="283" t="s">
        <v>238</v>
      </c>
      <c r="D136" s="283" t="s">
        <v>418</v>
      </c>
      <c r="E136" s="284" t="s">
        <v>1909</v>
      </c>
      <c r="F136" s="285" t="s">
        <v>1910</v>
      </c>
      <c r="G136" s="286" t="s">
        <v>506</v>
      </c>
      <c r="H136" s="287">
        <v>301</v>
      </c>
      <c r="I136" s="288"/>
      <c r="J136" s="289"/>
      <c r="K136" s="290">
        <f>ROUND(P136*H136,2)</f>
        <v>0</v>
      </c>
      <c r="L136" s="285" t="s">
        <v>20</v>
      </c>
      <c r="M136" s="291"/>
      <c r="N136" s="292" t="s">
        <v>20</v>
      </c>
      <c r="O136" s="228" t="s">
        <v>43</v>
      </c>
      <c r="P136" s="229">
        <f>I136+J136</f>
        <v>0</v>
      </c>
      <c r="Q136" s="229">
        <f>ROUND(I136*H136,2)</f>
        <v>0</v>
      </c>
      <c r="R136" s="229">
        <f>ROUND(J136*H136,2)</f>
        <v>0</v>
      </c>
      <c r="S136" s="87"/>
      <c r="T136" s="230">
        <f>S136*H136</f>
        <v>0</v>
      </c>
      <c r="U136" s="230">
        <v>0.0051000000000000004</v>
      </c>
      <c r="V136" s="230">
        <f>U136*H136</f>
        <v>1.5351000000000001</v>
      </c>
      <c r="W136" s="230">
        <v>0</v>
      </c>
      <c r="X136" s="231">
        <f>W136*H136</f>
        <v>0</v>
      </c>
      <c r="Y136" s="41"/>
      <c r="Z136" s="41"/>
      <c r="AA136" s="41"/>
      <c r="AB136" s="41"/>
      <c r="AC136" s="41"/>
      <c r="AD136" s="41"/>
      <c r="AE136" s="41"/>
      <c r="AR136" s="232" t="s">
        <v>243</v>
      </c>
      <c r="AT136" s="232" t="s">
        <v>418</v>
      </c>
      <c r="AU136" s="232" t="s">
        <v>84</v>
      </c>
      <c r="AY136" s="20" t="s">
        <v>194</v>
      </c>
      <c r="BE136" s="233">
        <f>IF(O136="základní",K136,0)</f>
        <v>0</v>
      </c>
      <c r="BF136" s="233">
        <f>IF(O136="snížená",K136,0)</f>
        <v>0</v>
      </c>
      <c r="BG136" s="233">
        <f>IF(O136="zákl. přenesená",K136,0)</f>
        <v>0</v>
      </c>
      <c r="BH136" s="233">
        <f>IF(O136="sníž. přenesená",K136,0)</f>
        <v>0</v>
      </c>
      <c r="BI136" s="233">
        <f>IF(O136="nulová",K136,0)</f>
        <v>0</v>
      </c>
      <c r="BJ136" s="20" t="s">
        <v>82</v>
      </c>
      <c r="BK136" s="233">
        <f>ROUND(P136*H136,2)</f>
        <v>0</v>
      </c>
      <c r="BL136" s="20" t="s">
        <v>202</v>
      </c>
      <c r="BM136" s="232" t="s">
        <v>1911</v>
      </c>
    </row>
    <row r="137" s="13" customFormat="1">
      <c r="A137" s="13"/>
      <c r="B137" s="239"/>
      <c r="C137" s="240"/>
      <c r="D137" s="241" t="s">
        <v>206</v>
      </c>
      <c r="E137" s="242" t="s">
        <v>20</v>
      </c>
      <c r="F137" s="243" t="s">
        <v>1899</v>
      </c>
      <c r="G137" s="240"/>
      <c r="H137" s="242" t="s">
        <v>20</v>
      </c>
      <c r="I137" s="244"/>
      <c r="J137" s="244"/>
      <c r="K137" s="240"/>
      <c r="L137" s="240"/>
      <c r="M137" s="245"/>
      <c r="N137" s="246"/>
      <c r="O137" s="247"/>
      <c r="P137" s="247"/>
      <c r="Q137" s="247"/>
      <c r="R137" s="247"/>
      <c r="S137" s="247"/>
      <c r="T137" s="247"/>
      <c r="U137" s="247"/>
      <c r="V137" s="247"/>
      <c r="W137" s="247"/>
      <c r="X137" s="248"/>
      <c r="Y137" s="13"/>
      <c r="Z137" s="13"/>
      <c r="AA137" s="13"/>
      <c r="AB137" s="13"/>
      <c r="AC137" s="13"/>
      <c r="AD137" s="13"/>
      <c r="AE137" s="13"/>
      <c r="AT137" s="249" t="s">
        <v>206</v>
      </c>
      <c r="AU137" s="249" t="s">
        <v>84</v>
      </c>
      <c r="AV137" s="13" t="s">
        <v>82</v>
      </c>
      <c r="AW137" s="13" t="s">
        <v>5</v>
      </c>
      <c r="AX137" s="13" t="s">
        <v>74</v>
      </c>
      <c r="AY137" s="249" t="s">
        <v>194</v>
      </c>
    </row>
    <row r="138" s="13" customFormat="1">
      <c r="A138" s="13"/>
      <c r="B138" s="239"/>
      <c r="C138" s="240"/>
      <c r="D138" s="241" t="s">
        <v>206</v>
      </c>
      <c r="E138" s="242" t="s">
        <v>20</v>
      </c>
      <c r="F138" s="243" t="s">
        <v>1910</v>
      </c>
      <c r="G138" s="240"/>
      <c r="H138" s="242" t="s">
        <v>20</v>
      </c>
      <c r="I138" s="244"/>
      <c r="J138" s="244"/>
      <c r="K138" s="240"/>
      <c r="L138" s="240"/>
      <c r="M138" s="245"/>
      <c r="N138" s="246"/>
      <c r="O138" s="247"/>
      <c r="P138" s="247"/>
      <c r="Q138" s="247"/>
      <c r="R138" s="247"/>
      <c r="S138" s="247"/>
      <c r="T138" s="247"/>
      <c r="U138" s="247"/>
      <c r="V138" s="247"/>
      <c r="W138" s="247"/>
      <c r="X138" s="248"/>
      <c r="Y138" s="13"/>
      <c r="Z138" s="13"/>
      <c r="AA138" s="13"/>
      <c r="AB138" s="13"/>
      <c r="AC138" s="13"/>
      <c r="AD138" s="13"/>
      <c r="AE138" s="13"/>
      <c r="AT138" s="249" t="s">
        <v>206</v>
      </c>
      <c r="AU138" s="249" t="s">
        <v>84</v>
      </c>
      <c r="AV138" s="13" t="s">
        <v>82</v>
      </c>
      <c r="AW138" s="13" t="s">
        <v>5</v>
      </c>
      <c r="AX138" s="13" t="s">
        <v>74</v>
      </c>
      <c r="AY138" s="249" t="s">
        <v>194</v>
      </c>
    </row>
    <row r="139" s="13" customFormat="1">
      <c r="A139" s="13"/>
      <c r="B139" s="239"/>
      <c r="C139" s="240"/>
      <c r="D139" s="241" t="s">
        <v>206</v>
      </c>
      <c r="E139" s="242" t="s">
        <v>20</v>
      </c>
      <c r="F139" s="243" t="s">
        <v>506</v>
      </c>
      <c r="G139" s="240"/>
      <c r="H139" s="242" t="s">
        <v>20</v>
      </c>
      <c r="I139" s="244"/>
      <c r="J139" s="244"/>
      <c r="K139" s="240"/>
      <c r="L139" s="240"/>
      <c r="M139" s="245"/>
      <c r="N139" s="246"/>
      <c r="O139" s="247"/>
      <c r="P139" s="247"/>
      <c r="Q139" s="247"/>
      <c r="R139" s="247"/>
      <c r="S139" s="247"/>
      <c r="T139" s="247"/>
      <c r="U139" s="247"/>
      <c r="V139" s="247"/>
      <c r="W139" s="247"/>
      <c r="X139" s="248"/>
      <c r="Y139" s="13"/>
      <c r="Z139" s="13"/>
      <c r="AA139" s="13"/>
      <c r="AB139" s="13"/>
      <c r="AC139" s="13"/>
      <c r="AD139" s="13"/>
      <c r="AE139" s="13"/>
      <c r="AT139" s="249" t="s">
        <v>206</v>
      </c>
      <c r="AU139" s="249" t="s">
        <v>84</v>
      </c>
      <c r="AV139" s="13" t="s">
        <v>82</v>
      </c>
      <c r="AW139" s="13" t="s">
        <v>5</v>
      </c>
      <c r="AX139" s="13" t="s">
        <v>74</v>
      </c>
      <c r="AY139" s="249" t="s">
        <v>194</v>
      </c>
    </row>
    <row r="140" s="14" customFormat="1">
      <c r="A140" s="14"/>
      <c r="B140" s="250"/>
      <c r="C140" s="251"/>
      <c r="D140" s="241" t="s">
        <v>206</v>
      </c>
      <c r="E140" s="252" t="s">
        <v>20</v>
      </c>
      <c r="F140" s="253" t="s">
        <v>1912</v>
      </c>
      <c r="G140" s="251"/>
      <c r="H140" s="254">
        <v>301</v>
      </c>
      <c r="I140" s="255"/>
      <c r="J140" s="255"/>
      <c r="K140" s="251"/>
      <c r="L140" s="251"/>
      <c r="M140" s="256"/>
      <c r="N140" s="257"/>
      <c r="O140" s="258"/>
      <c r="P140" s="258"/>
      <c r="Q140" s="258"/>
      <c r="R140" s="258"/>
      <c r="S140" s="258"/>
      <c r="T140" s="258"/>
      <c r="U140" s="258"/>
      <c r="V140" s="258"/>
      <c r="W140" s="258"/>
      <c r="X140" s="259"/>
      <c r="Y140" s="14"/>
      <c r="Z140" s="14"/>
      <c r="AA140" s="14"/>
      <c r="AB140" s="14"/>
      <c r="AC140" s="14"/>
      <c r="AD140" s="14"/>
      <c r="AE140" s="14"/>
      <c r="AT140" s="260" t="s">
        <v>206</v>
      </c>
      <c r="AU140" s="260" t="s">
        <v>84</v>
      </c>
      <c r="AV140" s="14" t="s">
        <v>84</v>
      </c>
      <c r="AW140" s="14" t="s">
        <v>5</v>
      </c>
      <c r="AX140" s="14" t="s">
        <v>74</v>
      </c>
      <c r="AY140" s="260" t="s">
        <v>194</v>
      </c>
    </row>
    <row r="141" s="15" customFormat="1">
      <c r="A141" s="15"/>
      <c r="B141" s="261"/>
      <c r="C141" s="262"/>
      <c r="D141" s="241" t="s">
        <v>206</v>
      </c>
      <c r="E141" s="263" t="s">
        <v>20</v>
      </c>
      <c r="F141" s="264" t="s">
        <v>210</v>
      </c>
      <c r="G141" s="262"/>
      <c r="H141" s="265">
        <v>301</v>
      </c>
      <c r="I141" s="266"/>
      <c r="J141" s="266"/>
      <c r="K141" s="262"/>
      <c r="L141" s="262"/>
      <c r="M141" s="267"/>
      <c r="N141" s="268"/>
      <c r="O141" s="269"/>
      <c r="P141" s="269"/>
      <c r="Q141" s="269"/>
      <c r="R141" s="269"/>
      <c r="S141" s="269"/>
      <c r="T141" s="269"/>
      <c r="U141" s="269"/>
      <c r="V141" s="269"/>
      <c r="W141" s="269"/>
      <c r="X141" s="270"/>
      <c r="Y141" s="15"/>
      <c r="Z141" s="15"/>
      <c r="AA141" s="15"/>
      <c r="AB141" s="15"/>
      <c r="AC141" s="15"/>
      <c r="AD141" s="15"/>
      <c r="AE141" s="15"/>
      <c r="AT141" s="271" t="s">
        <v>206</v>
      </c>
      <c r="AU141" s="271" t="s">
        <v>84</v>
      </c>
      <c r="AV141" s="15" t="s">
        <v>202</v>
      </c>
      <c r="AW141" s="15" t="s">
        <v>5</v>
      </c>
      <c r="AX141" s="15" t="s">
        <v>82</v>
      </c>
      <c r="AY141" s="271" t="s">
        <v>194</v>
      </c>
    </row>
    <row r="142" s="2" customFormat="1" ht="16.5" customHeight="1">
      <c r="A142" s="41"/>
      <c r="B142" s="42"/>
      <c r="C142" s="283" t="s">
        <v>243</v>
      </c>
      <c r="D142" s="283" t="s">
        <v>418</v>
      </c>
      <c r="E142" s="284" t="s">
        <v>1913</v>
      </c>
      <c r="F142" s="285" t="s">
        <v>1914</v>
      </c>
      <c r="G142" s="286" t="s">
        <v>506</v>
      </c>
      <c r="H142" s="287">
        <v>450</v>
      </c>
      <c r="I142" s="288"/>
      <c r="J142" s="289"/>
      <c r="K142" s="290">
        <f>ROUND(P142*H142,2)</f>
        <v>0</v>
      </c>
      <c r="L142" s="285" t="s">
        <v>20</v>
      </c>
      <c r="M142" s="291"/>
      <c r="N142" s="292" t="s">
        <v>20</v>
      </c>
      <c r="O142" s="228" t="s">
        <v>43</v>
      </c>
      <c r="P142" s="229">
        <f>I142+J142</f>
        <v>0</v>
      </c>
      <c r="Q142" s="229">
        <f>ROUND(I142*H142,2)</f>
        <v>0</v>
      </c>
      <c r="R142" s="229">
        <f>ROUND(J142*H142,2)</f>
        <v>0</v>
      </c>
      <c r="S142" s="87"/>
      <c r="T142" s="230">
        <f>S142*H142</f>
        <v>0</v>
      </c>
      <c r="U142" s="230">
        <v>0.01</v>
      </c>
      <c r="V142" s="230">
        <f>U142*H142</f>
        <v>4.5</v>
      </c>
      <c r="W142" s="230">
        <v>0</v>
      </c>
      <c r="X142" s="231">
        <f>W142*H142</f>
        <v>0</v>
      </c>
      <c r="Y142" s="41"/>
      <c r="Z142" s="41"/>
      <c r="AA142" s="41"/>
      <c r="AB142" s="41"/>
      <c r="AC142" s="41"/>
      <c r="AD142" s="41"/>
      <c r="AE142" s="41"/>
      <c r="AR142" s="232" t="s">
        <v>243</v>
      </c>
      <c r="AT142" s="232" t="s">
        <v>418</v>
      </c>
      <c r="AU142" s="232" t="s">
        <v>84</v>
      </c>
      <c r="AY142" s="20" t="s">
        <v>194</v>
      </c>
      <c r="BE142" s="233">
        <f>IF(O142="základní",K142,0)</f>
        <v>0</v>
      </c>
      <c r="BF142" s="233">
        <f>IF(O142="snížená",K142,0)</f>
        <v>0</v>
      </c>
      <c r="BG142" s="233">
        <f>IF(O142="zákl. přenesená",K142,0)</f>
        <v>0</v>
      </c>
      <c r="BH142" s="233">
        <f>IF(O142="sníž. přenesená",K142,0)</f>
        <v>0</v>
      </c>
      <c r="BI142" s="233">
        <f>IF(O142="nulová",K142,0)</f>
        <v>0</v>
      </c>
      <c r="BJ142" s="20" t="s">
        <v>82</v>
      </c>
      <c r="BK142" s="233">
        <f>ROUND(P142*H142,2)</f>
        <v>0</v>
      </c>
      <c r="BL142" s="20" t="s">
        <v>202</v>
      </c>
      <c r="BM142" s="232" t="s">
        <v>1915</v>
      </c>
    </row>
    <row r="143" s="13" customFormat="1">
      <c r="A143" s="13"/>
      <c r="B143" s="239"/>
      <c r="C143" s="240"/>
      <c r="D143" s="241" t="s">
        <v>206</v>
      </c>
      <c r="E143" s="242" t="s">
        <v>20</v>
      </c>
      <c r="F143" s="243" t="s">
        <v>1899</v>
      </c>
      <c r="G143" s="240"/>
      <c r="H143" s="242" t="s">
        <v>20</v>
      </c>
      <c r="I143" s="244"/>
      <c r="J143" s="244"/>
      <c r="K143" s="240"/>
      <c r="L143" s="240"/>
      <c r="M143" s="245"/>
      <c r="N143" s="246"/>
      <c r="O143" s="247"/>
      <c r="P143" s="247"/>
      <c r="Q143" s="247"/>
      <c r="R143" s="247"/>
      <c r="S143" s="247"/>
      <c r="T143" s="247"/>
      <c r="U143" s="247"/>
      <c r="V143" s="247"/>
      <c r="W143" s="247"/>
      <c r="X143" s="248"/>
      <c r="Y143" s="13"/>
      <c r="Z143" s="13"/>
      <c r="AA143" s="13"/>
      <c r="AB143" s="13"/>
      <c r="AC143" s="13"/>
      <c r="AD143" s="13"/>
      <c r="AE143" s="13"/>
      <c r="AT143" s="249" t="s">
        <v>206</v>
      </c>
      <c r="AU143" s="249" t="s">
        <v>84</v>
      </c>
      <c r="AV143" s="13" t="s">
        <v>82</v>
      </c>
      <c r="AW143" s="13" t="s">
        <v>5</v>
      </c>
      <c r="AX143" s="13" t="s">
        <v>74</v>
      </c>
      <c r="AY143" s="249" t="s">
        <v>194</v>
      </c>
    </row>
    <row r="144" s="13" customFormat="1">
      <c r="A144" s="13"/>
      <c r="B144" s="239"/>
      <c r="C144" s="240"/>
      <c r="D144" s="241" t="s">
        <v>206</v>
      </c>
      <c r="E144" s="242" t="s">
        <v>20</v>
      </c>
      <c r="F144" s="243" t="s">
        <v>1914</v>
      </c>
      <c r="G144" s="240"/>
      <c r="H144" s="242" t="s">
        <v>20</v>
      </c>
      <c r="I144" s="244"/>
      <c r="J144" s="244"/>
      <c r="K144" s="240"/>
      <c r="L144" s="240"/>
      <c r="M144" s="245"/>
      <c r="N144" s="246"/>
      <c r="O144" s="247"/>
      <c r="P144" s="247"/>
      <c r="Q144" s="247"/>
      <c r="R144" s="247"/>
      <c r="S144" s="247"/>
      <c r="T144" s="247"/>
      <c r="U144" s="247"/>
      <c r="V144" s="247"/>
      <c r="W144" s="247"/>
      <c r="X144" s="248"/>
      <c r="Y144" s="13"/>
      <c r="Z144" s="13"/>
      <c r="AA144" s="13"/>
      <c r="AB144" s="13"/>
      <c r="AC144" s="13"/>
      <c r="AD144" s="13"/>
      <c r="AE144" s="13"/>
      <c r="AT144" s="249" t="s">
        <v>206</v>
      </c>
      <c r="AU144" s="249" t="s">
        <v>84</v>
      </c>
      <c r="AV144" s="13" t="s">
        <v>82</v>
      </c>
      <c r="AW144" s="13" t="s">
        <v>5</v>
      </c>
      <c r="AX144" s="13" t="s">
        <v>74</v>
      </c>
      <c r="AY144" s="249" t="s">
        <v>194</v>
      </c>
    </row>
    <row r="145" s="13" customFormat="1">
      <c r="A145" s="13"/>
      <c r="B145" s="239"/>
      <c r="C145" s="240"/>
      <c r="D145" s="241" t="s">
        <v>206</v>
      </c>
      <c r="E145" s="242" t="s">
        <v>20</v>
      </c>
      <c r="F145" s="243" t="s">
        <v>506</v>
      </c>
      <c r="G145" s="240"/>
      <c r="H145" s="242" t="s">
        <v>20</v>
      </c>
      <c r="I145" s="244"/>
      <c r="J145" s="244"/>
      <c r="K145" s="240"/>
      <c r="L145" s="240"/>
      <c r="M145" s="245"/>
      <c r="N145" s="246"/>
      <c r="O145" s="247"/>
      <c r="P145" s="247"/>
      <c r="Q145" s="247"/>
      <c r="R145" s="247"/>
      <c r="S145" s="247"/>
      <c r="T145" s="247"/>
      <c r="U145" s="247"/>
      <c r="V145" s="247"/>
      <c r="W145" s="247"/>
      <c r="X145" s="248"/>
      <c r="Y145" s="13"/>
      <c r="Z145" s="13"/>
      <c r="AA145" s="13"/>
      <c r="AB145" s="13"/>
      <c r="AC145" s="13"/>
      <c r="AD145" s="13"/>
      <c r="AE145" s="13"/>
      <c r="AT145" s="249" t="s">
        <v>206</v>
      </c>
      <c r="AU145" s="249" t="s">
        <v>84</v>
      </c>
      <c r="AV145" s="13" t="s">
        <v>82</v>
      </c>
      <c r="AW145" s="13" t="s">
        <v>5</v>
      </c>
      <c r="AX145" s="13" t="s">
        <v>74</v>
      </c>
      <c r="AY145" s="249" t="s">
        <v>194</v>
      </c>
    </row>
    <row r="146" s="14" customFormat="1">
      <c r="A146" s="14"/>
      <c r="B146" s="250"/>
      <c r="C146" s="251"/>
      <c r="D146" s="241" t="s">
        <v>206</v>
      </c>
      <c r="E146" s="252" t="s">
        <v>20</v>
      </c>
      <c r="F146" s="253" t="s">
        <v>1916</v>
      </c>
      <c r="G146" s="251"/>
      <c r="H146" s="254">
        <v>450</v>
      </c>
      <c r="I146" s="255"/>
      <c r="J146" s="255"/>
      <c r="K146" s="251"/>
      <c r="L146" s="251"/>
      <c r="M146" s="256"/>
      <c r="N146" s="257"/>
      <c r="O146" s="258"/>
      <c r="P146" s="258"/>
      <c r="Q146" s="258"/>
      <c r="R146" s="258"/>
      <c r="S146" s="258"/>
      <c r="T146" s="258"/>
      <c r="U146" s="258"/>
      <c r="V146" s="258"/>
      <c r="W146" s="258"/>
      <c r="X146" s="259"/>
      <c r="Y146" s="14"/>
      <c r="Z146" s="14"/>
      <c r="AA146" s="14"/>
      <c r="AB146" s="14"/>
      <c r="AC146" s="14"/>
      <c r="AD146" s="14"/>
      <c r="AE146" s="14"/>
      <c r="AT146" s="260" t="s">
        <v>206</v>
      </c>
      <c r="AU146" s="260" t="s">
        <v>84</v>
      </c>
      <c r="AV146" s="14" t="s">
        <v>84</v>
      </c>
      <c r="AW146" s="14" t="s">
        <v>5</v>
      </c>
      <c r="AX146" s="14" t="s">
        <v>74</v>
      </c>
      <c r="AY146" s="260" t="s">
        <v>194</v>
      </c>
    </row>
    <row r="147" s="15" customFormat="1">
      <c r="A147" s="15"/>
      <c r="B147" s="261"/>
      <c r="C147" s="262"/>
      <c r="D147" s="241" t="s">
        <v>206</v>
      </c>
      <c r="E147" s="263" t="s">
        <v>20</v>
      </c>
      <c r="F147" s="264" t="s">
        <v>210</v>
      </c>
      <c r="G147" s="262"/>
      <c r="H147" s="265">
        <v>450</v>
      </c>
      <c r="I147" s="266"/>
      <c r="J147" s="266"/>
      <c r="K147" s="262"/>
      <c r="L147" s="262"/>
      <c r="M147" s="267"/>
      <c r="N147" s="268"/>
      <c r="O147" s="269"/>
      <c r="P147" s="269"/>
      <c r="Q147" s="269"/>
      <c r="R147" s="269"/>
      <c r="S147" s="269"/>
      <c r="T147" s="269"/>
      <c r="U147" s="269"/>
      <c r="V147" s="269"/>
      <c r="W147" s="269"/>
      <c r="X147" s="270"/>
      <c r="Y147" s="15"/>
      <c r="Z147" s="15"/>
      <c r="AA147" s="15"/>
      <c r="AB147" s="15"/>
      <c r="AC147" s="15"/>
      <c r="AD147" s="15"/>
      <c r="AE147" s="15"/>
      <c r="AT147" s="271" t="s">
        <v>206</v>
      </c>
      <c r="AU147" s="271" t="s">
        <v>84</v>
      </c>
      <c r="AV147" s="15" t="s">
        <v>202</v>
      </c>
      <c r="AW147" s="15" t="s">
        <v>5</v>
      </c>
      <c r="AX147" s="15" t="s">
        <v>82</v>
      </c>
      <c r="AY147" s="271" t="s">
        <v>194</v>
      </c>
    </row>
    <row r="148" s="2" customFormat="1" ht="16.5" customHeight="1">
      <c r="A148" s="41"/>
      <c r="B148" s="42"/>
      <c r="C148" s="283" t="s">
        <v>248</v>
      </c>
      <c r="D148" s="283" t="s">
        <v>418</v>
      </c>
      <c r="E148" s="284" t="s">
        <v>1917</v>
      </c>
      <c r="F148" s="285" t="s">
        <v>1918</v>
      </c>
      <c r="G148" s="286" t="s">
        <v>506</v>
      </c>
      <c r="H148" s="287">
        <v>110</v>
      </c>
      <c r="I148" s="288"/>
      <c r="J148" s="289"/>
      <c r="K148" s="290">
        <f>ROUND(P148*H148,2)</f>
        <v>0</v>
      </c>
      <c r="L148" s="285" t="s">
        <v>20</v>
      </c>
      <c r="M148" s="291"/>
      <c r="N148" s="292" t="s">
        <v>20</v>
      </c>
      <c r="O148" s="228" t="s">
        <v>43</v>
      </c>
      <c r="P148" s="229">
        <f>I148+J148</f>
        <v>0</v>
      </c>
      <c r="Q148" s="229">
        <f>ROUND(I148*H148,2)</f>
        <v>0</v>
      </c>
      <c r="R148" s="229">
        <f>ROUND(J148*H148,2)</f>
        <v>0</v>
      </c>
      <c r="S148" s="87"/>
      <c r="T148" s="230">
        <f>S148*H148</f>
        <v>0</v>
      </c>
      <c r="U148" s="230">
        <v>0.01</v>
      </c>
      <c r="V148" s="230">
        <f>U148*H148</f>
        <v>1.1000000000000001</v>
      </c>
      <c r="W148" s="230">
        <v>0</v>
      </c>
      <c r="X148" s="231">
        <f>W148*H148</f>
        <v>0</v>
      </c>
      <c r="Y148" s="41"/>
      <c r="Z148" s="41"/>
      <c r="AA148" s="41"/>
      <c r="AB148" s="41"/>
      <c r="AC148" s="41"/>
      <c r="AD148" s="41"/>
      <c r="AE148" s="41"/>
      <c r="AR148" s="232" t="s">
        <v>243</v>
      </c>
      <c r="AT148" s="232" t="s">
        <v>418</v>
      </c>
      <c r="AU148" s="232" t="s">
        <v>84</v>
      </c>
      <c r="AY148" s="20" t="s">
        <v>194</v>
      </c>
      <c r="BE148" s="233">
        <f>IF(O148="základní",K148,0)</f>
        <v>0</v>
      </c>
      <c r="BF148" s="233">
        <f>IF(O148="snížená",K148,0)</f>
        <v>0</v>
      </c>
      <c r="BG148" s="233">
        <f>IF(O148="zákl. přenesená",K148,0)</f>
        <v>0</v>
      </c>
      <c r="BH148" s="233">
        <f>IF(O148="sníž. přenesená",K148,0)</f>
        <v>0</v>
      </c>
      <c r="BI148" s="233">
        <f>IF(O148="nulová",K148,0)</f>
        <v>0</v>
      </c>
      <c r="BJ148" s="20" t="s">
        <v>82</v>
      </c>
      <c r="BK148" s="233">
        <f>ROUND(P148*H148,2)</f>
        <v>0</v>
      </c>
      <c r="BL148" s="20" t="s">
        <v>202</v>
      </c>
      <c r="BM148" s="232" t="s">
        <v>1919</v>
      </c>
    </row>
    <row r="149" s="13" customFormat="1">
      <c r="A149" s="13"/>
      <c r="B149" s="239"/>
      <c r="C149" s="240"/>
      <c r="D149" s="241" t="s">
        <v>206</v>
      </c>
      <c r="E149" s="242" t="s">
        <v>20</v>
      </c>
      <c r="F149" s="243" t="s">
        <v>1899</v>
      </c>
      <c r="G149" s="240"/>
      <c r="H149" s="242" t="s">
        <v>20</v>
      </c>
      <c r="I149" s="244"/>
      <c r="J149" s="244"/>
      <c r="K149" s="240"/>
      <c r="L149" s="240"/>
      <c r="M149" s="245"/>
      <c r="N149" s="246"/>
      <c r="O149" s="247"/>
      <c r="P149" s="247"/>
      <c r="Q149" s="247"/>
      <c r="R149" s="247"/>
      <c r="S149" s="247"/>
      <c r="T149" s="247"/>
      <c r="U149" s="247"/>
      <c r="V149" s="247"/>
      <c r="W149" s="247"/>
      <c r="X149" s="248"/>
      <c r="Y149" s="13"/>
      <c r="Z149" s="13"/>
      <c r="AA149" s="13"/>
      <c r="AB149" s="13"/>
      <c r="AC149" s="13"/>
      <c r="AD149" s="13"/>
      <c r="AE149" s="13"/>
      <c r="AT149" s="249" t="s">
        <v>206</v>
      </c>
      <c r="AU149" s="249" t="s">
        <v>84</v>
      </c>
      <c r="AV149" s="13" t="s">
        <v>82</v>
      </c>
      <c r="AW149" s="13" t="s">
        <v>5</v>
      </c>
      <c r="AX149" s="13" t="s">
        <v>74</v>
      </c>
      <c r="AY149" s="249" t="s">
        <v>194</v>
      </c>
    </row>
    <row r="150" s="13" customFormat="1">
      <c r="A150" s="13"/>
      <c r="B150" s="239"/>
      <c r="C150" s="240"/>
      <c r="D150" s="241" t="s">
        <v>206</v>
      </c>
      <c r="E150" s="242" t="s">
        <v>20</v>
      </c>
      <c r="F150" s="243" t="s">
        <v>1918</v>
      </c>
      <c r="G150" s="240"/>
      <c r="H150" s="242" t="s">
        <v>20</v>
      </c>
      <c r="I150" s="244"/>
      <c r="J150" s="244"/>
      <c r="K150" s="240"/>
      <c r="L150" s="240"/>
      <c r="M150" s="245"/>
      <c r="N150" s="246"/>
      <c r="O150" s="247"/>
      <c r="P150" s="247"/>
      <c r="Q150" s="247"/>
      <c r="R150" s="247"/>
      <c r="S150" s="247"/>
      <c r="T150" s="247"/>
      <c r="U150" s="247"/>
      <c r="V150" s="247"/>
      <c r="W150" s="247"/>
      <c r="X150" s="248"/>
      <c r="Y150" s="13"/>
      <c r="Z150" s="13"/>
      <c r="AA150" s="13"/>
      <c r="AB150" s="13"/>
      <c r="AC150" s="13"/>
      <c r="AD150" s="13"/>
      <c r="AE150" s="13"/>
      <c r="AT150" s="249" t="s">
        <v>206</v>
      </c>
      <c r="AU150" s="249" t="s">
        <v>84</v>
      </c>
      <c r="AV150" s="13" t="s">
        <v>82</v>
      </c>
      <c r="AW150" s="13" t="s">
        <v>5</v>
      </c>
      <c r="AX150" s="13" t="s">
        <v>74</v>
      </c>
      <c r="AY150" s="249" t="s">
        <v>194</v>
      </c>
    </row>
    <row r="151" s="13" customFormat="1">
      <c r="A151" s="13"/>
      <c r="B151" s="239"/>
      <c r="C151" s="240"/>
      <c r="D151" s="241" t="s">
        <v>206</v>
      </c>
      <c r="E151" s="242" t="s">
        <v>20</v>
      </c>
      <c r="F151" s="243" t="s">
        <v>506</v>
      </c>
      <c r="G151" s="240"/>
      <c r="H151" s="242" t="s">
        <v>20</v>
      </c>
      <c r="I151" s="244"/>
      <c r="J151" s="244"/>
      <c r="K151" s="240"/>
      <c r="L151" s="240"/>
      <c r="M151" s="245"/>
      <c r="N151" s="246"/>
      <c r="O151" s="247"/>
      <c r="P151" s="247"/>
      <c r="Q151" s="247"/>
      <c r="R151" s="247"/>
      <c r="S151" s="247"/>
      <c r="T151" s="247"/>
      <c r="U151" s="247"/>
      <c r="V151" s="247"/>
      <c r="W151" s="247"/>
      <c r="X151" s="248"/>
      <c r="Y151" s="13"/>
      <c r="Z151" s="13"/>
      <c r="AA151" s="13"/>
      <c r="AB151" s="13"/>
      <c r="AC151" s="13"/>
      <c r="AD151" s="13"/>
      <c r="AE151" s="13"/>
      <c r="AT151" s="249" t="s">
        <v>206</v>
      </c>
      <c r="AU151" s="249" t="s">
        <v>84</v>
      </c>
      <c r="AV151" s="13" t="s">
        <v>82</v>
      </c>
      <c r="AW151" s="13" t="s">
        <v>5</v>
      </c>
      <c r="AX151" s="13" t="s">
        <v>74</v>
      </c>
      <c r="AY151" s="249" t="s">
        <v>194</v>
      </c>
    </row>
    <row r="152" s="14" customFormat="1">
      <c r="A152" s="14"/>
      <c r="B152" s="250"/>
      <c r="C152" s="251"/>
      <c r="D152" s="241" t="s">
        <v>206</v>
      </c>
      <c r="E152" s="252" t="s">
        <v>20</v>
      </c>
      <c r="F152" s="253" t="s">
        <v>1920</v>
      </c>
      <c r="G152" s="251"/>
      <c r="H152" s="254">
        <v>110</v>
      </c>
      <c r="I152" s="255"/>
      <c r="J152" s="255"/>
      <c r="K152" s="251"/>
      <c r="L152" s="251"/>
      <c r="M152" s="256"/>
      <c r="N152" s="257"/>
      <c r="O152" s="258"/>
      <c r="P152" s="258"/>
      <c r="Q152" s="258"/>
      <c r="R152" s="258"/>
      <c r="S152" s="258"/>
      <c r="T152" s="258"/>
      <c r="U152" s="258"/>
      <c r="V152" s="258"/>
      <c r="W152" s="258"/>
      <c r="X152" s="259"/>
      <c r="Y152" s="14"/>
      <c r="Z152" s="14"/>
      <c r="AA152" s="14"/>
      <c r="AB152" s="14"/>
      <c r="AC152" s="14"/>
      <c r="AD152" s="14"/>
      <c r="AE152" s="14"/>
      <c r="AT152" s="260" t="s">
        <v>206</v>
      </c>
      <c r="AU152" s="260" t="s">
        <v>84</v>
      </c>
      <c r="AV152" s="14" t="s">
        <v>84</v>
      </c>
      <c r="AW152" s="14" t="s">
        <v>5</v>
      </c>
      <c r="AX152" s="14" t="s">
        <v>74</v>
      </c>
      <c r="AY152" s="260" t="s">
        <v>194</v>
      </c>
    </row>
    <row r="153" s="15" customFormat="1">
      <c r="A153" s="15"/>
      <c r="B153" s="261"/>
      <c r="C153" s="262"/>
      <c r="D153" s="241" t="s">
        <v>206</v>
      </c>
      <c r="E153" s="263" t="s">
        <v>20</v>
      </c>
      <c r="F153" s="264" t="s">
        <v>210</v>
      </c>
      <c r="G153" s="262"/>
      <c r="H153" s="265">
        <v>110</v>
      </c>
      <c r="I153" s="266"/>
      <c r="J153" s="266"/>
      <c r="K153" s="262"/>
      <c r="L153" s="262"/>
      <c r="M153" s="267"/>
      <c r="N153" s="268"/>
      <c r="O153" s="269"/>
      <c r="P153" s="269"/>
      <c r="Q153" s="269"/>
      <c r="R153" s="269"/>
      <c r="S153" s="269"/>
      <c r="T153" s="269"/>
      <c r="U153" s="269"/>
      <c r="V153" s="269"/>
      <c r="W153" s="269"/>
      <c r="X153" s="270"/>
      <c r="Y153" s="15"/>
      <c r="Z153" s="15"/>
      <c r="AA153" s="15"/>
      <c r="AB153" s="15"/>
      <c r="AC153" s="15"/>
      <c r="AD153" s="15"/>
      <c r="AE153" s="15"/>
      <c r="AT153" s="271" t="s">
        <v>206</v>
      </c>
      <c r="AU153" s="271" t="s">
        <v>84</v>
      </c>
      <c r="AV153" s="15" t="s">
        <v>202</v>
      </c>
      <c r="AW153" s="15" t="s">
        <v>5</v>
      </c>
      <c r="AX153" s="15" t="s">
        <v>82</v>
      </c>
      <c r="AY153" s="271" t="s">
        <v>194</v>
      </c>
    </row>
    <row r="154" s="2" customFormat="1" ht="16.5" customHeight="1">
      <c r="A154" s="41"/>
      <c r="B154" s="42"/>
      <c r="C154" s="283" t="s">
        <v>266</v>
      </c>
      <c r="D154" s="283" t="s">
        <v>418</v>
      </c>
      <c r="E154" s="284" t="s">
        <v>1921</v>
      </c>
      <c r="F154" s="285" t="s">
        <v>1922</v>
      </c>
      <c r="G154" s="286" t="s">
        <v>506</v>
      </c>
      <c r="H154" s="287">
        <v>4</v>
      </c>
      <c r="I154" s="288"/>
      <c r="J154" s="289"/>
      <c r="K154" s="290">
        <f>ROUND(P154*H154,2)</f>
        <v>0</v>
      </c>
      <c r="L154" s="285" t="s">
        <v>20</v>
      </c>
      <c r="M154" s="291"/>
      <c r="N154" s="292" t="s">
        <v>20</v>
      </c>
      <c r="O154" s="228" t="s">
        <v>43</v>
      </c>
      <c r="P154" s="229">
        <f>I154+J154</f>
        <v>0</v>
      </c>
      <c r="Q154" s="229">
        <f>ROUND(I154*H154,2)</f>
        <v>0</v>
      </c>
      <c r="R154" s="229">
        <f>ROUND(J154*H154,2)</f>
        <v>0</v>
      </c>
      <c r="S154" s="87"/>
      <c r="T154" s="230">
        <f>S154*H154</f>
        <v>0</v>
      </c>
      <c r="U154" s="230">
        <v>0.01</v>
      </c>
      <c r="V154" s="230">
        <f>U154*H154</f>
        <v>0.040000000000000001</v>
      </c>
      <c r="W154" s="230">
        <v>0</v>
      </c>
      <c r="X154" s="231">
        <f>W154*H154</f>
        <v>0</v>
      </c>
      <c r="Y154" s="41"/>
      <c r="Z154" s="41"/>
      <c r="AA154" s="41"/>
      <c r="AB154" s="41"/>
      <c r="AC154" s="41"/>
      <c r="AD154" s="41"/>
      <c r="AE154" s="41"/>
      <c r="AR154" s="232" t="s">
        <v>243</v>
      </c>
      <c r="AT154" s="232" t="s">
        <v>418</v>
      </c>
      <c r="AU154" s="232" t="s">
        <v>84</v>
      </c>
      <c r="AY154" s="20" t="s">
        <v>194</v>
      </c>
      <c r="BE154" s="233">
        <f>IF(O154="základní",K154,0)</f>
        <v>0</v>
      </c>
      <c r="BF154" s="233">
        <f>IF(O154="snížená",K154,0)</f>
        <v>0</v>
      </c>
      <c r="BG154" s="233">
        <f>IF(O154="zákl. přenesená",K154,0)</f>
        <v>0</v>
      </c>
      <c r="BH154" s="233">
        <f>IF(O154="sníž. přenesená",K154,0)</f>
        <v>0</v>
      </c>
      <c r="BI154" s="233">
        <f>IF(O154="nulová",K154,0)</f>
        <v>0</v>
      </c>
      <c r="BJ154" s="20" t="s">
        <v>82</v>
      </c>
      <c r="BK154" s="233">
        <f>ROUND(P154*H154,2)</f>
        <v>0</v>
      </c>
      <c r="BL154" s="20" t="s">
        <v>202</v>
      </c>
      <c r="BM154" s="232" t="s">
        <v>1923</v>
      </c>
    </row>
    <row r="155" s="13" customFormat="1">
      <c r="A155" s="13"/>
      <c r="B155" s="239"/>
      <c r="C155" s="240"/>
      <c r="D155" s="241" t="s">
        <v>206</v>
      </c>
      <c r="E155" s="242" t="s">
        <v>20</v>
      </c>
      <c r="F155" s="243" t="s">
        <v>1899</v>
      </c>
      <c r="G155" s="240"/>
      <c r="H155" s="242" t="s">
        <v>20</v>
      </c>
      <c r="I155" s="244"/>
      <c r="J155" s="244"/>
      <c r="K155" s="240"/>
      <c r="L155" s="240"/>
      <c r="M155" s="245"/>
      <c r="N155" s="246"/>
      <c r="O155" s="247"/>
      <c r="P155" s="247"/>
      <c r="Q155" s="247"/>
      <c r="R155" s="247"/>
      <c r="S155" s="247"/>
      <c r="T155" s="247"/>
      <c r="U155" s="247"/>
      <c r="V155" s="247"/>
      <c r="W155" s="247"/>
      <c r="X155" s="248"/>
      <c r="Y155" s="13"/>
      <c r="Z155" s="13"/>
      <c r="AA155" s="13"/>
      <c r="AB155" s="13"/>
      <c r="AC155" s="13"/>
      <c r="AD155" s="13"/>
      <c r="AE155" s="13"/>
      <c r="AT155" s="249" t="s">
        <v>206</v>
      </c>
      <c r="AU155" s="249" t="s">
        <v>84</v>
      </c>
      <c r="AV155" s="13" t="s">
        <v>82</v>
      </c>
      <c r="AW155" s="13" t="s">
        <v>5</v>
      </c>
      <c r="AX155" s="13" t="s">
        <v>74</v>
      </c>
      <c r="AY155" s="249" t="s">
        <v>194</v>
      </c>
    </row>
    <row r="156" s="13" customFormat="1">
      <c r="A156" s="13"/>
      <c r="B156" s="239"/>
      <c r="C156" s="240"/>
      <c r="D156" s="241" t="s">
        <v>206</v>
      </c>
      <c r="E156" s="242" t="s">
        <v>20</v>
      </c>
      <c r="F156" s="243" t="s">
        <v>1922</v>
      </c>
      <c r="G156" s="240"/>
      <c r="H156" s="242" t="s">
        <v>20</v>
      </c>
      <c r="I156" s="244"/>
      <c r="J156" s="244"/>
      <c r="K156" s="240"/>
      <c r="L156" s="240"/>
      <c r="M156" s="245"/>
      <c r="N156" s="246"/>
      <c r="O156" s="247"/>
      <c r="P156" s="247"/>
      <c r="Q156" s="247"/>
      <c r="R156" s="247"/>
      <c r="S156" s="247"/>
      <c r="T156" s="247"/>
      <c r="U156" s="247"/>
      <c r="V156" s="247"/>
      <c r="W156" s="247"/>
      <c r="X156" s="248"/>
      <c r="Y156" s="13"/>
      <c r="Z156" s="13"/>
      <c r="AA156" s="13"/>
      <c r="AB156" s="13"/>
      <c r="AC156" s="13"/>
      <c r="AD156" s="13"/>
      <c r="AE156" s="13"/>
      <c r="AT156" s="249" t="s">
        <v>206</v>
      </c>
      <c r="AU156" s="249" t="s">
        <v>84</v>
      </c>
      <c r="AV156" s="13" t="s">
        <v>82</v>
      </c>
      <c r="AW156" s="13" t="s">
        <v>5</v>
      </c>
      <c r="AX156" s="13" t="s">
        <v>74</v>
      </c>
      <c r="AY156" s="249" t="s">
        <v>194</v>
      </c>
    </row>
    <row r="157" s="13" customFormat="1">
      <c r="A157" s="13"/>
      <c r="B157" s="239"/>
      <c r="C157" s="240"/>
      <c r="D157" s="241" t="s">
        <v>206</v>
      </c>
      <c r="E157" s="242" t="s">
        <v>20</v>
      </c>
      <c r="F157" s="243" t="s">
        <v>506</v>
      </c>
      <c r="G157" s="240"/>
      <c r="H157" s="242" t="s">
        <v>20</v>
      </c>
      <c r="I157" s="244"/>
      <c r="J157" s="244"/>
      <c r="K157" s="240"/>
      <c r="L157" s="240"/>
      <c r="M157" s="245"/>
      <c r="N157" s="246"/>
      <c r="O157" s="247"/>
      <c r="P157" s="247"/>
      <c r="Q157" s="247"/>
      <c r="R157" s="247"/>
      <c r="S157" s="247"/>
      <c r="T157" s="247"/>
      <c r="U157" s="247"/>
      <c r="V157" s="247"/>
      <c r="W157" s="247"/>
      <c r="X157" s="248"/>
      <c r="Y157" s="13"/>
      <c r="Z157" s="13"/>
      <c r="AA157" s="13"/>
      <c r="AB157" s="13"/>
      <c r="AC157" s="13"/>
      <c r="AD157" s="13"/>
      <c r="AE157" s="13"/>
      <c r="AT157" s="249" t="s">
        <v>206</v>
      </c>
      <c r="AU157" s="249" t="s">
        <v>84</v>
      </c>
      <c r="AV157" s="13" t="s">
        <v>82</v>
      </c>
      <c r="AW157" s="13" t="s">
        <v>5</v>
      </c>
      <c r="AX157" s="13" t="s">
        <v>74</v>
      </c>
      <c r="AY157" s="249" t="s">
        <v>194</v>
      </c>
    </row>
    <row r="158" s="14" customFormat="1">
      <c r="A158" s="14"/>
      <c r="B158" s="250"/>
      <c r="C158" s="251"/>
      <c r="D158" s="241" t="s">
        <v>206</v>
      </c>
      <c r="E158" s="252" t="s">
        <v>20</v>
      </c>
      <c r="F158" s="253" t="s">
        <v>202</v>
      </c>
      <c r="G158" s="251"/>
      <c r="H158" s="254">
        <v>4</v>
      </c>
      <c r="I158" s="255"/>
      <c r="J158" s="255"/>
      <c r="K158" s="251"/>
      <c r="L158" s="251"/>
      <c r="M158" s="256"/>
      <c r="N158" s="257"/>
      <c r="O158" s="258"/>
      <c r="P158" s="258"/>
      <c r="Q158" s="258"/>
      <c r="R158" s="258"/>
      <c r="S158" s="258"/>
      <c r="T158" s="258"/>
      <c r="U158" s="258"/>
      <c r="V158" s="258"/>
      <c r="W158" s="258"/>
      <c r="X158" s="259"/>
      <c r="Y158" s="14"/>
      <c r="Z158" s="14"/>
      <c r="AA158" s="14"/>
      <c r="AB158" s="14"/>
      <c r="AC158" s="14"/>
      <c r="AD158" s="14"/>
      <c r="AE158" s="14"/>
      <c r="AT158" s="260" t="s">
        <v>206</v>
      </c>
      <c r="AU158" s="260" t="s">
        <v>84</v>
      </c>
      <c r="AV158" s="14" t="s">
        <v>84</v>
      </c>
      <c r="AW158" s="14" t="s">
        <v>5</v>
      </c>
      <c r="AX158" s="14" t="s">
        <v>74</v>
      </c>
      <c r="AY158" s="260" t="s">
        <v>194</v>
      </c>
    </row>
    <row r="159" s="15" customFormat="1">
      <c r="A159" s="15"/>
      <c r="B159" s="261"/>
      <c r="C159" s="262"/>
      <c r="D159" s="241" t="s">
        <v>206</v>
      </c>
      <c r="E159" s="263" t="s">
        <v>20</v>
      </c>
      <c r="F159" s="264" t="s">
        <v>210</v>
      </c>
      <c r="G159" s="262"/>
      <c r="H159" s="265">
        <v>4</v>
      </c>
      <c r="I159" s="266"/>
      <c r="J159" s="266"/>
      <c r="K159" s="262"/>
      <c r="L159" s="262"/>
      <c r="M159" s="267"/>
      <c r="N159" s="268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 s="15"/>
      <c r="Z159" s="15"/>
      <c r="AA159" s="15"/>
      <c r="AB159" s="15"/>
      <c r="AC159" s="15"/>
      <c r="AD159" s="15"/>
      <c r="AE159" s="15"/>
      <c r="AT159" s="271" t="s">
        <v>206</v>
      </c>
      <c r="AU159" s="271" t="s">
        <v>84</v>
      </c>
      <c r="AV159" s="15" t="s">
        <v>202</v>
      </c>
      <c r="AW159" s="15" t="s">
        <v>5</v>
      </c>
      <c r="AX159" s="15" t="s">
        <v>82</v>
      </c>
      <c r="AY159" s="271" t="s">
        <v>194</v>
      </c>
    </row>
    <row r="160" s="2" customFormat="1" ht="24.15" customHeight="1">
      <c r="A160" s="41"/>
      <c r="B160" s="42"/>
      <c r="C160" s="220" t="s">
        <v>259</v>
      </c>
      <c r="D160" s="220" t="s">
        <v>197</v>
      </c>
      <c r="E160" s="221" t="s">
        <v>1793</v>
      </c>
      <c r="F160" s="222" t="s">
        <v>1794</v>
      </c>
      <c r="G160" s="223" t="s">
        <v>200</v>
      </c>
      <c r="H160" s="224">
        <v>116.76300000000001</v>
      </c>
      <c r="I160" s="225"/>
      <c r="J160" s="225"/>
      <c r="K160" s="226">
        <f>ROUND(P160*H160,2)</f>
        <v>0</v>
      </c>
      <c r="L160" s="222" t="s">
        <v>201</v>
      </c>
      <c r="M160" s="47"/>
      <c r="N160" s="227" t="s">
        <v>20</v>
      </c>
      <c r="O160" s="228" t="s">
        <v>43</v>
      </c>
      <c r="P160" s="229">
        <f>I160+J160</f>
        <v>0</v>
      </c>
      <c r="Q160" s="229">
        <f>ROUND(I160*H160,2)</f>
        <v>0</v>
      </c>
      <c r="R160" s="229">
        <f>ROUND(J160*H160,2)</f>
        <v>0</v>
      </c>
      <c r="S160" s="87"/>
      <c r="T160" s="230">
        <f>S160*H160</f>
        <v>0</v>
      </c>
      <c r="U160" s="230">
        <v>0</v>
      </c>
      <c r="V160" s="230">
        <f>U160*H160</f>
        <v>0</v>
      </c>
      <c r="W160" s="230">
        <v>0</v>
      </c>
      <c r="X160" s="231">
        <f>W160*H160</f>
        <v>0</v>
      </c>
      <c r="Y160" s="41"/>
      <c r="Z160" s="41"/>
      <c r="AA160" s="41"/>
      <c r="AB160" s="41"/>
      <c r="AC160" s="41"/>
      <c r="AD160" s="41"/>
      <c r="AE160" s="41"/>
      <c r="AR160" s="232" t="s">
        <v>202</v>
      </c>
      <c r="AT160" s="232" t="s">
        <v>197</v>
      </c>
      <c r="AU160" s="232" t="s">
        <v>84</v>
      </c>
      <c r="AY160" s="20" t="s">
        <v>194</v>
      </c>
      <c r="BE160" s="233">
        <f>IF(O160="základní",K160,0)</f>
        <v>0</v>
      </c>
      <c r="BF160" s="233">
        <f>IF(O160="snížená",K160,0)</f>
        <v>0</v>
      </c>
      <c r="BG160" s="233">
        <f>IF(O160="zákl. přenesená",K160,0)</f>
        <v>0</v>
      </c>
      <c r="BH160" s="233">
        <f>IF(O160="sníž. přenesená",K160,0)</f>
        <v>0</v>
      </c>
      <c r="BI160" s="233">
        <f>IF(O160="nulová",K160,0)</f>
        <v>0</v>
      </c>
      <c r="BJ160" s="20" t="s">
        <v>82</v>
      </c>
      <c r="BK160" s="233">
        <f>ROUND(P160*H160,2)</f>
        <v>0</v>
      </c>
      <c r="BL160" s="20" t="s">
        <v>202</v>
      </c>
      <c r="BM160" s="232" t="s">
        <v>1924</v>
      </c>
    </row>
    <row r="161" s="2" customFormat="1">
      <c r="A161" s="41"/>
      <c r="B161" s="42"/>
      <c r="C161" s="43"/>
      <c r="D161" s="234" t="s">
        <v>204</v>
      </c>
      <c r="E161" s="43"/>
      <c r="F161" s="235" t="s">
        <v>1796</v>
      </c>
      <c r="G161" s="43"/>
      <c r="H161" s="43"/>
      <c r="I161" s="236"/>
      <c r="J161" s="236"/>
      <c r="K161" s="43"/>
      <c r="L161" s="43"/>
      <c r="M161" s="47"/>
      <c r="N161" s="237"/>
      <c r="O161" s="238"/>
      <c r="P161" s="87"/>
      <c r="Q161" s="87"/>
      <c r="R161" s="87"/>
      <c r="S161" s="87"/>
      <c r="T161" s="87"/>
      <c r="U161" s="87"/>
      <c r="V161" s="87"/>
      <c r="W161" s="87"/>
      <c r="X161" s="88"/>
      <c r="Y161" s="41"/>
      <c r="Z161" s="41"/>
      <c r="AA161" s="41"/>
      <c r="AB161" s="41"/>
      <c r="AC161" s="41"/>
      <c r="AD161" s="41"/>
      <c r="AE161" s="41"/>
      <c r="AT161" s="20" t="s">
        <v>204</v>
      </c>
      <c r="AU161" s="20" t="s">
        <v>84</v>
      </c>
    </row>
    <row r="162" s="2" customFormat="1" ht="16.5" customHeight="1">
      <c r="A162" s="41"/>
      <c r="B162" s="42"/>
      <c r="C162" s="283" t="s">
        <v>9</v>
      </c>
      <c r="D162" s="283" t="s">
        <v>418</v>
      </c>
      <c r="E162" s="284" t="s">
        <v>1798</v>
      </c>
      <c r="F162" s="285" t="s">
        <v>1799</v>
      </c>
      <c r="G162" s="286" t="s">
        <v>218</v>
      </c>
      <c r="H162" s="287">
        <v>0.85499999999999998</v>
      </c>
      <c r="I162" s="288"/>
      <c r="J162" s="289"/>
      <c r="K162" s="290">
        <f>ROUND(P162*H162,2)</f>
        <v>0</v>
      </c>
      <c r="L162" s="285" t="s">
        <v>20</v>
      </c>
      <c r="M162" s="291"/>
      <c r="N162" s="292" t="s">
        <v>20</v>
      </c>
      <c r="O162" s="228" t="s">
        <v>43</v>
      </c>
      <c r="P162" s="229">
        <f>I162+J162</f>
        <v>0</v>
      </c>
      <c r="Q162" s="229">
        <f>ROUND(I162*H162,2)</f>
        <v>0</v>
      </c>
      <c r="R162" s="229">
        <f>ROUND(J162*H162,2)</f>
        <v>0</v>
      </c>
      <c r="S162" s="87"/>
      <c r="T162" s="230">
        <f>S162*H162</f>
        <v>0</v>
      </c>
      <c r="U162" s="230">
        <v>0.20000000000000001</v>
      </c>
      <c r="V162" s="230">
        <f>U162*H162</f>
        <v>0.17100000000000001</v>
      </c>
      <c r="W162" s="230">
        <v>0</v>
      </c>
      <c r="X162" s="231">
        <f>W162*H162</f>
        <v>0</v>
      </c>
      <c r="Y162" s="41"/>
      <c r="Z162" s="41"/>
      <c r="AA162" s="41"/>
      <c r="AB162" s="41"/>
      <c r="AC162" s="41"/>
      <c r="AD162" s="41"/>
      <c r="AE162" s="41"/>
      <c r="AR162" s="232" t="s">
        <v>243</v>
      </c>
      <c r="AT162" s="232" t="s">
        <v>418</v>
      </c>
      <c r="AU162" s="232" t="s">
        <v>84</v>
      </c>
      <c r="AY162" s="20" t="s">
        <v>194</v>
      </c>
      <c r="BE162" s="233">
        <f>IF(O162="základní",K162,0)</f>
        <v>0</v>
      </c>
      <c r="BF162" s="233">
        <f>IF(O162="snížená",K162,0)</f>
        <v>0</v>
      </c>
      <c r="BG162" s="233">
        <f>IF(O162="zákl. přenesená",K162,0)</f>
        <v>0</v>
      </c>
      <c r="BH162" s="233">
        <f>IF(O162="sníž. přenesená",K162,0)</f>
        <v>0</v>
      </c>
      <c r="BI162" s="233">
        <f>IF(O162="nulová",K162,0)</f>
        <v>0</v>
      </c>
      <c r="BJ162" s="20" t="s">
        <v>82</v>
      </c>
      <c r="BK162" s="233">
        <f>ROUND(P162*H162,2)</f>
        <v>0</v>
      </c>
      <c r="BL162" s="20" t="s">
        <v>202</v>
      </c>
      <c r="BM162" s="232" t="s">
        <v>1925</v>
      </c>
    </row>
    <row r="163" s="13" customFormat="1">
      <c r="A163" s="13"/>
      <c r="B163" s="239"/>
      <c r="C163" s="240"/>
      <c r="D163" s="241" t="s">
        <v>206</v>
      </c>
      <c r="E163" s="242" t="s">
        <v>20</v>
      </c>
      <c r="F163" s="243" t="s">
        <v>1899</v>
      </c>
      <c r="G163" s="240"/>
      <c r="H163" s="242" t="s">
        <v>20</v>
      </c>
      <c r="I163" s="244"/>
      <c r="J163" s="244"/>
      <c r="K163" s="240"/>
      <c r="L163" s="240"/>
      <c r="M163" s="245"/>
      <c r="N163" s="246"/>
      <c r="O163" s="247"/>
      <c r="P163" s="247"/>
      <c r="Q163" s="247"/>
      <c r="R163" s="247"/>
      <c r="S163" s="247"/>
      <c r="T163" s="247"/>
      <c r="U163" s="247"/>
      <c r="V163" s="247"/>
      <c r="W163" s="247"/>
      <c r="X163" s="248"/>
      <c r="Y163" s="13"/>
      <c r="Z163" s="13"/>
      <c r="AA163" s="13"/>
      <c r="AB163" s="13"/>
      <c r="AC163" s="13"/>
      <c r="AD163" s="13"/>
      <c r="AE163" s="13"/>
      <c r="AT163" s="249" t="s">
        <v>206</v>
      </c>
      <c r="AU163" s="249" t="s">
        <v>84</v>
      </c>
      <c r="AV163" s="13" t="s">
        <v>82</v>
      </c>
      <c r="AW163" s="13" t="s">
        <v>5</v>
      </c>
      <c r="AX163" s="13" t="s">
        <v>74</v>
      </c>
      <c r="AY163" s="249" t="s">
        <v>194</v>
      </c>
    </row>
    <row r="164" s="13" customFormat="1">
      <c r="A164" s="13"/>
      <c r="B164" s="239"/>
      <c r="C164" s="240"/>
      <c r="D164" s="241" t="s">
        <v>206</v>
      </c>
      <c r="E164" s="242" t="s">
        <v>20</v>
      </c>
      <c r="F164" s="243" t="s">
        <v>1926</v>
      </c>
      <c r="G164" s="240"/>
      <c r="H164" s="242" t="s">
        <v>20</v>
      </c>
      <c r="I164" s="244"/>
      <c r="J164" s="244"/>
      <c r="K164" s="240"/>
      <c r="L164" s="240"/>
      <c r="M164" s="245"/>
      <c r="N164" s="246"/>
      <c r="O164" s="247"/>
      <c r="P164" s="247"/>
      <c r="Q164" s="247"/>
      <c r="R164" s="247"/>
      <c r="S164" s="247"/>
      <c r="T164" s="247"/>
      <c r="U164" s="247"/>
      <c r="V164" s="247"/>
      <c r="W164" s="247"/>
      <c r="X164" s="248"/>
      <c r="Y164" s="13"/>
      <c r="Z164" s="13"/>
      <c r="AA164" s="13"/>
      <c r="AB164" s="13"/>
      <c r="AC164" s="13"/>
      <c r="AD164" s="13"/>
      <c r="AE164" s="13"/>
      <c r="AT164" s="249" t="s">
        <v>206</v>
      </c>
      <c r="AU164" s="249" t="s">
        <v>84</v>
      </c>
      <c r="AV164" s="13" t="s">
        <v>82</v>
      </c>
      <c r="AW164" s="13" t="s">
        <v>5</v>
      </c>
      <c r="AX164" s="13" t="s">
        <v>74</v>
      </c>
      <c r="AY164" s="249" t="s">
        <v>194</v>
      </c>
    </row>
    <row r="165" s="13" customFormat="1">
      <c r="A165" s="13"/>
      <c r="B165" s="239"/>
      <c r="C165" s="240"/>
      <c r="D165" s="241" t="s">
        <v>206</v>
      </c>
      <c r="E165" s="242" t="s">
        <v>20</v>
      </c>
      <c r="F165" s="243" t="s">
        <v>218</v>
      </c>
      <c r="G165" s="240"/>
      <c r="H165" s="242" t="s">
        <v>20</v>
      </c>
      <c r="I165" s="244"/>
      <c r="J165" s="244"/>
      <c r="K165" s="240"/>
      <c r="L165" s="240"/>
      <c r="M165" s="245"/>
      <c r="N165" s="246"/>
      <c r="O165" s="247"/>
      <c r="P165" s="247"/>
      <c r="Q165" s="247"/>
      <c r="R165" s="247"/>
      <c r="S165" s="247"/>
      <c r="T165" s="247"/>
      <c r="U165" s="247"/>
      <c r="V165" s="247"/>
      <c r="W165" s="247"/>
      <c r="X165" s="248"/>
      <c r="Y165" s="13"/>
      <c r="Z165" s="13"/>
      <c r="AA165" s="13"/>
      <c r="AB165" s="13"/>
      <c r="AC165" s="13"/>
      <c r="AD165" s="13"/>
      <c r="AE165" s="13"/>
      <c r="AT165" s="249" t="s">
        <v>206</v>
      </c>
      <c r="AU165" s="249" t="s">
        <v>84</v>
      </c>
      <c r="AV165" s="13" t="s">
        <v>82</v>
      </c>
      <c r="AW165" s="13" t="s">
        <v>5</v>
      </c>
      <c r="AX165" s="13" t="s">
        <v>74</v>
      </c>
      <c r="AY165" s="249" t="s">
        <v>194</v>
      </c>
    </row>
    <row r="166" s="14" customFormat="1">
      <c r="A166" s="14"/>
      <c r="B166" s="250"/>
      <c r="C166" s="251"/>
      <c r="D166" s="241" t="s">
        <v>206</v>
      </c>
      <c r="E166" s="252" t="s">
        <v>20</v>
      </c>
      <c r="F166" s="253" t="s">
        <v>1927</v>
      </c>
      <c r="G166" s="251"/>
      <c r="H166" s="254">
        <v>8.3000000000000007</v>
      </c>
      <c r="I166" s="255"/>
      <c r="J166" s="255"/>
      <c r="K166" s="251"/>
      <c r="L166" s="251"/>
      <c r="M166" s="256"/>
      <c r="N166" s="257"/>
      <c r="O166" s="258"/>
      <c r="P166" s="258"/>
      <c r="Q166" s="258"/>
      <c r="R166" s="258"/>
      <c r="S166" s="258"/>
      <c r="T166" s="258"/>
      <c r="U166" s="258"/>
      <c r="V166" s="258"/>
      <c r="W166" s="258"/>
      <c r="X166" s="259"/>
      <c r="Y166" s="14"/>
      <c r="Z166" s="14"/>
      <c r="AA166" s="14"/>
      <c r="AB166" s="14"/>
      <c r="AC166" s="14"/>
      <c r="AD166" s="14"/>
      <c r="AE166" s="14"/>
      <c r="AT166" s="260" t="s">
        <v>206</v>
      </c>
      <c r="AU166" s="260" t="s">
        <v>84</v>
      </c>
      <c r="AV166" s="14" t="s">
        <v>84</v>
      </c>
      <c r="AW166" s="14" t="s">
        <v>5</v>
      </c>
      <c r="AX166" s="14" t="s">
        <v>74</v>
      </c>
      <c r="AY166" s="260" t="s">
        <v>194</v>
      </c>
    </row>
    <row r="167" s="15" customFormat="1">
      <c r="A167" s="15"/>
      <c r="B167" s="261"/>
      <c r="C167" s="262"/>
      <c r="D167" s="241" t="s">
        <v>206</v>
      </c>
      <c r="E167" s="263" t="s">
        <v>20</v>
      </c>
      <c r="F167" s="264" t="s">
        <v>210</v>
      </c>
      <c r="G167" s="262"/>
      <c r="H167" s="265">
        <v>8.3000000000000007</v>
      </c>
      <c r="I167" s="266"/>
      <c r="J167" s="266"/>
      <c r="K167" s="262"/>
      <c r="L167" s="262"/>
      <c r="M167" s="267"/>
      <c r="N167" s="268"/>
      <c r="O167" s="269"/>
      <c r="P167" s="269"/>
      <c r="Q167" s="269"/>
      <c r="R167" s="269"/>
      <c r="S167" s="269"/>
      <c r="T167" s="269"/>
      <c r="U167" s="269"/>
      <c r="V167" s="269"/>
      <c r="W167" s="269"/>
      <c r="X167" s="270"/>
      <c r="Y167" s="15"/>
      <c r="Z167" s="15"/>
      <c r="AA167" s="15"/>
      <c r="AB167" s="15"/>
      <c r="AC167" s="15"/>
      <c r="AD167" s="15"/>
      <c r="AE167" s="15"/>
      <c r="AT167" s="271" t="s">
        <v>206</v>
      </c>
      <c r="AU167" s="271" t="s">
        <v>84</v>
      </c>
      <c r="AV167" s="15" t="s">
        <v>202</v>
      </c>
      <c r="AW167" s="15" t="s">
        <v>5</v>
      </c>
      <c r="AX167" s="15" t="s">
        <v>82</v>
      </c>
      <c r="AY167" s="271" t="s">
        <v>194</v>
      </c>
    </row>
    <row r="168" s="14" customFormat="1">
      <c r="A168" s="14"/>
      <c r="B168" s="250"/>
      <c r="C168" s="251"/>
      <c r="D168" s="241" t="s">
        <v>206</v>
      </c>
      <c r="E168" s="251"/>
      <c r="F168" s="253" t="s">
        <v>1928</v>
      </c>
      <c r="G168" s="251"/>
      <c r="H168" s="254">
        <v>0.85499999999999998</v>
      </c>
      <c r="I168" s="255"/>
      <c r="J168" s="255"/>
      <c r="K168" s="251"/>
      <c r="L168" s="251"/>
      <c r="M168" s="256"/>
      <c r="N168" s="257"/>
      <c r="O168" s="258"/>
      <c r="P168" s="258"/>
      <c r="Q168" s="258"/>
      <c r="R168" s="258"/>
      <c r="S168" s="258"/>
      <c r="T168" s="258"/>
      <c r="U168" s="258"/>
      <c r="V168" s="258"/>
      <c r="W168" s="258"/>
      <c r="X168" s="259"/>
      <c r="Y168" s="14"/>
      <c r="Z168" s="14"/>
      <c r="AA168" s="14"/>
      <c r="AB168" s="14"/>
      <c r="AC168" s="14"/>
      <c r="AD168" s="14"/>
      <c r="AE168" s="14"/>
      <c r="AT168" s="260" t="s">
        <v>206</v>
      </c>
      <c r="AU168" s="260" t="s">
        <v>84</v>
      </c>
      <c r="AV168" s="14" t="s">
        <v>84</v>
      </c>
      <c r="AW168" s="14" t="s">
        <v>4</v>
      </c>
      <c r="AX168" s="14" t="s">
        <v>82</v>
      </c>
      <c r="AY168" s="260" t="s">
        <v>194</v>
      </c>
    </row>
    <row r="169" s="2" customFormat="1">
      <c r="A169" s="41"/>
      <c r="B169" s="42"/>
      <c r="C169" s="220" t="s">
        <v>273</v>
      </c>
      <c r="D169" s="220" t="s">
        <v>197</v>
      </c>
      <c r="E169" s="221" t="s">
        <v>1804</v>
      </c>
      <c r="F169" s="222" t="s">
        <v>1805</v>
      </c>
      <c r="G169" s="223" t="s">
        <v>262</v>
      </c>
      <c r="H169" s="224">
        <v>1.6599999999999999</v>
      </c>
      <c r="I169" s="225"/>
      <c r="J169" s="225"/>
      <c r="K169" s="226">
        <f>ROUND(P169*H169,2)</f>
        <v>0</v>
      </c>
      <c r="L169" s="222" t="s">
        <v>201</v>
      </c>
      <c r="M169" s="47"/>
      <c r="N169" s="227" t="s">
        <v>20</v>
      </c>
      <c r="O169" s="228" t="s">
        <v>43</v>
      </c>
      <c r="P169" s="229">
        <f>I169+J169</f>
        <v>0</v>
      </c>
      <c r="Q169" s="229">
        <f>ROUND(I169*H169,2)</f>
        <v>0</v>
      </c>
      <c r="R169" s="229">
        <f>ROUND(J169*H169,2)</f>
        <v>0</v>
      </c>
      <c r="S169" s="87"/>
      <c r="T169" s="230">
        <f>S169*H169</f>
        <v>0</v>
      </c>
      <c r="U169" s="230">
        <v>0</v>
      </c>
      <c r="V169" s="230">
        <f>U169*H169</f>
        <v>0</v>
      </c>
      <c r="W169" s="230">
        <v>0</v>
      </c>
      <c r="X169" s="231">
        <f>W169*H169</f>
        <v>0</v>
      </c>
      <c r="Y169" s="41"/>
      <c r="Z169" s="41"/>
      <c r="AA169" s="41"/>
      <c r="AB169" s="41"/>
      <c r="AC169" s="41"/>
      <c r="AD169" s="41"/>
      <c r="AE169" s="41"/>
      <c r="AR169" s="232" t="s">
        <v>202</v>
      </c>
      <c r="AT169" s="232" t="s">
        <v>197</v>
      </c>
      <c r="AU169" s="232" t="s">
        <v>84</v>
      </c>
      <c r="AY169" s="20" t="s">
        <v>194</v>
      </c>
      <c r="BE169" s="233">
        <f>IF(O169="základní",K169,0)</f>
        <v>0</v>
      </c>
      <c r="BF169" s="233">
        <f>IF(O169="snížená",K169,0)</f>
        <v>0</v>
      </c>
      <c r="BG169" s="233">
        <f>IF(O169="zákl. přenesená",K169,0)</f>
        <v>0</v>
      </c>
      <c r="BH169" s="233">
        <f>IF(O169="sníž. přenesená",K169,0)</f>
        <v>0</v>
      </c>
      <c r="BI169" s="233">
        <f>IF(O169="nulová",K169,0)</f>
        <v>0</v>
      </c>
      <c r="BJ169" s="20" t="s">
        <v>82</v>
      </c>
      <c r="BK169" s="233">
        <f>ROUND(P169*H169,2)</f>
        <v>0</v>
      </c>
      <c r="BL169" s="20" t="s">
        <v>202</v>
      </c>
      <c r="BM169" s="232" t="s">
        <v>1929</v>
      </c>
    </row>
    <row r="170" s="2" customFormat="1">
      <c r="A170" s="41"/>
      <c r="B170" s="42"/>
      <c r="C170" s="43"/>
      <c r="D170" s="234" t="s">
        <v>204</v>
      </c>
      <c r="E170" s="43"/>
      <c r="F170" s="235" t="s">
        <v>1807</v>
      </c>
      <c r="G170" s="43"/>
      <c r="H170" s="43"/>
      <c r="I170" s="236"/>
      <c r="J170" s="236"/>
      <c r="K170" s="43"/>
      <c r="L170" s="43"/>
      <c r="M170" s="47"/>
      <c r="N170" s="237"/>
      <c r="O170" s="238"/>
      <c r="P170" s="87"/>
      <c r="Q170" s="87"/>
      <c r="R170" s="87"/>
      <c r="S170" s="87"/>
      <c r="T170" s="87"/>
      <c r="U170" s="87"/>
      <c r="V170" s="87"/>
      <c r="W170" s="87"/>
      <c r="X170" s="88"/>
      <c r="Y170" s="41"/>
      <c r="Z170" s="41"/>
      <c r="AA170" s="41"/>
      <c r="AB170" s="41"/>
      <c r="AC170" s="41"/>
      <c r="AD170" s="41"/>
      <c r="AE170" s="41"/>
      <c r="AT170" s="20" t="s">
        <v>204</v>
      </c>
      <c r="AU170" s="20" t="s">
        <v>84</v>
      </c>
    </row>
    <row r="171" s="13" customFormat="1">
      <c r="A171" s="13"/>
      <c r="B171" s="239"/>
      <c r="C171" s="240"/>
      <c r="D171" s="241" t="s">
        <v>206</v>
      </c>
      <c r="E171" s="242" t="s">
        <v>20</v>
      </c>
      <c r="F171" s="243" t="s">
        <v>1899</v>
      </c>
      <c r="G171" s="240"/>
      <c r="H171" s="242" t="s">
        <v>20</v>
      </c>
      <c r="I171" s="244"/>
      <c r="J171" s="244"/>
      <c r="K171" s="240"/>
      <c r="L171" s="240"/>
      <c r="M171" s="245"/>
      <c r="N171" s="246"/>
      <c r="O171" s="247"/>
      <c r="P171" s="247"/>
      <c r="Q171" s="247"/>
      <c r="R171" s="247"/>
      <c r="S171" s="247"/>
      <c r="T171" s="247"/>
      <c r="U171" s="247"/>
      <c r="V171" s="247"/>
      <c r="W171" s="247"/>
      <c r="X171" s="248"/>
      <c r="Y171" s="13"/>
      <c r="Z171" s="13"/>
      <c r="AA171" s="13"/>
      <c r="AB171" s="13"/>
      <c r="AC171" s="13"/>
      <c r="AD171" s="13"/>
      <c r="AE171" s="13"/>
      <c r="AT171" s="249" t="s">
        <v>206</v>
      </c>
      <c r="AU171" s="249" t="s">
        <v>84</v>
      </c>
      <c r="AV171" s="13" t="s">
        <v>82</v>
      </c>
      <c r="AW171" s="13" t="s">
        <v>5</v>
      </c>
      <c r="AX171" s="13" t="s">
        <v>74</v>
      </c>
      <c r="AY171" s="249" t="s">
        <v>194</v>
      </c>
    </row>
    <row r="172" s="13" customFormat="1">
      <c r="A172" s="13"/>
      <c r="B172" s="239"/>
      <c r="C172" s="240"/>
      <c r="D172" s="241" t="s">
        <v>206</v>
      </c>
      <c r="E172" s="242" t="s">
        <v>20</v>
      </c>
      <c r="F172" s="243" t="s">
        <v>1808</v>
      </c>
      <c r="G172" s="240"/>
      <c r="H172" s="242" t="s">
        <v>20</v>
      </c>
      <c r="I172" s="244"/>
      <c r="J172" s="244"/>
      <c r="K172" s="240"/>
      <c r="L172" s="240"/>
      <c r="M172" s="245"/>
      <c r="N172" s="246"/>
      <c r="O172" s="247"/>
      <c r="P172" s="247"/>
      <c r="Q172" s="247"/>
      <c r="R172" s="247"/>
      <c r="S172" s="247"/>
      <c r="T172" s="247"/>
      <c r="U172" s="247"/>
      <c r="V172" s="247"/>
      <c r="W172" s="247"/>
      <c r="X172" s="248"/>
      <c r="Y172" s="13"/>
      <c r="Z172" s="13"/>
      <c r="AA172" s="13"/>
      <c r="AB172" s="13"/>
      <c r="AC172" s="13"/>
      <c r="AD172" s="13"/>
      <c r="AE172" s="13"/>
      <c r="AT172" s="249" t="s">
        <v>206</v>
      </c>
      <c r="AU172" s="249" t="s">
        <v>84</v>
      </c>
      <c r="AV172" s="13" t="s">
        <v>82</v>
      </c>
      <c r="AW172" s="13" t="s">
        <v>5</v>
      </c>
      <c r="AX172" s="13" t="s">
        <v>74</v>
      </c>
      <c r="AY172" s="249" t="s">
        <v>194</v>
      </c>
    </row>
    <row r="173" s="13" customFormat="1">
      <c r="A173" s="13"/>
      <c r="B173" s="239"/>
      <c r="C173" s="240"/>
      <c r="D173" s="241" t="s">
        <v>206</v>
      </c>
      <c r="E173" s="242" t="s">
        <v>20</v>
      </c>
      <c r="F173" s="243" t="s">
        <v>262</v>
      </c>
      <c r="G173" s="240"/>
      <c r="H173" s="242" t="s">
        <v>20</v>
      </c>
      <c r="I173" s="244"/>
      <c r="J173" s="244"/>
      <c r="K173" s="240"/>
      <c r="L173" s="240"/>
      <c r="M173" s="245"/>
      <c r="N173" s="246"/>
      <c r="O173" s="247"/>
      <c r="P173" s="247"/>
      <c r="Q173" s="247"/>
      <c r="R173" s="247"/>
      <c r="S173" s="247"/>
      <c r="T173" s="247"/>
      <c r="U173" s="247"/>
      <c r="V173" s="247"/>
      <c r="W173" s="247"/>
      <c r="X173" s="248"/>
      <c r="Y173" s="13"/>
      <c r="Z173" s="13"/>
      <c r="AA173" s="13"/>
      <c r="AB173" s="13"/>
      <c r="AC173" s="13"/>
      <c r="AD173" s="13"/>
      <c r="AE173" s="13"/>
      <c r="AT173" s="249" t="s">
        <v>206</v>
      </c>
      <c r="AU173" s="249" t="s">
        <v>84</v>
      </c>
      <c r="AV173" s="13" t="s">
        <v>82</v>
      </c>
      <c r="AW173" s="13" t="s">
        <v>5</v>
      </c>
      <c r="AX173" s="13" t="s">
        <v>74</v>
      </c>
      <c r="AY173" s="249" t="s">
        <v>194</v>
      </c>
    </row>
    <row r="174" s="14" customFormat="1">
      <c r="A174" s="14"/>
      <c r="B174" s="250"/>
      <c r="C174" s="251"/>
      <c r="D174" s="241" t="s">
        <v>206</v>
      </c>
      <c r="E174" s="252" t="s">
        <v>20</v>
      </c>
      <c r="F174" s="253" t="s">
        <v>1930</v>
      </c>
      <c r="G174" s="251"/>
      <c r="H174" s="254">
        <v>1.6599999999999999</v>
      </c>
      <c r="I174" s="255"/>
      <c r="J174" s="255"/>
      <c r="K174" s="251"/>
      <c r="L174" s="251"/>
      <c r="M174" s="256"/>
      <c r="N174" s="257"/>
      <c r="O174" s="258"/>
      <c r="P174" s="258"/>
      <c r="Q174" s="258"/>
      <c r="R174" s="258"/>
      <c r="S174" s="258"/>
      <c r="T174" s="258"/>
      <c r="U174" s="258"/>
      <c r="V174" s="258"/>
      <c r="W174" s="258"/>
      <c r="X174" s="259"/>
      <c r="Y174" s="14"/>
      <c r="Z174" s="14"/>
      <c r="AA174" s="14"/>
      <c r="AB174" s="14"/>
      <c r="AC174" s="14"/>
      <c r="AD174" s="14"/>
      <c r="AE174" s="14"/>
      <c r="AT174" s="260" t="s">
        <v>206</v>
      </c>
      <c r="AU174" s="260" t="s">
        <v>84</v>
      </c>
      <c r="AV174" s="14" t="s">
        <v>84</v>
      </c>
      <c r="AW174" s="14" t="s">
        <v>5</v>
      </c>
      <c r="AX174" s="14" t="s">
        <v>74</v>
      </c>
      <c r="AY174" s="260" t="s">
        <v>194</v>
      </c>
    </row>
    <row r="175" s="15" customFormat="1">
      <c r="A175" s="15"/>
      <c r="B175" s="261"/>
      <c r="C175" s="262"/>
      <c r="D175" s="241" t="s">
        <v>206</v>
      </c>
      <c r="E175" s="263" t="s">
        <v>20</v>
      </c>
      <c r="F175" s="264" t="s">
        <v>210</v>
      </c>
      <c r="G175" s="262"/>
      <c r="H175" s="265">
        <v>1.6599999999999999</v>
      </c>
      <c r="I175" s="266"/>
      <c r="J175" s="266"/>
      <c r="K175" s="262"/>
      <c r="L175" s="262"/>
      <c r="M175" s="267"/>
      <c r="N175" s="268"/>
      <c r="O175" s="269"/>
      <c r="P175" s="269"/>
      <c r="Q175" s="269"/>
      <c r="R175" s="269"/>
      <c r="S175" s="269"/>
      <c r="T175" s="269"/>
      <c r="U175" s="269"/>
      <c r="V175" s="269"/>
      <c r="W175" s="269"/>
      <c r="X175" s="270"/>
      <c r="Y175" s="15"/>
      <c r="Z175" s="15"/>
      <c r="AA175" s="15"/>
      <c r="AB175" s="15"/>
      <c r="AC175" s="15"/>
      <c r="AD175" s="15"/>
      <c r="AE175" s="15"/>
      <c r="AT175" s="271" t="s">
        <v>206</v>
      </c>
      <c r="AU175" s="271" t="s">
        <v>84</v>
      </c>
      <c r="AV175" s="15" t="s">
        <v>202</v>
      </c>
      <c r="AW175" s="15" t="s">
        <v>5</v>
      </c>
      <c r="AX175" s="15" t="s">
        <v>82</v>
      </c>
      <c r="AY175" s="271" t="s">
        <v>194</v>
      </c>
    </row>
    <row r="176" s="2" customFormat="1" ht="16.5" customHeight="1">
      <c r="A176" s="41"/>
      <c r="B176" s="42"/>
      <c r="C176" s="283" t="s">
        <v>280</v>
      </c>
      <c r="D176" s="283" t="s">
        <v>418</v>
      </c>
      <c r="E176" s="284" t="s">
        <v>1811</v>
      </c>
      <c r="F176" s="285" t="s">
        <v>1812</v>
      </c>
      <c r="G176" s="286" t="s">
        <v>262</v>
      </c>
      <c r="H176" s="287">
        <v>1.6599999999999999</v>
      </c>
      <c r="I176" s="288"/>
      <c r="J176" s="289"/>
      <c r="K176" s="290">
        <f>ROUND(P176*H176,2)</f>
        <v>0</v>
      </c>
      <c r="L176" s="285" t="s">
        <v>20</v>
      </c>
      <c r="M176" s="291"/>
      <c r="N176" s="292" t="s">
        <v>20</v>
      </c>
      <c r="O176" s="228" t="s">
        <v>43</v>
      </c>
      <c r="P176" s="229">
        <f>I176+J176</f>
        <v>0</v>
      </c>
      <c r="Q176" s="229">
        <f>ROUND(I176*H176,2)</f>
        <v>0</v>
      </c>
      <c r="R176" s="229">
        <f>ROUND(J176*H176,2)</f>
        <v>0</v>
      </c>
      <c r="S176" s="87"/>
      <c r="T176" s="230">
        <f>S176*H176</f>
        <v>0</v>
      </c>
      <c r="U176" s="230">
        <v>1</v>
      </c>
      <c r="V176" s="230">
        <f>U176*H176</f>
        <v>1.6599999999999999</v>
      </c>
      <c r="W176" s="230">
        <v>0</v>
      </c>
      <c r="X176" s="231">
        <f>W176*H176</f>
        <v>0</v>
      </c>
      <c r="Y176" s="41"/>
      <c r="Z176" s="41"/>
      <c r="AA176" s="41"/>
      <c r="AB176" s="41"/>
      <c r="AC176" s="41"/>
      <c r="AD176" s="41"/>
      <c r="AE176" s="41"/>
      <c r="AR176" s="232" t="s">
        <v>243</v>
      </c>
      <c r="AT176" s="232" t="s">
        <v>418</v>
      </c>
      <c r="AU176" s="232" t="s">
        <v>84</v>
      </c>
      <c r="AY176" s="20" t="s">
        <v>194</v>
      </c>
      <c r="BE176" s="233">
        <f>IF(O176="základní",K176,0)</f>
        <v>0</v>
      </c>
      <c r="BF176" s="233">
        <f>IF(O176="snížená",K176,0)</f>
        <v>0</v>
      </c>
      <c r="BG176" s="233">
        <f>IF(O176="zákl. přenesená",K176,0)</f>
        <v>0</v>
      </c>
      <c r="BH176" s="233">
        <f>IF(O176="sníž. přenesená",K176,0)</f>
        <v>0</v>
      </c>
      <c r="BI176" s="233">
        <f>IF(O176="nulová",K176,0)</f>
        <v>0</v>
      </c>
      <c r="BJ176" s="20" t="s">
        <v>82</v>
      </c>
      <c r="BK176" s="233">
        <f>ROUND(P176*H176,2)</f>
        <v>0</v>
      </c>
      <c r="BL176" s="20" t="s">
        <v>202</v>
      </c>
      <c r="BM176" s="232" t="s">
        <v>1931</v>
      </c>
    </row>
    <row r="177" s="13" customFormat="1">
      <c r="A177" s="13"/>
      <c r="B177" s="239"/>
      <c r="C177" s="240"/>
      <c r="D177" s="241" t="s">
        <v>206</v>
      </c>
      <c r="E177" s="242" t="s">
        <v>20</v>
      </c>
      <c r="F177" s="243" t="s">
        <v>1899</v>
      </c>
      <c r="G177" s="240"/>
      <c r="H177" s="242" t="s">
        <v>20</v>
      </c>
      <c r="I177" s="244"/>
      <c r="J177" s="244"/>
      <c r="K177" s="240"/>
      <c r="L177" s="240"/>
      <c r="M177" s="245"/>
      <c r="N177" s="246"/>
      <c r="O177" s="247"/>
      <c r="P177" s="247"/>
      <c r="Q177" s="247"/>
      <c r="R177" s="247"/>
      <c r="S177" s="247"/>
      <c r="T177" s="247"/>
      <c r="U177" s="247"/>
      <c r="V177" s="247"/>
      <c r="W177" s="247"/>
      <c r="X177" s="248"/>
      <c r="Y177" s="13"/>
      <c r="Z177" s="13"/>
      <c r="AA177" s="13"/>
      <c r="AB177" s="13"/>
      <c r="AC177" s="13"/>
      <c r="AD177" s="13"/>
      <c r="AE177" s="13"/>
      <c r="AT177" s="249" t="s">
        <v>206</v>
      </c>
      <c r="AU177" s="249" t="s">
        <v>84</v>
      </c>
      <c r="AV177" s="13" t="s">
        <v>82</v>
      </c>
      <c r="AW177" s="13" t="s">
        <v>5</v>
      </c>
      <c r="AX177" s="13" t="s">
        <v>74</v>
      </c>
      <c r="AY177" s="249" t="s">
        <v>194</v>
      </c>
    </row>
    <row r="178" s="13" customFormat="1">
      <c r="A178" s="13"/>
      <c r="B178" s="239"/>
      <c r="C178" s="240"/>
      <c r="D178" s="241" t="s">
        <v>206</v>
      </c>
      <c r="E178" s="242" t="s">
        <v>20</v>
      </c>
      <c r="F178" s="243" t="s">
        <v>1809</v>
      </c>
      <c r="G178" s="240"/>
      <c r="H178" s="242" t="s">
        <v>20</v>
      </c>
      <c r="I178" s="244"/>
      <c r="J178" s="244"/>
      <c r="K178" s="240"/>
      <c r="L178" s="240"/>
      <c r="M178" s="245"/>
      <c r="N178" s="246"/>
      <c r="O178" s="247"/>
      <c r="P178" s="247"/>
      <c r="Q178" s="247"/>
      <c r="R178" s="247"/>
      <c r="S178" s="247"/>
      <c r="T178" s="247"/>
      <c r="U178" s="247"/>
      <c r="V178" s="247"/>
      <c r="W178" s="247"/>
      <c r="X178" s="248"/>
      <c r="Y178" s="13"/>
      <c r="Z178" s="13"/>
      <c r="AA178" s="13"/>
      <c r="AB178" s="13"/>
      <c r="AC178" s="13"/>
      <c r="AD178" s="13"/>
      <c r="AE178" s="13"/>
      <c r="AT178" s="249" t="s">
        <v>206</v>
      </c>
      <c r="AU178" s="249" t="s">
        <v>84</v>
      </c>
      <c r="AV178" s="13" t="s">
        <v>82</v>
      </c>
      <c r="AW178" s="13" t="s">
        <v>5</v>
      </c>
      <c r="AX178" s="13" t="s">
        <v>74</v>
      </c>
      <c r="AY178" s="249" t="s">
        <v>194</v>
      </c>
    </row>
    <row r="179" s="13" customFormat="1">
      <c r="A179" s="13"/>
      <c r="B179" s="239"/>
      <c r="C179" s="240"/>
      <c r="D179" s="241" t="s">
        <v>206</v>
      </c>
      <c r="E179" s="242" t="s">
        <v>20</v>
      </c>
      <c r="F179" s="243" t="s">
        <v>262</v>
      </c>
      <c r="G179" s="240"/>
      <c r="H179" s="242" t="s">
        <v>20</v>
      </c>
      <c r="I179" s="244"/>
      <c r="J179" s="244"/>
      <c r="K179" s="240"/>
      <c r="L179" s="240"/>
      <c r="M179" s="245"/>
      <c r="N179" s="246"/>
      <c r="O179" s="247"/>
      <c r="P179" s="247"/>
      <c r="Q179" s="247"/>
      <c r="R179" s="247"/>
      <c r="S179" s="247"/>
      <c r="T179" s="247"/>
      <c r="U179" s="247"/>
      <c r="V179" s="247"/>
      <c r="W179" s="247"/>
      <c r="X179" s="248"/>
      <c r="Y179" s="13"/>
      <c r="Z179" s="13"/>
      <c r="AA179" s="13"/>
      <c r="AB179" s="13"/>
      <c r="AC179" s="13"/>
      <c r="AD179" s="13"/>
      <c r="AE179" s="13"/>
      <c r="AT179" s="249" t="s">
        <v>206</v>
      </c>
      <c r="AU179" s="249" t="s">
        <v>84</v>
      </c>
      <c r="AV179" s="13" t="s">
        <v>82</v>
      </c>
      <c r="AW179" s="13" t="s">
        <v>5</v>
      </c>
      <c r="AX179" s="13" t="s">
        <v>74</v>
      </c>
      <c r="AY179" s="249" t="s">
        <v>194</v>
      </c>
    </row>
    <row r="180" s="14" customFormat="1">
      <c r="A180" s="14"/>
      <c r="B180" s="250"/>
      <c r="C180" s="251"/>
      <c r="D180" s="241" t="s">
        <v>206</v>
      </c>
      <c r="E180" s="252" t="s">
        <v>20</v>
      </c>
      <c r="F180" s="253" t="s">
        <v>1930</v>
      </c>
      <c r="G180" s="251"/>
      <c r="H180" s="254">
        <v>1.6599999999999999</v>
      </c>
      <c r="I180" s="255"/>
      <c r="J180" s="255"/>
      <c r="K180" s="251"/>
      <c r="L180" s="251"/>
      <c r="M180" s="256"/>
      <c r="N180" s="257"/>
      <c r="O180" s="258"/>
      <c r="P180" s="258"/>
      <c r="Q180" s="258"/>
      <c r="R180" s="258"/>
      <c r="S180" s="258"/>
      <c r="T180" s="258"/>
      <c r="U180" s="258"/>
      <c r="V180" s="258"/>
      <c r="W180" s="258"/>
      <c r="X180" s="259"/>
      <c r="Y180" s="14"/>
      <c r="Z180" s="14"/>
      <c r="AA180" s="14"/>
      <c r="AB180" s="14"/>
      <c r="AC180" s="14"/>
      <c r="AD180" s="14"/>
      <c r="AE180" s="14"/>
      <c r="AT180" s="260" t="s">
        <v>206</v>
      </c>
      <c r="AU180" s="260" t="s">
        <v>84</v>
      </c>
      <c r="AV180" s="14" t="s">
        <v>84</v>
      </c>
      <c r="AW180" s="14" t="s">
        <v>5</v>
      </c>
      <c r="AX180" s="14" t="s">
        <v>74</v>
      </c>
      <c r="AY180" s="260" t="s">
        <v>194</v>
      </c>
    </row>
    <row r="181" s="15" customFormat="1">
      <c r="A181" s="15"/>
      <c r="B181" s="261"/>
      <c r="C181" s="262"/>
      <c r="D181" s="241" t="s">
        <v>206</v>
      </c>
      <c r="E181" s="263" t="s">
        <v>20</v>
      </c>
      <c r="F181" s="264" t="s">
        <v>210</v>
      </c>
      <c r="G181" s="262"/>
      <c r="H181" s="265">
        <v>1.6599999999999999</v>
      </c>
      <c r="I181" s="266"/>
      <c r="J181" s="266"/>
      <c r="K181" s="262"/>
      <c r="L181" s="262"/>
      <c r="M181" s="267"/>
      <c r="N181" s="268"/>
      <c r="O181" s="269"/>
      <c r="P181" s="269"/>
      <c r="Q181" s="269"/>
      <c r="R181" s="269"/>
      <c r="S181" s="269"/>
      <c r="T181" s="269"/>
      <c r="U181" s="269"/>
      <c r="V181" s="269"/>
      <c r="W181" s="269"/>
      <c r="X181" s="270"/>
      <c r="Y181" s="15"/>
      <c r="Z181" s="15"/>
      <c r="AA181" s="15"/>
      <c r="AB181" s="15"/>
      <c r="AC181" s="15"/>
      <c r="AD181" s="15"/>
      <c r="AE181" s="15"/>
      <c r="AT181" s="271" t="s">
        <v>206</v>
      </c>
      <c r="AU181" s="271" t="s">
        <v>84</v>
      </c>
      <c r="AV181" s="15" t="s">
        <v>202</v>
      </c>
      <c r="AW181" s="15" t="s">
        <v>5</v>
      </c>
      <c r="AX181" s="15" t="s">
        <v>82</v>
      </c>
      <c r="AY181" s="271" t="s">
        <v>194</v>
      </c>
    </row>
    <row r="182" s="2" customFormat="1" ht="24.15" customHeight="1">
      <c r="A182" s="41"/>
      <c r="B182" s="42"/>
      <c r="C182" s="220" t="s">
        <v>282</v>
      </c>
      <c r="D182" s="220" t="s">
        <v>197</v>
      </c>
      <c r="E182" s="221" t="s">
        <v>1634</v>
      </c>
      <c r="F182" s="222" t="s">
        <v>1635</v>
      </c>
      <c r="G182" s="223" t="s">
        <v>262</v>
      </c>
      <c r="H182" s="224">
        <v>0.001</v>
      </c>
      <c r="I182" s="225"/>
      <c r="J182" s="225"/>
      <c r="K182" s="226">
        <f>ROUND(P182*H182,2)</f>
        <v>0</v>
      </c>
      <c r="L182" s="222" t="s">
        <v>201</v>
      </c>
      <c r="M182" s="47"/>
      <c r="N182" s="227" t="s">
        <v>20</v>
      </c>
      <c r="O182" s="228" t="s">
        <v>43</v>
      </c>
      <c r="P182" s="229">
        <f>I182+J182</f>
        <v>0</v>
      </c>
      <c r="Q182" s="229">
        <f>ROUND(I182*H182,2)</f>
        <v>0</v>
      </c>
      <c r="R182" s="229">
        <f>ROUND(J182*H182,2)</f>
        <v>0</v>
      </c>
      <c r="S182" s="87"/>
      <c r="T182" s="230">
        <f>S182*H182</f>
        <v>0</v>
      </c>
      <c r="U182" s="230">
        <v>0</v>
      </c>
      <c r="V182" s="230">
        <f>U182*H182</f>
        <v>0</v>
      </c>
      <c r="W182" s="230">
        <v>0</v>
      </c>
      <c r="X182" s="231">
        <f>W182*H182</f>
        <v>0</v>
      </c>
      <c r="Y182" s="41"/>
      <c r="Z182" s="41"/>
      <c r="AA182" s="41"/>
      <c r="AB182" s="41"/>
      <c r="AC182" s="41"/>
      <c r="AD182" s="41"/>
      <c r="AE182" s="41"/>
      <c r="AR182" s="232" t="s">
        <v>202</v>
      </c>
      <c r="AT182" s="232" t="s">
        <v>197</v>
      </c>
      <c r="AU182" s="232" t="s">
        <v>84</v>
      </c>
      <c r="AY182" s="20" t="s">
        <v>194</v>
      </c>
      <c r="BE182" s="233">
        <f>IF(O182="základní",K182,0)</f>
        <v>0</v>
      </c>
      <c r="BF182" s="233">
        <f>IF(O182="snížená",K182,0)</f>
        <v>0</v>
      </c>
      <c r="BG182" s="233">
        <f>IF(O182="zákl. přenesená",K182,0)</f>
        <v>0</v>
      </c>
      <c r="BH182" s="233">
        <f>IF(O182="sníž. přenesená",K182,0)</f>
        <v>0</v>
      </c>
      <c r="BI182" s="233">
        <f>IF(O182="nulová",K182,0)</f>
        <v>0</v>
      </c>
      <c r="BJ182" s="20" t="s">
        <v>82</v>
      </c>
      <c r="BK182" s="233">
        <f>ROUND(P182*H182,2)</f>
        <v>0</v>
      </c>
      <c r="BL182" s="20" t="s">
        <v>202</v>
      </c>
      <c r="BM182" s="232" t="s">
        <v>1932</v>
      </c>
    </row>
    <row r="183" s="2" customFormat="1">
      <c r="A183" s="41"/>
      <c r="B183" s="42"/>
      <c r="C183" s="43"/>
      <c r="D183" s="234" t="s">
        <v>204</v>
      </c>
      <c r="E183" s="43"/>
      <c r="F183" s="235" t="s">
        <v>1637</v>
      </c>
      <c r="G183" s="43"/>
      <c r="H183" s="43"/>
      <c r="I183" s="236"/>
      <c r="J183" s="236"/>
      <c r="K183" s="43"/>
      <c r="L183" s="43"/>
      <c r="M183" s="47"/>
      <c r="N183" s="237"/>
      <c r="O183" s="238"/>
      <c r="P183" s="87"/>
      <c r="Q183" s="87"/>
      <c r="R183" s="87"/>
      <c r="S183" s="87"/>
      <c r="T183" s="87"/>
      <c r="U183" s="87"/>
      <c r="V183" s="87"/>
      <c r="W183" s="87"/>
      <c r="X183" s="88"/>
      <c r="Y183" s="41"/>
      <c r="Z183" s="41"/>
      <c r="AA183" s="41"/>
      <c r="AB183" s="41"/>
      <c r="AC183" s="41"/>
      <c r="AD183" s="41"/>
      <c r="AE183" s="41"/>
      <c r="AT183" s="20" t="s">
        <v>204</v>
      </c>
      <c r="AU183" s="20" t="s">
        <v>84</v>
      </c>
    </row>
    <row r="184" s="13" customFormat="1">
      <c r="A184" s="13"/>
      <c r="B184" s="239"/>
      <c r="C184" s="240"/>
      <c r="D184" s="241" t="s">
        <v>206</v>
      </c>
      <c r="E184" s="242" t="s">
        <v>20</v>
      </c>
      <c r="F184" s="243" t="s">
        <v>1899</v>
      </c>
      <c r="G184" s="240"/>
      <c r="H184" s="242" t="s">
        <v>20</v>
      </c>
      <c r="I184" s="244"/>
      <c r="J184" s="244"/>
      <c r="K184" s="240"/>
      <c r="L184" s="240"/>
      <c r="M184" s="245"/>
      <c r="N184" s="246"/>
      <c r="O184" s="247"/>
      <c r="P184" s="247"/>
      <c r="Q184" s="247"/>
      <c r="R184" s="247"/>
      <c r="S184" s="247"/>
      <c r="T184" s="247"/>
      <c r="U184" s="247"/>
      <c r="V184" s="247"/>
      <c r="W184" s="247"/>
      <c r="X184" s="248"/>
      <c r="Y184" s="13"/>
      <c r="Z184" s="13"/>
      <c r="AA184" s="13"/>
      <c r="AB184" s="13"/>
      <c r="AC184" s="13"/>
      <c r="AD184" s="13"/>
      <c r="AE184" s="13"/>
      <c r="AT184" s="249" t="s">
        <v>206</v>
      </c>
      <c r="AU184" s="249" t="s">
        <v>84</v>
      </c>
      <c r="AV184" s="13" t="s">
        <v>82</v>
      </c>
      <c r="AW184" s="13" t="s">
        <v>5</v>
      </c>
      <c r="AX184" s="13" t="s">
        <v>74</v>
      </c>
      <c r="AY184" s="249" t="s">
        <v>194</v>
      </c>
    </row>
    <row r="185" s="13" customFormat="1">
      <c r="A185" s="13"/>
      <c r="B185" s="239"/>
      <c r="C185" s="240"/>
      <c r="D185" s="241" t="s">
        <v>206</v>
      </c>
      <c r="E185" s="242" t="s">
        <v>20</v>
      </c>
      <c r="F185" s="243" t="s">
        <v>1933</v>
      </c>
      <c r="G185" s="240"/>
      <c r="H185" s="242" t="s">
        <v>20</v>
      </c>
      <c r="I185" s="244"/>
      <c r="J185" s="244"/>
      <c r="K185" s="240"/>
      <c r="L185" s="240"/>
      <c r="M185" s="245"/>
      <c r="N185" s="246"/>
      <c r="O185" s="247"/>
      <c r="P185" s="247"/>
      <c r="Q185" s="247"/>
      <c r="R185" s="247"/>
      <c r="S185" s="247"/>
      <c r="T185" s="247"/>
      <c r="U185" s="247"/>
      <c r="V185" s="247"/>
      <c r="W185" s="247"/>
      <c r="X185" s="248"/>
      <c r="Y185" s="13"/>
      <c r="Z185" s="13"/>
      <c r="AA185" s="13"/>
      <c r="AB185" s="13"/>
      <c r="AC185" s="13"/>
      <c r="AD185" s="13"/>
      <c r="AE185" s="13"/>
      <c r="AT185" s="249" t="s">
        <v>206</v>
      </c>
      <c r="AU185" s="249" t="s">
        <v>84</v>
      </c>
      <c r="AV185" s="13" t="s">
        <v>82</v>
      </c>
      <c r="AW185" s="13" t="s">
        <v>5</v>
      </c>
      <c r="AX185" s="13" t="s">
        <v>74</v>
      </c>
      <c r="AY185" s="249" t="s">
        <v>194</v>
      </c>
    </row>
    <row r="186" s="13" customFormat="1">
      <c r="A186" s="13"/>
      <c r="B186" s="239"/>
      <c r="C186" s="240"/>
      <c r="D186" s="241" t="s">
        <v>206</v>
      </c>
      <c r="E186" s="242" t="s">
        <v>20</v>
      </c>
      <c r="F186" s="243" t="s">
        <v>262</v>
      </c>
      <c r="G186" s="240"/>
      <c r="H186" s="242" t="s">
        <v>20</v>
      </c>
      <c r="I186" s="244"/>
      <c r="J186" s="244"/>
      <c r="K186" s="240"/>
      <c r="L186" s="240"/>
      <c r="M186" s="245"/>
      <c r="N186" s="246"/>
      <c r="O186" s="247"/>
      <c r="P186" s="247"/>
      <c r="Q186" s="247"/>
      <c r="R186" s="247"/>
      <c r="S186" s="247"/>
      <c r="T186" s="247"/>
      <c r="U186" s="247"/>
      <c r="V186" s="247"/>
      <c r="W186" s="247"/>
      <c r="X186" s="248"/>
      <c r="Y186" s="13"/>
      <c r="Z186" s="13"/>
      <c r="AA186" s="13"/>
      <c r="AB186" s="13"/>
      <c r="AC186" s="13"/>
      <c r="AD186" s="13"/>
      <c r="AE186" s="13"/>
      <c r="AT186" s="249" t="s">
        <v>206</v>
      </c>
      <c r="AU186" s="249" t="s">
        <v>84</v>
      </c>
      <c r="AV186" s="13" t="s">
        <v>82</v>
      </c>
      <c r="AW186" s="13" t="s">
        <v>5</v>
      </c>
      <c r="AX186" s="13" t="s">
        <v>74</v>
      </c>
      <c r="AY186" s="249" t="s">
        <v>194</v>
      </c>
    </row>
    <row r="187" s="14" customFormat="1">
      <c r="A187" s="14"/>
      <c r="B187" s="250"/>
      <c r="C187" s="251"/>
      <c r="D187" s="241" t="s">
        <v>206</v>
      </c>
      <c r="E187" s="252" t="s">
        <v>20</v>
      </c>
      <c r="F187" s="253" t="s">
        <v>1934</v>
      </c>
      <c r="G187" s="251"/>
      <c r="H187" s="254">
        <v>0.001</v>
      </c>
      <c r="I187" s="255"/>
      <c r="J187" s="255"/>
      <c r="K187" s="251"/>
      <c r="L187" s="251"/>
      <c r="M187" s="256"/>
      <c r="N187" s="257"/>
      <c r="O187" s="258"/>
      <c r="P187" s="258"/>
      <c r="Q187" s="258"/>
      <c r="R187" s="258"/>
      <c r="S187" s="258"/>
      <c r="T187" s="258"/>
      <c r="U187" s="258"/>
      <c r="V187" s="258"/>
      <c r="W187" s="258"/>
      <c r="X187" s="259"/>
      <c r="Y187" s="14"/>
      <c r="Z187" s="14"/>
      <c r="AA187" s="14"/>
      <c r="AB187" s="14"/>
      <c r="AC187" s="14"/>
      <c r="AD187" s="14"/>
      <c r="AE187" s="14"/>
      <c r="AT187" s="260" t="s">
        <v>206</v>
      </c>
      <c r="AU187" s="260" t="s">
        <v>84</v>
      </c>
      <c r="AV187" s="14" t="s">
        <v>84</v>
      </c>
      <c r="AW187" s="14" t="s">
        <v>5</v>
      </c>
      <c r="AX187" s="14" t="s">
        <v>74</v>
      </c>
      <c r="AY187" s="260" t="s">
        <v>194</v>
      </c>
    </row>
    <row r="188" s="15" customFormat="1">
      <c r="A188" s="15"/>
      <c r="B188" s="261"/>
      <c r="C188" s="262"/>
      <c r="D188" s="241" t="s">
        <v>206</v>
      </c>
      <c r="E188" s="263" t="s">
        <v>20</v>
      </c>
      <c r="F188" s="264" t="s">
        <v>210</v>
      </c>
      <c r="G188" s="262"/>
      <c r="H188" s="265">
        <v>0.001</v>
      </c>
      <c r="I188" s="266"/>
      <c r="J188" s="266"/>
      <c r="K188" s="262"/>
      <c r="L188" s="262"/>
      <c r="M188" s="267"/>
      <c r="N188" s="268"/>
      <c r="O188" s="269"/>
      <c r="P188" s="269"/>
      <c r="Q188" s="269"/>
      <c r="R188" s="269"/>
      <c r="S188" s="269"/>
      <c r="T188" s="269"/>
      <c r="U188" s="269"/>
      <c r="V188" s="269"/>
      <c r="W188" s="269"/>
      <c r="X188" s="270"/>
      <c r="Y188" s="15"/>
      <c r="Z188" s="15"/>
      <c r="AA188" s="15"/>
      <c r="AB188" s="15"/>
      <c r="AC188" s="15"/>
      <c r="AD188" s="15"/>
      <c r="AE188" s="15"/>
      <c r="AT188" s="271" t="s">
        <v>206</v>
      </c>
      <c r="AU188" s="271" t="s">
        <v>84</v>
      </c>
      <c r="AV188" s="15" t="s">
        <v>202</v>
      </c>
      <c r="AW188" s="15" t="s">
        <v>5</v>
      </c>
      <c r="AX188" s="15" t="s">
        <v>82</v>
      </c>
      <c r="AY188" s="271" t="s">
        <v>194</v>
      </c>
    </row>
    <row r="189" s="2" customFormat="1" ht="16.5" customHeight="1">
      <c r="A189" s="41"/>
      <c r="B189" s="42"/>
      <c r="C189" s="283" t="s">
        <v>289</v>
      </c>
      <c r="D189" s="283" t="s">
        <v>418</v>
      </c>
      <c r="E189" s="284" t="s">
        <v>1640</v>
      </c>
      <c r="F189" s="285" t="s">
        <v>1641</v>
      </c>
      <c r="G189" s="286" t="s">
        <v>1642</v>
      </c>
      <c r="H189" s="287">
        <v>0.82999999999999996</v>
      </c>
      <c r="I189" s="288"/>
      <c r="J189" s="289"/>
      <c r="K189" s="290">
        <f>ROUND(P189*H189,2)</f>
        <v>0</v>
      </c>
      <c r="L189" s="285" t="s">
        <v>20</v>
      </c>
      <c r="M189" s="291"/>
      <c r="N189" s="292" t="s">
        <v>20</v>
      </c>
      <c r="O189" s="228" t="s">
        <v>43</v>
      </c>
      <c r="P189" s="229">
        <f>I189+J189</f>
        <v>0</v>
      </c>
      <c r="Q189" s="229">
        <f>ROUND(I189*H189,2)</f>
        <v>0</v>
      </c>
      <c r="R189" s="229">
        <f>ROUND(J189*H189,2)</f>
        <v>0</v>
      </c>
      <c r="S189" s="87"/>
      <c r="T189" s="230">
        <f>S189*H189</f>
        <v>0</v>
      </c>
      <c r="U189" s="230">
        <v>0.001</v>
      </c>
      <c r="V189" s="230">
        <f>U189*H189</f>
        <v>0.00083000000000000001</v>
      </c>
      <c r="W189" s="230">
        <v>0</v>
      </c>
      <c r="X189" s="231">
        <f>W189*H189</f>
        <v>0</v>
      </c>
      <c r="Y189" s="41"/>
      <c r="Z189" s="41"/>
      <c r="AA189" s="41"/>
      <c r="AB189" s="41"/>
      <c r="AC189" s="41"/>
      <c r="AD189" s="41"/>
      <c r="AE189" s="41"/>
      <c r="AR189" s="232" t="s">
        <v>243</v>
      </c>
      <c r="AT189" s="232" t="s">
        <v>418</v>
      </c>
      <c r="AU189" s="232" t="s">
        <v>84</v>
      </c>
      <c r="AY189" s="20" t="s">
        <v>194</v>
      </c>
      <c r="BE189" s="233">
        <f>IF(O189="základní",K189,0)</f>
        <v>0</v>
      </c>
      <c r="BF189" s="233">
        <f>IF(O189="snížená",K189,0)</f>
        <v>0</v>
      </c>
      <c r="BG189" s="233">
        <f>IF(O189="zákl. přenesená",K189,0)</f>
        <v>0</v>
      </c>
      <c r="BH189" s="233">
        <f>IF(O189="sníž. přenesená",K189,0)</f>
        <v>0</v>
      </c>
      <c r="BI189" s="233">
        <f>IF(O189="nulová",K189,0)</f>
        <v>0</v>
      </c>
      <c r="BJ189" s="20" t="s">
        <v>82</v>
      </c>
      <c r="BK189" s="233">
        <f>ROUND(P189*H189,2)</f>
        <v>0</v>
      </c>
      <c r="BL189" s="20" t="s">
        <v>202</v>
      </c>
      <c r="BM189" s="232" t="s">
        <v>1935</v>
      </c>
    </row>
    <row r="190" s="13" customFormat="1">
      <c r="A190" s="13"/>
      <c r="B190" s="239"/>
      <c r="C190" s="240"/>
      <c r="D190" s="241" t="s">
        <v>206</v>
      </c>
      <c r="E190" s="242" t="s">
        <v>20</v>
      </c>
      <c r="F190" s="243" t="s">
        <v>1899</v>
      </c>
      <c r="G190" s="240"/>
      <c r="H190" s="242" t="s">
        <v>20</v>
      </c>
      <c r="I190" s="244"/>
      <c r="J190" s="244"/>
      <c r="K190" s="240"/>
      <c r="L190" s="240"/>
      <c r="M190" s="245"/>
      <c r="N190" s="246"/>
      <c r="O190" s="247"/>
      <c r="P190" s="247"/>
      <c r="Q190" s="247"/>
      <c r="R190" s="247"/>
      <c r="S190" s="247"/>
      <c r="T190" s="247"/>
      <c r="U190" s="247"/>
      <c r="V190" s="247"/>
      <c r="W190" s="247"/>
      <c r="X190" s="248"/>
      <c r="Y190" s="13"/>
      <c r="Z190" s="13"/>
      <c r="AA190" s="13"/>
      <c r="AB190" s="13"/>
      <c r="AC190" s="13"/>
      <c r="AD190" s="13"/>
      <c r="AE190" s="13"/>
      <c r="AT190" s="249" t="s">
        <v>206</v>
      </c>
      <c r="AU190" s="249" t="s">
        <v>84</v>
      </c>
      <c r="AV190" s="13" t="s">
        <v>82</v>
      </c>
      <c r="AW190" s="13" t="s">
        <v>5</v>
      </c>
      <c r="AX190" s="13" t="s">
        <v>74</v>
      </c>
      <c r="AY190" s="249" t="s">
        <v>194</v>
      </c>
    </row>
    <row r="191" s="13" customFormat="1">
      <c r="A191" s="13"/>
      <c r="B191" s="239"/>
      <c r="C191" s="240"/>
      <c r="D191" s="241" t="s">
        <v>206</v>
      </c>
      <c r="E191" s="242" t="s">
        <v>20</v>
      </c>
      <c r="F191" s="243" t="s">
        <v>1815</v>
      </c>
      <c r="G191" s="240"/>
      <c r="H191" s="242" t="s">
        <v>20</v>
      </c>
      <c r="I191" s="244"/>
      <c r="J191" s="244"/>
      <c r="K191" s="240"/>
      <c r="L191" s="240"/>
      <c r="M191" s="245"/>
      <c r="N191" s="246"/>
      <c r="O191" s="247"/>
      <c r="P191" s="247"/>
      <c r="Q191" s="247"/>
      <c r="R191" s="247"/>
      <c r="S191" s="247"/>
      <c r="T191" s="247"/>
      <c r="U191" s="247"/>
      <c r="V191" s="247"/>
      <c r="W191" s="247"/>
      <c r="X191" s="248"/>
      <c r="Y191" s="13"/>
      <c r="Z191" s="13"/>
      <c r="AA191" s="13"/>
      <c r="AB191" s="13"/>
      <c r="AC191" s="13"/>
      <c r="AD191" s="13"/>
      <c r="AE191" s="13"/>
      <c r="AT191" s="249" t="s">
        <v>206</v>
      </c>
      <c r="AU191" s="249" t="s">
        <v>84</v>
      </c>
      <c r="AV191" s="13" t="s">
        <v>82</v>
      </c>
      <c r="AW191" s="13" t="s">
        <v>5</v>
      </c>
      <c r="AX191" s="13" t="s">
        <v>74</v>
      </c>
      <c r="AY191" s="249" t="s">
        <v>194</v>
      </c>
    </row>
    <row r="192" s="13" customFormat="1">
      <c r="A192" s="13"/>
      <c r="B192" s="239"/>
      <c r="C192" s="240"/>
      <c r="D192" s="241" t="s">
        <v>206</v>
      </c>
      <c r="E192" s="242" t="s">
        <v>20</v>
      </c>
      <c r="F192" s="243" t="s">
        <v>506</v>
      </c>
      <c r="G192" s="240"/>
      <c r="H192" s="242" t="s">
        <v>20</v>
      </c>
      <c r="I192" s="244"/>
      <c r="J192" s="244"/>
      <c r="K192" s="240"/>
      <c r="L192" s="240"/>
      <c r="M192" s="245"/>
      <c r="N192" s="246"/>
      <c r="O192" s="247"/>
      <c r="P192" s="247"/>
      <c r="Q192" s="247"/>
      <c r="R192" s="247"/>
      <c r="S192" s="247"/>
      <c r="T192" s="247"/>
      <c r="U192" s="247"/>
      <c r="V192" s="247"/>
      <c r="W192" s="247"/>
      <c r="X192" s="248"/>
      <c r="Y192" s="13"/>
      <c r="Z192" s="13"/>
      <c r="AA192" s="13"/>
      <c r="AB192" s="13"/>
      <c r="AC192" s="13"/>
      <c r="AD192" s="13"/>
      <c r="AE192" s="13"/>
      <c r="AT192" s="249" t="s">
        <v>206</v>
      </c>
      <c r="AU192" s="249" t="s">
        <v>84</v>
      </c>
      <c r="AV192" s="13" t="s">
        <v>82</v>
      </c>
      <c r="AW192" s="13" t="s">
        <v>5</v>
      </c>
      <c r="AX192" s="13" t="s">
        <v>74</v>
      </c>
      <c r="AY192" s="249" t="s">
        <v>194</v>
      </c>
    </row>
    <row r="193" s="14" customFormat="1">
      <c r="A193" s="14"/>
      <c r="B193" s="250"/>
      <c r="C193" s="251"/>
      <c r="D193" s="241" t="s">
        <v>206</v>
      </c>
      <c r="E193" s="252" t="s">
        <v>20</v>
      </c>
      <c r="F193" s="253" t="s">
        <v>1903</v>
      </c>
      <c r="G193" s="251"/>
      <c r="H193" s="254">
        <v>83</v>
      </c>
      <c r="I193" s="255"/>
      <c r="J193" s="255"/>
      <c r="K193" s="251"/>
      <c r="L193" s="251"/>
      <c r="M193" s="256"/>
      <c r="N193" s="257"/>
      <c r="O193" s="258"/>
      <c r="P193" s="258"/>
      <c r="Q193" s="258"/>
      <c r="R193" s="258"/>
      <c r="S193" s="258"/>
      <c r="T193" s="258"/>
      <c r="U193" s="258"/>
      <c r="V193" s="258"/>
      <c r="W193" s="258"/>
      <c r="X193" s="259"/>
      <c r="Y193" s="14"/>
      <c r="Z193" s="14"/>
      <c r="AA193" s="14"/>
      <c r="AB193" s="14"/>
      <c r="AC193" s="14"/>
      <c r="AD193" s="14"/>
      <c r="AE193" s="14"/>
      <c r="AT193" s="260" t="s">
        <v>206</v>
      </c>
      <c r="AU193" s="260" t="s">
        <v>84</v>
      </c>
      <c r="AV193" s="14" t="s">
        <v>84</v>
      </c>
      <c r="AW193" s="14" t="s">
        <v>5</v>
      </c>
      <c r="AX193" s="14" t="s">
        <v>74</v>
      </c>
      <c r="AY193" s="260" t="s">
        <v>194</v>
      </c>
    </row>
    <row r="194" s="13" customFormat="1">
      <c r="A194" s="13"/>
      <c r="B194" s="239"/>
      <c r="C194" s="240"/>
      <c r="D194" s="241" t="s">
        <v>206</v>
      </c>
      <c r="E194" s="242" t="s">
        <v>20</v>
      </c>
      <c r="F194" s="243" t="s">
        <v>1816</v>
      </c>
      <c r="G194" s="240"/>
      <c r="H194" s="242" t="s">
        <v>20</v>
      </c>
      <c r="I194" s="244"/>
      <c r="J194" s="244"/>
      <c r="K194" s="240"/>
      <c r="L194" s="240"/>
      <c r="M194" s="245"/>
      <c r="N194" s="246"/>
      <c r="O194" s="247"/>
      <c r="P194" s="247"/>
      <c r="Q194" s="247"/>
      <c r="R194" s="247"/>
      <c r="S194" s="247"/>
      <c r="T194" s="247"/>
      <c r="U194" s="247"/>
      <c r="V194" s="247"/>
      <c r="W194" s="247"/>
      <c r="X194" s="248"/>
      <c r="Y194" s="13"/>
      <c r="Z194" s="13"/>
      <c r="AA194" s="13"/>
      <c r="AB194" s="13"/>
      <c r="AC194" s="13"/>
      <c r="AD194" s="13"/>
      <c r="AE194" s="13"/>
      <c r="AT194" s="249" t="s">
        <v>206</v>
      </c>
      <c r="AU194" s="249" t="s">
        <v>84</v>
      </c>
      <c r="AV194" s="13" t="s">
        <v>82</v>
      </c>
      <c r="AW194" s="13" t="s">
        <v>5</v>
      </c>
      <c r="AX194" s="13" t="s">
        <v>74</v>
      </c>
      <c r="AY194" s="249" t="s">
        <v>194</v>
      </c>
    </row>
    <row r="195" s="15" customFormat="1">
      <c r="A195" s="15"/>
      <c r="B195" s="261"/>
      <c r="C195" s="262"/>
      <c r="D195" s="241" t="s">
        <v>206</v>
      </c>
      <c r="E195" s="263" t="s">
        <v>20</v>
      </c>
      <c r="F195" s="264" t="s">
        <v>1817</v>
      </c>
      <c r="G195" s="262"/>
      <c r="H195" s="265">
        <v>83</v>
      </c>
      <c r="I195" s="266"/>
      <c r="J195" s="266"/>
      <c r="K195" s="262"/>
      <c r="L195" s="262"/>
      <c r="M195" s="267"/>
      <c r="N195" s="268"/>
      <c r="O195" s="269"/>
      <c r="P195" s="269"/>
      <c r="Q195" s="269"/>
      <c r="R195" s="269"/>
      <c r="S195" s="269"/>
      <c r="T195" s="269"/>
      <c r="U195" s="269"/>
      <c r="V195" s="269"/>
      <c r="W195" s="269"/>
      <c r="X195" s="270"/>
      <c r="Y195" s="15"/>
      <c r="Z195" s="15"/>
      <c r="AA195" s="15"/>
      <c r="AB195" s="15"/>
      <c r="AC195" s="15"/>
      <c r="AD195" s="15"/>
      <c r="AE195" s="15"/>
      <c r="AT195" s="271" t="s">
        <v>206</v>
      </c>
      <c r="AU195" s="271" t="s">
        <v>84</v>
      </c>
      <c r="AV195" s="15" t="s">
        <v>202</v>
      </c>
      <c r="AW195" s="15" t="s">
        <v>5</v>
      </c>
      <c r="AX195" s="15" t="s">
        <v>74</v>
      </c>
      <c r="AY195" s="271" t="s">
        <v>194</v>
      </c>
    </row>
    <row r="196" s="13" customFormat="1">
      <c r="A196" s="13"/>
      <c r="B196" s="239"/>
      <c r="C196" s="240"/>
      <c r="D196" s="241" t="s">
        <v>206</v>
      </c>
      <c r="E196" s="242" t="s">
        <v>20</v>
      </c>
      <c r="F196" s="243" t="s">
        <v>1936</v>
      </c>
      <c r="G196" s="240"/>
      <c r="H196" s="242" t="s">
        <v>20</v>
      </c>
      <c r="I196" s="244"/>
      <c r="J196" s="244"/>
      <c r="K196" s="240"/>
      <c r="L196" s="240"/>
      <c r="M196" s="245"/>
      <c r="N196" s="246"/>
      <c r="O196" s="247"/>
      <c r="P196" s="247"/>
      <c r="Q196" s="247"/>
      <c r="R196" s="247"/>
      <c r="S196" s="247"/>
      <c r="T196" s="247"/>
      <c r="U196" s="247"/>
      <c r="V196" s="247"/>
      <c r="W196" s="247"/>
      <c r="X196" s="248"/>
      <c r="Y196" s="13"/>
      <c r="Z196" s="13"/>
      <c r="AA196" s="13"/>
      <c r="AB196" s="13"/>
      <c r="AC196" s="13"/>
      <c r="AD196" s="13"/>
      <c r="AE196" s="13"/>
      <c r="AT196" s="249" t="s">
        <v>206</v>
      </c>
      <c r="AU196" s="249" t="s">
        <v>84</v>
      </c>
      <c r="AV196" s="13" t="s">
        <v>82</v>
      </c>
      <c r="AW196" s="13" t="s">
        <v>5</v>
      </c>
      <c r="AX196" s="13" t="s">
        <v>74</v>
      </c>
      <c r="AY196" s="249" t="s">
        <v>194</v>
      </c>
    </row>
    <row r="197" s="14" customFormat="1">
      <c r="A197" s="14"/>
      <c r="B197" s="250"/>
      <c r="C197" s="251"/>
      <c r="D197" s="241" t="s">
        <v>206</v>
      </c>
      <c r="E197" s="252" t="s">
        <v>20</v>
      </c>
      <c r="F197" s="253" t="s">
        <v>1937</v>
      </c>
      <c r="G197" s="251"/>
      <c r="H197" s="254">
        <v>0.82999999999999996</v>
      </c>
      <c r="I197" s="255"/>
      <c r="J197" s="255"/>
      <c r="K197" s="251"/>
      <c r="L197" s="251"/>
      <c r="M197" s="256"/>
      <c r="N197" s="257"/>
      <c r="O197" s="258"/>
      <c r="P197" s="258"/>
      <c r="Q197" s="258"/>
      <c r="R197" s="258"/>
      <c r="S197" s="258"/>
      <c r="T197" s="258"/>
      <c r="U197" s="258"/>
      <c r="V197" s="258"/>
      <c r="W197" s="258"/>
      <c r="X197" s="259"/>
      <c r="Y197" s="14"/>
      <c r="Z197" s="14"/>
      <c r="AA197" s="14"/>
      <c r="AB197" s="14"/>
      <c r="AC197" s="14"/>
      <c r="AD197" s="14"/>
      <c r="AE197" s="14"/>
      <c r="AT197" s="260" t="s">
        <v>206</v>
      </c>
      <c r="AU197" s="260" t="s">
        <v>84</v>
      </c>
      <c r="AV197" s="14" t="s">
        <v>84</v>
      </c>
      <c r="AW197" s="14" t="s">
        <v>5</v>
      </c>
      <c r="AX197" s="14" t="s">
        <v>74</v>
      </c>
      <c r="AY197" s="260" t="s">
        <v>194</v>
      </c>
    </row>
    <row r="198" s="16" customFormat="1">
      <c r="A198" s="16"/>
      <c r="B198" s="272"/>
      <c r="C198" s="273"/>
      <c r="D198" s="241" t="s">
        <v>206</v>
      </c>
      <c r="E198" s="274" t="s">
        <v>20</v>
      </c>
      <c r="F198" s="275" t="s">
        <v>1823</v>
      </c>
      <c r="G198" s="273"/>
      <c r="H198" s="276">
        <v>0.82999999999999996</v>
      </c>
      <c r="I198" s="277"/>
      <c r="J198" s="277"/>
      <c r="K198" s="273"/>
      <c r="L198" s="273"/>
      <c r="M198" s="278"/>
      <c r="N198" s="279"/>
      <c r="O198" s="280"/>
      <c r="P198" s="280"/>
      <c r="Q198" s="280"/>
      <c r="R198" s="280"/>
      <c r="S198" s="280"/>
      <c r="T198" s="280"/>
      <c r="U198" s="280"/>
      <c r="V198" s="280"/>
      <c r="W198" s="280"/>
      <c r="X198" s="281"/>
      <c r="Y198" s="16"/>
      <c r="Z198" s="16"/>
      <c r="AA198" s="16"/>
      <c r="AB198" s="16"/>
      <c r="AC198" s="16"/>
      <c r="AD198" s="16"/>
      <c r="AE198" s="16"/>
      <c r="AT198" s="282" t="s">
        <v>206</v>
      </c>
      <c r="AU198" s="282" t="s">
        <v>84</v>
      </c>
      <c r="AV198" s="16" t="s">
        <v>215</v>
      </c>
      <c r="AW198" s="16" t="s">
        <v>5</v>
      </c>
      <c r="AX198" s="16" t="s">
        <v>82</v>
      </c>
      <c r="AY198" s="282" t="s">
        <v>194</v>
      </c>
    </row>
    <row r="199" s="2" customFormat="1" ht="24.15" customHeight="1">
      <c r="A199" s="41"/>
      <c r="B199" s="42"/>
      <c r="C199" s="220" t="s">
        <v>291</v>
      </c>
      <c r="D199" s="220" t="s">
        <v>197</v>
      </c>
      <c r="E199" s="221" t="s">
        <v>1645</v>
      </c>
      <c r="F199" s="222" t="s">
        <v>1646</v>
      </c>
      <c r="G199" s="223" t="s">
        <v>218</v>
      </c>
      <c r="H199" s="224">
        <v>1.6599999999999999</v>
      </c>
      <c r="I199" s="225"/>
      <c r="J199" s="225"/>
      <c r="K199" s="226">
        <f>ROUND(P199*H199,2)</f>
        <v>0</v>
      </c>
      <c r="L199" s="222" t="s">
        <v>201</v>
      </c>
      <c r="M199" s="47"/>
      <c r="N199" s="227" t="s">
        <v>20</v>
      </c>
      <c r="O199" s="228" t="s">
        <v>43</v>
      </c>
      <c r="P199" s="229">
        <f>I199+J199</f>
        <v>0</v>
      </c>
      <c r="Q199" s="229">
        <f>ROUND(I199*H199,2)</f>
        <v>0</v>
      </c>
      <c r="R199" s="229">
        <f>ROUND(J199*H199,2)</f>
        <v>0</v>
      </c>
      <c r="S199" s="87"/>
      <c r="T199" s="230">
        <f>S199*H199</f>
        <v>0</v>
      </c>
      <c r="U199" s="230">
        <v>0</v>
      </c>
      <c r="V199" s="230">
        <f>U199*H199</f>
        <v>0</v>
      </c>
      <c r="W199" s="230">
        <v>0</v>
      </c>
      <c r="X199" s="231">
        <f>W199*H199</f>
        <v>0</v>
      </c>
      <c r="Y199" s="41"/>
      <c r="Z199" s="41"/>
      <c r="AA199" s="41"/>
      <c r="AB199" s="41"/>
      <c r="AC199" s="41"/>
      <c r="AD199" s="41"/>
      <c r="AE199" s="41"/>
      <c r="AR199" s="232" t="s">
        <v>202</v>
      </c>
      <c r="AT199" s="232" t="s">
        <v>197</v>
      </c>
      <c r="AU199" s="232" t="s">
        <v>84</v>
      </c>
      <c r="AY199" s="20" t="s">
        <v>194</v>
      </c>
      <c r="BE199" s="233">
        <f>IF(O199="základní",K199,0)</f>
        <v>0</v>
      </c>
      <c r="BF199" s="233">
        <f>IF(O199="snížená",K199,0)</f>
        <v>0</v>
      </c>
      <c r="BG199" s="233">
        <f>IF(O199="zákl. přenesená",K199,0)</f>
        <v>0</v>
      </c>
      <c r="BH199" s="233">
        <f>IF(O199="sníž. přenesená",K199,0)</f>
        <v>0</v>
      </c>
      <c r="BI199" s="233">
        <f>IF(O199="nulová",K199,0)</f>
        <v>0</v>
      </c>
      <c r="BJ199" s="20" t="s">
        <v>82</v>
      </c>
      <c r="BK199" s="233">
        <f>ROUND(P199*H199,2)</f>
        <v>0</v>
      </c>
      <c r="BL199" s="20" t="s">
        <v>202</v>
      </c>
      <c r="BM199" s="232" t="s">
        <v>1938</v>
      </c>
    </row>
    <row r="200" s="2" customFormat="1">
      <c r="A200" s="41"/>
      <c r="B200" s="42"/>
      <c r="C200" s="43"/>
      <c r="D200" s="234" t="s">
        <v>204</v>
      </c>
      <c r="E200" s="43"/>
      <c r="F200" s="235" t="s">
        <v>1648</v>
      </c>
      <c r="G200" s="43"/>
      <c r="H200" s="43"/>
      <c r="I200" s="236"/>
      <c r="J200" s="236"/>
      <c r="K200" s="43"/>
      <c r="L200" s="43"/>
      <c r="M200" s="47"/>
      <c r="N200" s="237"/>
      <c r="O200" s="238"/>
      <c r="P200" s="87"/>
      <c r="Q200" s="87"/>
      <c r="R200" s="87"/>
      <c r="S200" s="87"/>
      <c r="T200" s="87"/>
      <c r="U200" s="87"/>
      <c r="V200" s="87"/>
      <c r="W200" s="87"/>
      <c r="X200" s="88"/>
      <c r="Y200" s="41"/>
      <c r="Z200" s="41"/>
      <c r="AA200" s="41"/>
      <c r="AB200" s="41"/>
      <c r="AC200" s="41"/>
      <c r="AD200" s="41"/>
      <c r="AE200" s="41"/>
      <c r="AT200" s="20" t="s">
        <v>204</v>
      </c>
      <c r="AU200" s="20" t="s">
        <v>84</v>
      </c>
    </row>
    <row r="201" s="13" customFormat="1">
      <c r="A201" s="13"/>
      <c r="B201" s="239"/>
      <c r="C201" s="240"/>
      <c r="D201" s="241" t="s">
        <v>206</v>
      </c>
      <c r="E201" s="242" t="s">
        <v>20</v>
      </c>
      <c r="F201" s="243" t="s">
        <v>1899</v>
      </c>
      <c r="G201" s="240"/>
      <c r="H201" s="242" t="s">
        <v>20</v>
      </c>
      <c r="I201" s="244"/>
      <c r="J201" s="244"/>
      <c r="K201" s="240"/>
      <c r="L201" s="240"/>
      <c r="M201" s="245"/>
      <c r="N201" s="246"/>
      <c r="O201" s="247"/>
      <c r="P201" s="247"/>
      <c r="Q201" s="247"/>
      <c r="R201" s="247"/>
      <c r="S201" s="247"/>
      <c r="T201" s="247"/>
      <c r="U201" s="247"/>
      <c r="V201" s="247"/>
      <c r="W201" s="247"/>
      <c r="X201" s="248"/>
      <c r="Y201" s="13"/>
      <c r="Z201" s="13"/>
      <c r="AA201" s="13"/>
      <c r="AB201" s="13"/>
      <c r="AC201" s="13"/>
      <c r="AD201" s="13"/>
      <c r="AE201" s="13"/>
      <c r="AT201" s="249" t="s">
        <v>206</v>
      </c>
      <c r="AU201" s="249" t="s">
        <v>84</v>
      </c>
      <c r="AV201" s="13" t="s">
        <v>82</v>
      </c>
      <c r="AW201" s="13" t="s">
        <v>5</v>
      </c>
      <c r="AX201" s="13" t="s">
        <v>74</v>
      </c>
      <c r="AY201" s="249" t="s">
        <v>194</v>
      </c>
    </row>
    <row r="202" s="13" customFormat="1">
      <c r="A202" s="13"/>
      <c r="B202" s="239"/>
      <c r="C202" s="240"/>
      <c r="D202" s="241" t="s">
        <v>206</v>
      </c>
      <c r="E202" s="242" t="s">
        <v>20</v>
      </c>
      <c r="F202" s="243" t="s">
        <v>1825</v>
      </c>
      <c r="G202" s="240"/>
      <c r="H202" s="242" t="s">
        <v>20</v>
      </c>
      <c r="I202" s="244"/>
      <c r="J202" s="244"/>
      <c r="K202" s="240"/>
      <c r="L202" s="240"/>
      <c r="M202" s="245"/>
      <c r="N202" s="246"/>
      <c r="O202" s="247"/>
      <c r="P202" s="247"/>
      <c r="Q202" s="247"/>
      <c r="R202" s="247"/>
      <c r="S202" s="247"/>
      <c r="T202" s="247"/>
      <c r="U202" s="247"/>
      <c r="V202" s="247"/>
      <c r="W202" s="247"/>
      <c r="X202" s="248"/>
      <c r="Y202" s="13"/>
      <c r="Z202" s="13"/>
      <c r="AA202" s="13"/>
      <c r="AB202" s="13"/>
      <c r="AC202" s="13"/>
      <c r="AD202" s="13"/>
      <c r="AE202" s="13"/>
      <c r="AT202" s="249" t="s">
        <v>206</v>
      </c>
      <c r="AU202" s="249" t="s">
        <v>84</v>
      </c>
      <c r="AV202" s="13" t="s">
        <v>82</v>
      </c>
      <c r="AW202" s="13" t="s">
        <v>5</v>
      </c>
      <c r="AX202" s="13" t="s">
        <v>74</v>
      </c>
      <c r="AY202" s="249" t="s">
        <v>194</v>
      </c>
    </row>
    <row r="203" s="13" customFormat="1">
      <c r="A203" s="13"/>
      <c r="B203" s="239"/>
      <c r="C203" s="240"/>
      <c r="D203" s="241" t="s">
        <v>206</v>
      </c>
      <c r="E203" s="242" t="s">
        <v>20</v>
      </c>
      <c r="F203" s="243" t="s">
        <v>218</v>
      </c>
      <c r="G203" s="240"/>
      <c r="H203" s="242" t="s">
        <v>20</v>
      </c>
      <c r="I203" s="244"/>
      <c r="J203" s="244"/>
      <c r="K203" s="240"/>
      <c r="L203" s="240"/>
      <c r="M203" s="245"/>
      <c r="N203" s="246"/>
      <c r="O203" s="247"/>
      <c r="P203" s="247"/>
      <c r="Q203" s="247"/>
      <c r="R203" s="247"/>
      <c r="S203" s="247"/>
      <c r="T203" s="247"/>
      <c r="U203" s="247"/>
      <c r="V203" s="247"/>
      <c r="W203" s="247"/>
      <c r="X203" s="248"/>
      <c r="Y203" s="13"/>
      <c r="Z203" s="13"/>
      <c r="AA203" s="13"/>
      <c r="AB203" s="13"/>
      <c r="AC203" s="13"/>
      <c r="AD203" s="13"/>
      <c r="AE203" s="13"/>
      <c r="AT203" s="249" t="s">
        <v>206</v>
      </c>
      <c r="AU203" s="249" t="s">
        <v>84</v>
      </c>
      <c r="AV203" s="13" t="s">
        <v>82</v>
      </c>
      <c r="AW203" s="13" t="s">
        <v>5</v>
      </c>
      <c r="AX203" s="13" t="s">
        <v>74</v>
      </c>
      <c r="AY203" s="249" t="s">
        <v>194</v>
      </c>
    </row>
    <row r="204" s="14" customFormat="1">
      <c r="A204" s="14"/>
      <c r="B204" s="250"/>
      <c r="C204" s="251"/>
      <c r="D204" s="241" t="s">
        <v>206</v>
      </c>
      <c r="E204" s="252" t="s">
        <v>20</v>
      </c>
      <c r="F204" s="253" t="s">
        <v>1930</v>
      </c>
      <c r="G204" s="251"/>
      <c r="H204" s="254">
        <v>1.6599999999999999</v>
      </c>
      <c r="I204" s="255"/>
      <c r="J204" s="255"/>
      <c r="K204" s="251"/>
      <c r="L204" s="251"/>
      <c r="M204" s="256"/>
      <c r="N204" s="257"/>
      <c r="O204" s="258"/>
      <c r="P204" s="258"/>
      <c r="Q204" s="258"/>
      <c r="R204" s="258"/>
      <c r="S204" s="258"/>
      <c r="T204" s="258"/>
      <c r="U204" s="258"/>
      <c r="V204" s="258"/>
      <c r="W204" s="258"/>
      <c r="X204" s="259"/>
      <c r="Y204" s="14"/>
      <c r="Z204" s="14"/>
      <c r="AA204" s="14"/>
      <c r="AB204" s="14"/>
      <c r="AC204" s="14"/>
      <c r="AD204" s="14"/>
      <c r="AE204" s="14"/>
      <c r="AT204" s="260" t="s">
        <v>206</v>
      </c>
      <c r="AU204" s="260" t="s">
        <v>84</v>
      </c>
      <c r="AV204" s="14" t="s">
        <v>84</v>
      </c>
      <c r="AW204" s="14" t="s">
        <v>5</v>
      </c>
      <c r="AX204" s="14" t="s">
        <v>74</v>
      </c>
      <c r="AY204" s="260" t="s">
        <v>194</v>
      </c>
    </row>
    <row r="205" s="15" customFormat="1">
      <c r="A205" s="15"/>
      <c r="B205" s="261"/>
      <c r="C205" s="262"/>
      <c r="D205" s="241" t="s">
        <v>206</v>
      </c>
      <c r="E205" s="263" t="s">
        <v>20</v>
      </c>
      <c r="F205" s="264" t="s">
        <v>210</v>
      </c>
      <c r="G205" s="262"/>
      <c r="H205" s="265">
        <v>1.6599999999999999</v>
      </c>
      <c r="I205" s="266"/>
      <c r="J205" s="266"/>
      <c r="K205" s="262"/>
      <c r="L205" s="262"/>
      <c r="M205" s="267"/>
      <c r="N205" s="268"/>
      <c r="O205" s="269"/>
      <c r="P205" s="269"/>
      <c r="Q205" s="269"/>
      <c r="R205" s="269"/>
      <c r="S205" s="269"/>
      <c r="T205" s="269"/>
      <c r="U205" s="269"/>
      <c r="V205" s="269"/>
      <c r="W205" s="269"/>
      <c r="X205" s="270"/>
      <c r="Y205" s="15"/>
      <c r="Z205" s="15"/>
      <c r="AA205" s="15"/>
      <c r="AB205" s="15"/>
      <c r="AC205" s="15"/>
      <c r="AD205" s="15"/>
      <c r="AE205" s="15"/>
      <c r="AT205" s="271" t="s">
        <v>206</v>
      </c>
      <c r="AU205" s="271" t="s">
        <v>84</v>
      </c>
      <c r="AV205" s="15" t="s">
        <v>202</v>
      </c>
      <c r="AW205" s="15" t="s">
        <v>5</v>
      </c>
      <c r="AX205" s="15" t="s">
        <v>82</v>
      </c>
      <c r="AY205" s="271" t="s">
        <v>194</v>
      </c>
    </row>
    <row r="206" s="2" customFormat="1" ht="24.15" customHeight="1">
      <c r="A206" s="41"/>
      <c r="B206" s="42"/>
      <c r="C206" s="220" t="s">
        <v>287</v>
      </c>
      <c r="D206" s="220" t="s">
        <v>197</v>
      </c>
      <c r="E206" s="221" t="s">
        <v>1826</v>
      </c>
      <c r="F206" s="222" t="s">
        <v>1652</v>
      </c>
      <c r="G206" s="223" t="s">
        <v>218</v>
      </c>
      <c r="H206" s="224">
        <v>1.6599999999999999</v>
      </c>
      <c r="I206" s="225"/>
      <c r="J206" s="225"/>
      <c r="K206" s="226">
        <f>ROUND(P206*H206,2)</f>
        <v>0</v>
      </c>
      <c r="L206" s="222" t="s">
        <v>201</v>
      </c>
      <c r="M206" s="47"/>
      <c r="N206" s="227" t="s">
        <v>20</v>
      </c>
      <c r="O206" s="228" t="s">
        <v>43</v>
      </c>
      <c r="P206" s="229">
        <f>I206+J206</f>
        <v>0</v>
      </c>
      <c r="Q206" s="229">
        <f>ROUND(I206*H206,2)</f>
        <v>0</v>
      </c>
      <c r="R206" s="229">
        <f>ROUND(J206*H206,2)</f>
        <v>0</v>
      </c>
      <c r="S206" s="87"/>
      <c r="T206" s="230">
        <f>S206*H206</f>
        <v>0</v>
      </c>
      <c r="U206" s="230">
        <v>0</v>
      </c>
      <c r="V206" s="230">
        <f>U206*H206</f>
        <v>0</v>
      </c>
      <c r="W206" s="230">
        <v>0</v>
      </c>
      <c r="X206" s="231">
        <f>W206*H206</f>
        <v>0</v>
      </c>
      <c r="Y206" s="41"/>
      <c r="Z206" s="41"/>
      <c r="AA206" s="41"/>
      <c r="AB206" s="41"/>
      <c r="AC206" s="41"/>
      <c r="AD206" s="41"/>
      <c r="AE206" s="41"/>
      <c r="AR206" s="232" t="s">
        <v>202</v>
      </c>
      <c r="AT206" s="232" t="s">
        <v>197</v>
      </c>
      <c r="AU206" s="232" t="s">
        <v>84</v>
      </c>
      <c r="AY206" s="20" t="s">
        <v>194</v>
      </c>
      <c r="BE206" s="233">
        <f>IF(O206="základní",K206,0)</f>
        <v>0</v>
      </c>
      <c r="BF206" s="233">
        <f>IF(O206="snížená",K206,0)</f>
        <v>0</v>
      </c>
      <c r="BG206" s="233">
        <f>IF(O206="zákl. přenesená",K206,0)</f>
        <v>0</v>
      </c>
      <c r="BH206" s="233">
        <f>IF(O206="sníž. přenesená",K206,0)</f>
        <v>0</v>
      </c>
      <c r="BI206" s="233">
        <f>IF(O206="nulová",K206,0)</f>
        <v>0</v>
      </c>
      <c r="BJ206" s="20" t="s">
        <v>82</v>
      </c>
      <c r="BK206" s="233">
        <f>ROUND(P206*H206,2)</f>
        <v>0</v>
      </c>
      <c r="BL206" s="20" t="s">
        <v>202</v>
      </c>
      <c r="BM206" s="232" t="s">
        <v>1939</v>
      </c>
    </row>
    <row r="207" s="2" customFormat="1">
      <c r="A207" s="41"/>
      <c r="B207" s="42"/>
      <c r="C207" s="43"/>
      <c r="D207" s="234" t="s">
        <v>204</v>
      </c>
      <c r="E207" s="43"/>
      <c r="F207" s="235" t="s">
        <v>1828</v>
      </c>
      <c r="G207" s="43"/>
      <c r="H207" s="43"/>
      <c r="I207" s="236"/>
      <c r="J207" s="236"/>
      <c r="K207" s="43"/>
      <c r="L207" s="43"/>
      <c r="M207" s="47"/>
      <c r="N207" s="237"/>
      <c r="O207" s="238"/>
      <c r="P207" s="87"/>
      <c r="Q207" s="87"/>
      <c r="R207" s="87"/>
      <c r="S207" s="87"/>
      <c r="T207" s="87"/>
      <c r="U207" s="87"/>
      <c r="V207" s="87"/>
      <c r="W207" s="87"/>
      <c r="X207" s="88"/>
      <c r="Y207" s="41"/>
      <c r="Z207" s="41"/>
      <c r="AA207" s="41"/>
      <c r="AB207" s="41"/>
      <c r="AC207" s="41"/>
      <c r="AD207" s="41"/>
      <c r="AE207" s="41"/>
      <c r="AT207" s="20" t="s">
        <v>204</v>
      </c>
      <c r="AU207" s="20" t="s">
        <v>84</v>
      </c>
    </row>
    <row r="208" s="13" customFormat="1">
      <c r="A208" s="13"/>
      <c r="B208" s="239"/>
      <c r="C208" s="240"/>
      <c r="D208" s="241" t="s">
        <v>206</v>
      </c>
      <c r="E208" s="242" t="s">
        <v>20</v>
      </c>
      <c r="F208" s="243" t="s">
        <v>1899</v>
      </c>
      <c r="G208" s="240"/>
      <c r="H208" s="242" t="s">
        <v>20</v>
      </c>
      <c r="I208" s="244"/>
      <c r="J208" s="244"/>
      <c r="K208" s="240"/>
      <c r="L208" s="240"/>
      <c r="M208" s="245"/>
      <c r="N208" s="246"/>
      <c r="O208" s="247"/>
      <c r="P208" s="247"/>
      <c r="Q208" s="247"/>
      <c r="R208" s="247"/>
      <c r="S208" s="247"/>
      <c r="T208" s="247"/>
      <c r="U208" s="247"/>
      <c r="V208" s="247"/>
      <c r="W208" s="247"/>
      <c r="X208" s="248"/>
      <c r="Y208" s="13"/>
      <c r="Z208" s="13"/>
      <c r="AA208" s="13"/>
      <c r="AB208" s="13"/>
      <c r="AC208" s="13"/>
      <c r="AD208" s="13"/>
      <c r="AE208" s="13"/>
      <c r="AT208" s="249" t="s">
        <v>206</v>
      </c>
      <c r="AU208" s="249" t="s">
        <v>84</v>
      </c>
      <c r="AV208" s="13" t="s">
        <v>82</v>
      </c>
      <c r="AW208" s="13" t="s">
        <v>5</v>
      </c>
      <c r="AX208" s="13" t="s">
        <v>74</v>
      </c>
      <c r="AY208" s="249" t="s">
        <v>194</v>
      </c>
    </row>
    <row r="209" s="13" customFormat="1">
      <c r="A209" s="13"/>
      <c r="B209" s="239"/>
      <c r="C209" s="240"/>
      <c r="D209" s="241" t="s">
        <v>206</v>
      </c>
      <c r="E209" s="242" t="s">
        <v>20</v>
      </c>
      <c r="F209" s="243" t="s">
        <v>1825</v>
      </c>
      <c r="G209" s="240"/>
      <c r="H209" s="242" t="s">
        <v>20</v>
      </c>
      <c r="I209" s="244"/>
      <c r="J209" s="244"/>
      <c r="K209" s="240"/>
      <c r="L209" s="240"/>
      <c r="M209" s="245"/>
      <c r="N209" s="246"/>
      <c r="O209" s="247"/>
      <c r="P209" s="247"/>
      <c r="Q209" s="247"/>
      <c r="R209" s="247"/>
      <c r="S209" s="247"/>
      <c r="T209" s="247"/>
      <c r="U209" s="247"/>
      <c r="V209" s="247"/>
      <c r="W209" s="247"/>
      <c r="X209" s="248"/>
      <c r="Y209" s="13"/>
      <c r="Z209" s="13"/>
      <c r="AA209" s="13"/>
      <c r="AB209" s="13"/>
      <c r="AC209" s="13"/>
      <c r="AD209" s="13"/>
      <c r="AE209" s="13"/>
      <c r="AT209" s="249" t="s">
        <v>206</v>
      </c>
      <c r="AU209" s="249" t="s">
        <v>84</v>
      </c>
      <c r="AV209" s="13" t="s">
        <v>82</v>
      </c>
      <c r="AW209" s="13" t="s">
        <v>5</v>
      </c>
      <c r="AX209" s="13" t="s">
        <v>74</v>
      </c>
      <c r="AY209" s="249" t="s">
        <v>194</v>
      </c>
    </row>
    <row r="210" s="13" customFormat="1">
      <c r="A210" s="13"/>
      <c r="B210" s="239"/>
      <c r="C210" s="240"/>
      <c r="D210" s="241" t="s">
        <v>206</v>
      </c>
      <c r="E210" s="242" t="s">
        <v>20</v>
      </c>
      <c r="F210" s="243" t="s">
        <v>218</v>
      </c>
      <c r="G210" s="240"/>
      <c r="H210" s="242" t="s">
        <v>20</v>
      </c>
      <c r="I210" s="244"/>
      <c r="J210" s="244"/>
      <c r="K210" s="240"/>
      <c r="L210" s="240"/>
      <c r="M210" s="245"/>
      <c r="N210" s="246"/>
      <c r="O210" s="247"/>
      <c r="P210" s="247"/>
      <c r="Q210" s="247"/>
      <c r="R210" s="247"/>
      <c r="S210" s="247"/>
      <c r="T210" s="247"/>
      <c r="U210" s="247"/>
      <c r="V210" s="247"/>
      <c r="W210" s="247"/>
      <c r="X210" s="248"/>
      <c r="Y210" s="13"/>
      <c r="Z210" s="13"/>
      <c r="AA210" s="13"/>
      <c r="AB210" s="13"/>
      <c r="AC210" s="13"/>
      <c r="AD210" s="13"/>
      <c r="AE210" s="13"/>
      <c r="AT210" s="249" t="s">
        <v>206</v>
      </c>
      <c r="AU210" s="249" t="s">
        <v>84</v>
      </c>
      <c r="AV210" s="13" t="s">
        <v>82</v>
      </c>
      <c r="AW210" s="13" t="s">
        <v>5</v>
      </c>
      <c r="AX210" s="13" t="s">
        <v>74</v>
      </c>
      <c r="AY210" s="249" t="s">
        <v>194</v>
      </c>
    </row>
    <row r="211" s="14" customFormat="1">
      <c r="A211" s="14"/>
      <c r="B211" s="250"/>
      <c r="C211" s="251"/>
      <c r="D211" s="241" t="s">
        <v>206</v>
      </c>
      <c r="E211" s="252" t="s">
        <v>20</v>
      </c>
      <c r="F211" s="253" t="s">
        <v>1930</v>
      </c>
      <c r="G211" s="251"/>
      <c r="H211" s="254">
        <v>1.6599999999999999</v>
      </c>
      <c r="I211" s="255"/>
      <c r="J211" s="255"/>
      <c r="K211" s="251"/>
      <c r="L211" s="251"/>
      <c r="M211" s="256"/>
      <c r="N211" s="257"/>
      <c r="O211" s="258"/>
      <c r="P211" s="258"/>
      <c r="Q211" s="258"/>
      <c r="R211" s="258"/>
      <c r="S211" s="258"/>
      <c r="T211" s="258"/>
      <c r="U211" s="258"/>
      <c r="V211" s="258"/>
      <c r="W211" s="258"/>
      <c r="X211" s="259"/>
      <c r="Y211" s="14"/>
      <c r="Z211" s="14"/>
      <c r="AA211" s="14"/>
      <c r="AB211" s="14"/>
      <c r="AC211" s="14"/>
      <c r="AD211" s="14"/>
      <c r="AE211" s="14"/>
      <c r="AT211" s="260" t="s">
        <v>206</v>
      </c>
      <c r="AU211" s="260" t="s">
        <v>84</v>
      </c>
      <c r="AV211" s="14" t="s">
        <v>84</v>
      </c>
      <c r="AW211" s="14" t="s">
        <v>5</v>
      </c>
      <c r="AX211" s="14" t="s">
        <v>74</v>
      </c>
      <c r="AY211" s="260" t="s">
        <v>194</v>
      </c>
    </row>
    <row r="212" s="15" customFormat="1">
      <c r="A212" s="15"/>
      <c r="B212" s="261"/>
      <c r="C212" s="262"/>
      <c r="D212" s="241" t="s">
        <v>206</v>
      </c>
      <c r="E212" s="263" t="s">
        <v>20</v>
      </c>
      <c r="F212" s="264" t="s">
        <v>210</v>
      </c>
      <c r="G212" s="262"/>
      <c r="H212" s="265">
        <v>1.6599999999999999</v>
      </c>
      <c r="I212" s="266"/>
      <c r="J212" s="266"/>
      <c r="K212" s="262"/>
      <c r="L212" s="262"/>
      <c r="M212" s="267"/>
      <c r="N212" s="268"/>
      <c r="O212" s="269"/>
      <c r="P212" s="269"/>
      <c r="Q212" s="269"/>
      <c r="R212" s="269"/>
      <c r="S212" s="269"/>
      <c r="T212" s="269"/>
      <c r="U212" s="269"/>
      <c r="V212" s="269"/>
      <c r="W212" s="269"/>
      <c r="X212" s="270"/>
      <c r="Y212" s="15"/>
      <c r="Z212" s="15"/>
      <c r="AA212" s="15"/>
      <c r="AB212" s="15"/>
      <c r="AC212" s="15"/>
      <c r="AD212" s="15"/>
      <c r="AE212" s="15"/>
      <c r="AT212" s="271" t="s">
        <v>206</v>
      </c>
      <c r="AU212" s="271" t="s">
        <v>84</v>
      </c>
      <c r="AV212" s="15" t="s">
        <v>202</v>
      </c>
      <c r="AW212" s="15" t="s">
        <v>5</v>
      </c>
      <c r="AX212" s="15" t="s">
        <v>82</v>
      </c>
      <c r="AY212" s="271" t="s">
        <v>194</v>
      </c>
    </row>
    <row r="213" s="2" customFormat="1" ht="24.15" customHeight="1">
      <c r="A213" s="41"/>
      <c r="B213" s="42"/>
      <c r="C213" s="220" t="s">
        <v>294</v>
      </c>
      <c r="D213" s="220" t="s">
        <v>197</v>
      </c>
      <c r="E213" s="221" t="s">
        <v>1829</v>
      </c>
      <c r="F213" s="222" t="s">
        <v>1656</v>
      </c>
      <c r="G213" s="223" t="s">
        <v>218</v>
      </c>
      <c r="H213" s="224">
        <v>16.600000000000001</v>
      </c>
      <c r="I213" s="225"/>
      <c r="J213" s="225"/>
      <c r="K213" s="226">
        <f>ROUND(P213*H213,2)</f>
        <v>0</v>
      </c>
      <c r="L213" s="222" t="s">
        <v>201</v>
      </c>
      <c r="M213" s="47"/>
      <c r="N213" s="227" t="s">
        <v>20</v>
      </c>
      <c r="O213" s="228" t="s">
        <v>43</v>
      </c>
      <c r="P213" s="229">
        <f>I213+J213</f>
        <v>0</v>
      </c>
      <c r="Q213" s="229">
        <f>ROUND(I213*H213,2)</f>
        <v>0</v>
      </c>
      <c r="R213" s="229">
        <f>ROUND(J213*H213,2)</f>
        <v>0</v>
      </c>
      <c r="S213" s="87"/>
      <c r="T213" s="230">
        <f>S213*H213</f>
        <v>0</v>
      </c>
      <c r="U213" s="230">
        <v>0</v>
      </c>
      <c r="V213" s="230">
        <f>U213*H213</f>
        <v>0</v>
      </c>
      <c r="W213" s="230">
        <v>0</v>
      </c>
      <c r="X213" s="231">
        <f>W213*H213</f>
        <v>0</v>
      </c>
      <c r="Y213" s="41"/>
      <c r="Z213" s="41"/>
      <c r="AA213" s="41"/>
      <c r="AB213" s="41"/>
      <c r="AC213" s="41"/>
      <c r="AD213" s="41"/>
      <c r="AE213" s="41"/>
      <c r="AR213" s="232" t="s">
        <v>202</v>
      </c>
      <c r="AT213" s="232" t="s">
        <v>197</v>
      </c>
      <c r="AU213" s="232" t="s">
        <v>84</v>
      </c>
      <c r="AY213" s="20" t="s">
        <v>194</v>
      </c>
      <c r="BE213" s="233">
        <f>IF(O213="základní",K213,0)</f>
        <v>0</v>
      </c>
      <c r="BF213" s="233">
        <f>IF(O213="snížená",K213,0)</f>
        <v>0</v>
      </c>
      <c r="BG213" s="233">
        <f>IF(O213="zákl. přenesená",K213,0)</f>
        <v>0</v>
      </c>
      <c r="BH213" s="233">
        <f>IF(O213="sníž. přenesená",K213,0)</f>
        <v>0</v>
      </c>
      <c r="BI213" s="233">
        <f>IF(O213="nulová",K213,0)</f>
        <v>0</v>
      </c>
      <c r="BJ213" s="20" t="s">
        <v>82</v>
      </c>
      <c r="BK213" s="233">
        <f>ROUND(P213*H213,2)</f>
        <v>0</v>
      </c>
      <c r="BL213" s="20" t="s">
        <v>202</v>
      </c>
      <c r="BM213" s="232" t="s">
        <v>1940</v>
      </c>
    </row>
    <row r="214" s="2" customFormat="1">
      <c r="A214" s="41"/>
      <c r="B214" s="42"/>
      <c r="C214" s="43"/>
      <c r="D214" s="234" t="s">
        <v>204</v>
      </c>
      <c r="E214" s="43"/>
      <c r="F214" s="235" t="s">
        <v>1831</v>
      </c>
      <c r="G214" s="43"/>
      <c r="H214" s="43"/>
      <c r="I214" s="236"/>
      <c r="J214" s="236"/>
      <c r="K214" s="43"/>
      <c r="L214" s="43"/>
      <c r="M214" s="47"/>
      <c r="N214" s="237"/>
      <c r="O214" s="238"/>
      <c r="P214" s="87"/>
      <c r="Q214" s="87"/>
      <c r="R214" s="87"/>
      <c r="S214" s="87"/>
      <c r="T214" s="87"/>
      <c r="U214" s="87"/>
      <c r="V214" s="87"/>
      <c r="W214" s="87"/>
      <c r="X214" s="88"/>
      <c r="Y214" s="41"/>
      <c r="Z214" s="41"/>
      <c r="AA214" s="41"/>
      <c r="AB214" s="41"/>
      <c r="AC214" s="41"/>
      <c r="AD214" s="41"/>
      <c r="AE214" s="41"/>
      <c r="AT214" s="20" t="s">
        <v>204</v>
      </c>
      <c r="AU214" s="20" t="s">
        <v>84</v>
      </c>
    </row>
    <row r="215" s="13" customFormat="1">
      <c r="A215" s="13"/>
      <c r="B215" s="239"/>
      <c r="C215" s="240"/>
      <c r="D215" s="241" t="s">
        <v>206</v>
      </c>
      <c r="E215" s="242" t="s">
        <v>20</v>
      </c>
      <c r="F215" s="243" t="s">
        <v>1899</v>
      </c>
      <c r="G215" s="240"/>
      <c r="H215" s="242" t="s">
        <v>20</v>
      </c>
      <c r="I215" s="244"/>
      <c r="J215" s="244"/>
      <c r="K215" s="240"/>
      <c r="L215" s="240"/>
      <c r="M215" s="245"/>
      <c r="N215" s="246"/>
      <c r="O215" s="247"/>
      <c r="P215" s="247"/>
      <c r="Q215" s="247"/>
      <c r="R215" s="247"/>
      <c r="S215" s="247"/>
      <c r="T215" s="247"/>
      <c r="U215" s="247"/>
      <c r="V215" s="247"/>
      <c r="W215" s="247"/>
      <c r="X215" s="248"/>
      <c r="Y215" s="13"/>
      <c r="Z215" s="13"/>
      <c r="AA215" s="13"/>
      <c r="AB215" s="13"/>
      <c r="AC215" s="13"/>
      <c r="AD215" s="13"/>
      <c r="AE215" s="13"/>
      <c r="AT215" s="249" t="s">
        <v>206</v>
      </c>
      <c r="AU215" s="249" t="s">
        <v>84</v>
      </c>
      <c r="AV215" s="13" t="s">
        <v>82</v>
      </c>
      <c r="AW215" s="13" t="s">
        <v>5</v>
      </c>
      <c r="AX215" s="13" t="s">
        <v>74</v>
      </c>
      <c r="AY215" s="249" t="s">
        <v>194</v>
      </c>
    </row>
    <row r="216" s="13" customFormat="1">
      <c r="A216" s="13"/>
      <c r="B216" s="239"/>
      <c r="C216" s="240"/>
      <c r="D216" s="241" t="s">
        <v>206</v>
      </c>
      <c r="E216" s="242" t="s">
        <v>20</v>
      </c>
      <c r="F216" s="243" t="s">
        <v>1825</v>
      </c>
      <c r="G216" s="240"/>
      <c r="H216" s="242" t="s">
        <v>20</v>
      </c>
      <c r="I216" s="244"/>
      <c r="J216" s="244"/>
      <c r="K216" s="240"/>
      <c r="L216" s="240"/>
      <c r="M216" s="245"/>
      <c r="N216" s="246"/>
      <c r="O216" s="247"/>
      <c r="P216" s="247"/>
      <c r="Q216" s="247"/>
      <c r="R216" s="247"/>
      <c r="S216" s="247"/>
      <c r="T216" s="247"/>
      <c r="U216" s="247"/>
      <c r="V216" s="247"/>
      <c r="W216" s="247"/>
      <c r="X216" s="248"/>
      <c r="Y216" s="13"/>
      <c r="Z216" s="13"/>
      <c r="AA216" s="13"/>
      <c r="AB216" s="13"/>
      <c r="AC216" s="13"/>
      <c r="AD216" s="13"/>
      <c r="AE216" s="13"/>
      <c r="AT216" s="249" t="s">
        <v>206</v>
      </c>
      <c r="AU216" s="249" t="s">
        <v>84</v>
      </c>
      <c r="AV216" s="13" t="s">
        <v>82</v>
      </c>
      <c r="AW216" s="13" t="s">
        <v>5</v>
      </c>
      <c r="AX216" s="13" t="s">
        <v>74</v>
      </c>
      <c r="AY216" s="249" t="s">
        <v>194</v>
      </c>
    </row>
    <row r="217" s="13" customFormat="1">
      <c r="A217" s="13"/>
      <c r="B217" s="239"/>
      <c r="C217" s="240"/>
      <c r="D217" s="241" t="s">
        <v>206</v>
      </c>
      <c r="E217" s="242" t="s">
        <v>20</v>
      </c>
      <c r="F217" s="243" t="s">
        <v>218</v>
      </c>
      <c r="G217" s="240"/>
      <c r="H217" s="242" t="s">
        <v>20</v>
      </c>
      <c r="I217" s="244"/>
      <c r="J217" s="244"/>
      <c r="K217" s="240"/>
      <c r="L217" s="240"/>
      <c r="M217" s="245"/>
      <c r="N217" s="246"/>
      <c r="O217" s="247"/>
      <c r="P217" s="247"/>
      <c r="Q217" s="247"/>
      <c r="R217" s="247"/>
      <c r="S217" s="247"/>
      <c r="T217" s="247"/>
      <c r="U217" s="247"/>
      <c r="V217" s="247"/>
      <c r="W217" s="247"/>
      <c r="X217" s="248"/>
      <c r="Y217" s="13"/>
      <c r="Z217" s="13"/>
      <c r="AA217" s="13"/>
      <c r="AB217" s="13"/>
      <c r="AC217" s="13"/>
      <c r="AD217" s="13"/>
      <c r="AE217" s="13"/>
      <c r="AT217" s="249" t="s">
        <v>206</v>
      </c>
      <c r="AU217" s="249" t="s">
        <v>84</v>
      </c>
      <c r="AV217" s="13" t="s">
        <v>82</v>
      </c>
      <c r="AW217" s="13" t="s">
        <v>5</v>
      </c>
      <c r="AX217" s="13" t="s">
        <v>74</v>
      </c>
      <c r="AY217" s="249" t="s">
        <v>194</v>
      </c>
    </row>
    <row r="218" s="14" customFormat="1">
      <c r="A218" s="14"/>
      <c r="B218" s="250"/>
      <c r="C218" s="251"/>
      <c r="D218" s="241" t="s">
        <v>206</v>
      </c>
      <c r="E218" s="252" t="s">
        <v>20</v>
      </c>
      <c r="F218" s="253" t="s">
        <v>1930</v>
      </c>
      <c r="G218" s="251"/>
      <c r="H218" s="254">
        <v>1.6599999999999999</v>
      </c>
      <c r="I218" s="255"/>
      <c r="J218" s="255"/>
      <c r="K218" s="251"/>
      <c r="L218" s="251"/>
      <c r="M218" s="256"/>
      <c r="N218" s="257"/>
      <c r="O218" s="258"/>
      <c r="P218" s="258"/>
      <c r="Q218" s="258"/>
      <c r="R218" s="258"/>
      <c r="S218" s="258"/>
      <c r="T218" s="258"/>
      <c r="U218" s="258"/>
      <c r="V218" s="258"/>
      <c r="W218" s="258"/>
      <c r="X218" s="259"/>
      <c r="Y218" s="14"/>
      <c r="Z218" s="14"/>
      <c r="AA218" s="14"/>
      <c r="AB218" s="14"/>
      <c r="AC218" s="14"/>
      <c r="AD218" s="14"/>
      <c r="AE218" s="14"/>
      <c r="AT218" s="260" t="s">
        <v>206</v>
      </c>
      <c r="AU218" s="260" t="s">
        <v>84</v>
      </c>
      <c r="AV218" s="14" t="s">
        <v>84</v>
      </c>
      <c r="AW218" s="14" t="s">
        <v>5</v>
      </c>
      <c r="AX218" s="14" t="s">
        <v>74</v>
      </c>
      <c r="AY218" s="260" t="s">
        <v>194</v>
      </c>
    </row>
    <row r="219" s="15" customFormat="1">
      <c r="A219" s="15"/>
      <c r="B219" s="261"/>
      <c r="C219" s="262"/>
      <c r="D219" s="241" t="s">
        <v>206</v>
      </c>
      <c r="E219" s="263" t="s">
        <v>20</v>
      </c>
      <c r="F219" s="264" t="s">
        <v>210</v>
      </c>
      <c r="G219" s="262"/>
      <c r="H219" s="265">
        <v>1.6599999999999999</v>
      </c>
      <c r="I219" s="266"/>
      <c r="J219" s="266"/>
      <c r="K219" s="262"/>
      <c r="L219" s="262"/>
      <c r="M219" s="267"/>
      <c r="N219" s="268"/>
      <c r="O219" s="269"/>
      <c r="P219" s="269"/>
      <c r="Q219" s="269"/>
      <c r="R219" s="269"/>
      <c r="S219" s="269"/>
      <c r="T219" s="269"/>
      <c r="U219" s="269"/>
      <c r="V219" s="269"/>
      <c r="W219" s="269"/>
      <c r="X219" s="270"/>
      <c r="Y219" s="15"/>
      <c r="Z219" s="15"/>
      <c r="AA219" s="15"/>
      <c r="AB219" s="15"/>
      <c r="AC219" s="15"/>
      <c r="AD219" s="15"/>
      <c r="AE219" s="15"/>
      <c r="AT219" s="271" t="s">
        <v>206</v>
      </c>
      <c r="AU219" s="271" t="s">
        <v>84</v>
      </c>
      <c r="AV219" s="15" t="s">
        <v>202</v>
      </c>
      <c r="AW219" s="15" t="s">
        <v>5</v>
      </c>
      <c r="AX219" s="15" t="s">
        <v>82</v>
      </c>
      <c r="AY219" s="271" t="s">
        <v>194</v>
      </c>
    </row>
    <row r="220" s="14" customFormat="1">
      <c r="A220" s="14"/>
      <c r="B220" s="250"/>
      <c r="C220" s="251"/>
      <c r="D220" s="241" t="s">
        <v>206</v>
      </c>
      <c r="E220" s="251"/>
      <c r="F220" s="253" t="s">
        <v>1941</v>
      </c>
      <c r="G220" s="251"/>
      <c r="H220" s="254">
        <v>16.600000000000001</v>
      </c>
      <c r="I220" s="255"/>
      <c r="J220" s="255"/>
      <c r="K220" s="251"/>
      <c r="L220" s="251"/>
      <c r="M220" s="256"/>
      <c r="N220" s="257"/>
      <c r="O220" s="258"/>
      <c r="P220" s="258"/>
      <c r="Q220" s="258"/>
      <c r="R220" s="258"/>
      <c r="S220" s="258"/>
      <c r="T220" s="258"/>
      <c r="U220" s="258"/>
      <c r="V220" s="258"/>
      <c r="W220" s="258"/>
      <c r="X220" s="259"/>
      <c r="Y220" s="14"/>
      <c r="Z220" s="14"/>
      <c r="AA220" s="14"/>
      <c r="AB220" s="14"/>
      <c r="AC220" s="14"/>
      <c r="AD220" s="14"/>
      <c r="AE220" s="14"/>
      <c r="AT220" s="260" t="s">
        <v>206</v>
      </c>
      <c r="AU220" s="260" t="s">
        <v>84</v>
      </c>
      <c r="AV220" s="14" t="s">
        <v>84</v>
      </c>
      <c r="AW220" s="14" t="s">
        <v>4</v>
      </c>
      <c r="AX220" s="14" t="s">
        <v>82</v>
      </c>
      <c r="AY220" s="260" t="s">
        <v>194</v>
      </c>
    </row>
    <row r="221" s="12" customFormat="1" ht="22.8" customHeight="1">
      <c r="A221" s="12"/>
      <c r="B221" s="203"/>
      <c r="C221" s="204"/>
      <c r="D221" s="205" t="s">
        <v>73</v>
      </c>
      <c r="E221" s="218" t="s">
        <v>271</v>
      </c>
      <c r="F221" s="218" t="s">
        <v>1942</v>
      </c>
      <c r="G221" s="204"/>
      <c r="H221" s="204"/>
      <c r="I221" s="207"/>
      <c r="J221" s="207"/>
      <c r="K221" s="219">
        <f>BK221</f>
        <v>0</v>
      </c>
      <c r="L221" s="204"/>
      <c r="M221" s="209"/>
      <c r="N221" s="210"/>
      <c r="O221" s="211"/>
      <c r="P221" s="211"/>
      <c r="Q221" s="212">
        <f>SUM(Q222:Q300)</f>
        <v>0</v>
      </c>
      <c r="R221" s="212">
        <f>SUM(R222:R300)</f>
        <v>0</v>
      </c>
      <c r="S221" s="211"/>
      <c r="T221" s="213">
        <f>SUM(T222:T300)</f>
        <v>0</v>
      </c>
      <c r="U221" s="211"/>
      <c r="V221" s="213">
        <f>SUM(V222:V300)</f>
        <v>0.20020000000000002</v>
      </c>
      <c r="W221" s="211"/>
      <c r="X221" s="214">
        <f>SUM(X222:X300)</f>
        <v>0</v>
      </c>
      <c r="Y221" s="12"/>
      <c r="Z221" s="12"/>
      <c r="AA221" s="12"/>
      <c r="AB221" s="12"/>
      <c r="AC221" s="12"/>
      <c r="AD221" s="12"/>
      <c r="AE221" s="12"/>
      <c r="AR221" s="215" t="s">
        <v>82</v>
      </c>
      <c r="AT221" s="216" t="s">
        <v>73</v>
      </c>
      <c r="AU221" s="216" t="s">
        <v>82</v>
      </c>
      <c r="AY221" s="215" t="s">
        <v>194</v>
      </c>
      <c r="BK221" s="217">
        <f>SUM(BK222:BK300)</f>
        <v>0</v>
      </c>
    </row>
    <row r="222" s="2" customFormat="1" ht="24.15" customHeight="1">
      <c r="A222" s="41"/>
      <c r="B222" s="42"/>
      <c r="C222" s="220" t="s">
        <v>304</v>
      </c>
      <c r="D222" s="220" t="s">
        <v>197</v>
      </c>
      <c r="E222" s="221" t="s">
        <v>1943</v>
      </c>
      <c r="F222" s="222" t="s">
        <v>1944</v>
      </c>
      <c r="G222" s="223" t="s">
        <v>503</v>
      </c>
      <c r="H222" s="224">
        <v>20</v>
      </c>
      <c r="I222" s="225"/>
      <c r="J222" s="225"/>
      <c r="K222" s="226">
        <f>ROUND(P222*H222,2)</f>
        <v>0</v>
      </c>
      <c r="L222" s="222" t="s">
        <v>201</v>
      </c>
      <c r="M222" s="47"/>
      <c r="N222" s="227" t="s">
        <v>20</v>
      </c>
      <c r="O222" s="228" t="s">
        <v>43</v>
      </c>
      <c r="P222" s="229">
        <f>I222+J222</f>
        <v>0</v>
      </c>
      <c r="Q222" s="229">
        <f>ROUND(I222*H222,2)</f>
        <v>0</v>
      </c>
      <c r="R222" s="229">
        <f>ROUND(J222*H222,2)</f>
        <v>0</v>
      </c>
      <c r="S222" s="87"/>
      <c r="T222" s="230">
        <f>S222*H222</f>
        <v>0</v>
      </c>
      <c r="U222" s="230">
        <v>0</v>
      </c>
      <c r="V222" s="230">
        <f>U222*H222</f>
        <v>0</v>
      </c>
      <c r="W222" s="230">
        <v>0</v>
      </c>
      <c r="X222" s="231">
        <f>W222*H222</f>
        <v>0</v>
      </c>
      <c r="Y222" s="41"/>
      <c r="Z222" s="41"/>
      <c r="AA222" s="41"/>
      <c r="AB222" s="41"/>
      <c r="AC222" s="41"/>
      <c r="AD222" s="41"/>
      <c r="AE222" s="41"/>
      <c r="AR222" s="232" t="s">
        <v>202</v>
      </c>
      <c r="AT222" s="232" t="s">
        <v>197</v>
      </c>
      <c r="AU222" s="232" t="s">
        <v>84</v>
      </c>
      <c r="AY222" s="20" t="s">
        <v>194</v>
      </c>
      <c r="BE222" s="233">
        <f>IF(O222="základní",K222,0)</f>
        <v>0</v>
      </c>
      <c r="BF222" s="233">
        <f>IF(O222="snížená",K222,0)</f>
        <v>0</v>
      </c>
      <c r="BG222" s="233">
        <f>IF(O222="zákl. přenesená",K222,0)</f>
        <v>0</v>
      </c>
      <c r="BH222" s="233">
        <f>IF(O222="sníž. přenesená",K222,0)</f>
        <v>0</v>
      </c>
      <c r="BI222" s="233">
        <f>IF(O222="nulová",K222,0)</f>
        <v>0</v>
      </c>
      <c r="BJ222" s="20" t="s">
        <v>82</v>
      </c>
      <c r="BK222" s="233">
        <f>ROUND(P222*H222,2)</f>
        <v>0</v>
      </c>
      <c r="BL222" s="20" t="s">
        <v>202</v>
      </c>
      <c r="BM222" s="232" t="s">
        <v>1945</v>
      </c>
    </row>
    <row r="223" s="2" customFormat="1">
      <c r="A223" s="41"/>
      <c r="B223" s="42"/>
      <c r="C223" s="43"/>
      <c r="D223" s="234" t="s">
        <v>204</v>
      </c>
      <c r="E223" s="43"/>
      <c r="F223" s="235" t="s">
        <v>1946</v>
      </c>
      <c r="G223" s="43"/>
      <c r="H223" s="43"/>
      <c r="I223" s="236"/>
      <c r="J223" s="236"/>
      <c r="K223" s="43"/>
      <c r="L223" s="43"/>
      <c r="M223" s="47"/>
      <c r="N223" s="237"/>
      <c r="O223" s="238"/>
      <c r="P223" s="87"/>
      <c r="Q223" s="87"/>
      <c r="R223" s="87"/>
      <c r="S223" s="87"/>
      <c r="T223" s="87"/>
      <c r="U223" s="87"/>
      <c r="V223" s="87"/>
      <c r="W223" s="87"/>
      <c r="X223" s="88"/>
      <c r="Y223" s="41"/>
      <c r="Z223" s="41"/>
      <c r="AA223" s="41"/>
      <c r="AB223" s="41"/>
      <c r="AC223" s="41"/>
      <c r="AD223" s="41"/>
      <c r="AE223" s="41"/>
      <c r="AT223" s="20" t="s">
        <v>204</v>
      </c>
      <c r="AU223" s="20" t="s">
        <v>84</v>
      </c>
    </row>
    <row r="224" s="13" customFormat="1">
      <c r="A224" s="13"/>
      <c r="B224" s="239"/>
      <c r="C224" s="240"/>
      <c r="D224" s="241" t="s">
        <v>206</v>
      </c>
      <c r="E224" s="242" t="s">
        <v>20</v>
      </c>
      <c r="F224" s="243" t="s">
        <v>1947</v>
      </c>
      <c r="G224" s="240"/>
      <c r="H224" s="242" t="s">
        <v>20</v>
      </c>
      <c r="I224" s="244"/>
      <c r="J224" s="244"/>
      <c r="K224" s="240"/>
      <c r="L224" s="240"/>
      <c r="M224" s="245"/>
      <c r="N224" s="246"/>
      <c r="O224" s="247"/>
      <c r="P224" s="247"/>
      <c r="Q224" s="247"/>
      <c r="R224" s="247"/>
      <c r="S224" s="247"/>
      <c r="T224" s="247"/>
      <c r="U224" s="247"/>
      <c r="V224" s="247"/>
      <c r="W224" s="247"/>
      <c r="X224" s="248"/>
      <c r="Y224" s="13"/>
      <c r="Z224" s="13"/>
      <c r="AA224" s="13"/>
      <c r="AB224" s="13"/>
      <c r="AC224" s="13"/>
      <c r="AD224" s="13"/>
      <c r="AE224" s="13"/>
      <c r="AT224" s="249" t="s">
        <v>206</v>
      </c>
      <c r="AU224" s="249" t="s">
        <v>84</v>
      </c>
      <c r="AV224" s="13" t="s">
        <v>82</v>
      </c>
      <c r="AW224" s="13" t="s">
        <v>5</v>
      </c>
      <c r="AX224" s="13" t="s">
        <v>74</v>
      </c>
      <c r="AY224" s="249" t="s">
        <v>194</v>
      </c>
    </row>
    <row r="225" s="13" customFormat="1">
      <c r="A225" s="13"/>
      <c r="B225" s="239"/>
      <c r="C225" s="240"/>
      <c r="D225" s="241" t="s">
        <v>206</v>
      </c>
      <c r="E225" s="242" t="s">
        <v>20</v>
      </c>
      <c r="F225" s="243" t="s">
        <v>1948</v>
      </c>
      <c r="G225" s="240"/>
      <c r="H225" s="242" t="s">
        <v>20</v>
      </c>
      <c r="I225" s="244"/>
      <c r="J225" s="244"/>
      <c r="K225" s="240"/>
      <c r="L225" s="240"/>
      <c r="M225" s="245"/>
      <c r="N225" s="246"/>
      <c r="O225" s="247"/>
      <c r="P225" s="247"/>
      <c r="Q225" s="247"/>
      <c r="R225" s="247"/>
      <c r="S225" s="247"/>
      <c r="T225" s="247"/>
      <c r="U225" s="247"/>
      <c r="V225" s="247"/>
      <c r="W225" s="247"/>
      <c r="X225" s="248"/>
      <c r="Y225" s="13"/>
      <c r="Z225" s="13"/>
      <c r="AA225" s="13"/>
      <c r="AB225" s="13"/>
      <c r="AC225" s="13"/>
      <c r="AD225" s="13"/>
      <c r="AE225" s="13"/>
      <c r="AT225" s="249" t="s">
        <v>206</v>
      </c>
      <c r="AU225" s="249" t="s">
        <v>84</v>
      </c>
      <c r="AV225" s="13" t="s">
        <v>82</v>
      </c>
      <c r="AW225" s="13" t="s">
        <v>5</v>
      </c>
      <c r="AX225" s="13" t="s">
        <v>74</v>
      </c>
      <c r="AY225" s="249" t="s">
        <v>194</v>
      </c>
    </row>
    <row r="226" s="13" customFormat="1">
      <c r="A226" s="13"/>
      <c r="B226" s="239"/>
      <c r="C226" s="240"/>
      <c r="D226" s="241" t="s">
        <v>206</v>
      </c>
      <c r="E226" s="242" t="s">
        <v>20</v>
      </c>
      <c r="F226" s="243" t="s">
        <v>506</v>
      </c>
      <c r="G226" s="240"/>
      <c r="H226" s="242" t="s">
        <v>20</v>
      </c>
      <c r="I226" s="244"/>
      <c r="J226" s="244"/>
      <c r="K226" s="240"/>
      <c r="L226" s="240"/>
      <c r="M226" s="245"/>
      <c r="N226" s="246"/>
      <c r="O226" s="247"/>
      <c r="P226" s="247"/>
      <c r="Q226" s="247"/>
      <c r="R226" s="247"/>
      <c r="S226" s="247"/>
      <c r="T226" s="247"/>
      <c r="U226" s="247"/>
      <c r="V226" s="247"/>
      <c r="W226" s="247"/>
      <c r="X226" s="248"/>
      <c r="Y226" s="13"/>
      <c r="Z226" s="13"/>
      <c r="AA226" s="13"/>
      <c r="AB226" s="13"/>
      <c r="AC226" s="13"/>
      <c r="AD226" s="13"/>
      <c r="AE226" s="13"/>
      <c r="AT226" s="249" t="s">
        <v>206</v>
      </c>
      <c r="AU226" s="249" t="s">
        <v>84</v>
      </c>
      <c r="AV226" s="13" t="s">
        <v>82</v>
      </c>
      <c r="AW226" s="13" t="s">
        <v>5</v>
      </c>
      <c r="AX226" s="13" t="s">
        <v>74</v>
      </c>
      <c r="AY226" s="249" t="s">
        <v>194</v>
      </c>
    </row>
    <row r="227" s="14" customFormat="1">
      <c r="A227" s="14"/>
      <c r="B227" s="250"/>
      <c r="C227" s="251"/>
      <c r="D227" s="241" t="s">
        <v>206</v>
      </c>
      <c r="E227" s="252" t="s">
        <v>20</v>
      </c>
      <c r="F227" s="253" t="s">
        <v>296</v>
      </c>
      <c r="G227" s="251"/>
      <c r="H227" s="254">
        <v>20</v>
      </c>
      <c r="I227" s="255"/>
      <c r="J227" s="255"/>
      <c r="K227" s="251"/>
      <c r="L227" s="251"/>
      <c r="M227" s="256"/>
      <c r="N227" s="257"/>
      <c r="O227" s="258"/>
      <c r="P227" s="258"/>
      <c r="Q227" s="258"/>
      <c r="R227" s="258"/>
      <c r="S227" s="258"/>
      <c r="T227" s="258"/>
      <c r="U227" s="258"/>
      <c r="V227" s="258"/>
      <c r="W227" s="258"/>
      <c r="X227" s="259"/>
      <c r="Y227" s="14"/>
      <c r="Z227" s="14"/>
      <c r="AA227" s="14"/>
      <c r="AB227" s="14"/>
      <c r="AC227" s="14"/>
      <c r="AD227" s="14"/>
      <c r="AE227" s="14"/>
      <c r="AT227" s="260" t="s">
        <v>206</v>
      </c>
      <c r="AU227" s="260" t="s">
        <v>84</v>
      </c>
      <c r="AV227" s="14" t="s">
        <v>84</v>
      </c>
      <c r="AW227" s="14" t="s">
        <v>5</v>
      </c>
      <c r="AX227" s="14" t="s">
        <v>74</v>
      </c>
      <c r="AY227" s="260" t="s">
        <v>194</v>
      </c>
    </row>
    <row r="228" s="15" customFormat="1">
      <c r="A228" s="15"/>
      <c r="B228" s="261"/>
      <c r="C228" s="262"/>
      <c r="D228" s="241" t="s">
        <v>206</v>
      </c>
      <c r="E228" s="263" t="s">
        <v>20</v>
      </c>
      <c r="F228" s="264" t="s">
        <v>210</v>
      </c>
      <c r="G228" s="262"/>
      <c r="H228" s="265">
        <v>20</v>
      </c>
      <c r="I228" s="266"/>
      <c r="J228" s="266"/>
      <c r="K228" s="262"/>
      <c r="L228" s="262"/>
      <c r="M228" s="267"/>
      <c r="N228" s="268"/>
      <c r="O228" s="269"/>
      <c r="P228" s="269"/>
      <c r="Q228" s="269"/>
      <c r="R228" s="269"/>
      <c r="S228" s="269"/>
      <c r="T228" s="269"/>
      <c r="U228" s="269"/>
      <c r="V228" s="269"/>
      <c r="W228" s="269"/>
      <c r="X228" s="270"/>
      <c r="Y228" s="15"/>
      <c r="Z228" s="15"/>
      <c r="AA228" s="15"/>
      <c r="AB228" s="15"/>
      <c r="AC228" s="15"/>
      <c r="AD228" s="15"/>
      <c r="AE228" s="15"/>
      <c r="AT228" s="271" t="s">
        <v>206</v>
      </c>
      <c r="AU228" s="271" t="s">
        <v>84</v>
      </c>
      <c r="AV228" s="15" t="s">
        <v>202</v>
      </c>
      <c r="AW228" s="15" t="s">
        <v>5</v>
      </c>
      <c r="AX228" s="15" t="s">
        <v>82</v>
      </c>
      <c r="AY228" s="271" t="s">
        <v>194</v>
      </c>
    </row>
    <row r="229" s="2" customFormat="1" ht="24.15" customHeight="1">
      <c r="A229" s="41"/>
      <c r="B229" s="42"/>
      <c r="C229" s="220" t="s">
        <v>301</v>
      </c>
      <c r="D229" s="220" t="s">
        <v>197</v>
      </c>
      <c r="E229" s="221" t="s">
        <v>1840</v>
      </c>
      <c r="F229" s="222" t="s">
        <v>1841</v>
      </c>
      <c r="G229" s="223" t="s">
        <v>200</v>
      </c>
      <c r="H229" s="224">
        <v>20</v>
      </c>
      <c r="I229" s="225"/>
      <c r="J229" s="225"/>
      <c r="K229" s="226">
        <f>ROUND(P229*H229,2)</f>
        <v>0</v>
      </c>
      <c r="L229" s="222" t="s">
        <v>201</v>
      </c>
      <c r="M229" s="47"/>
      <c r="N229" s="227" t="s">
        <v>20</v>
      </c>
      <c r="O229" s="228" t="s">
        <v>43</v>
      </c>
      <c r="P229" s="229">
        <f>I229+J229</f>
        <v>0</v>
      </c>
      <c r="Q229" s="229">
        <f>ROUND(I229*H229,2)</f>
        <v>0</v>
      </c>
      <c r="R229" s="229">
        <f>ROUND(J229*H229,2)</f>
        <v>0</v>
      </c>
      <c r="S229" s="87"/>
      <c r="T229" s="230">
        <f>S229*H229</f>
        <v>0</v>
      </c>
      <c r="U229" s="230">
        <v>0</v>
      </c>
      <c r="V229" s="230">
        <f>U229*H229</f>
        <v>0</v>
      </c>
      <c r="W229" s="230">
        <v>0</v>
      </c>
      <c r="X229" s="231">
        <f>W229*H229</f>
        <v>0</v>
      </c>
      <c r="Y229" s="41"/>
      <c r="Z229" s="41"/>
      <c r="AA229" s="41"/>
      <c r="AB229" s="41"/>
      <c r="AC229" s="41"/>
      <c r="AD229" s="41"/>
      <c r="AE229" s="41"/>
      <c r="AR229" s="232" t="s">
        <v>202</v>
      </c>
      <c r="AT229" s="232" t="s">
        <v>197</v>
      </c>
      <c r="AU229" s="232" t="s">
        <v>84</v>
      </c>
      <c r="AY229" s="20" t="s">
        <v>194</v>
      </c>
      <c r="BE229" s="233">
        <f>IF(O229="základní",K229,0)</f>
        <v>0</v>
      </c>
      <c r="BF229" s="233">
        <f>IF(O229="snížená",K229,0)</f>
        <v>0</v>
      </c>
      <c r="BG229" s="233">
        <f>IF(O229="zákl. přenesená",K229,0)</f>
        <v>0</v>
      </c>
      <c r="BH229" s="233">
        <f>IF(O229="sníž. přenesená",K229,0)</f>
        <v>0</v>
      </c>
      <c r="BI229" s="233">
        <f>IF(O229="nulová",K229,0)</f>
        <v>0</v>
      </c>
      <c r="BJ229" s="20" t="s">
        <v>82</v>
      </c>
      <c r="BK229" s="233">
        <f>ROUND(P229*H229,2)</f>
        <v>0</v>
      </c>
      <c r="BL229" s="20" t="s">
        <v>202</v>
      </c>
      <c r="BM229" s="232" t="s">
        <v>1949</v>
      </c>
    </row>
    <row r="230" s="2" customFormat="1">
      <c r="A230" s="41"/>
      <c r="B230" s="42"/>
      <c r="C230" s="43"/>
      <c r="D230" s="234" t="s">
        <v>204</v>
      </c>
      <c r="E230" s="43"/>
      <c r="F230" s="235" t="s">
        <v>1843</v>
      </c>
      <c r="G230" s="43"/>
      <c r="H230" s="43"/>
      <c r="I230" s="236"/>
      <c r="J230" s="236"/>
      <c r="K230" s="43"/>
      <c r="L230" s="43"/>
      <c r="M230" s="47"/>
      <c r="N230" s="237"/>
      <c r="O230" s="238"/>
      <c r="P230" s="87"/>
      <c r="Q230" s="87"/>
      <c r="R230" s="87"/>
      <c r="S230" s="87"/>
      <c r="T230" s="87"/>
      <c r="U230" s="87"/>
      <c r="V230" s="87"/>
      <c r="W230" s="87"/>
      <c r="X230" s="88"/>
      <c r="Y230" s="41"/>
      <c r="Z230" s="41"/>
      <c r="AA230" s="41"/>
      <c r="AB230" s="41"/>
      <c r="AC230" s="41"/>
      <c r="AD230" s="41"/>
      <c r="AE230" s="41"/>
      <c r="AT230" s="20" t="s">
        <v>204</v>
      </c>
      <c r="AU230" s="20" t="s">
        <v>84</v>
      </c>
    </row>
    <row r="231" s="13" customFormat="1">
      <c r="A231" s="13"/>
      <c r="B231" s="239"/>
      <c r="C231" s="240"/>
      <c r="D231" s="241" t="s">
        <v>206</v>
      </c>
      <c r="E231" s="242" t="s">
        <v>20</v>
      </c>
      <c r="F231" s="243" t="s">
        <v>1947</v>
      </c>
      <c r="G231" s="240"/>
      <c r="H231" s="242" t="s">
        <v>20</v>
      </c>
      <c r="I231" s="244"/>
      <c r="J231" s="244"/>
      <c r="K231" s="240"/>
      <c r="L231" s="240"/>
      <c r="M231" s="245"/>
      <c r="N231" s="246"/>
      <c r="O231" s="247"/>
      <c r="P231" s="247"/>
      <c r="Q231" s="247"/>
      <c r="R231" s="247"/>
      <c r="S231" s="247"/>
      <c r="T231" s="247"/>
      <c r="U231" s="247"/>
      <c r="V231" s="247"/>
      <c r="W231" s="247"/>
      <c r="X231" s="248"/>
      <c r="Y231" s="13"/>
      <c r="Z231" s="13"/>
      <c r="AA231" s="13"/>
      <c r="AB231" s="13"/>
      <c r="AC231" s="13"/>
      <c r="AD231" s="13"/>
      <c r="AE231" s="13"/>
      <c r="AT231" s="249" t="s">
        <v>206</v>
      </c>
      <c r="AU231" s="249" t="s">
        <v>84</v>
      </c>
      <c r="AV231" s="13" t="s">
        <v>82</v>
      </c>
      <c r="AW231" s="13" t="s">
        <v>5</v>
      </c>
      <c r="AX231" s="13" t="s">
        <v>74</v>
      </c>
      <c r="AY231" s="249" t="s">
        <v>194</v>
      </c>
    </row>
    <row r="232" s="13" customFormat="1">
      <c r="A232" s="13"/>
      <c r="B232" s="239"/>
      <c r="C232" s="240"/>
      <c r="D232" s="241" t="s">
        <v>206</v>
      </c>
      <c r="E232" s="242" t="s">
        <v>20</v>
      </c>
      <c r="F232" s="243" t="s">
        <v>1778</v>
      </c>
      <c r="G232" s="240"/>
      <c r="H232" s="242" t="s">
        <v>20</v>
      </c>
      <c r="I232" s="244"/>
      <c r="J232" s="244"/>
      <c r="K232" s="240"/>
      <c r="L232" s="240"/>
      <c r="M232" s="245"/>
      <c r="N232" s="246"/>
      <c r="O232" s="247"/>
      <c r="P232" s="247"/>
      <c r="Q232" s="247"/>
      <c r="R232" s="247"/>
      <c r="S232" s="247"/>
      <c r="T232" s="247"/>
      <c r="U232" s="247"/>
      <c r="V232" s="247"/>
      <c r="W232" s="247"/>
      <c r="X232" s="248"/>
      <c r="Y232" s="13"/>
      <c r="Z232" s="13"/>
      <c r="AA232" s="13"/>
      <c r="AB232" s="13"/>
      <c r="AC232" s="13"/>
      <c r="AD232" s="13"/>
      <c r="AE232" s="13"/>
      <c r="AT232" s="249" t="s">
        <v>206</v>
      </c>
      <c r="AU232" s="249" t="s">
        <v>84</v>
      </c>
      <c r="AV232" s="13" t="s">
        <v>82</v>
      </c>
      <c r="AW232" s="13" t="s">
        <v>5</v>
      </c>
      <c r="AX232" s="13" t="s">
        <v>74</v>
      </c>
      <c r="AY232" s="249" t="s">
        <v>194</v>
      </c>
    </row>
    <row r="233" s="13" customFormat="1">
      <c r="A233" s="13"/>
      <c r="B233" s="239"/>
      <c r="C233" s="240"/>
      <c r="D233" s="241" t="s">
        <v>206</v>
      </c>
      <c r="E233" s="242" t="s">
        <v>20</v>
      </c>
      <c r="F233" s="243" t="s">
        <v>200</v>
      </c>
      <c r="G233" s="240"/>
      <c r="H233" s="242" t="s">
        <v>20</v>
      </c>
      <c r="I233" s="244"/>
      <c r="J233" s="244"/>
      <c r="K233" s="240"/>
      <c r="L233" s="240"/>
      <c r="M233" s="245"/>
      <c r="N233" s="246"/>
      <c r="O233" s="247"/>
      <c r="P233" s="247"/>
      <c r="Q233" s="247"/>
      <c r="R233" s="247"/>
      <c r="S233" s="247"/>
      <c r="T233" s="247"/>
      <c r="U233" s="247"/>
      <c r="V233" s="247"/>
      <c r="W233" s="247"/>
      <c r="X233" s="248"/>
      <c r="Y233" s="13"/>
      <c r="Z233" s="13"/>
      <c r="AA233" s="13"/>
      <c r="AB233" s="13"/>
      <c r="AC233" s="13"/>
      <c r="AD233" s="13"/>
      <c r="AE233" s="13"/>
      <c r="AT233" s="249" t="s">
        <v>206</v>
      </c>
      <c r="AU233" s="249" t="s">
        <v>84</v>
      </c>
      <c r="AV233" s="13" t="s">
        <v>82</v>
      </c>
      <c r="AW233" s="13" t="s">
        <v>5</v>
      </c>
      <c r="AX233" s="13" t="s">
        <v>74</v>
      </c>
      <c r="AY233" s="249" t="s">
        <v>194</v>
      </c>
    </row>
    <row r="234" s="14" customFormat="1">
      <c r="A234" s="14"/>
      <c r="B234" s="250"/>
      <c r="C234" s="251"/>
      <c r="D234" s="241" t="s">
        <v>206</v>
      </c>
      <c r="E234" s="252" t="s">
        <v>20</v>
      </c>
      <c r="F234" s="253" t="s">
        <v>296</v>
      </c>
      <c r="G234" s="251"/>
      <c r="H234" s="254">
        <v>20</v>
      </c>
      <c r="I234" s="255"/>
      <c r="J234" s="255"/>
      <c r="K234" s="251"/>
      <c r="L234" s="251"/>
      <c r="M234" s="256"/>
      <c r="N234" s="257"/>
      <c r="O234" s="258"/>
      <c r="P234" s="258"/>
      <c r="Q234" s="258"/>
      <c r="R234" s="258"/>
      <c r="S234" s="258"/>
      <c r="T234" s="258"/>
      <c r="U234" s="258"/>
      <c r="V234" s="258"/>
      <c r="W234" s="258"/>
      <c r="X234" s="259"/>
      <c r="Y234" s="14"/>
      <c r="Z234" s="14"/>
      <c r="AA234" s="14"/>
      <c r="AB234" s="14"/>
      <c r="AC234" s="14"/>
      <c r="AD234" s="14"/>
      <c r="AE234" s="14"/>
      <c r="AT234" s="260" t="s">
        <v>206</v>
      </c>
      <c r="AU234" s="260" t="s">
        <v>84</v>
      </c>
      <c r="AV234" s="14" t="s">
        <v>84</v>
      </c>
      <c r="AW234" s="14" t="s">
        <v>5</v>
      </c>
      <c r="AX234" s="14" t="s">
        <v>74</v>
      </c>
      <c r="AY234" s="260" t="s">
        <v>194</v>
      </c>
    </row>
    <row r="235" s="15" customFormat="1">
      <c r="A235" s="15"/>
      <c r="B235" s="261"/>
      <c r="C235" s="262"/>
      <c r="D235" s="241" t="s">
        <v>206</v>
      </c>
      <c r="E235" s="263" t="s">
        <v>20</v>
      </c>
      <c r="F235" s="264" t="s">
        <v>210</v>
      </c>
      <c r="G235" s="262"/>
      <c r="H235" s="265">
        <v>20</v>
      </c>
      <c r="I235" s="266"/>
      <c r="J235" s="266"/>
      <c r="K235" s="262"/>
      <c r="L235" s="262"/>
      <c r="M235" s="267"/>
      <c r="N235" s="268"/>
      <c r="O235" s="269"/>
      <c r="P235" s="269"/>
      <c r="Q235" s="269"/>
      <c r="R235" s="269"/>
      <c r="S235" s="269"/>
      <c r="T235" s="269"/>
      <c r="U235" s="269"/>
      <c r="V235" s="269"/>
      <c r="W235" s="269"/>
      <c r="X235" s="270"/>
      <c r="Y235" s="15"/>
      <c r="Z235" s="15"/>
      <c r="AA235" s="15"/>
      <c r="AB235" s="15"/>
      <c r="AC235" s="15"/>
      <c r="AD235" s="15"/>
      <c r="AE235" s="15"/>
      <c r="AT235" s="271" t="s">
        <v>206</v>
      </c>
      <c r="AU235" s="271" t="s">
        <v>84</v>
      </c>
      <c r="AV235" s="15" t="s">
        <v>202</v>
      </c>
      <c r="AW235" s="15" t="s">
        <v>5</v>
      </c>
      <c r="AX235" s="15" t="s">
        <v>82</v>
      </c>
      <c r="AY235" s="271" t="s">
        <v>194</v>
      </c>
    </row>
    <row r="236" s="2" customFormat="1">
      <c r="A236" s="41"/>
      <c r="B236" s="42"/>
      <c r="C236" s="220" t="s">
        <v>299</v>
      </c>
      <c r="D236" s="220" t="s">
        <v>197</v>
      </c>
      <c r="E236" s="221" t="s">
        <v>1950</v>
      </c>
      <c r="F236" s="222" t="s">
        <v>1951</v>
      </c>
      <c r="G236" s="223" t="s">
        <v>200</v>
      </c>
      <c r="H236" s="224">
        <v>20</v>
      </c>
      <c r="I236" s="225"/>
      <c r="J236" s="225"/>
      <c r="K236" s="226">
        <f>ROUND(P236*H236,2)</f>
        <v>0</v>
      </c>
      <c r="L236" s="222" t="s">
        <v>201</v>
      </c>
      <c r="M236" s="47"/>
      <c r="N236" s="227" t="s">
        <v>20</v>
      </c>
      <c r="O236" s="228" t="s">
        <v>43</v>
      </c>
      <c r="P236" s="229">
        <f>I236+J236</f>
        <v>0</v>
      </c>
      <c r="Q236" s="229">
        <f>ROUND(I236*H236,2)</f>
        <v>0</v>
      </c>
      <c r="R236" s="229">
        <f>ROUND(J236*H236,2)</f>
        <v>0</v>
      </c>
      <c r="S236" s="87"/>
      <c r="T236" s="230">
        <f>S236*H236</f>
        <v>0</v>
      </c>
      <c r="U236" s="230">
        <v>0</v>
      </c>
      <c r="V236" s="230">
        <f>U236*H236</f>
        <v>0</v>
      </c>
      <c r="W236" s="230">
        <v>0</v>
      </c>
      <c r="X236" s="231">
        <f>W236*H236</f>
        <v>0</v>
      </c>
      <c r="Y236" s="41"/>
      <c r="Z236" s="41"/>
      <c r="AA236" s="41"/>
      <c r="AB236" s="41"/>
      <c r="AC236" s="41"/>
      <c r="AD236" s="41"/>
      <c r="AE236" s="41"/>
      <c r="AR236" s="232" t="s">
        <v>202</v>
      </c>
      <c r="AT236" s="232" t="s">
        <v>197</v>
      </c>
      <c r="AU236" s="232" t="s">
        <v>84</v>
      </c>
      <c r="AY236" s="20" t="s">
        <v>194</v>
      </c>
      <c r="BE236" s="233">
        <f>IF(O236="základní",K236,0)</f>
        <v>0</v>
      </c>
      <c r="BF236" s="233">
        <f>IF(O236="snížená",K236,0)</f>
        <v>0</v>
      </c>
      <c r="BG236" s="233">
        <f>IF(O236="zákl. přenesená",K236,0)</f>
        <v>0</v>
      </c>
      <c r="BH236" s="233">
        <f>IF(O236="sníž. přenesená",K236,0)</f>
        <v>0</v>
      </c>
      <c r="BI236" s="233">
        <f>IF(O236="nulová",K236,0)</f>
        <v>0</v>
      </c>
      <c r="BJ236" s="20" t="s">
        <v>82</v>
      </c>
      <c r="BK236" s="233">
        <f>ROUND(P236*H236,2)</f>
        <v>0</v>
      </c>
      <c r="BL236" s="20" t="s">
        <v>202</v>
      </c>
      <c r="BM236" s="232" t="s">
        <v>1952</v>
      </c>
    </row>
    <row r="237" s="2" customFormat="1">
      <c r="A237" s="41"/>
      <c r="B237" s="42"/>
      <c r="C237" s="43"/>
      <c r="D237" s="234" t="s">
        <v>204</v>
      </c>
      <c r="E237" s="43"/>
      <c r="F237" s="235" t="s">
        <v>1953</v>
      </c>
      <c r="G237" s="43"/>
      <c r="H237" s="43"/>
      <c r="I237" s="236"/>
      <c r="J237" s="236"/>
      <c r="K237" s="43"/>
      <c r="L237" s="43"/>
      <c r="M237" s="47"/>
      <c r="N237" s="237"/>
      <c r="O237" s="238"/>
      <c r="P237" s="87"/>
      <c r="Q237" s="87"/>
      <c r="R237" s="87"/>
      <c r="S237" s="87"/>
      <c r="T237" s="87"/>
      <c r="U237" s="87"/>
      <c r="V237" s="87"/>
      <c r="W237" s="87"/>
      <c r="X237" s="88"/>
      <c r="Y237" s="41"/>
      <c r="Z237" s="41"/>
      <c r="AA237" s="41"/>
      <c r="AB237" s="41"/>
      <c r="AC237" s="41"/>
      <c r="AD237" s="41"/>
      <c r="AE237" s="41"/>
      <c r="AT237" s="20" t="s">
        <v>204</v>
      </c>
      <c r="AU237" s="20" t="s">
        <v>84</v>
      </c>
    </row>
    <row r="238" s="13" customFormat="1">
      <c r="A238" s="13"/>
      <c r="B238" s="239"/>
      <c r="C238" s="240"/>
      <c r="D238" s="241" t="s">
        <v>206</v>
      </c>
      <c r="E238" s="242" t="s">
        <v>20</v>
      </c>
      <c r="F238" s="243" t="s">
        <v>1947</v>
      </c>
      <c r="G238" s="240"/>
      <c r="H238" s="242" t="s">
        <v>20</v>
      </c>
      <c r="I238" s="244"/>
      <c r="J238" s="244"/>
      <c r="K238" s="240"/>
      <c r="L238" s="240"/>
      <c r="M238" s="245"/>
      <c r="N238" s="246"/>
      <c r="O238" s="247"/>
      <c r="P238" s="247"/>
      <c r="Q238" s="247"/>
      <c r="R238" s="247"/>
      <c r="S238" s="247"/>
      <c r="T238" s="247"/>
      <c r="U238" s="247"/>
      <c r="V238" s="247"/>
      <c r="W238" s="247"/>
      <c r="X238" s="248"/>
      <c r="Y238" s="13"/>
      <c r="Z238" s="13"/>
      <c r="AA238" s="13"/>
      <c r="AB238" s="13"/>
      <c r="AC238" s="13"/>
      <c r="AD238" s="13"/>
      <c r="AE238" s="13"/>
      <c r="AT238" s="249" t="s">
        <v>206</v>
      </c>
      <c r="AU238" s="249" t="s">
        <v>84</v>
      </c>
      <c r="AV238" s="13" t="s">
        <v>82</v>
      </c>
      <c r="AW238" s="13" t="s">
        <v>5</v>
      </c>
      <c r="AX238" s="13" t="s">
        <v>74</v>
      </c>
      <c r="AY238" s="249" t="s">
        <v>194</v>
      </c>
    </row>
    <row r="239" s="13" customFormat="1">
      <c r="A239" s="13"/>
      <c r="B239" s="239"/>
      <c r="C239" s="240"/>
      <c r="D239" s="241" t="s">
        <v>206</v>
      </c>
      <c r="E239" s="242" t="s">
        <v>20</v>
      </c>
      <c r="F239" s="243" t="s">
        <v>1778</v>
      </c>
      <c r="G239" s="240"/>
      <c r="H239" s="242" t="s">
        <v>20</v>
      </c>
      <c r="I239" s="244"/>
      <c r="J239" s="244"/>
      <c r="K239" s="240"/>
      <c r="L239" s="240"/>
      <c r="M239" s="245"/>
      <c r="N239" s="246"/>
      <c r="O239" s="247"/>
      <c r="P239" s="247"/>
      <c r="Q239" s="247"/>
      <c r="R239" s="247"/>
      <c r="S239" s="247"/>
      <c r="T239" s="247"/>
      <c r="U239" s="247"/>
      <c r="V239" s="247"/>
      <c r="W239" s="247"/>
      <c r="X239" s="248"/>
      <c r="Y239" s="13"/>
      <c r="Z239" s="13"/>
      <c r="AA239" s="13"/>
      <c r="AB239" s="13"/>
      <c r="AC239" s="13"/>
      <c r="AD239" s="13"/>
      <c r="AE239" s="13"/>
      <c r="AT239" s="249" t="s">
        <v>206</v>
      </c>
      <c r="AU239" s="249" t="s">
        <v>84</v>
      </c>
      <c r="AV239" s="13" t="s">
        <v>82</v>
      </c>
      <c r="AW239" s="13" t="s">
        <v>5</v>
      </c>
      <c r="AX239" s="13" t="s">
        <v>74</v>
      </c>
      <c r="AY239" s="249" t="s">
        <v>194</v>
      </c>
    </row>
    <row r="240" s="13" customFormat="1">
      <c r="A240" s="13"/>
      <c r="B240" s="239"/>
      <c r="C240" s="240"/>
      <c r="D240" s="241" t="s">
        <v>206</v>
      </c>
      <c r="E240" s="242" t="s">
        <v>20</v>
      </c>
      <c r="F240" s="243" t="s">
        <v>200</v>
      </c>
      <c r="G240" s="240"/>
      <c r="H240" s="242" t="s">
        <v>20</v>
      </c>
      <c r="I240" s="244"/>
      <c r="J240" s="244"/>
      <c r="K240" s="240"/>
      <c r="L240" s="240"/>
      <c r="M240" s="245"/>
      <c r="N240" s="246"/>
      <c r="O240" s="247"/>
      <c r="P240" s="247"/>
      <c r="Q240" s="247"/>
      <c r="R240" s="247"/>
      <c r="S240" s="247"/>
      <c r="T240" s="247"/>
      <c r="U240" s="247"/>
      <c r="V240" s="247"/>
      <c r="W240" s="247"/>
      <c r="X240" s="248"/>
      <c r="Y240" s="13"/>
      <c r="Z240" s="13"/>
      <c r="AA240" s="13"/>
      <c r="AB240" s="13"/>
      <c r="AC240" s="13"/>
      <c r="AD240" s="13"/>
      <c r="AE240" s="13"/>
      <c r="AT240" s="249" t="s">
        <v>206</v>
      </c>
      <c r="AU240" s="249" t="s">
        <v>84</v>
      </c>
      <c r="AV240" s="13" t="s">
        <v>82</v>
      </c>
      <c r="AW240" s="13" t="s">
        <v>5</v>
      </c>
      <c r="AX240" s="13" t="s">
        <v>74</v>
      </c>
      <c r="AY240" s="249" t="s">
        <v>194</v>
      </c>
    </row>
    <row r="241" s="14" customFormat="1">
      <c r="A241" s="14"/>
      <c r="B241" s="250"/>
      <c r="C241" s="251"/>
      <c r="D241" s="241" t="s">
        <v>206</v>
      </c>
      <c r="E241" s="252" t="s">
        <v>20</v>
      </c>
      <c r="F241" s="253" t="s">
        <v>296</v>
      </c>
      <c r="G241" s="251"/>
      <c r="H241" s="254">
        <v>20</v>
      </c>
      <c r="I241" s="255"/>
      <c r="J241" s="255"/>
      <c r="K241" s="251"/>
      <c r="L241" s="251"/>
      <c r="M241" s="256"/>
      <c r="N241" s="257"/>
      <c r="O241" s="258"/>
      <c r="P241" s="258"/>
      <c r="Q241" s="258"/>
      <c r="R241" s="258"/>
      <c r="S241" s="258"/>
      <c r="T241" s="258"/>
      <c r="U241" s="258"/>
      <c r="V241" s="258"/>
      <c r="W241" s="258"/>
      <c r="X241" s="259"/>
      <c r="Y241" s="14"/>
      <c r="Z241" s="14"/>
      <c r="AA241" s="14"/>
      <c r="AB241" s="14"/>
      <c r="AC241" s="14"/>
      <c r="AD241" s="14"/>
      <c r="AE241" s="14"/>
      <c r="AT241" s="260" t="s">
        <v>206</v>
      </c>
      <c r="AU241" s="260" t="s">
        <v>84</v>
      </c>
      <c r="AV241" s="14" t="s">
        <v>84</v>
      </c>
      <c r="AW241" s="14" t="s">
        <v>5</v>
      </c>
      <c r="AX241" s="14" t="s">
        <v>74</v>
      </c>
      <c r="AY241" s="260" t="s">
        <v>194</v>
      </c>
    </row>
    <row r="242" s="15" customFormat="1">
      <c r="A242" s="15"/>
      <c r="B242" s="261"/>
      <c r="C242" s="262"/>
      <c r="D242" s="241" t="s">
        <v>206</v>
      </c>
      <c r="E242" s="263" t="s">
        <v>20</v>
      </c>
      <c r="F242" s="264" t="s">
        <v>210</v>
      </c>
      <c r="G242" s="262"/>
      <c r="H242" s="265">
        <v>20</v>
      </c>
      <c r="I242" s="266"/>
      <c r="J242" s="266"/>
      <c r="K242" s="262"/>
      <c r="L242" s="262"/>
      <c r="M242" s="267"/>
      <c r="N242" s="268"/>
      <c r="O242" s="269"/>
      <c r="P242" s="269"/>
      <c r="Q242" s="269"/>
      <c r="R242" s="269"/>
      <c r="S242" s="269"/>
      <c r="T242" s="269"/>
      <c r="U242" s="269"/>
      <c r="V242" s="269"/>
      <c r="W242" s="269"/>
      <c r="X242" s="270"/>
      <c r="Y242" s="15"/>
      <c r="Z242" s="15"/>
      <c r="AA242" s="15"/>
      <c r="AB242" s="15"/>
      <c r="AC242" s="15"/>
      <c r="AD242" s="15"/>
      <c r="AE242" s="15"/>
      <c r="AT242" s="271" t="s">
        <v>206</v>
      </c>
      <c r="AU242" s="271" t="s">
        <v>84</v>
      </c>
      <c r="AV242" s="15" t="s">
        <v>202</v>
      </c>
      <c r="AW242" s="15" t="s">
        <v>5</v>
      </c>
      <c r="AX242" s="15" t="s">
        <v>82</v>
      </c>
      <c r="AY242" s="271" t="s">
        <v>194</v>
      </c>
    </row>
    <row r="243" s="2" customFormat="1" ht="24.15" customHeight="1">
      <c r="A243" s="41"/>
      <c r="B243" s="42"/>
      <c r="C243" s="220" t="s">
        <v>308</v>
      </c>
      <c r="D243" s="220" t="s">
        <v>197</v>
      </c>
      <c r="E243" s="221" t="s">
        <v>1500</v>
      </c>
      <c r="F243" s="222" t="s">
        <v>1501</v>
      </c>
      <c r="G243" s="223" t="s">
        <v>200</v>
      </c>
      <c r="H243" s="224">
        <v>20</v>
      </c>
      <c r="I243" s="225"/>
      <c r="J243" s="225"/>
      <c r="K243" s="226">
        <f>ROUND(P243*H243,2)</f>
        <v>0</v>
      </c>
      <c r="L243" s="222" t="s">
        <v>201</v>
      </c>
      <c r="M243" s="47"/>
      <c r="N243" s="227" t="s">
        <v>20</v>
      </c>
      <c r="O243" s="228" t="s">
        <v>43</v>
      </c>
      <c r="P243" s="229">
        <f>I243+J243</f>
        <v>0</v>
      </c>
      <c r="Q243" s="229">
        <f>ROUND(I243*H243,2)</f>
        <v>0</v>
      </c>
      <c r="R243" s="229">
        <f>ROUND(J243*H243,2)</f>
        <v>0</v>
      </c>
      <c r="S243" s="87"/>
      <c r="T243" s="230">
        <f>S243*H243</f>
        <v>0</v>
      </c>
      <c r="U243" s="230">
        <v>0</v>
      </c>
      <c r="V243" s="230">
        <f>U243*H243</f>
        <v>0</v>
      </c>
      <c r="W243" s="230">
        <v>0</v>
      </c>
      <c r="X243" s="231">
        <f>W243*H243</f>
        <v>0</v>
      </c>
      <c r="Y243" s="41"/>
      <c r="Z243" s="41"/>
      <c r="AA243" s="41"/>
      <c r="AB243" s="41"/>
      <c r="AC243" s="41"/>
      <c r="AD243" s="41"/>
      <c r="AE243" s="41"/>
      <c r="AR243" s="232" t="s">
        <v>202</v>
      </c>
      <c r="AT243" s="232" t="s">
        <v>197</v>
      </c>
      <c r="AU243" s="232" t="s">
        <v>84</v>
      </c>
      <c r="AY243" s="20" t="s">
        <v>194</v>
      </c>
      <c r="BE243" s="233">
        <f>IF(O243="základní",K243,0)</f>
        <v>0</v>
      </c>
      <c r="BF243" s="233">
        <f>IF(O243="snížená",K243,0)</f>
        <v>0</v>
      </c>
      <c r="BG243" s="233">
        <f>IF(O243="zákl. přenesená",K243,0)</f>
        <v>0</v>
      </c>
      <c r="BH243" s="233">
        <f>IF(O243="sníž. přenesená",K243,0)</f>
        <v>0</v>
      </c>
      <c r="BI243" s="233">
        <f>IF(O243="nulová",K243,0)</f>
        <v>0</v>
      </c>
      <c r="BJ243" s="20" t="s">
        <v>82</v>
      </c>
      <c r="BK243" s="233">
        <f>ROUND(P243*H243,2)</f>
        <v>0</v>
      </c>
      <c r="BL243" s="20" t="s">
        <v>202</v>
      </c>
      <c r="BM243" s="232" t="s">
        <v>1954</v>
      </c>
    </row>
    <row r="244" s="2" customFormat="1">
      <c r="A244" s="41"/>
      <c r="B244" s="42"/>
      <c r="C244" s="43"/>
      <c r="D244" s="234" t="s">
        <v>204</v>
      </c>
      <c r="E244" s="43"/>
      <c r="F244" s="235" t="s">
        <v>1503</v>
      </c>
      <c r="G244" s="43"/>
      <c r="H244" s="43"/>
      <c r="I244" s="236"/>
      <c r="J244" s="236"/>
      <c r="K244" s="43"/>
      <c r="L244" s="43"/>
      <c r="M244" s="47"/>
      <c r="N244" s="237"/>
      <c r="O244" s="238"/>
      <c r="P244" s="87"/>
      <c r="Q244" s="87"/>
      <c r="R244" s="87"/>
      <c r="S244" s="87"/>
      <c r="T244" s="87"/>
      <c r="U244" s="87"/>
      <c r="V244" s="87"/>
      <c r="W244" s="87"/>
      <c r="X244" s="88"/>
      <c r="Y244" s="41"/>
      <c r="Z244" s="41"/>
      <c r="AA244" s="41"/>
      <c r="AB244" s="41"/>
      <c r="AC244" s="41"/>
      <c r="AD244" s="41"/>
      <c r="AE244" s="41"/>
      <c r="AT244" s="20" t="s">
        <v>204</v>
      </c>
      <c r="AU244" s="20" t="s">
        <v>84</v>
      </c>
    </row>
    <row r="245" s="13" customFormat="1">
      <c r="A245" s="13"/>
      <c r="B245" s="239"/>
      <c r="C245" s="240"/>
      <c r="D245" s="241" t="s">
        <v>206</v>
      </c>
      <c r="E245" s="242" t="s">
        <v>20</v>
      </c>
      <c r="F245" s="243" t="s">
        <v>1947</v>
      </c>
      <c r="G245" s="240"/>
      <c r="H245" s="242" t="s">
        <v>20</v>
      </c>
      <c r="I245" s="244"/>
      <c r="J245" s="244"/>
      <c r="K245" s="240"/>
      <c r="L245" s="240"/>
      <c r="M245" s="245"/>
      <c r="N245" s="246"/>
      <c r="O245" s="247"/>
      <c r="P245" s="247"/>
      <c r="Q245" s="247"/>
      <c r="R245" s="247"/>
      <c r="S245" s="247"/>
      <c r="T245" s="247"/>
      <c r="U245" s="247"/>
      <c r="V245" s="247"/>
      <c r="W245" s="247"/>
      <c r="X245" s="248"/>
      <c r="Y245" s="13"/>
      <c r="Z245" s="13"/>
      <c r="AA245" s="13"/>
      <c r="AB245" s="13"/>
      <c r="AC245" s="13"/>
      <c r="AD245" s="13"/>
      <c r="AE245" s="13"/>
      <c r="AT245" s="249" t="s">
        <v>206</v>
      </c>
      <c r="AU245" s="249" t="s">
        <v>84</v>
      </c>
      <c r="AV245" s="13" t="s">
        <v>82</v>
      </c>
      <c r="AW245" s="13" t="s">
        <v>5</v>
      </c>
      <c r="AX245" s="13" t="s">
        <v>74</v>
      </c>
      <c r="AY245" s="249" t="s">
        <v>194</v>
      </c>
    </row>
    <row r="246" s="13" customFormat="1">
      <c r="A246" s="13"/>
      <c r="B246" s="239"/>
      <c r="C246" s="240"/>
      <c r="D246" s="241" t="s">
        <v>206</v>
      </c>
      <c r="E246" s="242" t="s">
        <v>20</v>
      </c>
      <c r="F246" s="243" t="s">
        <v>1778</v>
      </c>
      <c r="G246" s="240"/>
      <c r="H246" s="242" t="s">
        <v>20</v>
      </c>
      <c r="I246" s="244"/>
      <c r="J246" s="244"/>
      <c r="K246" s="240"/>
      <c r="L246" s="240"/>
      <c r="M246" s="245"/>
      <c r="N246" s="246"/>
      <c r="O246" s="247"/>
      <c r="P246" s="247"/>
      <c r="Q246" s="247"/>
      <c r="R246" s="247"/>
      <c r="S246" s="247"/>
      <c r="T246" s="247"/>
      <c r="U246" s="247"/>
      <c r="V246" s="247"/>
      <c r="W246" s="247"/>
      <c r="X246" s="248"/>
      <c r="Y246" s="13"/>
      <c r="Z246" s="13"/>
      <c r="AA246" s="13"/>
      <c r="AB246" s="13"/>
      <c r="AC246" s="13"/>
      <c r="AD246" s="13"/>
      <c r="AE246" s="13"/>
      <c r="AT246" s="249" t="s">
        <v>206</v>
      </c>
      <c r="AU246" s="249" t="s">
        <v>84</v>
      </c>
      <c r="AV246" s="13" t="s">
        <v>82</v>
      </c>
      <c r="AW246" s="13" t="s">
        <v>5</v>
      </c>
      <c r="AX246" s="13" t="s">
        <v>74</v>
      </c>
      <c r="AY246" s="249" t="s">
        <v>194</v>
      </c>
    </row>
    <row r="247" s="13" customFormat="1">
      <c r="A247" s="13"/>
      <c r="B247" s="239"/>
      <c r="C247" s="240"/>
      <c r="D247" s="241" t="s">
        <v>206</v>
      </c>
      <c r="E247" s="242" t="s">
        <v>20</v>
      </c>
      <c r="F247" s="243" t="s">
        <v>200</v>
      </c>
      <c r="G247" s="240"/>
      <c r="H247" s="242" t="s">
        <v>20</v>
      </c>
      <c r="I247" s="244"/>
      <c r="J247" s="244"/>
      <c r="K247" s="240"/>
      <c r="L247" s="240"/>
      <c r="M247" s="245"/>
      <c r="N247" s="246"/>
      <c r="O247" s="247"/>
      <c r="P247" s="247"/>
      <c r="Q247" s="247"/>
      <c r="R247" s="247"/>
      <c r="S247" s="247"/>
      <c r="T247" s="247"/>
      <c r="U247" s="247"/>
      <c r="V247" s="247"/>
      <c r="W247" s="247"/>
      <c r="X247" s="248"/>
      <c r="Y247" s="13"/>
      <c r="Z247" s="13"/>
      <c r="AA247" s="13"/>
      <c r="AB247" s="13"/>
      <c r="AC247" s="13"/>
      <c r="AD247" s="13"/>
      <c r="AE247" s="13"/>
      <c r="AT247" s="249" t="s">
        <v>206</v>
      </c>
      <c r="AU247" s="249" t="s">
        <v>84</v>
      </c>
      <c r="AV247" s="13" t="s">
        <v>82</v>
      </c>
      <c r="AW247" s="13" t="s">
        <v>5</v>
      </c>
      <c r="AX247" s="13" t="s">
        <v>74</v>
      </c>
      <c r="AY247" s="249" t="s">
        <v>194</v>
      </c>
    </row>
    <row r="248" s="14" customFormat="1">
      <c r="A248" s="14"/>
      <c r="B248" s="250"/>
      <c r="C248" s="251"/>
      <c r="D248" s="241" t="s">
        <v>206</v>
      </c>
      <c r="E248" s="252" t="s">
        <v>20</v>
      </c>
      <c r="F248" s="253" t="s">
        <v>296</v>
      </c>
      <c r="G248" s="251"/>
      <c r="H248" s="254">
        <v>20</v>
      </c>
      <c r="I248" s="255"/>
      <c r="J248" s="255"/>
      <c r="K248" s="251"/>
      <c r="L248" s="251"/>
      <c r="M248" s="256"/>
      <c r="N248" s="257"/>
      <c r="O248" s="258"/>
      <c r="P248" s="258"/>
      <c r="Q248" s="258"/>
      <c r="R248" s="258"/>
      <c r="S248" s="258"/>
      <c r="T248" s="258"/>
      <c r="U248" s="258"/>
      <c r="V248" s="258"/>
      <c r="W248" s="258"/>
      <c r="X248" s="259"/>
      <c r="Y248" s="14"/>
      <c r="Z248" s="14"/>
      <c r="AA248" s="14"/>
      <c r="AB248" s="14"/>
      <c r="AC248" s="14"/>
      <c r="AD248" s="14"/>
      <c r="AE248" s="14"/>
      <c r="AT248" s="260" t="s">
        <v>206</v>
      </c>
      <c r="AU248" s="260" t="s">
        <v>84</v>
      </c>
      <c r="AV248" s="14" t="s">
        <v>84</v>
      </c>
      <c r="AW248" s="14" t="s">
        <v>5</v>
      </c>
      <c r="AX248" s="14" t="s">
        <v>74</v>
      </c>
      <c r="AY248" s="260" t="s">
        <v>194</v>
      </c>
    </row>
    <row r="249" s="15" customFormat="1">
      <c r="A249" s="15"/>
      <c r="B249" s="261"/>
      <c r="C249" s="262"/>
      <c r="D249" s="241" t="s">
        <v>206</v>
      </c>
      <c r="E249" s="263" t="s">
        <v>20</v>
      </c>
      <c r="F249" s="264" t="s">
        <v>210</v>
      </c>
      <c r="G249" s="262"/>
      <c r="H249" s="265">
        <v>20</v>
      </c>
      <c r="I249" s="266"/>
      <c r="J249" s="266"/>
      <c r="K249" s="262"/>
      <c r="L249" s="262"/>
      <c r="M249" s="267"/>
      <c r="N249" s="268"/>
      <c r="O249" s="269"/>
      <c r="P249" s="269"/>
      <c r="Q249" s="269"/>
      <c r="R249" s="269"/>
      <c r="S249" s="269"/>
      <c r="T249" s="269"/>
      <c r="U249" s="269"/>
      <c r="V249" s="269"/>
      <c r="W249" s="269"/>
      <c r="X249" s="270"/>
      <c r="Y249" s="15"/>
      <c r="Z249" s="15"/>
      <c r="AA249" s="15"/>
      <c r="AB249" s="15"/>
      <c r="AC249" s="15"/>
      <c r="AD249" s="15"/>
      <c r="AE249" s="15"/>
      <c r="AT249" s="271" t="s">
        <v>206</v>
      </c>
      <c r="AU249" s="271" t="s">
        <v>84</v>
      </c>
      <c r="AV249" s="15" t="s">
        <v>202</v>
      </c>
      <c r="AW249" s="15" t="s">
        <v>5</v>
      </c>
      <c r="AX249" s="15" t="s">
        <v>82</v>
      </c>
      <c r="AY249" s="271" t="s">
        <v>194</v>
      </c>
    </row>
    <row r="250" s="2" customFormat="1" ht="24.15" customHeight="1">
      <c r="A250" s="41"/>
      <c r="B250" s="42"/>
      <c r="C250" s="220" t="s">
        <v>315</v>
      </c>
      <c r="D250" s="220" t="s">
        <v>197</v>
      </c>
      <c r="E250" s="221" t="s">
        <v>1955</v>
      </c>
      <c r="F250" s="222" t="s">
        <v>1956</v>
      </c>
      <c r="G250" s="223" t="s">
        <v>503</v>
      </c>
      <c r="H250" s="224">
        <v>20</v>
      </c>
      <c r="I250" s="225"/>
      <c r="J250" s="225"/>
      <c r="K250" s="226">
        <f>ROUND(P250*H250,2)</f>
        <v>0</v>
      </c>
      <c r="L250" s="222" t="s">
        <v>201</v>
      </c>
      <c r="M250" s="47"/>
      <c r="N250" s="227" t="s">
        <v>20</v>
      </c>
      <c r="O250" s="228" t="s">
        <v>43</v>
      </c>
      <c r="P250" s="229">
        <f>I250+J250</f>
        <v>0</v>
      </c>
      <c r="Q250" s="229">
        <f>ROUND(I250*H250,2)</f>
        <v>0</v>
      </c>
      <c r="R250" s="229">
        <f>ROUND(J250*H250,2)</f>
        <v>0</v>
      </c>
      <c r="S250" s="87"/>
      <c r="T250" s="230">
        <f>S250*H250</f>
        <v>0</v>
      </c>
      <c r="U250" s="230">
        <v>0</v>
      </c>
      <c r="V250" s="230">
        <f>U250*H250</f>
        <v>0</v>
      </c>
      <c r="W250" s="230">
        <v>0</v>
      </c>
      <c r="X250" s="231">
        <f>W250*H250</f>
        <v>0</v>
      </c>
      <c r="Y250" s="41"/>
      <c r="Z250" s="41"/>
      <c r="AA250" s="41"/>
      <c r="AB250" s="41"/>
      <c r="AC250" s="41"/>
      <c r="AD250" s="41"/>
      <c r="AE250" s="41"/>
      <c r="AR250" s="232" t="s">
        <v>202</v>
      </c>
      <c r="AT250" s="232" t="s">
        <v>197</v>
      </c>
      <c r="AU250" s="232" t="s">
        <v>84</v>
      </c>
      <c r="AY250" s="20" t="s">
        <v>194</v>
      </c>
      <c r="BE250" s="233">
        <f>IF(O250="základní",K250,0)</f>
        <v>0</v>
      </c>
      <c r="BF250" s="233">
        <f>IF(O250="snížená",K250,0)</f>
        <v>0</v>
      </c>
      <c r="BG250" s="233">
        <f>IF(O250="zákl. přenesená",K250,0)</f>
        <v>0</v>
      </c>
      <c r="BH250" s="233">
        <f>IF(O250="sníž. přenesená",K250,0)</f>
        <v>0</v>
      </c>
      <c r="BI250" s="233">
        <f>IF(O250="nulová",K250,0)</f>
        <v>0</v>
      </c>
      <c r="BJ250" s="20" t="s">
        <v>82</v>
      </c>
      <c r="BK250" s="233">
        <f>ROUND(P250*H250,2)</f>
        <v>0</v>
      </c>
      <c r="BL250" s="20" t="s">
        <v>202</v>
      </c>
      <c r="BM250" s="232" t="s">
        <v>1957</v>
      </c>
    </row>
    <row r="251" s="2" customFormat="1">
      <c r="A251" s="41"/>
      <c r="B251" s="42"/>
      <c r="C251" s="43"/>
      <c r="D251" s="234" t="s">
        <v>204</v>
      </c>
      <c r="E251" s="43"/>
      <c r="F251" s="235" t="s">
        <v>1958</v>
      </c>
      <c r="G251" s="43"/>
      <c r="H251" s="43"/>
      <c r="I251" s="236"/>
      <c r="J251" s="236"/>
      <c r="K251" s="43"/>
      <c r="L251" s="43"/>
      <c r="M251" s="47"/>
      <c r="N251" s="237"/>
      <c r="O251" s="238"/>
      <c r="P251" s="87"/>
      <c r="Q251" s="87"/>
      <c r="R251" s="87"/>
      <c r="S251" s="87"/>
      <c r="T251" s="87"/>
      <c r="U251" s="87"/>
      <c r="V251" s="87"/>
      <c r="W251" s="87"/>
      <c r="X251" s="88"/>
      <c r="Y251" s="41"/>
      <c r="Z251" s="41"/>
      <c r="AA251" s="41"/>
      <c r="AB251" s="41"/>
      <c r="AC251" s="41"/>
      <c r="AD251" s="41"/>
      <c r="AE251" s="41"/>
      <c r="AT251" s="20" t="s">
        <v>204</v>
      </c>
      <c r="AU251" s="20" t="s">
        <v>84</v>
      </c>
    </row>
    <row r="252" s="13" customFormat="1">
      <c r="A252" s="13"/>
      <c r="B252" s="239"/>
      <c r="C252" s="240"/>
      <c r="D252" s="241" t="s">
        <v>206</v>
      </c>
      <c r="E252" s="242" t="s">
        <v>20</v>
      </c>
      <c r="F252" s="243" t="s">
        <v>1947</v>
      </c>
      <c r="G252" s="240"/>
      <c r="H252" s="242" t="s">
        <v>20</v>
      </c>
      <c r="I252" s="244"/>
      <c r="J252" s="244"/>
      <c r="K252" s="240"/>
      <c r="L252" s="240"/>
      <c r="M252" s="245"/>
      <c r="N252" s="246"/>
      <c r="O252" s="247"/>
      <c r="P252" s="247"/>
      <c r="Q252" s="247"/>
      <c r="R252" s="247"/>
      <c r="S252" s="247"/>
      <c r="T252" s="247"/>
      <c r="U252" s="247"/>
      <c r="V252" s="247"/>
      <c r="W252" s="247"/>
      <c r="X252" s="248"/>
      <c r="Y252" s="13"/>
      <c r="Z252" s="13"/>
      <c r="AA252" s="13"/>
      <c r="AB252" s="13"/>
      <c r="AC252" s="13"/>
      <c r="AD252" s="13"/>
      <c r="AE252" s="13"/>
      <c r="AT252" s="249" t="s">
        <v>206</v>
      </c>
      <c r="AU252" s="249" t="s">
        <v>84</v>
      </c>
      <c r="AV252" s="13" t="s">
        <v>82</v>
      </c>
      <c r="AW252" s="13" t="s">
        <v>5</v>
      </c>
      <c r="AX252" s="13" t="s">
        <v>74</v>
      </c>
      <c r="AY252" s="249" t="s">
        <v>194</v>
      </c>
    </row>
    <row r="253" s="13" customFormat="1">
      <c r="A253" s="13"/>
      <c r="B253" s="239"/>
      <c r="C253" s="240"/>
      <c r="D253" s="241" t="s">
        <v>206</v>
      </c>
      <c r="E253" s="242" t="s">
        <v>20</v>
      </c>
      <c r="F253" s="243" t="s">
        <v>1959</v>
      </c>
      <c r="G253" s="240"/>
      <c r="H253" s="242" t="s">
        <v>20</v>
      </c>
      <c r="I253" s="244"/>
      <c r="J253" s="244"/>
      <c r="K253" s="240"/>
      <c r="L253" s="240"/>
      <c r="M253" s="245"/>
      <c r="N253" s="246"/>
      <c r="O253" s="247"/>
      <c r="P253" s="247"/>
      <c r="Q253" s="247"/>
      <c r="R253" s="247"/>
      <c r="S253" s="247"/>
      <c r="T253" s="247"/>
      <c r="U253" s="247"/>
      <c r="V253" s="247"/>
      <c r="W253" s="247"/>
      <c r="X253" s="248"/>
      <c r="Y253" s="13"/>
      <c r="Z253" s="13"/>
      <c r="AA253" s="13"/>
      <c r="AB253" s="13"/>
      <c r="AC253" s="13"/>
      <c r="AD253" s="13"/>
      <c r="AE253" s="13"/>
      <c r="AT253" s="249" t="s">
        <v>206</v>
      </c>
      <c r="AU253" s="249" t="s">
        <v>84</v>
      </c>
      <c r="AV253" s="13" t="s">
        <v>82</v>
      </c>
      <c r="AW253" s="13" t="s">
        <v>5</v>
      </c>
      <c r="AX253" s="13" t="s">
        <v>74</v>
      </c>
      <c r="AY253" s="249" t="s">
        <v>194</v>
      </c>
    </row>
    <row r="254" s="13" customFormat="1">
      <c r="A254" s="13"/>
      <c r="B254" s="239"/>
      <c r="C254" s="240"/>
      <c r="D254" s="241" t="s">
        <v>206</v>
      </c>
      <c r="E254" s="242" t="s">
        <v>20</v>
      </c>
      <c r="F254" s="243" t="s">
        <v>506</v>
      </c>
      <c r="G254" s="240"/>
      <c r="H254" s="242" t="s">
        <v>20</v>
      </c>
      <c r="I254" s="244"/>
      <c r="J254" s="244"/>
      <c r="K254" s="240"/>
      <c r="L254" s="240"/>
      <c r="M254" s="245"/>
      <c r="N254" s="246"/>
      <c r="O254" s="247"/>
      <c r="P254" s="247"/>
      <c r="Q254" s="247"/>
      <c r="R254" s="247"/>
      <c r="S254" s="247"/>
      <c r="T254" s="247"/>
      <c r="U254" s="247"/>
      <c r="V254" s="247"/>
      <c r="W254" s="247"/>
      <c r="X254" s="248"/>
      <c r="Y254" s="13"/>
      <c r="Z254" s="13"/>
      <c r="AA254" s="13"/>
      <c r="AB254" s="13"/>
      <c r="AC254" s="13"/>
      <c r="AD254" s="13"/>
      <c r="AE254" s="13"/>
      <c r="AT254" s="249" t="s">
        <v>206</v>
      </c>
      <c r="AU254" s="249" t="s">
        <v>84</v>
      </c>
      <c r="AV254" s="13" t="s">
        <v>82</v>
      </c>
      <c r="AW254" s="13" t="s">
        <v>5</v>
      </c>
      <c r="AX254" s="13" t="s">
        <v>74</v>
      </c>
      <c r="AY254" s="249" t="s">
        <v>194</v>
      </c>
    </row>
    <row r="255" s="14" customFormat="1">
      <c r="A255" s="14"/>
      <c r="B255" s="250"/>
      <c r="C255" s="251"/>
      <c r="D255" s="241" t="s">
        <v>206</v>
      </c>
      <c r="E255" s="252" t="s">
        <v>20</v>
      </c>
      <c r="F255" s="253" t="s">
        <v>296</v>
      </c>
      <c r="G255" s="251"/>
      <c r="H255" s="254">
        <v>20</v>
      </c>
      <c r="I255" s="255"/>
      <c r="J255" s="255"/>
      <c r="K255" s="251"/>
      <c r="L255" s="251"/>
      <c r="M255" s="256"/>
      <c r="N255" s="257"/>
      <c r="O255" s="258"/>
      <c r="P255" s="258"/>
      <c r="Q255" s="258"/>
      <c r="R255" s="258"/>
      <c r="S255" s="258"/>
      <c r="T255" s="258"/>
      <c r="U255" s="258"/>
      <c r="V255" s="258"/>
      <c r="W255" s="258"/>
      <c r="X255" s="259"/>
      <c r="Y255" s="14"/>
      <c r="Z255" s="14"/>
      <c r="AA255" s="14"/>
      <c r="AB255" s="14"/>
      <c r="AC255" s="14"/>
      <c r="AD255" s="14"/>
      <c r="AE255" s="14"/>
      <c r="AT255" s="260" t="s">
        <v>206</v>
      </c>
      <c r="AU255" s="260" t="s">
        <v>84</v>
      </c>
      <c r="AV255" s="14" t="s">
        <v>84</v>
      </c>
      <c r="AW255" s="14" t="s">
        <v>5</v>
      </c>
      <c r="AX255" s="14" t="s">
        <v>74</v>
      </c>
      <c r="AY255" s="260" t="s">
        <v>194</v>
      </c>
    </row>
    <row r="256" s="15" customFormat="1">
      <c r="A256" s="15"/>
      <c r="B256" s="261"/>
      <c r="C256" s="262"/>
      <c r="D256" s="241" t="s">
        <v>206</v>
      </c>
      <c r="E256" s="263" t="s">
        <v>20</v>
      </c>
      <c r="F256" s="264" t="s">
        <v>210</v>
      </c>
      <c r="G256" s="262"/>
      <c r="H256" s="265">
        <v>20</v>
      </c>
      <c r="I256" s="266"/>
      <c r="J256" s="266"/>
      <c r="K256" s="262"/>
      <c r="L256" s="262"/>
      <c r="M256" s="267"/>
      <c r="N256" s="268"/>
      <c r="O256" s="269"/>
      <c r="P256" s="269"/>
      <c r="Q256" s="269"/>
      <c r="R256" s="269"/>
      <c r="S256" s="269"/>
      <c r="T256" s="269"/>
      <c r="U256" s="269"/>
      <c r="V256" s="269"/>
      <c r="W256" s="269"/>
      <c r="X256" s="270"/>
      <c r="Y256" s="15"/>
      <c r="Z256" s="15"/>
      <c r="AA256" s="15"/>
      <c r="AB256" s="15"/>
      <c r="AC256" s="15"/>
      <c r="AD256" s="15"/>
      <c r="AE256" s="15"/>
      <c r="AT256" s="271" t="s">
        <v>206</v>
      </c>
      <c r="AU256" s="271" t="s">
        <v>84</v>
      </c>
      <c r="AV256" s="15" t="s">
        <v>202</v>
      </c>
      <c r="AW256" s="15" t="s">
        <v>5</v>
      </c>
      <c r="AX256" s="15" t="s">
        <v>82</v>
      </c>
      <c r="AY256" s="271" t="s">
        <v>194</v>
      </c>
    </row>
    <row r="257" s="2" customFormat="1" ht="16.5" customHeight="1">
      <c r="A257" s="41"/>
      <c r="B257" s="42"/>
      <c r="C257" s="283" t="s">
        <v>317</v>
      </c>
      <c r="D257" s="283" t="s">
        <v>418</v>
      </c>
      <c r="E257" s="284" t="s">
        <v>1960</v>
      </c>
      <c r="F257" s="285" t="s">
        <v>1961</v>
      </c>
      <c r="G257" s="286" t="s">
        <v>506</v>
      </c>
      <c r="H257" s="287">
        <v>20</v>
      </c>
      <c r="I257" s="288"/>
      <c r="J257" s="289"/>
      <c r="K257" s="290">
        <f>ROUND(P257*H257,2)</f>
        <v>0</v>
      </c>
      <c r="L257" s="285" t="s">
        <v>20</v>
      </c>
      <c r="M257" s="291"/>
      <c r="N257" s="292" t="s">
        <v>20</v>
      </c>
      <c r="O257" s="228" t="s">
        <v>43</v>
      </c>
      <c r="P257" s="229">
        <f>I257+J257</f>
        <v>0</v>
      </c>
      <c r="Q257" s="229">
        <f>ROUND(I257*H257,2)</f>
        <v>0</v>
      </c>
      <c r="R257" s="229">
        <f>ROUND(J257*H257,2)</f>
        <v>0</v>
      </c>
      <c r="S257" s="87"/>
      <c r="T257" s="230">
        <f>S257*H257</f>
        <v>0</v>
      </c>
      <c r="U257" s="230">
        <v>0.01</v>
      </c>
      <c r="V257" s="230">
        <f>U257*H257</f>
        <v>0.20000000000000001</v>
      </c>
      <c r="W257" s="230">
        <v>0</v>
      </c>
      <c r="X257" s="231">
        <f>W257*H257</f>
        <v>0</v>
      </c>
      <c r="Y257" s="41"/>
      <c r="Z257" s="41"/>
      <c r="AA257" s="41"/>
      <c r="AB257" s="41"/>
      <c r="AC257" s="41"/>
      <c r="AD257" s="41"/>
      <c r="AE257" s="41"/>
      <c r="AR257" s="232" t="s">
        <v>243</v>
      </c>
      <c r="AT257" s="232" t="s">
        <v>418</v>
      </c>
      <c r="AU257" s="232" t="s">
        <v>84</v>
      </c>
      <c r="AY257" s="20" t="s">
        <v>194</v>
      </c>
      <c r="BE257" s="233">
        <f>IF(O257="základní",K257,0)</f>
        <v>0</v>
      </c>
      <c r="BF257" s="233">
        <f>IF(O257="snížená",K257,0)</f>
        <v>0</v>
      </c>
      <c r="BG257" s="233">
        <f>IF(O257="zákl. přenesená",K257,0)</f>
        <v>0</v>
      </c>
      <c r="BH257" s="233">
        <f>IF(O257="sníž. přenesená",K257,0)</f>
        <v>0</v>
      </c>
      <c r="BI257" s="233">
        <f>IF(O257="nulová",K257,0)</f>
        <v>0</v>
      </c>
      <c r="BJ257" s="20" t="s">
        <v>82</v>
      </c>
      <c r="BK257" s="233">
        <f>ROUND(P257*H257,2)</f>
        <v>0</v>
      </c>
      <c r="BL257" s="20" t="s">
        <v>202</v>
      </c>
      <c r="BM257" s="232" t="s">
        <v>1962</v>
      </c>
    </row>
    <row r="258" s="13" customFormat="1">
      <c r="A258" s="13"/>
      <c r="B258" s="239"/>
      <c r="C258" s="240"/>
      <c r="D258" s="241" t="s">
        <v>206</v>
      </c>
      <c r="E258" s="242" t="s">
        <v>20</v>
      </c>
      <c r="F258" s="243" t="s">
        <v>1947</v>
      </c>
      <c r="G258" s="240"/>
      <c r="H258" s="242" t="s">
        <v>20</v>
      </c>
      <c r="I258" s="244"/>
      <c r="J258" s="244"/>
      <c r="K258" s="240"/>
      <c r="L258" s="240"/>
      <c r="M258" s="245"/>
      <c r="N258" s="246"/>
      <c r="O258" s="247"/>
      <c r="P258" s="247"/>
      <c r="Q258" s="247"/>
      <c r="R258" s="247"/>
      <c r="S258" s="247"/>
      <c r="T258" s="247"/>
      <c r="U258" s="247"/>
      <c r="V258" s="247"/>
      <c r="W258" s="247"/>
      <c r="X258" s="248"/>
      <c r="Y258" s="13"/>
      <c r="Z258" s="13"/>
      <c r="AA258" s="13"/>
      <c r="AB258" s="13"/>
      <c r="AC258" s="13"/>
      <c r="AD258" s="13"/>
      <c r="AE258" s="13"/>
      <c r="AT258" s="249" t="s">
        <v>206</v>
      </c>
      <c r="AU258" s="249" t="s">
        <v>84</v>
      </c>
      <c r="AV258" s="13" t="s">
        <v>82</v>
      </c>
      <c r="AW258" s="13" t="s">
        <v>5</v>
      </c>
      <c r="AX258" s="13" t="s">
        <v>74</v>
      </c>
      <c r="AY258" s="249" t="s">
        <v>194</v>
      </c>
    </row>
    <row r="259" s="13" customFormat="1">
      <c r="A259" s="13"/>
      <c r="B259" s="239"/>
      <c r="C259" s="240"/>
      <c r="D259" s="241" t="s">
        <v>206</v>
      </c>
      <c r="E259" s="242" t="s">
        <v>20</v>
      </c>
      <c r="F259" s="243" t="s">
        <v>1961</v>
      </c>
      <c r="G259" s="240"/>
      <c r="H259" s="242" t="s">
        <v>20</v>
      </c>
      <c r="I259" s="244"/>
      <c r="J259" s="244"/>
      <c r="K259" s="240"/>
      <c r="L259" s="240"/>
      <c r="M259" s="245"/>
      <c r="N259" s="246"/>
      <c r="O259" s="247"/>
      <c r="P259" s="247"/>
      <c r="Q259" s="247"/>
      <c r="R259" s="247"/>
      <c r="S259" s="247"/>
      <c r="T259" s="247"/>
      <c r="U259" s="247"/>
      <c r="V259" s="247"/>
      <c r="W259" s="247"/>
      <c r="X259" s="248"/>
      <c r="Y259" s="13"/>
      <c r="Z259" s="13"/>
      <c r="AA259" s="13"/>
      <c r="AB259" s="13"/>
      <c r="AC259" s="13"/>
      <c r="AD259" s="13"/>
      <c r="AE259" s="13"/>
      <c r="AT259" s="249" t="s">
        <v>206</v>
      </c>
      <c r="AU259" s="249" t="s">
        <v>84</v>
      </c>
      <c r="AV259" s="13" t="s">
        <v>82</v>
      </c>
      <c r="AW259" s="13" t="s">
        <v>5</v>
      </c>
      <c r="AX259" s="13" t="s">
        <v>74</v>
      </c>
      <c r="AY259" s="249" t="s">
        <v>194</v>
      </c>
    </row>
    <row r="260" s="13" customFormat="1">
      <c r="A260" s="13"/>
      <c r="B260" s="239"/>
      <c r="C260" s="240"/>
      <c r="D260" s="241" t="s">
        <v>206</v>
      </c>
      <c r="E260" s="242" t="s">
        <v>20</v>
      </c>
      <c r="F260" s="243" t="s">
        <v>506</v>
      </c>
      <c r="G260" s="240"/>
      <c r="H260" s="242" t="s">
        <v>20</v>
      </c>
      <c r="I260" s="244"/>
      <c r="J260" s="244"/>
      <c r="K260" s="240"/>
      <c r="L260" s="240"/>
      <c r="M260" s="245"/>
      <c r="N260" s="246"/>
      <c r="O260" s="247"/>
      <c r="P260" s="247"/>
      <c r="Q260" s="247"/>
      <c r="R260" s="247"/>
      <c r="S260" s="247"/>
      <c r="T260" s="247"/>
      <c r="U260" s="247"/>
      <c r="V260" s="247"/>
      <c r="W260" s="247"/>
      <c r="X260" s="248"/>
      <c r="Y260" s="13"/>
      <c r="Z260" s="13"/>
      <c r="AA260" s="13"/>
      <c r="AB260" s="13"/>
      <c r="AC260" s="13"/>
      <c r="AD260" s="13"/>
      <c r="AE260" s="13"/>
      <c r="AT260" s="249" t="s">
        <v>206</v>
      </c>
      <c r="AU260" s="249" t="s">
        <v>84</v>
      </c>
      <c r="AV260" s="13" t="s">
        <v>82</v>
      </c>
      <c r="AW260" s="13" t="s">
        <v>5</v>
      </c>
      <c r="AX260" s="13" t="s">
        <v>74</v>
      </c>
      <c r="AY260" s="249" t="s">
        <v>194</v>
      </c>
    </row>
    <row r="261" s="14" customFormat="1">
      <c r="A261" s="14"/>
      <c r="B261" s="250"/>
      <c r="C261" s="251"/>
      <c r="D261" s="241" t="s">
        <v>206</v>
      </c>
      <c r="E261" s="252" t="s">
        <v>20</v>
      </c>
      <c r="F261" s="253" t="s">
        <v>296</v>
      </c>
      <c r="G261" s="251"/>
      <c r="H261" s="254">
        <v>20</v>
      </c>
      <c r="I261" s="255"/>
      <c r="J261" s="255"/>
      <c r="K261" s="251"/>
      <c r="L261" s="251"/>
      <c r="M261" s="256"/>
      <c r="N261" s="257"/>
      <c r="O261" s="258"/>
      <c r="P261" s="258"/>
      <c r="Q261" s="258"/>
      <c r="R261" s="258"/>
      <c r="S261" s="258"/>
      <c r="T261" s="258"/>
      <c r="U261" s="258"/>
      <c r="V261" s="258"/>
      <c r="W261" s="258"/>
      <c r="X261" s="259"/>
      <c r="Y261" s="14"/>
      <c r="Z261" s="14"/>
      <c r="AA261" s="14"/>
      <c r="AB261" s="14"/>
      <c r="AC261" s="14"/>
      <c r="AD261" s="14"/>
      <c r="AE261" s="14"/>
      <c r="AT261" s="260" t="s">
        <v>206</v>
      </c>
      <c r="AU261" s="260" t="s">
        <v>84</v>
      </c>
      <c r="AV261" s="14" t="s">
        <v>84</v>
      </c>
      <c r="AW261" s="14" t="s">
        <v>5</v>
      </c>
      <c r="AX261" s="14" t="s">
        <v>74</v>
      </c>
      <c r="AY261" s="260" t="s">
        <v>194</v>
      </c>
    </row>
    <row r="262" s="15" customFormat="1">
      <c r="A262" s="15"/>
      <c r="B262" s="261"/>
      <c r="C262" s="262"/>
      <c r="D262" s="241" t="s">
        <v>206</v>
      </c>
      <c r="E262" s="263" t="s">
        <v>20</v>
      </c>
      <c r="F262" s="264" t="s">
        <v>210</v>
      </c>
      <c r="G262" s="262"/>
      <c r="H262" s="265">
        <v>20</v>
      </c>
      <c r="I262" s="266"/>
      <c r="J262" s="266"/>
      <c r="K262" s="262"/>
      <c r="L262" s="262"/>
      <c r="M262" s="267"/>
      <c r="N262" s="268"/>
      <c r="O262" s="269"/>
      <c r="P262" s="269"/>
      <c r="Q262" s="269"/>
      <c r="R262" s="269"/>
      <c r="S262" s="269"/>
      <c r="T262" s="269"/>
      <c r="U262" s="269"/>
      <c r="V262" s="269"/>
      <c r="W262" s="269"/>
      <c r="X262" s="270"/>
      <c r="Y262" s="15"/>
      <c r="Z262" s="15"/>
      <c r="AA262" s="15"/>
      <c r="AB262" s="15"/>
      <c r="AC262" s="15"/>
      <c r="AD262" s="15"/>
      <c r="AE262" s="15"/>
      <c r="AT262" s="271" t="s">
        <v>206</v>
      </c>
      <c r="AU262" s="271" t="s">
        <v>84</v>
      </c>
      <c r="AV262" s="15" t="s">
        <v>202</v>
      </c>
      <c r="AW262" s="15" t="s">
        <v>5</v>
      </c>
      <c r="AX262" s="15" t="s">
        <v>82</v>
      </c>
      <c r="AY262" s="271" t="s">
        <v>194</v>
      </c>
    </row>
    <row r="263" s="2" customFormat="1">
      <c r="A263" s="41"/>
      <c r="B263" s="42"/>
      <c r="C263" s="220" t="s">
        <v>326</v>
      </c>
      <c r="D263" s="220" t="s">
        <v>197</v>
      </c>
      <c r="E263" s="221" t="s">
        <v>1963</v>
      </c>
      <c r="F263" s="222" t="s">
        <v>1964</v>
      </c>
      <c r="G263" s="223" t="s">
        <v>262</v>
      </c>
      <c r="H263" s="224">
        <v>0.001</v>
      </c>
      <c r="I263" s="225"/>
      <c r="J263" s="225"/>
      <c r="K263" s="226">
        <f>ROUND(P263*H263,2)</f>
        <v>0</v>
      </c>
      <c r="L263" s="222" t="s">
        <v>201</v>
      </c>
      <c r="M263" s="47"/>
      <c r="N263" s="227" t="s">
        <v>20</v>
      </c>
      <c r="O263" s="228" t="s">
        <v>43</v>
      </c>
      <c r="P263" s="229">
        <f>I263+J263</f>
        <v>0</v>
      </c>
      <c r="Q263" s="229">
        <f>ROUND(I263*H263,2)</f>
        <v>0</v>
      </c>
      <c r="R263" s="229">
        <f>ROUND(J263*H263,2)</f>
        <v>0</v>
      </c>
      <c r="S263" s="87"/>
      <c r="T263" s="230">
        <f>S263*H263</f>
        <v>0</v>
      </c>
      <c r="U263" s="230">
        <v>0</v>
      </c>
      <c r="V263" s="230">
        <f>U263*H263</f>
        <v>0</v>
      </c>
      <c r="W263" s="230">
        <v>0</v>
      </c>
      <c r="X263" s="231">
        <f>W263*H263</f>
        <v>0</v>
      </c>
      <c r="Y263" s="41"/>
      <c r="Z263" s="41"/>
      <c r="AA263" s="41"/>
      <c r="AB263" s="41"/>
      <c r="AC263" s="41"/>
      <c r="AD263" s="41"/>
      <c r="AE263" s="41"/>
      <c r="AR263" s="232" t="s">
        <v>202</v>
      </c>
      <c r="AT263" s="232" t="s">
        <v>197</v>
      </c>
      <c r="AU263" s="232" t="s">
        <v>84</v>
      </c>
      <c r="AY263" s="20" t="s">
        <v>194</v>
      </c>
      <c r="BE263" s="233">
        <f>IF(O263="základní",K263,0)</f>
        <v>0</v>
      </c>
      <c r="BF263" s="233">
        <f>IF(O263="snížená",K263,0)</f>
        <v>0</v>
      </c>
      <c r="BG263" s="233">
        <f>IF(O263="zákl. přenesená",K263,0)</f>
        <v>0</v>
      </c>
      <c r="BH263" s="233">
        <f>IF(O263="sníž. přenesená",K263,0)</f>
        <v>0</v>
      </c>
      <c r="BI263" s="233">
        <f>IF(O263="nulová",K263,0)</f>
        <v>0</v>
      </c>
      <c r="BJ263" s="20" t="s">
        <v>82</v>
      </c>
      <c r="BK263" s="233">
        <f>ROUND(P263*H263,2)</f>
        <v>0</v>
      </c>
      <c r="BL263" s="20" t="s">
        <v>202</v>
      </c>
      <c r="BM263" s="232" t="s">
        <v>1965</v>
      </c>
    </row>
    <row r="264" s="2" customFormat="1">
      <c r="A264" s="41"/>
      <c r="B264" s="42"/>
      <c r="C264" s="43"/>
      <c r="D264" s="234" t="s">
        <v>204</v>
      </c>
      <c r="E264" s="43"/>
      <c r="F264" s="235" t="s">
        <v>1966</v>
      </c>
      <c r="G264" s="43"/>
      <c r="H264" s="43"/>
      <c r="I264" s="236"/>
      <c r="J264" s="236"/>
      <c r="K264" s="43"/>
      <c r="L264" s="43"/>
      <c r="M264" s="47"/>
      <c r="N264" s="237"/>
      <c r="O264" s="238"/>
      <c r="P264" s="87"/>
      <c r="Q264" s="87"/>
      <c r="R264" s="87"/>
      <c r="S264" s="87"/>
      <c r="T264" s="87"/>
      <c r="U264" s="87"/>
      <c r="V264" s="87"/>
      <c r="W264" s="87"/>
      <c r="X264" s="88"/>
      <c r="Y264" s="41"/>
      <c r="Z264" s="41"/>
      <c r="AA264" s="41"/>
      <c r="AB264" s="41"/>
      <c r="AC264" s="41"/>
      <c r="AD264" s="41"/>
      <c r="AE264" s="41"/>
      <c r="AT264" s="20" t="s">
        <v>204</v>
      </c>
      <c r="AU264" s="20" t="s">
        <v>84</v>
      </c>
    </row>
    <row r="265" s="13" customFormat="1">
      <c r="A265" s="13"/>
      <c r="B265" s="239"/>
      <c r="C265" s="240"/>
      <c r="D265" s="241" t="s">
        <v>206</v>
      </c>
      <c r="E265" s="242" t="s">
        <v>20</v>
      </c>
      <c r="F265" s="243" t="s">
        <v>1947</v>
      </c>
      <c r="G265" s="240"/>
      <c r="H265" s="242" t="s">
        <v>20</v>
      </c>
      <c r="I265" s="244"/>
      <c r="J265" s="244"/>
      <c r="K265" s="240"/>
      <c r="L265" s="240"/>
      <c r="M265" s="245"/>
      <c r="N265" s="246"/>
      <c r="O265" s="247"/>
      <c r="P265" s="247"/>
      <c r="Q265" s="247"/>
      <c r="R265" s="247"/>
      <c r="S265" s="247"/>
      <c r="T265" s="247"/>
      <c r="U265" s="247"/>
      <c r="V265" s="247"/>
      <c r="W265" s="247"/>
      <c r="X265" s="248"/>
      <c r="Y265" s="13"/>
      <c r="Z265" s="13"/>
      <c r="AA265" s="13"/>
      <c r="AB265" s="13"/>
      <c r="AC265" s="13"/>
      <c r="AD265" s="13"/>
      <c r="AE265" s="13"/>
      <c r="AT265" s="249" t="s">
        <v>206</v>
      </c>
      <c r="AU265" s="249" t="s">
        <v>84</v>
      </c>
      <c r="AV265" s="13" t="s">
        <v>82</v>
      </c>
      <c r="AW265" s="13" t="s">
        <v>5</v>
      </c>
      <c r="AX265" s="13" t="s">
        <v>74</v>
      </c>
      <c r="AY265" s="249" t="s">
        <v>194</v>
      </c>
    </row>
    <row r="266" s="13" customFormat="1">
      <c r="A266" s="13"/>
      <c r="B266" s="239"/>
      <c r="C266" s="240"/>
      <c r="D266" s="241" t="s">
        <v>206</v>
      </c>
      <c r="E266" s="242" t="s">
        <v>20</v>
      </c>
      <c r="F266" s="243" t="s">
        <v>1873</v>
      </c>
      <c r="G266" s="240"/>
      <c r="H266" s="242" t="s">
        <v>20</v>
      </c>
      <c r="I266" s="244"/>
      <c r="J266" s="244"/>
      <c r="K266" s="240"/>
      <c r="L266" s="240"/>
      <c r="M266" s="245"/>
      <c r="N266" s="246"/>
      <c r="O266" s="247"/>
      <c r="P266" s="247"/>
      <c r="Q266" s="247"/>
      <c r="R266" s="247"/>
      <c r="S266" s="247"/>
      <c r="T266" s="247"/>
      <c r="U266" s="247"/>
      <c r="V266" s="247"/>
      <c r="W266" s="247"/>
      <c r="X266" s="248"/>
      <c r="Y266" s="13"/>
      <c r="Z266" s="13"/>
      <c r="AA266" s="13"/>
      <c r="AB266" s="13"/>
      <c r="AC266" s="13"/>
      <c r="AD266" s="13"/>
      <c r="AE266" s="13"/>
      <c r="AT266" s="249" t="s">
        <v>206</v>
      </c>
      <c r="AU266" s="249" t="s">
        <v>84</v>
      </c>
      <c r="AV266" s="13" t="s">
        <v>82</v>
      </c>
      <c r="AW266" s="13" t="s">
        <v>5</v>
      </c>
      <c r="AX266" s="13" t="s">
        <v>74</v>
      </c>
      <c r="AY266" s="249" t="s">
        <v>194</v>
      </c>
    </row>
    <row r="267" s="13" customFormat="1">
      <c r="A267" s="13"/>
      <c r="B267" s="239"/>
      <c r="C267" s="240"/>
      <c r="D267" s="241" t="s">
        <v>206</v>
      </c>
      <c r="E267" s="242" t="s">
        <v>20</v>
      </c>
      <c r="F267" s="243" t="s">
        <v>262</v>
      </c>
      <c r="G267" s="240"/>
      <c r="H267" s="242" t="s">
        <v>20</v>
      </c>
      <c r="I267" s="244"/>
      <c r="J267" s="244"/>
      <c r="K267" s="240"/>
      <c r="L267" s="240"/>
      <c r="M267" s="245"/>
      <c r="N267" s="246"/>
      <c r="O267" s="247"/>
      <c r="P267" s="247"/>
      <c r="Q267" s="247"/>
      <c r="R267" s="247"/>
      <c r="S267" s="247"/>
      <c r="T267" s="247"/>
      <c r="U267" s="247"/>
      <c r="V267" s="247"/>
      <c r="W267" s="247"/>
      <c r="X267" s="248"/>
      <c r="Y267" s="13"/>
      <c r="Z267" s="13"/>
      <c r="AA267" s="13"/>
      <c r="AB267" s="13"/>
      <c r="AC267" s="13"/>
      <c r="AD267" s="13"/>
      <c r="AE267" s="13"/>
      <c r="AT267" s="249" t="s">
        <v>206</v>
      </c>
      <c r="AU267" s="249" t="s">
        <v>84</v>
      </c>
      <c r="AV267" s="13" t="s">
        <v>82</v>
      </c>
      <c r="AW267" s="13" t="s">
        <v>5</v>
      </c>
      <c r="AX267" s="13" t="s">
        <v>74</v>
      </c>
      <c r="AY267" s="249" t="s">
        <v>194</v>
      </c>
    </row>
    <row r="268" s="14" customFormat="1">
      <c r="A268" s="14"/>
      <c r="B268" s="250"/>
      <c r="C268" s="251"/>
      <c r="D268" s="241" t="s">
        <v>206</v>
      </c>
      <c r="E268" s="252" t="s">
        <v>20</v>
      </c>
      <c r="F268" s="253" t="s">
        <v>13</v>
      </c>
      <c r="G268" s="251"/>
      <c r="H268" s="254">
        <v>0.001</v>
      </c>
      <c r="I268" s="255"/>
      <c r="J268" s="255"/>
      <c r="K268" s="251"/>
      <c r="L268" s="251"/>
      <c r="M268" s="256"/>
      <c r="N268" s="257"/>
      <c r="O268" s="258"/>
      <c r="P268" s="258"/>
      <c r="Q268" s="258"/>
      <c r="R268" s="258"/>
      <c r="S268" s="258"/>
      <c r="T268" s="258"/>
      <c r="U268" s="258"/>
      <c r="V268" s="258"/>
      <c r="W268" s="258"/>
      <c r="X268" s="259"/>
      <c r="Y268" s="14"/>
      <c r="Z268" s="14"/>
      <c r="AA268" s="14"/>
      <c r="AB268" s="14"/>
      <c r="AC268" s="14"/>
      <c r="AD268" s="14"/>
      <c r="AE268" s="14"/>
      <c r="AT268" s="260" t="s">
        <v>206</v>
      </c>
      <c r="AU268" s="260" t="s">
        <v>84</v>
      </c>
      <c r="AV268" s="14" t="s">
        <v>84</v>
      </c>
      <c r="AW268" s="14" t="s">
        <v>5</v>
      </c>
      <c r="AX268" s="14" t="s">
        <v>74</v>
      </c>
      <c r="AY268" s="260" t="s">
        <v>194</v>
      </c>
    </row>
    <row r="269" s="15" customFormat="1">
      <c r="A269" s="15"/>
      <c r="B269" s="261"/>
      <c r="C269" s="262"/>
      <c r="D269" s="241" t="s">
        <v>206</v>
      </c>
      <c r="E269" s="263" t="s">
        <v>20</v>
      </c>
      <c r="F269" s="264" t="s">
        <v>210</v>
      </c>
      <c r="G269" s="262"/>
      <c r="H269" s="265">
        <v>0.001</v>
      </c>
      <c r="I269" s="266"/>
      <c r="J269" s="266"/>
      <c r="K269" s="262"/>
      <c r="L269" s="262"/>
      <c r="M269" s="267"/>
      <c r="N269" s="268"/>
      <c r="O269" s="269"/>
      <c r="P269" s="269"/>
      <c r="Q269" s="269"/>
      <c r="R269" s="269"/>
      <c r="S269" s="269"/>
      <c r="T269" s="269"/>
      <c r="U269" s="269"/>
      <c r="V269" s="269"/>
      <c r="W269" s="269"/>
      <c r="X269" s="270"/>
      <c r="Y269" s="15"/>
      <c r="Z269" s="15"/>
      <c r="AA269" s="15"/>
      <c r="AB269" s="15"/>
      <c r="AC269" s="15"/>
      <c r="AD269" s="15"/>
      <c r="AE269" s="15"/>
      <c r="AT269" s="271" t="s">
        <v>206</v>
      </c>
      <c r="AU269" s="271" t="s">
        <v>84</v>
      </c>
      <c r="AV269" s="15" t="s">
        <v>202</v>
      </c>
      <c r="AW269" s="15" t="s">
        <v>5</v>
      </c>
      <c r="AX269" s="15" t="s">
        <v>82</v>
      </c>
      <c r="AY269" s="271" t="s">
        <v>194</v>
      </c>
    </row>
    <row r="270" s="2" customFormat="1" ht="16.5" customHeight="1">
      <c r="A270" s="41"/>
      <c r="B270" s="42"/>
      <c r="C270" s="283" t="s">
        <v>328</v>
      </c>
      <c r="D270" s="283" t="s">
        <v>418</v>
      </c>
      <c r="E270" s="284" t="s">
        <v>1640</v>
      </c>
      <c r="F270" s="285" t="s">
        <v>1641</v>
      </c>
      <c r="G270" s="286" t="s">
        <v>1642</v>
      </c>
      <c r="H270" s="287">
        <v>0.20000000000000001</v>
      </c>
      <c r="I270" s="288"/>
      <c r="J270" s="289"/>
      <c r="K270" s="290">
        <f>ROUND(P270*H270,2)</f>
        <v>0</v>
      </c>
      <c r="L270" s="285" t="s">
        <v>20</v>
      </c>
      <c r="M270" s="291"/>
      <c r="N270" s="292" t="s">
        <v>20</v>
      </c>
      <c r="O270" s="228" t="s">
        <v>43</v>
      </c>
      <c r="P270" s="229">
        <f>I270+J270</f>
        <v>0</v>
      </c>
      <c r="Q270" s="229">
        <f>ROUND(I270*H270,2)</f>
        <v>0</v>
      </c>
      <c r="R270" s="229">
        <f>ROUND(J270*H270,2)</f>
        <v>0</v>
      </c>
      <c r="S270" s="87"/>
      <c r="T270" s="230">
        <f>S270*H270</f>
        <v>0</v>
      </c>
      <c r="U270" s="230">
        <v>0.001</v>
      </c>
      <c r="V270" s="230">
        <f>U270*H270</f>
        <v>0.00020000000000000001</v>
      </c>
      <c r="W270" s="230">
        <v>0</v>
      </c>
      <c r="X270" s="231">
        <f>W270*H270</f>
        <v>0</v>
      </c>
      <c r="Y270" s="41"/>
      <c r="Z270" s="41"/>
      <c r="AA270" s="41"/>
      <c r="AB270" s="41"/>
      <c r="AC270" s="41"/>
      <c r="AD270" s="41"/>
      <c r="AE270" s="41"/>
      <c r="AR270" s="232" t="s">
        <v>243</v>
      </c>
      <c r="AT270" s="232" t="s">
        <v>418</v>
      </c>
      <c r="AU270" s="232" t="s">
        <v>84</v>
      </c>
      <c r="AY270" s="20" t="s">
        <v>194</v>
      </c>
      <c r="BE270" s="233">
        <f>IF(O270="základní",K270,0)</f>
        <v>0</v>
      </c>
      <c r="BF270" s="233">
        <f>IF(O270="snížená",K270,0)</f>
        <v>0</v>
      </c>
      <c r="BG270" s="233">
        <f>IF(O270="zákl. přenesená",K270,0)</f>
        <v>0</v>
      </c>
      <c r="BH270" s="233">
        <f>IF(O270="sníž. přenesená",K270,0)</f>
        <v>0</v>
      </c>
      <c r="BI270" s="233">
        <f>IF(O270="nulová",K270,0)</f>
        <v>0</v>
      </c>
      <c r="BJ270" s="20" t="s">
        <v>82</v>
      </c>
      <c r="BK270" s="233">
        <f>ROUND(P270*H270,2)</f>
        <v>0</v>
      </c>
      <c r="BL270" s="20" t="s">
        <v>202</v>
      </c>
      <c r="BM270" s="232" t="s">
        <v>1967</v>
      </c>
    </row>
    <row r="271" s="13" customFormat="1">
      <c r="A271" s="13"/>
      <c r="B271" s="239"/>
      <c r="C271" s="240"/>
      <c r="D271" s="241" t="s">
        <v>206</v>
      </c>
      <c r="E271" s="242" t="s">
        <v>20</v>
      </c>
      <c r="F271" s="243" t="s">
        <v>1947</v>
      </c>
      <c r="G271" s="240"/>
      <c r="H271" s="242" t="s">
        <v>20</v>
      </c>
      <c r="I271" s="244"/>
      <c r="J271" s="244"/>
      <c r="K271" s="240"/>
      <c r="L271" s="240"/>
      <c r="M271" s="245"/>
      <c r="N271" s="246"/>
      <c r="O271" s="247"/>
      <c r="P271" s="247"/>
      <c r="Q271" s="247"/>
      <c r="R271" s="247"/>
      <c r="S271" s="247"/>
      <c r="T271" s="247"/>
      <c r="U271" s="247"/>
      <c r="V271" s="247"/>
      <c r="W271" s="247"/>
      <c r="X271" s="248"/>
      <c r="Y271" s="13"/>
      <c r="Z271" s="13"/>
      <c r="AA271" s="13"/>
      <c r="AB271" s="13"/>
      <c r="AC271" s="13"/>
      <c r="AD271" s="13"/>
      <c r="AE271" s="13"/>
      <c r="AT271" s="249" t="s">
        <v>206</v>
      </c>
      <c r="AU271" s="249" t="s">
        <v>84</v>
      </c>
      <c r="AV271" s="13" t="s">
        <v>82</v>
      </c>
      <c r="AW271" s="13" t="s">
        <v>5</v>
      </c>
      <c r="AX271" s="13" t="s">
        <v>74</v>
      </c>
      <c r="AY271" s="249" t="s">
        <v>194</v>
      </c>
    </row>
    <row r="272" s="13" customFormat="1">
      <c r="A272" s="13"/>
      <c r="B272" s="239"/>
      <c r="C272" s="240"/>
      <c r="D272" s="241" t="s">
        <v>206</v>
      </c>
      <c r="E272" s="242" t="s">
        <v>20</v>
      </c>
      <c r="F272" s="243" t="s">
        <v>1815</v>
      </c>
      <c r="G272" s="240"/>
      <c r="H272" s="242" t="s">
        <v>20</v>
      </c>
      <c r="I272" s="244"/>
      <c r="J272" s="244"/>
      <c r="K272" s="240"/>
      <c r="L272" s="240"/>
      <c r="M272" s="245"/>
      <c r="N272" s="246"/>
      <c r="O272" s="247"/>
      <c r="P272" s="247"/>
      <c r="Q272" s="247"/>
      <c r="R272" s="247"/>
      <c r="S272" s="247"/>
      <c r="T272" s="247"/>
      <c r="U272" s="247"/>
      <c r="V272" s="247"/>
      <c r="W272" s="247"/>
      <c r="X272" s="248"/>
      <c r="Y272" s="13"/>
      <c r="Z272" s="13"/>
      <c r="AA272" s="13"/>
      <c r="AB272" s="13"/>
      <c r="AC272" s="13"/>
      <c r="AD272" s="13"/>
      <c r="AE272" s="13"/>
      <c r="AT272" s="249" t="s">
        <v>206</v>
      </c>
      <c r="AU272" s="249" t="s">
        <v>84</v>
      </c>
      <c r="AV272" s="13" t="s">
        <v>82</v>
      </c>
      <c r="AW272" s="13" t="s">
        <v>5</v>
      </c>
      <c r="AX272" s="13" t="s">
        <v>74</v>
      </c>
      <c r="AY272" s="249" t="s">
        <v>194</v>
      </c>
    </row>
    <row r="273" s="13" customFormat="1">
      <c r="A273" s="13"/>
      <c r="B273" s="239"/>
      <c r="C273" s="240"/>
      <c r="D273" s="241" t="s">
        <v>206</v>
      </c>
      <c r="E273" s="242" t="s">
        <v>20</v>
      </c>
      <c r="F273" s="243" t="s">
        <v>506</v>
      </c>
      <c r="G273" s="240"/>
      <c r="H273" s="242" t="s">
        <v>20</v>
      </c>
      <c r="I273" s="244"/>
      <c r="J273" s="244"/>
      <c r="K273" s="240"/>
      <c r="L273" s="240"/>
      <c r="M273" s="245"/>
      <c r="N273" s="246"/>
      <c r="O273" s="247"/>
      <c r="P273" s="247"/>
      <c r="Q273" s="247"/>
      <c r="R273" s="247"/>
      <c r="S273" s="247"/>
      <c r="T273" s="247"/>
      <c r="U273" s="247"/>
      <c r="V273" s="247"/>
      <c r="W273" s="247"/>
      <c r="X273" s="248"/>
      <c r="Y273" s="13"/>
      <c r="Z273" s="13"/>
      <c r="AA273" s="13"/>
      <c r="AB273" s="13"/>
      <c r="AC273" s="13"/>
      <c r="AD273" s="13"/>
      <c r="AE273" s="13"/>
      <c r="AT273" s="249" t="s">
        <v>206</v>
      </c>
      <c r="AU273" s="249" t="s">
        <v>84</v>
      </c>
      <c r="AV273" s="13" t="s">
        <v>82</v>
      </c>
      <c r="AW273" s="13" t="s">
        <v>5</v>
      </c>
      <c r="AX273" s="13" t="s">
        <v>74</v>
      </c>
      <c r="AY273" s="249" t="s">
        <v>194</v>
      </c>
    </row>
    <row r="274" s="14" customFormat="1">
      <c r="A274" s="14"/>
      <c r="B274" s="250"/>
      <c r="C274" s="251"/>
      <c r="D274" s="241" t="s">
        <v>206</v>
      </c>
      <c r="E274" s="252" t="s">
        <v>20</v>
      </c>
      <c r="F274" s="253" t="s">
        <v>296</v>
      </c>
      <c r="G274" s="251"/>
      <c r="H274" s="254">
        <v>20</v>
      </c>
      <c r="I274" s="255"/>
      <c r="J274" s="255"/>
      <c r="K274" s="251"/>
      <c r="L274" s="251"/>
      <c r="M274" s="256"/>
      <c r="N274" s="257"/>
      <c r="O274" s="258"/>
      <c r="P274" s="258"/>
      <c r="Q274" s="258"/>
      <c r="R274" s="258"/>
      <c r="S274" s="258"/>
      <c r="T274" s="258"/>
      <c r="U274" s="258"/>
      <c r="V274" s="258"/>
      <c r="W274" s="258"/>
      <c r="X274" s="259"/>
      <c r="Y274" s="14"/>
      <c r="Z274" s="14"/>
      <c r="AA274" s="14"/>
      <c r="AB274" s="14"/>
      <c r="AC274" s="14"/>
      <c r="AD274" s="14"/>
      <c r="AE274" s="14"/>
      <c r="AT274" s="260" t="s">
        <v>206</v>
      </c>
      <c r="AU274" s="260" t="s">
        <v>84</v>
      </c>
      <c r="AV274" s="14" t="s">
        <v>84</v>
      </c>
      <c r="AW274" s="14" t="s">
        <v>5</v>
      </c>
      <c r="AX274" s="14" t="s">
        <v>74</v>
      </c>
      <c r="AY274" s="260" t="s">
        <v>194</v>
      </c>
    </row>
    <row r="275" s="13" customFormat="1">
      <c r="A275" s="13"/>
      <c r="B275" s="239"/>
      <c r="C275" s="240"/>
      <c r="D275" s="241" t="s">
        <v>206</v>
      </c>
      <c r="E275" s="242" t="s">
        <v>20</v>
      </c>
      <c r="F275" s="243" t="s">
        <v>1816</v>
      </c>
      <c r="G275" s="240"/>
      <c r="H275" s="242" t="s">
        <v>20</v>
      </c>
      <c r="I275" s="244"/>
      <c r="J275" s="244"/>
      <c r="K275" s="240"/>
      <c r="L275" s="240"/>
      <c r="M275" s="245"/>
      <c r="N275" s="246"/>
      <c r="O275" s="247"/>
      <c r="P275" s="247"/>
      <c r="Q275" s="247"/>
      <c r="R275" s="247"/>
      <c r="S275" s="247"/>
      <c r="T275" s="247"/>
      <c r="U275" s="247"/>
      <c r="V275" s="247"/>
      <c r="W275" s="247"/>
      <c r="X275" s="248"/>
      <c r="Y275" s="13"/>
      <c r="Z275" s="13"/>
      <c r="AA275" s="13"/>
      <c r="AB275" s="13"/>
      <c r="AC275" s="13"/>
      <c r="AD275" s="13"/>
      <c r="AE275" s="13"/>
      <c r="AT275" s="249" t="s">
        <v>206</v>
      </c>
      <c r="AU275" s="249" t="s">
        <v>84</v>
      </c>
      <c r="AV275" s="13" t="s">
        <v>82</v>
      </c>
      <c r="AW275" s="13" t="s">
        <v>5</v>
      </c>
      <c r="AX275" s="13" t="s">
        <v>74</v>
      </c>
      <c r="AY275" s="249" t="s">
        <v>194</v>
      </c>
    </row>
    <row r="276" s="15" customFormat="1">
      <c r="A276" s="15"/>
      <c r="B276" s="261"/>
      <c r="C276" s="262"/>
      <c r="D276" s="241" t="s">
        <v>206</v>
      </c>
      <c r="E276" s="263" t="s">
        <v>20</v>
      </c>
      <c r="F276" s="264" t="s">
        <v>1817</v>
      </c>
      <c r="G276" s="262"/>
      <c r="H276" s="265">
        <v>20</v>
      </c>
      <c r="I276" s="266"/>
      <c r="J276" s="266"/>
      <c r="K276" s="262"/>
      <c r="L276" s="262"/>
      <c r="M276" s="267"/>
      <c r="N276" s="268"/>
      <c r="O276" s="269"/>
      <c r="P276" s="269"/>
      <c r="Q276" s="269"/>
      <c r="R276" s="269"/>
      <c r="S276" s="269"/>
      <c r="T276" s="269"/>
      <c r="U276" s="269"/>
      <c r="V276" s="269"/>
      <c r="W276" s="269"/>
      <c r="X276" s="270"/>
      <c r="Y276" s="15"/>
      <c r="Z276" s="15"/>
      <c r="AA276" s="15"/>
      <c r="AB276" s="15"/>
      <c r="AC276" s="15"/>
      <c r="AD276" s="15"/>
      <c r="AE276" s="15"/>
      <c r="AT276" s="271" t="s">
        <v>206</v>
      </c>
      <c r="AU276" s="271" t="s">
        <v>84</v>
      </c>
      <c r="AV276" s="15" t="s">
        <v>202</v>
      </c>
      <c r="AW276" s="15" t="s">
        <v>5</v>
      </c>
      <c r="AX276" s="15" t="s">
        <v>74</v>
      </c>
      <c r="AY276" s="271" t="s">
        <v>194</v>
      </c>
    </row>
    <row r="277" s="13" customFormat="1">
      <c r="A277" s="13"/>
      <c r="B277" s="239"/>
      <c r="C277" s="240"/>
      <c r="D277" s="241" t="s">
        <v>206</v>
      </c>
      <c r="E277" s="242" t="s">
        <v>20</v>
      </c>
      <c r="F277" s="243" t="s">
        <v>1968</v>
      </c>
      <c r="G277" s="240"/>
      <c r="H277" s="242" t="s">
        <v>20</v>
      </c>
      <c r="I277" s="244"/>
      <c r="J277" s="244"/>
      <c r="K277" s="240"/>
      <c r="L277" s="240"/>
      <c r="M277" s="245"/>
      <c r="N277" s="246"/>
      <c r="O277" s="247"/>
      <c r="P277" s="247"/>
      <c r="Q277" s="247"/>
      <c r="R277" s="247"/>
      <c r="S277" s="247"/>
      <c r="T277" s="247"/>
      <c r="U277" s="247"/>
      <c r="V277" s="247"/>
      <c r="W277" s="247"/>
      <c r="X277" s="248"/>
      <c r="Y277" s="13"/>
      <c r="Z277" s="13"/>
      <c r="AA277" s="13"/>
      <c r="AB277" s="13"/>
      <c r="AC277" s="13"/>
      <c r="AD277" s="13"/>
      <c r="AE277" s="13"/>
      <c r="AT277" s="249" t="s">
        <v>206</v>
      </c>
      <c r="AU277" s="249" t="s">
        <v>84</v>
      </c>
      <c r="AV277" s="13" t="s">
        <v>82</v>
      </c>
      <c r="AW277" s="13" t="s">
        <v>5</v>
      </c>
      <c r="AX277" s="13" t="s">
        <v>74</v>
      </c>
      <c r="AY277" s="249" t="s">
        <v>194</v>
      </c>
    </row>
    <row r="278" s="14" customFormat="1">
      <c r="A278" s="14"/>
      <c r="B278" s="250"/>
      <c r="C278" s="251"/>
      <c r="D278" s="241" t="s">
        <v>206</v>
      </c>
      <c r="E278" s="252" t="s">
        <v>20</v>
      </c>
      <c r="F278" s="253" t="s">
        <v>1969</v>
      </c>
      <c r="G278" s="251"/>
      <c r="H278" s="254">
        <v>0.20000000000000001</v>
      </c>
      <c r="I278" s="255"/>
      <c r="J278" s="255"/>
      <c r="K278" s="251"/>
      <c r="L278" s="251"/>
      <c r="M278" s="256"/>
      <c r="N278" s="257"/>
      <c r="O278" s="258"/>
      <c r="P278" s="258"/>
      <c r="Q278" s="258"/>
      <c r="R278" s="258"/>
      <c r="S278" s="258"/>
      <c r="T278" s="258"/>
      <c r="U278" s="258"/>
      <c r="V278" s="258"/>
      <c r="W278" s="258"/>
      <c r="X278" s="259"/>
      <c r="Y278" s="14"/>
      <c r="Z278" s="14"/>
      <c r="AA278" s="14"/>
      <c r="AB278" s="14"/>
      <c r="AC278" s="14"/>
      <c r="AD278" s="14"/>
      <c r="AE278" s="14"/>
      <c r="AT278" s="260" t="s">
        <v>206</v>
      </c>
      <c r="AU278" s="260" t="s">
        <v>84</v>
      </c>
      <c r="AV278" s="14" t="s">
        <v>84</v>
      </c>
      <c r="AW278" s="14" t="s">
        <v>5</v>
      </c>
      <c r="AX278" s="14" t="s">
        <v>74</v>
      </c>
      <c r="AY278" s="260" t="s">
        <v>194</v>
      </c>
    </row>
    <row r="279" s="16" customFormat="1">
      <c r="A279" s="16"/>
      <c r="B279" s="272"/>
      <c r="C279" s="273"/>
      <c r="D279" s="241" t="s">
        <v>206</v>
      </c>
      <c r="E279" s="274" t="s">
        <v>20</v>
      </c>
      <c r="F279" s="275" t="s">
        <v>1823</v>
      </c>
      <c r="G279" s="273"/>
      <c r="H279" s="276">
        <v>0.20000000000000001</v>
      </c>
      <c r="I279" s="277"/>
      <c r="J279" s="277"/>
      <c r="K279" s="273"/>
      <c r="L279" s="273"/>
      <c r="M279" s="278"/>
      <c r="N279" s="279"/>
      <c r="O279" s="280"/>
      <c r="P279" s="280"/>
      <c r="Q279" s="280"/>
      <c r="R279" s="280"/>
      <c r="S279" s="280"/>
      <c r="T279" s="280"/>
      <c r="U279" s="280"/>
      <c r="V279" s="280"/>
      <c r="W279" s="280"/>
      <c r="X279" s="281"/>
      <c r="Y279" s="16"/>
      <c r="Z279" s="16"/>
      <c r="AA279" s="16"/>
      <c r="AB279" s="16"/>
      <c r="AC279" s="16"/>
      <c r="AD279" s="16"/>
      <c r="AE279" s="16"/>
      <c r="AT279" s="282" t="s">
        <v>206</v>
      </c>
      <c r="AU279" s="282" t="s">
        <v>84</v>
      </c>
      <c r="AV279" s="16" t="s">
        <v>215</v>
      </c>
      <c r="AW279" s="16" t="s">
        <v>5</v>
      </c>
      <c r="AX279" s="16" t="s">
        <v>82</v>
      </c>
      <c r="AY279" s="282" t="s">
        <v>194</v>
      </c>
    </row>
    <row r="280" s="2" customFormat="1" ht="24.15" customHeight="1">
      <c r="A280" s="41"/>
      <c r="B280" s="42"/>
      <c r="C280" s="220" t="s">
        <v>324</v>
      </c>
      <c r="D280" s="220" t="s">
        <v>197</v>
      </c>
      <c r="E280" s="221" t="s">
        <v>1645</v>
      </c>
      <c r="F280" s="222" t="s">
        <v>1646</v>
      </c>
      <c r="G280" s="223" t="s">
        <v>218</v>
      </c>
      <c r="H280" s="224">
        <v>0.40000000000000002</v>
      </c>
      <c r="I280" s="225"/>
      <c r="J280" s="225"/>
      <c r="K280" s="226">
        <f>ROUND(P280*H280,2)</f>
        <v>0</v>
      </c>
      <c r="L280" s="222" t="s">
        <v>201</v>
      </c>
      <c r="M280" s="47"/>
      <c r="N280" s="227" t="s">
        <v>20</v>
      </c>
      <c r="O280" s="228" t="s">
        <v>43</v>
      </c>
      <c r="P280" s="229">
        <f>I280+J280</f>
        <v>0</v>
      </c>
      <c r="Q280" s="229">
        <f>ROUND(I280*H280,2)</f>
        <v>0</v>
      </c>
      <c r="R280" s="229">
        <f>ROUND(J280*H280,2)</f>
        <v>0</v>
      </c>
      <c r="S280" s="87"/>
      <c r="T280" s="230">
        <f>S280*H280</f>
        <v>0</v>
      </c>
      <c r="U280" s="230">
        <v>0</v>
      </c>
      <c r="V280" s="230">
        <f>U280*H280</f>
        <v>0</v>
      </c>
      <c r="W280" s="230">
        <v>0</v>
      </c>
      <c r="X280" s="231">
        <f>W280*H280</f>
        <v>0</v>
      </c>
      <c r="Y280" s="41"/>
      <c r="Z280" s="41"/>
      <c r="AA280" s="41"/>
      <c r="AB280" s="41"/>
      <c r="AC280" s="41"/>
      <c r="AD280" s="41"/>
      <c r="AE280" s="41"/>
      <c r="AR280" s="232" t="s">
        <v>202</v>
      </c>
      <c r="AT280" s="232" t="s">
        <v>197</v>
      </c>
      <c r="AU280" s="232" t="s">
        <v>84</v>
      </c>
      <c r="AY280" s="20" t="s">
        <v>194</v>
      </c>
      <c r="BE280" s="233">
        <f>IF(O280="základní",K280,0)</f>
        <v>0</v>
      </c>
      <c r="BF280" s="233">
        <f>IF(O280="snížená",K280,0)</f>
        <v>0</v>
      </c>
      <c r="BG280" s="233">
        <f>IF(O280="zákl. přenesená",K280,0)</f>
        <v>0</v>
      </c>
      <c r="BH280" s="233">
        <f>IF(O280="sníž. přenesená",K280,0)</f>
        <v>0</v>
      </c>
      <c r="BI280" s="233">
        <f>IF(O280="nulová",K280,0)</f>
        <v>0</v>
      </c>
      <c r="BJ280" s="20" t="s">
        <v>82</v>
      </c>
      <c r="BK280" s="233">
        <f>ROUND(P280*H280,2)</f>
        <v>0</v>
      </c>
      <c r="BL280" s="20" t="s">
        <v>202</v>
      </c>
      <c r="BM280" s="232" t="s">
        <v>1970</v>
      </c>
    </row>
    <row r="281" s="2" customFormat="1">
      <c r="A281" s="41"/>
      <c r="B281" s="42"/>
      <c r="C281" s="43"/>
      <c r="D281" s="234" t="s">
        <v>204</v>
      </c>
      <c r="E281" s="43"/>
      <c r="F281" s="235" t="s">
        <v>1648</v>
      </c>
      <c r="G281" s="43"/>
      <c r="H281" s="43"/>
      <c r="I281" s="236"/>
      <c r="J281" s="236"/>
      <c r="K281" s="43"/>
      <c r="L281" s="43"/>
      <c r="M281" s="47"/>
      <c r="N281" s="237"/>
      <c r="O281" s="238"/>
      <c r="P281" s="87"/>
      <c r="Q281" s="87"/>
      <c r="R281" s="87"/>
      <c r="S281" s="87"/>
      <c r="T281" s="87"/>
      <c r="U281" s="87"/>
      <c r="V281" s="87"/>
      <c r="W281" s="87"/>
      <c r="X281" s="88"/>
      <c r="Y281" s="41"/>
      <c r="Z281" s="41"/>
      <c r="AA281" s="41"/>
      <c r="AB281" s="41"/>
      <c r="AC281" s="41"/>
      <c r="AD281" s="41"/>
      <c r="AE281" s="41"/>
      <c r="AT281" s="20" t="s">
        <v>204</v>
      </c>
      <c r="AU281" s="20" t="s">
        <v>84</v>
      </c>
    </row>
    <row r="282" s="13" customFormat="1">
      <c r="A282" s="13"/>
      <c r="B282" s="239"/>
      <c r="C282" s="240"/>
      <c r="D282" s="241" t="s">
        <v>206</v>
      </c>
      <c r="E282" s="242" t="s">
        <v>20</v>
      </c>
      <c r="F282" s="243" t="s">
        <v>1947</v>
      </c>
      <c r="G282" s="240"/>
      <c r="H282" s="242" t="s">
        <v>20</v>
      </c>
      <c r="I282" s="244"/>
      <c r="J282" s="244"/>
      <c r="K282" s="240"/>
      <c r="L282" s="240"/>
      <c r="M282" s="245"/>
      <c r="N282" s="246"/>
      <c r="O282" s="247"/>
      <c r="P282" s="247"/>
      <c r="Q282" s="247"/>
      <c r="R282" s="247"/>
      <c r="S282" s="247"/>
      <c r="T282" s="247"/>
      <c r="U282" s="247"/>
      <c r="V282" s="247"/>
      <c r="W282" s="247"/>
      <c r="X282" s="248"/>
      <c r="Y282" s="13"/>
      <c r="Z282" s="13"/>
      <c r="AA282" s="13"/>
      <c r="AB282" s="13"/>
      <c r="AC282" s="13"/>
      <c r="AD282" s="13"/>
      <c r="AE282" s="13"/>
      <c r="AT282" s="249" t="s">
        <v>206</v>
      </c>
      <c r="AU282" s="249" t="s">
        <v>84</v>
      </c>
      <c r="AV282" s="13" t="s">
        <v>82</v>
      </c>
      <c r="AW282" s="13" t="s">
        <v>5</v>
      </c>
      <c r="AX282" s="13" t="s">
        <v>74</v>
      </c>
      <c r="AY282" s="249" t="s">
        <v>194</v>
      </c>
    </row>
    <row r="283" s="13" customFormat="1">
      <c r="A283" s="13"/>
      <c r="B283" s="239"/>
      <c r="C283" s="240"/>
      <c r="D283" s="241" t="s">
        <v>206</v>
      </c>
      <c r="E283" s="242" t="s">
        <v>20</v>
      </c>
      <c r="F283" s="243" t="s">
        <v>1971</v>
      </c>
      <c r="G283" s="240"/>
      <c r="H283" s="242" t="s">
        <v>20</v>
      </c>
      <c r="I283" s="244"/>
      <c r="J283" s="244"/>
      <c r="K283" s="240"/>
      <c r="L283" s="240"/>
      <c r="M283" s="245"/>
      <c r="N283" s="246"/>
      <c r="O283" s="247"/>
      <c r="P283" s="247"/>
      <c r="Q283" s="247"/>
      <c r="R283" s="247"/>
      <c r="S283" s="247"/>
      <c r="T283" s="247"/>
      <c r="U283" s="247"/>
      <c r="V283" s="247"/>
      <c r="W283" s="247"/>
      <c r="X283" s="248"/>
      <c r="Y283" s="13"/>
      <c r="Z283" s="13"/>
      <c r="AA283" s="13"/>
      <c r="AB283" s="13"/>
      <c r="AC283" s="13"/>
      <c r="AD283" s="13"/>
      <c r="AE283" s="13"/>
      <c r="AT283" s="249" t="s">
        <v>206</v>
      </c>
      <c r="AU283" s="249" t="s">
        <v>84</v>
      </c>
      <c r="AV283" s="13" t="s">
        <v>82</v>
      </c>
      <c r="AW283" s="13" t="s">
        <v>5</v>
      </c>
      <c r="AX283" s="13" t="s">
        <v>74</v>
      </c>
      <c r="AY283" s="249" t="s">
        <v>194</v>
      </c>
    </row>
    <row r="284" s="13" customFormat="1">
      <c r="A284" s="13"/>
      <c r="B284" s="239"/>
      <c r="C284" s="240"/>
      <c r="D284" s="241" t="s">
        <v>206</v>
      </c>
      <c r="E284" s="242" t="s">
        <v>20</v>
      </c>
      <c r="F284" s="243" t="s">
        <v>218</v>
      </c>
      <c r="G284" s="240"/>
      <c r="H284" s="242" t="s">
        <v>20</v>
      </c>
      <c r="I284" s="244"/>
      <c r="J284" s="244"/>
      <c r="K284" s="240"/>
      <c r="L284" s="240"/>
      <c r="M284" s="245"/>
      <c r="N284" s="246"/>
      <c r="O284" s="247"/>
      <c r="P284" s="247"/>
      <c r="Q284" s="247"/>
      <c r="R284" s="247"/>
      <c r="S284" s="247"/>
      <c r="T284" s="247"/>
      <c r="U284" s="247"/>
      <c r="V284" s="247"/>
      <c r="W284" s="247"/>
      <c r="X284" s="248"/>
      <c r="Y284" s="13"/>
      <c r="Z284" s="13"/>
      <c r="AA284" s="13"/>
      <c r="AB284" s="13"/>
      <c r="AC284" s="13"/>
      <c r="AD284" s="13"/>
      <c r="AE284" s="13"/>
      <c r="AT284" s="249" t="s">
        <v>206</v>
      </c>
      <c r="AU284" s="249" t="s">
        <v>84</v>
      </c>
      <c r="AV284" s="13" t="s">
        <v>82</v>
      </c>
      <c r="AW284" s="13" t="s">
        <v>5</v>
      </c>
      <c r="AX284" s="13" t="s">
        <v>74</v>
      </c>
      <c r="AY284" s="249" t="s">
        <v>194</v>
      </c>
    </row>
    <row r="285" s="14" customFormat="1">
      <c r="A285" s="14"/>
      <c r="B285" s="250"/>
      <c r="C285" s="251"/>
      <c r="D285" s="241" t="s">
        <v>206</v>
      </c>
      <c r="E285" s="252" t="s">
        <v>20</v>
      </c>
      <c r="F285" s="253" t="s">
        <v>1972</v>
      </c>
      <c r="G285" s="251"/>
      <c r="H285" s="254">
        <v>0.40000000000000002</v>
      </c>
      <c r="I285" s="255"/>
      <c r="J285" s="255"/>
      <c r="K285" s="251"/>
      <c r="L285" s="251"/>
      <c r="M285" s="256"/>
      <c r="N285" s="257"/>
      <c r="O285" s="258"/>
      <c r="P285" s="258"/>
      <c r="Q285" s="258"/>
      <c r="R285" s="258"/>
      <c r="S285" s="258"/>
      <c r="T285" s="258"/>
      <c r="U285" s="258"/>
      <c r="V285" s="258"/>
      <c r="W285" s="258"/>
      <c r="X285" s="259"/>
      <c r="Y285" s="14"/>
      <c r="Z285" s="14"/>
      <c r="AA285" s="14"/>
      <c r="AB285" s="14"/>
      <c r="AC285" s="14"/>
      <c r="AD285" s="14"/>
      <c r="AE285" s="14"/>
      <c r="AT285" s="260" t="s">
        <v>206</v>
      </c>
      <c r="AU285" s="260" t="s">
        <v>84</v>
      </c>
      <c r="AV285" s="14" t="s">
        <v>84</v>
      </c>
      <c r="AW285" s="14" t="s">
        <v>5</v>
      </c>
      <c r="AX285" s="14" t="s">
        <v>74</v>
      </c>
      <c r="AY285" s="260" t="s">
        <v>194</v>
      </c>
    </row>
    <row r="286" s="15" customFormat="1">
      <c r="A286" s="15"/>
      <c r="B286" s="261"/>
      <c r="C286" s="262"/>
      <c r="D286" s="241" t="s">
        <v>206</v>
      </c>
      <c r="E286" s="263" t="s">
        <v>20</v>
      </c>
      <c r="F286" s="264" t="s">
        <v>210</v>
      </c>
      <c r="G286" s="262"/>
      <c r="H286" s="265">
        <v>0.40000000000000002</v>
      </c>
      <c r="I286" s="266"/>
      <c r="J286" s="266"/>
      <c r="K286" s="262"/>
      <c r="L286" s="262"/>
      <c r="M286" s="267"/>
      <c r="N286" s="268"/>
      <c r="O286" s="269"/>
      <c r="P286" s="269"/>
      <c r="Q286" s="269"/>
      <c r="R286" s="269"/>
      <c r="S286" s="269"/>
      <c r="T286" s="269"/>
      <c r="U286" s="269"/>
      <c r="V286" s="269"/>
      <c r="W286" s="269"/>
      <c r="X286" s="270"/>
      <c r="Y286" s="15"/>
      <c r="Z286" s="15"/>
      <c r="AA286" s="15"/>
      <c r="AB286" s="15"/>
      <c r="AC286" s="15"/>
      <c r="AD286" s="15"/>
      <c r="AE286" s="15"/>
      <c r="AT286" s="271" t="s">
        <v>206</v>
      </c>
      <c r="AU286" s="271" t="s">
        <v>84</v>
      </c>
      <c r="AV286" s="15" t="s">
        <v>202</v>
      </c>
      <c r="AW286" s="15" t="s">
        <v>5</v>
      </c>
      <c r="AX286" s="15" t="s">
        <v>82</v>
      </c>
      <c r="AY286" s="271" t="s">
        <v>194</v>
      </c>
    </row>
    <row r="287" s="2" customFormat="1" ht="24.15" customHeight="1">
      <c r="A287" s="41"/>
      <c r="B287" s="42"/>
      <c r="C287" s="220" t="s">
        <v>331</v>
      </c>
      <c r="D287" s="220" t="s">
        <v>197</v>
      </c>
      <c r="E287" s="221" t="s">
        <v>1826</v>
      </c>
      <c r="F287" s="222" t="s">
        <v>1652</v>
      </c>
      <c r="G287" s="223" t="s">
        <v>218</v>
      </c>
      <c r="H287" s="224">
        <v>0.40000000000000002</v>
      </c>
      <c r="I287" s="225"/>
      <c r="J287" s="225"/>
      <c r="K287" s="226">
        <f>ROUND(P287*H287,2)</f>
        <v>0</v>
      </c>
      <c r="L287" s="222" t="s">
        <v>201</v>
      </c>
      <c r="M287" s="47"/>
      <c r="N287" s="227" t="s">
        <v>20</v>
      </c>
      <c r="O287" s="228" t="s">
        <v>43</v>
      </c>
      <c r="P287" s="229">
        <f>I287+J287</f>
        <v>0</v>
      </c>
      <c r="Q287" s="229">
        <f>ROUND(I287*H287,2)</f>
        <v>0</v>
      </c>
      <c r="R287" s="229">
        <f>ROUND(J287*H287,2)</f>
        <v>0</v>
      </c>
      <c r="S287" s="87"/>
      <c r="T287" s="230">
        <f>S287*H287</f>
        <v>0</v>
      </c>
      <c r="U287" s="230">
        <v>0</v>
      </c>
      <c r="V287" s="230">
        <f>U287*H287</f>
        <v>0</v>
      </c>
      <c r="W287" s="230">
        <v>0</v>
      </c>
      <c r="X287" s="231">
        <f>W287*H287</f>
        <v>0</v>
      </c>
      <c r="Y287" s="41"/>
      <c r="Z287" s="41"/>
      <c r="AA287" s="41"/>
      <c r="AB287" s="41"/>
      <c r="AC287" s="41"/>
      <c r="AD287" s="41"/>
      <c r="AE287" s="41"/>
      <c r="AR287" s="232" t="s">
        <v>202</v>
      </c>
      <c r="AT287" s="232" t="s">
        <v>197</v>
      </c>
      <c r="AU287" s="232" t="s">
        <v>84</v>
      </c>
      <c r="AY287" s="20" t="s">
        <v>194</v>
      </c>
      <c r="BE287" s="233">
        <f>IF(O287="základní",K287,0)</f>
        <v>0</v>
      </c>
      <c r="BF287" s="233">
        <f>IF(O287="snížená",K287,0)</f>
        <v>0</v>
      </c>
      <c r="BG287" s="233">
        <f>IF(O287="zákl. přenesená",K287,0)</f>
        <v>0</v>
      </c>
      <c r="BH287" s="233">
        <f>IF(O287="sníž. přenesená",K287,0)</f>
        <v>0</v>
      </c>
      <c r="BI287" s="233">
        <f>IF(O287="nulová",K287,0)</f>
        <v>0</v>
      </c>
      <c r="BJ287" s="20" t="s">
        <v>82</v>
      </c>
      <c r="BK287" s="233">
        <f>ROUND(P287*H287,2)</f>
        <v>0</v>
      </c>
      <c r="BL287" s="20" t="s">
        <v>202</v>
      </c>
      <c r="BM287" s="232" t="s">
        <v>1973</v>
      </c>
    </row>
    <row r="288" s="2" customFormat="1">
      <c r="A288" s="41"/>
      <c r="B288" s="42"/>
      <c r="C288" s="43"/>
      <c r="D288" s="234" t="s">
        <v>204</v>
      </c>
      <c r="E288" s="43"/>
      <c r="F288" s="235" t="s">
        <v>1828</v>
      </c>
      <c r="G288" s="43"/>
      <c r="H288" s="43"/>
      <c r="I288" s="236"/>
      <c r="J288" s="236"/>
      <c r="K288" s="43"/>
      <c r="L288" s="43"/>
      <c r="M288" s="47"/>
      <c r="N288" s="237"/>
      <c r="O288" s="238"/>
      <c r="P288" s="87"/>
      <c r="Q288" s="87"/>
      <c r="R288" s="87"/>
      <c r="S288" s="87"/>
      <c r="T288" s="87"/>
      <c r="U288" s="87"/>
      <c r="V288" s="87"/>
      <c r="W288" s="87"/>
      <c r="X288" s="88"/>
      <c r="Y288" s="41"/>
      <c r="Z288" s="41"/>
      <c r="AA288" s="41"/>
      <c r="AB288" s="41"/>
      <c r="AC288" s="41"/>
      <c r="AD288" s="41"/>
      <c r="AE288" s="41"/>
      <c r="AT288" s="20" t="s">
        <v>204</v>
      </c>
      <c r="AU288" s="20" t="s">
        <v>84</v>
      </c>
    </row>
    <row r="289" s="13" customFormat="1">
      <c r="A289" s="13"/>
      <c r="B289" s="239"/>
      <c r="C289" s="240"/>
      <c r="D289" s="241" t="s">
        <v>206</v>
      </c>
      <c r="E289" s="242" t="s">
        <v>20</v>
      </c>
      <c r="F289" s="243" t="s">
        <v>1947</v>
      </c>
      <c r="G289" s="240"/>
      <c r="H289" s="242" t="s">
        <v>20</v>
      </c>
      <c r="I289" s="244"/>
      <c r="J289" s="244"/>
      <c r="K289" s="240"/>
      <c r="L289" s="240"/>
      <c r="M289" s="245"/>
      <c r="N289" s="246"/>
      <c r="O289" s="247"/>
      <c r="P289" s="247"/>
      <c r="Q289" s="247"/>
      <c r="R289" s="247"/>
      <c r="S289" s="247"/>
      <c r="T289" s="247"/>
      <c r="U289" s="247"/>
      <c r="V289" s="247"/>
      <c r="W289" s="247"/>
      <c r="X289" s="248"/>
      <c r="Y289" s="13"/>
      <c r="Z289" s="13"/>
      <c r="AA289" s="13"/>
      <c r="AB289" s="13"/>
      <c r="AC289" s="13"/>
      <c r="AD289" s="13"/>
      <c r="AE289" s="13"/>
      <c r="AT289" s="249" t="s">
        <v>206</v>
      </c>
      <c r="AU289" s="249" t="s">
        <v>84</v>
      </c>
      <c r="AV289" s="13" t="s">
        <v>82</v>
      </c>
      <c r="AW289" s="13" t="s">
        <v>5</v>
      </c>
      <c r="AX289" s="13" t="s">
        <v>74</v>
      </c>
      <c r="AY289" s="249" t="s">
        <v>194</v>
      </c>
    </row>
    <row r="290" s="13" customFormat="1">
      <c r="A290" s="13"/>
      <c r="B290" s="239"/>
      <c r="C290" s="240"/>
      <c r="D290" s="241" t="s">
        <v>206</v>
      </c>
      <c r="E290" s="242" t="s">
        <v>20</v>
      </c>
      <c r="F290" s="243" t="s">
        <v>1971</v>
      </c>
      <c r="G290" s="240"/>
      <c r="H290" s="242" t="s">
        <v>20</v>
      </c>
      <c r="I290" s="244"/>
      <c r="J290" s="244"/>
      <c r="K290" s="240"/>
      <c r="L290" s="240"/>
      <c r="M290" s="245"/>
      <c r="N290" s="246"/>
      <c r="O290" s="247"/>
      <c r="P290" s="247"/>
      <c r="Q290" s="247"/>
      <c r="R290" s="247"/>
      <c r="S290" s="247"/>
      <c r="T290" s="247"/>
      <c r="U290" s="247"/>
      <c r="V290" s="247"/>
      <c r="W290" s="247"/>
      <c r="X290" s="248"/>
      <c r="Y290" s="13"/>
      <c r="Z290" s="13"/>
      <c r="AA290" s="13"/>
      <c r="AB290" s="13"/>
      <c r="AC290" s="13"/>
      <c r="AD290" s="13"/>
      <c r="AE290" s="13"/>
      <c r="AT290" s="249" t="s">
        <v>206</v>
      </c>
      <c r="AU290" s="249" t="s">
        <v>84</v>
      </c>
      <c r="AV290" s="13" t="s">
        <v>82</v>
      </c>
      <c r="AW290" s="13" t="s">
        <v>5</v>
      </c>
      <c r="AX290" s="13" t="s">
        <v>74</v>
      </c>
      <c r="AY290" s="249" t="s">
        <v>194</v>
      </c>
    </row>
    <row r="291" s="13" customFormat="1">
      <c r="A291" s="13"/>
      <c r="B291" s="239"/>
      <c r="C291" s="240"/>
      <c r="D291" s="241" t="s">
        <v>206</v>
      </c>
      <c r="E291" s="242" t="s">
        <v>20</v>
      </c>
      <c r="F291" s="243" t="s">
        <v>218</v>
      </c>
      <c r="G291" s="240"/>
      <c r="H291" s="242" t="s">
        <v>20</v>
      </c>
      <c r="I291" s="244"/>
      <c r="J291" s="244"/>
      <c r="K291" s="240"/>
      <c r="L291" s="240"/>
      <c r="M291" s="245"/>
      <c r="N291" s="246"/>
      <c r="O291" s="247"/>
      <c r="P291" s="247"/>
      <c r="Q291" s="247"/>
      <c r="R291" s="247"/>
      <c r="S291" s="247"/>
      <c r="T291" s="247"/>
      <c r="U291" s="247"/>
      <c r="V291" s="247"/>
      <c r="W291" s="247"/>
      <c r="X291" s="248"/>
      <c r="Y291" s="13"/>
      <c r="Z291" s="13"/>
      <c r="AA291" s="13"/>
      <c r="AB291" s="13"/>
      <c r="AC291" s="13"/>
      <c r="AD291" s="13"/>
      <c r="AE291" s="13"/>
      <c r="AT291" s="249" t="s">
        <v>206</v>
      </c>
      <c r="AU291" s="249" t="s">
        <v>84</v>
      </c>
      <c r="AV291" s="13" t="s">
        <v>82</v>
      </c>
      <c r="AW291" s="13" t="s">
        <v>5</v>
      </c>
      <c r="AX291" s="13" t="s">
        <v>74</v>
      </c>
      <c r="AY291" s="249" t="s">
        <v>194</v>
      </c>
    </row>
    <row r="292" s="14" customFormat="1">
      <c r="A292" s="14"/>
      <c r="B292" s="250"/>
      <c r="C292" s="251"/>
      <c r="D292" s="241" t="s">
        <v>206</v>
      </c>
      <c r="E292" s="252" t="s">
        <v>20</v>
      </c>
      <c r="F292" s="253" t="s">
        <v>1974</v>
      </c>
      <c r="G292" s="251"/>
      <c r="H292" s="254">
        <v>0.40000000000000002</v>
      </c>
      <c r="I292" s="255"/>
      <c r="J292" s="255"/>
      <c r="K292" s="251"/>
      <c r="L292" s="251"/>
      <c r="M292" s="256"/>
      <c r="N292" s="257"/>
      <c r="O292" s="258"/>
      <c r="P292" s="258"/>
      <c r="Q292" s="258"/>
      <c r="R292" s="258"/>
      <c r="S292" s="258"/>
      <c r="T292" s="258"/>
      <c r="U292" s="258"/>
      <c r="V292" s="258"/>
      <c r="W292" s="258"/>
      <c r="X292" s="259"/>
      <c r="Y292" s="14"/>
      <c r="Z292" s="14"/>
      <c r="AA292" s="14"/>
      <c r="AB292" s="14"/>
      <c r="AC292" s="14"/>
      <c r="AD292" s="14"/>
      <c r="AE292" s="14"/>
      <c r="AT292" s="260" t="s">
        <v>206</v>
      </c>
      <c r="AU292" s="260" t="s">
        <v>84</v>
      </c>
      <c r="AV292" s="14" t="s">
        <v>84</v>
      </c>
      <c r="AW292" s="14" t="s">
        <v>5</v>
      </c>
      <c r="AX292" s="14" t="s">
        <v>82</v>
      </c>
      <c r="AY292" s="260" t="s">
        <v>194</v>
      </c>
    </row>
    <row r="293" s="2" customFormat="1" ht="24.15" customHeight="1">
      <c r="A293" s="41"/>
      <c r="B293" s="42"/>
      <c r="C293" s="220" t="s">
        <v>333</v>
      </c>
      <c r="D293" s="220" t="s">
        <v>197</v>
      </c>
      <c r="E293" s="221" t="s">
        <v>1829</v>
      </c>
      <c r="F293" s="222" t="s">
        <v>1656</v>
      </c>
      <c r="G293" s="223" t="s">
        <v>218</v>
      </c>
      <c r="H293" s="224">
        <v>4</v>
      </c>
      <c r="I293" s="225"/>
      <c r="J293" s="225"/>
      <c r="K293" s="226">
        <f>ROUND(P293*H293,2)</f>
        <v>0</v>
      </c>
      <c r="L293" s="222" t="s">
        <v>201</v>
      </c>
      <c r="M293" s="47"/>
      <c r="N293" s="227" t="s">
        <v>20</v>
      </c>
      <c r="O293" s="228" t="s">
        <v>43</v>
      </c>
      <c r="P293" s="229">
        <f>I293+J293</f>
        <v>0</v>
      </c>
      <c r="Q293" s="229">
        <f>ROUND(I293*H293,2)</f>
        <v>0</v>
      </c>
      <c r="R293" s="229">
        <f>ROUND(J293*H293,2)</f>
        <v>0</v>
      </c>
      <c r="S293" s="87"/>
      <c r="T293" s="230">
        <f>S293*H293</f>
        <v>0</v>
      </c>
      <c r="U293" s="230">
        <v>0</v>
      </c>
      <c r="V293" s="230">
        <f>U293*H293</f>
        <v>0</v>
      </c>
      <c r="W293" s="230">
        <v>0</v>
      </c>
      <c r="X293" s="231">
        <f>W293*H293</f>
        <v>0</v>
      </c>
      <c r="Y293" s="41"/>
      <c r="Z293" s="41"/>
      <c r="AA293" s="41"/>
      <c r="AB293" s="41"/>
      <c r="AC293" s="41"/>
      <c r="AD293" s="41"/>
      <c r="AE293" s="41"/>
      <c r="AR293" s="232" t="s">
        <v>202</v>
      </c>
      <c r="AT293" s="232" t="s">
        <v>197</v>
      </c>
      <c r="AU293" s="232" t="s">
        <v>84</v>
      </c>
      <c r="AY293" s="20" t="s">
        <v>194</v>
      </c>
      <c r="BE293" s="233">
        <f>IF(O293="základní",K293,0)</f>
        <v>0</v>
      </c>
      <c r="BF293" s="233">
        <f>IF(O293="snížená",K293,0)</f>
        <v>0</v>
      </c>
      <c r="BG293" s="233">
        <f>IF(O293="zákl. přenesená",K293,0)</f>
        <v>0</v>
      </c>
      <c r="BH293" s="233">
        <f>IF(O293="sníž. přenesená",K293,0)</f>
        <v>0</v>
      </c>
      <c r="BI293" s="233">
        <f>IF(O293="nulová",K293,0)</f>
        <v>0</v>
      </c>
      <c r="BJ293" s="20" t="s">
        <v>82</v>
      </c>
      <c r="BK293" s="233">
        <f>ROUND(P293*H293,2)</f>
        <v>0</v>
      </c>
      <c r="BL293" s="20" t="s">
        <v>202</v>
      </c>
      <c r="BM293" s="232" t="s">
        <v>1975</v>
      </c>
    </row>
    <row r="294" s="2" customFormat="1">
      <c r="A294" s="41"/>
      <c r="B294" s="42"/>
      <c r="C294" s="43"/>
      <c r="D294" s="234" t="s">
        <v>204</v>
      </c>
      <c r="E294" s="43"/>
      <c r="F294" s="235" t="s">
        <v>1831</v>
      </c>
      <c r="G294" s="43"/>
      <c r="H294" s="43"/>
      <c r="I294" s="236"/>
      <c r="J294" s="236"/>
      <c r="K294" s="43"/>
      <c r="L294" s="43"/>
      <c r="M294" s="47"/>
      <c r="N294" s="237"/>
      <c r="O294" s="238"/>
      <c r="P294" s="87"/>
      <c r="Q294" s="87"/>
      <c r="R294" s="87"/>
      <c r="S294" s="87"/>
      <c r="T294" s="87"/>
      <c r="U294" s="87"/>
      <c r="V294" s="87"/>
      <c r="W294" s="87"/>
      <c r="X294" s="88"/>
      <c r="Y294" s="41"/>
      <c r="Z294" s="41"/>
      <c r="AA294" s="41"/>
      <c r="AB294" s="41"/>
      <c r="AC294" s="41"/>
      <c r="AD294" s="41"/>
      <c r="AE294" s="41"/>
      <c r="AT294" s="20" t="s">
        <v>204</v>
      </c>
      <c r="AU294" s="20" t="s">
        <v>84</v>
      </c>
    </row>
    <row r="295" s="13" customFormat="1">
      <c r="A295" s="13"/>
      <c r="B295" s="239"/>
      <c r="C295" s="240"/>
      <c r="D295" s="241" t="s">
        <v>206</v>
      </c>
      <c r="E295" s="242" t="s">
        <v>20</v>
      </c>
      <c r="F295" s="243" t="s">
        <v>1947</v>
      </c>
      <c r="G295" s="240"/>
      <c r="H295" s="242" t="s">
        <v>20</v>
      </c>
      <c r="I295" s="244"/>
      <c r="J295" s="244"/>
      <c r="K295" s="240"/>
      <c r="L295" s="240"/>
      <c r="M295" s="245"/>
      <c r="N295" s="246"/>
      <c r="O295" s="247"/>
      <c r="P295" s="247"/>
      <c r="Q295" s="247"/>
      <c r="R295" s="247"/>
      <c r="S295" s="247"/>
      <c r="T295" s="247"/>
      <c r="U295" s="247"/>
      <c r="V295" s="247"/>
      <c r="W295" s="247"/>
      <c r="X295" s="248"/>
      <c r="Y295" s="13"/>
      <c r="Z295" s="13"/>
      <c r="AA295" s="13"/>
      <c r="AB295" s="13"/>
      <c r="AC295" s="13"/>
      <c r="AD295" s="13"/>
      <c r="AE295" s="13"/>
      <c r="AT295" s="249" t="s">
        <v>206</v>
      </c>
      <c r="AU295" s="249" t="s">
        <v>84</v>
      </c>
      <c r="AV295" s="13" t="s">
        <v>82</v>
      </c>
      <c r="AW295" s="13" t="s">
        <v>5</v>
      </c>
      <c r="AX295" s="13" t="s">
        <v>74</v>
      </c>
      <c r="AY295" s="249" t="s">
        <v>194</v>
      </c>
    </row>
    <row r="296" s="13" customFormat="1">
      <c r="A296" s="13"/>
      <c r="B296" s="239"/>
      <c r="C296" s="240"/>
      <c r="D296" s="241" t="s">
        <v>206</v>
      </c>
      <c r="E296" s="242" t="s">
        <v>20</v>
      </c>
      <c r="F296" s="243" t="s">
        <v>1971</v>
      </c>
      <c r="G296" s="240"/>
      <c r="H296" s="242" t="s">
        <v>20</v>
      </c>
      <c r="I296" s="244"/>
      <c r="J296" s="244"/>
      <c r="K296" s="240"/>
      <c r="L296" s="240"/>
      <c r="M296" s="245"/>
      <c r="N296" s="246"/>
      <c r="O296" s="247"/>
      <c r="P296" s="247"/>
      <c r="Q296" s="247"/>
      <c r="R296" s="247"/>
      <c r="S296" s="247"/>
      <c r="T296" s="247"/>
      <c r="U296" s="247"/>
      <c r="V296" s="247"/>
      <c r="W296" s="247"/>
      <c r="X296" s="248"/>
      <c r="Y296" s="13"/>
      <c r="Z296" s="13"/>
      <c r="AA296" s="13"/>
      <c r="AB296" s="13"/>
      <c r="AC296" s="13"/>
      <c r="AD296" s="13"/>
      <c r="AE296" s="13"/>
      <c r="AT296" s="249" t="s">
        <v>206</v>
      </c>
      <c r="AU296" s="249" t="s">
        <v>84</v>
      </c>
      <c r="AV296" s="13" t="s">
        <v>82</v>
      </c>
      <c r="AW296" s="13" t="s">
        <v>5</v>
      </c>
      <c r="AX296" s="13" t="s">
        <v>74</v>
      </c>
      <c r="AY296" s="249" t="s">
        <v>194</v>
      </c>
    </row>
    <row r="297" s="13" customFormat="1">
      <c r="A297" s="13"/>
      <c r="B297" s="239"/>
      <c r="C297" s="240"/>
      <c r="D297" s="241" t="s">
        <v>206</v>
      </c>
      <c r="E297" s="242" t="s">
        <v>20</v>
      </c>
      <c r="F297" s="243" t="s">
        <v>218</v>
      </c>
      <c r="G297" s="240"/>
      <c r="H297" s="242" t="s">
        <v>20</v>
      </c>
      <c r="I297" s="244"/>
      <c r="J297" s="244"/>
      <c r="K297" s="240"/>
      <c r="L297" s="240"/>
      <c r="M297" s="245"/>
      <c r="N297" s="246"/>
      <c r="O297" s="247"/>
      <c r="P297" s="247"/>
      <c r="Q297" s="247"/>
      <c r="R297" s="247"/>
      <c r="S297" s="247"/>
      <c r="T297" s="247"/>
      <c r="U297" s="247"/>
      <c r="V297" s="247"/>
      <c r="W297" s="247"/>
      <c r="X297" s="248"/>
      <c r="Y297" s="13"/>
      <c r="Z297" s="13"/>
      <c r="AA297" s="13"/>
      <c r="AB297" s="13"/>
      <c r="AC297" s="13"/>
      <c r="AD297" s="13"/>
      <c r="AE297" s="13"/>
      <c r="AT297" s="249" t="s">
        <v>206</v>
      </c>
      <c r="AU297" s="249" t="s">
        <v>84</v>
      </c>
      <c r="AV297" s="13" t="s">
        <v>82</v>
      </c>
      <c r="AW297" s="13" t="s">
        <v>5</v>
      </c>
      <c r="AX297" s="13" t="s">
        <v>74</v>
      </c>
      <c r="AY297" s="249" t="s">
        <v>194</v>
      </c>
    </row>
    <row r="298" s="14" customFormat="1">
      <c r="A298" s="14"/>
      <c r="B298" s="250"/>
      <c r="C298" s="251"/>
      <c r="D298" s="241" t="s">
        <v>206</v>
      </c>
      <c r="E298" s="252" t="s">
        <v>20</v>
      </c>
      <c r="F298" s="253" t="s">
        <v>1974</v>
      </c>
      <c r="G298" s="251"/>
      <c r="H298" s="254">
        <v>0.40000000000000002</v>
      </c>
      <c r="I298" s="255"/>
      <c r="J298" s="255"/>
      <c r="K298" s="251"/>
      <c r="L298" s="251"/>
      <c r="M298" s="256"/>
      <c r="N298" s="257"/>
      <c r="O298" s="258"/>
      <c r="P298" s="258"/>
      <c r="Q298" s="258"/>
      <c r="R298" s="258"/>
      <c r="S298" s="258"/>
      <c r="T298" s="258"/>
      <c r="U298" s="258"/>
      <c r="V298" s="258"/>
      <c r="W298" s="258"/>
      <c r="X298" s="259"/>
      <c r="Y298" s="14"/>
      <c r="Z298" s="14"/>
      <c r="AA298" s="14"/>
      <c r="AB298" s="14"/>
      <c r="AC298" s="14"/>
      <c r="AD298" s="14"/>
      <c r="AE298" s="14"/>
      <c r="AT298" s="260" t="s">
        <v>206</v>
      </c>
      <c r="AU298" s="260" t="s">
        <v>84</v>
      </c>
      <c r="AV298" s="14" t="s">
        <v>84</v>
      </c>
      <c r="AW298" s="14" t="s">
        <v>5</v>
      </c>
      <c r="AX298" s="14" t="s">
        <v>74</v>
      </c>
      <c r="AY298" s="260" t="s">
        <v>194</v>
      </c>
    </row>
    <row r="299" s="15" customFormat="1">
      <c r="A299" s="15"/>
      <c r="B299" s="261"/>
      <c r="C299" s="262"/>
      <c r="D299" s="241" t="s">
        <v>206</v>
      </c>
      <c r="E299" s="263" t="s">
        <v>20</v>
      </c>
      <c r="F299" s="264" t="s">
        <v>210</v>
      </c>
      <c r="G299" s="262"/>
      <c r="H299" s="265">
        <v>0.40000000000000002</v>
      </c>
      <c r="I299" s="266"/>
      <c r="J299" s="266"/>
      <c r="K299" s="262"/>
      <c r="L299" s="262"/>
      <c r="M299" s="267"/>
      <c r="N299" s="268"/>
      <c r="O299" s="269"/>
      <c r="P299" s="269"/>
      <c r="Q299" s="269"/>
      <c r="R299" s="269"/>
      <c r="S299" s="269"/>
      <c r="T299" s="269"/>
      <c r="U299" s="269"/>
      <c r="V299" s="269"/>
      <c r="W299" s="269"/>
      <c r="X299" s="270"/>
      <c r="Y299" s="15"/>
      <c r="Z299" s="15"/>
      <c r="AA299" s="15"/>
      <c r="AB299" s="15"/>
      <c r="AC299" s="15"/>
      <c r="AD299" s="15"/>
      <c r="AE299" s="15"/>
      <c r="AT299" s="271" t="s">
        <v>206</v>
      </c>
      <c r="AU299" s="271" t="s">
        <v>84</v>
      </c>
      <c r="AV299" s="15" t="s">
        <v>202</v>
      </c>
      <c r="AW299" s="15" t="s">
        <v>5</v>
      </c>
      <c r="AX299" s="15" t="s">
        <v>82</v>
      </c>
      <c r="AY299" s="271" t="s">
        <v>194</v>
      </c>
    </row>
    <row r="300" s="14" customFormat="1">
      <c r="A300" s="14"/>
      <c r="B300" s="250"/>
      <c r="C300" s="251"/>
      <c r="D300" s="241" t="s">
        <v>206</v>
      </c>
      <c r="E300" s="251"/>
      <c r="F300" s="253" t="s">
        <v>1976</v>
      </c>
      <c r="G300" s="251"/>
      <c r="H300" s="254">
        <v>4</v>
      </c>
      <c r="I300" s="255"/>
      <c r="J300" s="255"/>
      <c r="K300" s="251"/>
      <c r="L300" s="251"/>
      <c r="M300" s="256"/>
      <c r="N300" s="257"/>
      <c r="O300" s="258"/>
      <c r="P300" s="258"/>
      <c r="Q300" s="258"/>
      <c r="R300" s="258"/>
      <c r="S300" s="258"/>
      <c r="T300" s="258"/>
      <c r="U300" s="258"/>
      <c r="V300" s="258"/>
      <c r="W300" s="258"/>
      <c r="X300" s="259"/>
      <c r="Y300" s="14"/>
      <c r="Z300" s="14"/>
      <c r="AA300" s="14"/>
      <c r="AB300" s="14"/>
      <c r="AC300" s="14"/>
      <c r="AD300" s="14"/>
      <c r="AE300" s="14"/>
      <c r="AT300" s="260" t="s">
        <v>206</v>
      </c>
      <c r="AU300" s="260" t="s">
        <v>84</v>
      </c>
      <c r="AV300" s="14" t="s">
        <v>84</v>
      </c>
      <c r="AW300" s="14" t="s">
        <v>4</v>
      </c>
      <c r="AX300" s="14" t="s">
        <v>82</v>
      </c>
      <c r="AY300" s="260" t="s">
        <v>194</v>
      </c>
    </row>
    <row r="301" s="12" customFormat="1" ht="22.8" customHeight="1">
      <c r="A301" s="12"/>
      <c r="B301" s="203"/>
      <c r="C301" s="204"/>
      <c r="D301" s="205" t="s">
        <v>73</v>
      </c>
      <c r="E301" s="218" t="s">
        <v>1748</v>
      </c>
      <c r="F301" s="218" t="s">
        <v>1977</v>
      </c>
      <c r="G301" s="204"/>
      <c r="H301" s="204"/>
      <c r="I301" s="207"/>
      <c r="J301" s="207"/>
      <c r="K301" s="219">
        <f>BK301</f>
        <v>0</v>
      </c>
      <c r="L301" s="204"/>
      <c r="M301" s="209"/>
      <c r="N301" s="210"/>
      <c r="O301" s="211"/>
      <c r="P301" s="211"/>
      <c r="Q301" s="212">
        <f>SUM(Q302:Q307)</f>
        <v>0</v>
      </c>
      <c r="R301" s="212">
        <f>SUM(R302:R307)</f>
        <v>0</v>
      </c>
      <c r="S301" s="211"/>
      <c r="T301" s="213">
        <f>SUM(T302:T307)</f>
        <v>0</v>
      </c>
      <c r="U301" s="211"/>
      <c r="V301" s="213">
        <f>SUM(V302:V307)</f>
        <v>0</v>
      </c>
      <c r="W301" s="211"/>
      <c r="X301" s="214">
        <f>SUM(X302:X307)</f>
        <v>0</v>
      </c>
      <c r="Y301" s="12"/>
      <c r="Z301" s="12"/>
      <c r="AA301" s="12"/>
      <c r="AB301" s="12"/>
      <c r="AC301" s="12"/>
      <c r="AD301" s="12"/>
      <c r="AE301" s="12"/>
      <c r="AR301" s="215" t="s">
        <v>82</v>
      </c>
      <c r="AT301" s="216" t="s">
        <v>73</v>
      </c>
      <c r="AU301" s="216" t="s">
        <v>82</v>
      </c>
      <c r="AY301" s="215" t="s">
        <v>194</v>
      </c>
      <c r="BK301" s="217">
        <f>SUM(BK302:BK307)</f>
        <v>0</v>
      </c>
    </row>
    <row r="302" s="2" customFormat="1">
      <c r="A302" s="41"/>
      <c r="B302" s="42"/>
      <c r="C302" s="220" t="s">
        <v>296</v>
      </c>
      <c r="D302" s="220" t="s">
        <v>197</v>
      </c>
      <c r="E302" s="221" t="s">
        <v>1293</v>
      </c>
      <c r="F302" s="222" t="s">
        <v>1294</v>
      </c>
      <c r="G302" s="223" t="s">
        <v>262</v>
      </c>
      <c r="H302" s="224">
        <v>9.2569999999999997</v>
      </c>
      <c r="I302" s="225"/>
      <c r="J302" s="225"/>
      <c r="K302" s="226">
        <f>ROUND(P302*H302,2)</f>
        <v>0</v>
      </c>
      <c r="L302" s="222" t="s">
        <v>201</v>
      </c>
      <c r="M302" s="47"/>
      <c r="N302" s="227" t="s">
        <v>20</v>
      </c>
      <c r="O302" s="228" t="s">
        <v>43</v>
      </c>
      <c r="P302" s="229">
        <f>I302+J302</f>
        <v>0</v>
      </c>
      <c r="Q302" s="229">
        <f>ROUND(I302*H302,2)</f>
        <v>0</v>
      </c>
      <c r="R302" s="229">
        <f>ROUND(J302*H302,2)</f>
        <v>0</v>
      </c>
      <c r="S302" s="87"/>
      <c r="T302" s="230">
        <f>S302*H302</f>
        <v>0</v>
      </c>
      <c r="U302" s="230">
        <v>0</v>
      </c>
      <c r="V302" s="230">
        <f>U302*H302</f>
        <v>0</v>
      </c>
      <c r="W302" s="230">
        <v>0</v>
      </c>
      <c r="X302" s="231">
        <f>W302*H302</f>
        <v>0</v>
      </c>
      <c r="Y302" s="41"/>
      <c r="Z302" s="41"/>
      <c r="AA302" s="41"/>
      <c r="AB302" s="41"/>
      <c r="AC302" s="41"/>
      <c r="AD302" s="41"/>
      <c r="AE302" s="41"/>
      <c r="AR302" s="232" t="s">
        <v>202</v>
      </c>
      <c r="AT302" s="232" t="s">
        <v>197</v>
      </c>
      <c r="AU302" s="232" t="s">
        <v>84</v>
      </c>
      <c r="AY302" s="20" t="s">
        <v>194</v>
      </c>
      <c r="BE302" s="233">
        <f>IF(O302="základní",K302,0)</f>
        <v>0</v>
      </c>
      <c r="BF302" s="233">
        <f>IF(O302="snížená",K302,0)</f>
        <v>0</v>
      </c>
      <c r="BG302" s="233">
        <f>IF(O302="zákl. přenesená",K302,0)</f>
        <v>0</v>
      </c>
      <c r="BH302" s="233">
        <f>IF(O302="sníž. přenesená",K302,0)</f>
        <v>0</v>
      </c>
      <c r="BI302" s="233">
        <f>IF(O302="nulová",K302,0)</f>
        <v>0</v>
      </c>
      <c r="BJ302" s="20" t="s">
        <v>82</v>
      </c>
      <c r="BK302" s="233">
        <f>ROUND(P302*H302,2)</f>
        <v>0</v>
      </c>
      <c r="BL302" s="20" t="s">
        <v>202</v>
      </c>
      <c r="BM302" s="232" t="s">
        <v>1978</v>
      </c>
    </row>
    <row r="303" s="2" customFormat="1">
      <c r="A303" s="41"/>
      <c r="B303" s="42"/>
      <c r="C303" s="43"/>
      <c r="D303" s="234" t="s">
        <v>204</v>
      </c>
      <c r="E303" s="43"/>
      <c r="F303" s="235" t="s">
        <v>1296</v>
      </c>
      <c r="G303" s="43"/>
      <c r="H303" s="43"/>
      <c r="I303" s="236"/>
      <c r="J303" s="236"/>
      <c r="K303" s="43"/>
      <c r="L303" s="43"/>
      <c r="M303" s="47"/>
      <c r="N303" s="237"/>
      <c r="O303" s="238"/>
      <c r="P303" s="87"/>
      <c r="Q303" s="87"/>
      <c r="R303" s="87"/>
      <c r="S303" s="87"/>
      <c r="T303" s="87"/>
      <c r="U303" s="87"/>
      <c r="V303" s="87"/>
      <c r="W303" s="87"/>
      <c r="X303" s="88"/>
      <c r="Y303" s="41"/>
      <c r="Z303" s="41"/>
      <c r="AA303" s="41"/>
      <c r="AB303" s="41"/>
      <c r="AC303" s="41"/>
      <c r="AD303" s="41"/>
      <c r="AE303" s="41"/>
      <c r="AT303" s="20" t="s">
        <v>204</v>
      </c>
      <c r="AU303" s="20" t="s">
        <v>84</v>
      </c>
    </row>
    <row r="304" s="14" customFormat="1">
      <c r="A304" s="14"/>
      <c r="B304" s="250"/>
      <c r="C304" s="251"/>
      <c r="D304" s="241" t="s">
        <v>206</v>
      </c>
      <c r="E304" s="252" t="s">
        <v>20</v>
      </c>
      <c r="F304" s="253" t="s">
        <v>1979</v>
      </c>
      <c r="G304" s="251"/>
      <c r="H304" s="254">
        <v>9.2569999999999997</v>
      </c>
      <c r="I304" s="255"/>
      <c r="J304" s="255"/>
      <c r="K304" s="251"/>
      <c r="L304" s="251"/>
      <c r="M304" s="256"/>
      <c r="N304" s="257"/>
      <c r="O304" s="258"/>
      <c r="P304" s="258"/>
      <c r="Q304" s="258"/>
      <c r="R304" s="258"/>
      <c r="S304" s="258"/>
      <c r="T304" s="258"/>
      <c r="U304" s="258"/>
      <c r="V304" s="258"/>
      <c r="W304" s="258"/>
      <c r="X304" s="259"/>
      <c r="Y304" s="14"/>
      <c r="Z304" s="14"/>
      <c r="AA304" s="14"/>
      <c r="AB304" s="14"/>
      <c r="AC304" s="14"/>
      <c r="AD304" s="14"/>
      <c r="AE304" s="14"/>
      <c r="AT304" s="260" t="s">
        <v>206</v>
      </c>
      <c r="AU304" s="260" t="s">
        <v>84</v>
      </c>
      <c r="AV304" s="14" t="s">
        <v>84</v>
      </c>
      <c r="AW304" s="14" t="s">
        <v>5</v>
      </c>
      <c r="AX304" s="14" t="s">
        <v>82</v>
      </c>
      <c r="AY304" s="260" t="s">
        <v>194</v>
      </c>
    </row>
    <row r="305" s="2" customFormat="1" ht="33" customHeight="1">
      <c r="A305" s="41"/>
      <c r="B305" s="42"/>
      <c r="C305" s="220" t="s">
        <v>8</v>
      </c>
      <c r="D305" s="220" t="s">
        <v>197</v>
      </c>
      <c r="E305" s="221" t="s">
        <v>1752</v>
      </c>
      <c r="F305" s="222" t="s">
        <v>1753</v>
      </c>
      <c r="G305" s="223" t="s">
        <v>262</v>
      </c>
      <c r="H305" s="224">
        <v>9.2569999999999997</v>
      </c>
      <c r="I305" s="225"/>
      <c r="J305" s="225"/>
      <c r="K305" s="226">
        <f>ROUND(P305*H305,2)</f>
        <v>0</v>
      </c>
      <c r="L305" s="222" t="s">
        <v>201</v>
      </c>
      <c r="M305" s="47"/>
      <c r="N305" s="227" t="s">
        <v>20</v>
      </c>
      <c r="O305" s="228" t="s">
        <v>43</v>
      </c>
      <c r="P305" s="229">
        <f>I305+J305</f>
        <v>0</v>
      </c>
      <c r="Q305" s="229">
        <f>ROUND(I305*H305,2)</f>
        <v>0</v>
      </c>
      <c r="R305" s="229">
        <f>ROUND(J305*H305,2)</f>
        <v>0</v>
      </c>
      <c r="S305" s="87"/>
      <c r="T305" s="230">
        <f>S305*H305</f>
        <v>0</v>
      </c>
      <c r="U305" s="230">
        <v>0</v>
      </c>
      <c r="V305" s="230">
        <f>U305*H305</f>
        <v>0</v>
      </c>
      <c r="W305" s="230">
        <v>0</v>
      </c>
      <c r="X305" s="231">
        <f>W305*H305</f>
        <v>0</v>
      </c>
      <c r="Y305" s="41"/>
      <c r="Z305" s="41"/>
      <c r="AA305" s="41"/>
      <c r="AB305" s="41"/>
      <c r="AC305" s="41"/>
      <c r="AD305" s="41"/>
      <c r="AE305" s="41"/>
      <c r="AR305" s="232" t="s">
        <v>202</v>
      </c>
      <c r="AT305" s="232" t="s">
        <v>197</v>
      </c>
      <c r="AU305" s="232" t="s">
        <v>84</v>
      </c>
      <c r="AY305" s="20" t="s">
        <v>194</v>
      </c>
      <c r="BE305" s="233">
        <f>IF(O305="základní",K305,0)</f>
        <v>0</v>
      </c>
      <c r="BF305" s="233">
        <f>IF(O305="snížená",K305,0)</f>
        <v>0</v>
      </c>
      <c r="BG305" s="233">
        <f>IF(O305="zákl. přenesená",K305,0)</f>
        <v>0</v>
      </c>
      <c r="BH305" s="233">
        <f>IF(O305="sníž. přenesená",K305,0)</f>
        <v>0</v>
      </c>
      <c r="BI305" s="233">
        <f>IF(O305="nulová",K305,0)</f>
        <v>0</v>
      </c>
      <c r="BJ305" s="20" t="s">
        <v>82</v>
      </c>
      <c r="BK305" s="233">
        <f>ROUND(P305*H305,2)</f>
        <v>0</v>
      </c>
      <c r="BL305" s="20" t="s">
        <v>202</v>
      </c>
      <c r="BM305" s="232" t="s">
        <v>1980</v>
      </c>
    </row>
    <row r="306" s="2" customFormat="1">
      <c r="A306" s="41"/>
      <c r="B306" s="42"/>
      <c r="C306" s="43"/>
      <c r="D306" s="234" t="s">
        <v>204</v>
      </c>
      <c r="E306" s="43"/>
      <c r="F306" s="235" t="s">
        <v>1755</v>
      </c>
      <c r="G306" s="43"/>
      <c r="H306" s="43"/>
      <c r="I306" s="236"/>
      <c r="J306" s="236"/>
      <c r="K306" s="43"/>
      <c r="L306" s="43"/>
      <c r="M306" s="47"/>
      <c r="N306" s="237"/>
      <c r="O306" s="238"/>
      <c r="P306" s="87"/>
      <c r="Q306" s="87"/>
      <c r="R306" s="87"/>
      <c r="S306" s="87"/>
      <c r="T306" s="87"/>
      <c r="U306" s="87"/>
      <c r="V306" s="87"/>
      <c r="W306" s="87"/>
      <c r="X306" s="88"/>
      <c r="Y306" s="41"/>
      <c r="Z306" s="41"/>
      <c r="AA306" s="41"/>
      <c r="AB306" s="41"/>
      <c r="AC306" s="41"/>
      <c r="AD306" s="41"/>
      <c r="AE306" s="41"/>
      <c r="AT306" s="20" t="s">
        <v>204</v>
      </c>
      <c r="AU306" s="20" t="s">
        <v>84</v>
      </c>
    </row>
    <row r="307" s="14" customFormat="1">
      <c r="A307" s="14"/>
      <c r="B307" s="250"/>
      <c r="C307" s="251"/>
      <c r="D307" s="241" t="s">
        <v>206</v>
      </c>
      <c r="E307" s="252" t="s">
        <v>20</v>
      </c>
      <c r="F307" s="253" t="s">
        <v>1979</v>
      </c>
      <c r="G307" s="251"/>
      <c r="H307" s="254">
        <v>9.2569999999999997</v>
      </c>
      <c r="I307" s="255"/>
      <c r="J307" s="255"/>
      <c r="K307" s="251"/>
      <c r="L307" s="251"/>
      <c r="M307" s="256"/>
      <c r="N307" s="257"/>
      <c r="O307" s="258"/>
      <c r="P307" s="258"/>
      <c r="Q307" s="258"/>
      <c r="R307" s="258"/>
      <c r="S307" s="258"/>
      <c r="T307" s="258"/>
      <c r="U307" s="258"/>
      <c r="V307" s="258"/>
      <c r="W307" s="258"/>
      <c r="X307" s="259"/>
      <c r="Y307" s="14"/>
      <c r="Z307" s="14"/>
      <c r="AA307" s="14"/>
      <c r="AB307" s="14"/>
      <c r="AC307" s="14"/>
      <c r="AD307" s="14"/>
      <c r="AE307" s="14"/>
      <c r="AT307" s="260" t="s">
        <v>206</v>
      </c>
      <c r="AU307" s="260" t="s">
        <v>84</v>
      </c>
      <c r="AV307" s="14" t="s">
        <v>84</v>
      </c>
      <c r="AW307" s="14" t="s">
        <v>5</v>
      </c>
      <c r="AX307" s="14" t="s">
        <v>82</v>
      </c>
      <c r="AY307" s="260" t="s">
        <v>194</v>
      </c>
    </row>
    <row r="308" s="12" customFormat="1" ht="22.8" customHeight="1">
      <c r="A308" s="12"/>
      <c r="B308" s="203"/>
      <c r="C308" s="204"/>
      <c r="D308" s="205" t="s">
        <v>73</v>
      </c>
      <c r="E308" s="218" t="s">
        <v>1756</v>
      </c>
      <c r="F308" s="218" t="s">
        <v>1981</v>
      </c>
      <c r="G308" s="204"/>
      <c r="H308" s="204"/>
      <c r="I308" s="207"/>
      <c r="J308" s="207"/>
      <c r="K308" s="219">
        <f>BK308</f>
        <v>0</v>
      </c>
      <c r="L308" s="204"/>
      <c r="M308" s="209"/>
      <c r="N308" s="210"/>
      <c r="O308" s="211"/>
      <c r="P308" s="211"/>
      <c r="Q308" s="212">
        <f>SUM(Q309:Q314)</f>
        <v>0</v>
      </c>
      <c r="R308" s="212">
        <f>SUM(R309:R314)</f>
        <v>0</v>
      </c>
      <c r="S308" s="211"/>
      <c r="T308" s="213">
        <f>SUM(T309:T314)</f>
        <v>0</v>
      </c>
      <c r="U308" s="211"/>
      <c r="V308" s="213">
        <f>SUM(V309:V314)</f>
        <v>0</v>
      </c>
      <c r="W308" s="211"/>
      <c r="X308" s="214">
        <f>SUM(X309:X314)</f>
        <v>0</v>
      </c>
      <c r="Y308" s="12"/>
      <c r="Z308" s="12"/>
      <c r="AA308" s="12"/>
      <c r="AB308" s="12"/>
      <c r="AC308" s="12"/>
      <c r="AD308" s="12"/>
      <c r="AE308" s="12"/>
      <c r="AR308" s="215" t="s">
        <v>82</v>
      </c>
      <c r="AT308" s="216" t="s">
        <v>73</v>
      </c>
      <c r="AU308" s="216" t="s">
        <v>82</v>
      </c>
      <c r="AY308" s="215" t="s">
        <v>194</v>
      </c>
      <c r="BK308" s="217">
        <f>SUM(BK309:BK314)</f>
        <v>0</v>
      </c>
    </row>
    <row r="309" s="2" customFormat="1">
      <c r="A309" s="41"/>
      <c r="B309" s="42"/>
      <c r="C309" s="220" t="s">
        <v>335</v>
      </c>
      <c r="D309" s="220" t="s">
        <v>197</v>
      </c>
      <c r="E309" s="221" t="s">
        <v>1293</v>
      </c>
      <c r="F309" s="222" t="s">
        <v>1294</v>
      </c>
      <c r="G309" s="223" t="s">
        <v>262</v>
      </c>
      <c r="H309" s="224">
        <v>0.20000000000000001</v>
      </c>
      <c r="I309" s="225"/>
      <c r="J309" s="225"/>
      <c r="K309" s="226">
        <f>ROUND(P309*H309,2)</f>
        <v>0</v>
      </c>
      <c r="L309" s="222" t="s">
        <v>201</v>
      </c>
      <c r="M309" s="47"/>
      <c r="N309" s="227" t="s">
        <v>20</v>
      </c>
      <c r="O309" s="228" t="s">
        <v>43</v>
      </c>
      <c r="P309" s="229">
        <f>I309+J309</f>
        <v>0</v>
      </c>
      <c r="Q309" s="229">
        <f>ROUND(I309*H309,2)</f>
        <v>0</v>
      </c>
      <c r="R309" s="229">
        <f>ROUND(J309*H309,2)</f>
        <v>0</v>
      </c>
      <c r="S309" s="87"/>
      <c r="T309" s="230">
        <f>S309*H309</f>
        <v>0</v>
      </c>
      <c r="U309" s="230">
        <v>0</v>
      </c>
      <c r="V309" s="230">
        <f>U309*H309</f>
        <v>0</v>
      </c>
      <c r="W309" s="230">
        <v>0</v>
      </c>
      <c r="X309" s="231">
        <f>W309*H309</f>
        <v>0</v>
      </c>
      <c r="Y309" s="41"/>
      <c r="Z309" s="41"/>
      <c r="AA309" s="41"/>
      <c r="AB309" s="41"/>
      <c r="AC309" s="41"/>
      <c r="AD309" s="41"/>
      <c r="AE309" s="41"/>
      <c r="AR309" s="232" t="s">
        <v>202</v>
      </c>
      <c r="AT309" s="232" t="s">
        <v>197</v>
      </c>
      <c r="AU309" s="232" t="s">
        <v>84</v>
      </c>
      <c r="AY309" s="20" t="s">
        <v>194</v>
      </c>
      <c r="BE309" s="233">
        <f>IF(O309="základní",K309,0)</f>
        <v>0</v>
      </c>
      <c r="BF309" s="233">
        <f>IF(O309="snížená",K309,0)</f>
        <v>0</v>
      </c>
      <c r="BG309" s="233">
        <f>IF(O309="zákl. přenesená",K309,0)</f>
        <v>0</v>
      </c>
      <c r="BH309" s="233">
        <f>IF(O309="sníž. přenesená",K309,0)</f>
        <v>0</v>
      </c>
      <c r="BI309" s="233">
        <f>IF(O309="nulová",K309,0)</f>
        <v>0</v>
      </c>
      <c r="BJ309" s="20" t="s">
        <v>82</v>
      </c>
      <c r="BK309" s="233">
        <f>ROUND(P309*H309,2)</f>
        <v>0</v>
      </c>
      <c r="BL309" s="20" t="s">
        <v>202</v>
      </c>
      <c r="BM309" s="232" t="s">
        <v>1982</v>
      </c>
    </row>
    <row r="310" s="2" customFormat="1">
      <c r="A310" s="41"/>
      <c r="B310" s="42"/>
      <c r="C310" s="43"/>
      <c r="D310" s="234" t="s">
        <v>204</v>
      </c>
      <c r="E310" s="43"/>
      <c r="F310" s="235" t="s">
        <v>1296</v>
      </c>
      <c r="G310" s="43"/>
      <c r="H310" s="43"/>
      <c r="I310" s="236"/>
      <c r="J310" s="236"/>
      <c r="K310" s="43"/>
      <c r="L310" s="43"/>
      <c r="M310" s="47"/>
      <c r="N310" s="237"/>
      <c r="O310" s="238"/>
      <c r="P310" s="87"/>
      <c r="Q310" s="87"/>
      <c r="R310" s="87"/>
      <c r="S310" s="87"/>
      <c r="T310" s="87"/>
      <c r="U310" s="87"/>
      <c r="V310" s="87"/>
      <c r="W310" s="87"/>
      <c r="X310" s="88"/>
      <c r="Y310" s="41"/>
      <c r="Z310" s="41"/>
      <c r="AA310" s="41"/>
      <c r="AB310" s="41"/>
      <c r="AC310" s="41"/>
      <c r="AD310" s="41"/>
      <c r="AE310" s="41"/>
      <c r="AT310" s="20" t="s">
        <v>204</v>
      </c>
      <c r="AU310" s="20" t="s">
        <v>84</v>
      </c>
    </row>
    <row r="311" s="14" customFormat="1">
      <c r="A311" s="14"/>
      <c r="B311" s="250"/>
      <c r="C311" s="251"/>
      <c r="D311" s="241" t="s">
        <v>206</v>
      </c>
      <c r="E311" s="252" t="s">
        <v>20</v>
      </c>
      <c r="F311" s="253" t="s">
        <v>1983</v>
      </c>
      <c r="G311" s="251"/>
      <c r="H311" s="254">
        <v>0.20000000000000001</v>
      </c>
      <c r="I311" s="255"/>
      <c r="J311" s="255"/>
      <c r="K311" s="251"/>
      <c r="L311" s="251"/>
      <c r="M311" s="256"/>
      <c r="N311" s="257"/>
      <c r="O311" s="258"/>
      <c r="P311" s="258"/>
      <c r="Q311" s="258"/>
      <c r="R311" s="258"/>
      <c r="S311" s="258"/>
      <c r="T311" s="258"/>
      <c r="U311" s="258"/>
      <c r="V311" s="258"/>
      <c r="W311" s="258"/>
      <c r="X311" s="259"/>
      <c r="Y311" s="14"/>
      <c r="Z311" s="14"/>
      <c r="AA311" s="14"/>
      <c r="AB311" s="14"/>
      <c r="AC311" s="14"/>
      <c r="AD311" s="14"/>
      <c r="AE311" s="14"/>
      <c r="AT311" s="260" t="s">
        <v>206</v>
      </c>
      <c r="AU311" s="260" t="s">
        <v>84</v>
      </c>
      <c r="AV311" s="14" t="s">
        <v>84</v>
      </c>
      <c r="AW311" s="14" t="s">
        <v>5</v>
      </c>
      <c r="AX311" s="14" t="s">
        <v>82</v>
      </c>
      <c r="AY311" s="260" t="s">
        <v>194</v>
      </c>
    </row>
    <row r="312" s="2" customFormat="1" ht="33" customHeight="1">
      <c r="A312" s="41"/>
      <c r="B312" s="42"/>
      <c r="C312" s="220" t="s">
        <v>342</v>
      </c>
      <c r="D312" s="220" t="s">
        <v>197</v>
      </c>
      <c r="E312" s="221" t="s">
        <v>1752</v>
      </c>
      <c r="F312" s="222" t="s">
        <v>1753</v>
      </c>
      <c r="G312" s="223" t="s">
        <v>262</v>
      </c>
      <c r="H312" s="224">
        <v>0.20000000000000001</v>
      </c>
      <c r="I312" s="225"/>
      <c r="J312" s="225"/>
      <c r="K312" s="226">
        <f>ROUND(P312*H312,2)</f>
        <v>0</v>
      </c>
      <c r="L312" s="222" t="s">
        <v>201</v>
      </c>
      <c r="M312" s="47"/>
      <c r="N312" s="227" t="s">
        <v>20</v>
      </c>
      <c r="O312" s="228" t="s">
        <v>43</v>
      </c>
      <c r="P312" s="229">
        <f>I312+J312</f>
        <v>0</v>
      </c>
      <c r="Q312" s="229">
        <f>ROUND(I312*H312,2)</f>
        <v>0</v>
      </c>
      <c r="R312" s="229">
        <f>ROUND(J312*H312,2)</f>
        <v>0</v>
      </c>
      <c r="S312" s="87"/>
      <c r="T312" s="230">
        <f>S312*H312</f>
        <v>0</v>
      </c>
      <c r="U312" s="230">
        <v>0</v>
      </c>
      <c r="V312" s="230">
        <f>U312*H312</f>
        <v>0</v>
      </c>
      <c r="W312" s="230">
        <v>0</v>
      </c>
      <c r="X312" s="231">
        <f>W312*H312</f>
        <v>0</v>
      </c>
      <c r="Y312" s="41"/>
      <c r="Z312" s="41"/>
      <c r="AA312" s="41"/>
      <c r="AB312" s="41"/>
      <c r="AC312" s="41"/>
      <c r="AD312" s="41"/>
      <c r="AE312" s="41"/>
      <c r="AR312" s="232" t="s">
        <v>202</v>
      </c>
      <c r="AT312" s="232" t="s">
        <v>197</v>
      </c>
      <c r="AU312" s="232" t="s">
        <v>84</v>
      </c>
      <c r="AY312" s="20" t="s">
        <v>194</v>
      </c>
      <c r="BE312" s="233">
        <f>IF(O312="základní",K312,0)</f>
        <v>0</v>
      </c>
      <c r="BF312" s="233">
        <f>IF(O312="snížená",K312,0)</f>
        <v>0</v>
      </c>
      <c r="BG312" s="233">
        <f>IF(O312="zákl. přenesená",K312,0)</f>
        <v>0</v>
      </c>
      <c r="BH312" s="233">
        <f>IF(O312="sníž. přenesená",K312,0)</f>
        <v>0</v>
      </c>
      <c r="BI312" s="233">
        <f>IF(O312="nulová",K312,0)</f>
        <v>0</v>
      </c>
      <c r="BJ312" s="20" t="s">
        <v>82</v>
      </c>
      <c r="BK312" s="233">
        <f>ROUND(P312*H312,2)</f>
        <v>0</v>
      </c>
      <c r="BL312" s="20" t="s">
        <v>202</v>
      </c>
      <c r="BM312" s="232" t="s">
        <v>1984</v>
      </c>
    </row>
    <row r="313" s="2" customFormat="1">
      <c r="A313" s="41"/>
      <c r="B313" s="42"/>
      <c r="C313" s="43"/>
      <c r="D313" s="234" t="s">
        <v>204</v>
      </c>
      <c r="E313" s="43"/>
      <c r="F313" s="235" t="s">
        <v>1755</v>
      </c>
      <c r="G313" s="43"/>
      <c r="H313" s="43"/>
      <c r="I313" s="236"/>
      <c r="J313" s="236"/>
      <c r="K313" s="43"/>
      <c r="L313" s="43"/>
      <c r="M313" s="47"/>
      <c r="N313" s="237"/>
      <c r="O313" s="238"/>
      <c r="P313" s="87"/>
      <c r="Q313" s="87"/>
      <c r="R313" s="87"/>
      <c r="S313" s="87"/>
      <c r="T313" s="87"/>
      <c r="U313" s="87"/>
      <c r="V313" s="87"/>
      <c r="W313" s="87"/>
      <c r="X313" s="88"/>
      <c r="Y313" s="41"/>
      <c r="Z313" s="41"/>
      <c r="AA313" s="41"/>
      <c r="AB313" s="41"/>
      <c r="AC313" s="41"/>
      <c r="AD313" s="41"/>
      <c r="AE313" s="41"/>
      <c r="AT313" s="20" t="s">
        <v>204</v>
      </c>
      <c r="AU313" s="20" t="s">
        <v>84</v>
      </c>
    </row>
    <row r="314" s="14" customFormat="1">
      <c r="A314" s="14"/>
      <c r="B314" s="250"/>
      <c r="C314" s="251"/>
      <c r="D314" s="241" t="s">
        <v>206</v>
      </c>
      <c r="E314" s="252" t="s">
        <v>20</v>
      </c>
      <c r="F314" s="253" t="s">
        <v>1983</v>
      </c>
      <c r="G314" s="251"/>
      <c r="H314" s="254">
        <v>0.20000000000000001</v>
      </c>
      <c r="I314" s="255"/>
      <c r="J314" s="255"/>
      <c r="K314" s="251"/>
      <c r="L314" s="251"/>
      <c r="M314" s="256"/>
      <c r="N314" s="301"/>
      <c r="O314" s="302"/>
      <c r="P314" s="302"/>
      <c r="Q314" s="302"/>
      <c r="R314" s="302"/>
      <c r="S314" s="302"/>
      <c r="T314" s="302"/>
      <c r="U314" s="302"/>
      <c r="V314" s="302"/>
      <c r="W314" s="302"/>
      <c r="X314" s="303"/>
      <c r="Y314" s="14"/>
      <c r="Z314" s="14"/>
      <c r="AA314" s="14"/>
      <c r="AB314" s="14"/>
      <c r="AC314" s="14"/>
      <c r="AD314" s="14"/>
      <c r="AE314" s="14"/>
      <c r="AT314" s="260" t="s">
        <v>206</v>
      </c>
      <c r="AU314" s="260" t="s">
        <v>84</v>
      </c>
      <c r="AV314" s="14" t="s">
        <v>84</v>
      </c>
      <c r="AW314" s="14" t="s">
        <v>5</v>
      </c>
      <c r="AX314" s="14" t="s">
        <v>82</v>
      </c>
      <c r="AY314" s="260" t="s">
        <v>194</v>
      </c>
    </row>
    <row r="315" s="2" customFormat="1" ht="6.96" customHeight="1">
      <c r="A315" s="41"/>
      <c r="B315" s="62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47"/>
      <c r="N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</row>
  </sheetData>
  <sheetProtection sheet="1" autoFilter="0" formatColumns="0" formatRows="0" objects="1" scenarios="1" spinCount="100000" saltValue="ISzdifpM+JdrsTD+RX2ZCpCYWKinyY25lCS3Hq/BdQ0rhJdquqQPtmdoKGjyhUcId0Aubi6OIgM1LO16OWMSOA==" hashValue="T+eNRkVLVNcbC3cV/xirv29VF9BuOODl+p3ZFg0LyDp5DIK2xry1423PXGe5bPjS0+aA2Go+yF197NNEOn0P3g==" algorithmName="SHA-512" password="CC35"/>
  <autoFilter ref="C91:L314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80:H80"/>
    <mergeCell ref="E82:H82"/>
    <mergeCell ref="E84:H84"/>
    <mergeCell ref="M2:Z2"/>
  </mergeCells>
  <hyperlinks>
    <hyperlink ref="F96" r:id="rId1" display="https://podminky.urs.cz/item/CS_URS_2025_01/183111114"/>
    <hyperlink ref="F103" r:id="rId2" display="https://podminky.urs.cz/item/CS_URS_2025_01/183205112"/>
    <hyperlink ref="F110" r:id="rId3" display="https://podminky.urs.cz/item/CS_URS_2025_01/183402121"/>
    <hyperlink ref="F117" r:id="rId4" display="https://podminky.urs.cz/item/CS_URS_2025_01/183403111"/>
    <hyperlink ref="F124" r:id="rId5" display="https://podminky.urs.cz/item/CS_URS_2025_01/184102111"/>
    <hyperlink ref="F161" r:id="rId6" display="https://podminky.urs.cz/item/CS_URS_2025_01/184911421"/>
    <hyperlink ref="F170" r:id="rId7" display="https://podminky.urs.cz/item/CS_URS_2025_01/185802112"/>
    <hyperlink ref="F183" r:id="rId8" display="https://podminky.urs.cz/item/CS_URS_2025_01/185802114"/>
    <hyperlink ref="F200" r:id="rId9" display="https://podminky.urs.cz/item/CS_URS_2025_01/185804311"/>
    <hyperlink ref="F207" r:id="rId10" display="https://podminky.urs.cz/item/CS_URS_2025_01/185851121"/>
    <hyperlink ref="F214" r:id="rId11" display="https://podminky.urs.cz/item/CS_URS_2025_01/185851129"/>
    <hyperlink ref="F223" r:id="rId12" display="https://podminky.urs.cz/item/CS_URS_2025_01/183115114"/>
    <hyperlink ref="F230" r:id="rId13" display="https://podminky.urs.cz/item/CS_URS_2025_01/183205132"/>
    <hyperlink ref="F237" r:id="rId14" display="https://podminky.urs.cz/item/CS_URS_2025_01/183402123"/>
    <hyperlink ref="F244" r:id="rId15" display="https://podminky.urs.cz/item/CS_URS_2025_01/183403311"/>
    <hyperlink ref="F251" r:id="rId16" display="https://podminky.urs.cz/item/CS_URS_2025_01/184102132"/>
    <hyperlink ref="F264" r:id="rId17" display="https://podminky.urs.cz/item/CS_URS_2025_01/185802134"/>
    <hyperlink ref="F281" r:id="rId18" display="https://podminky.urs.cz/item/CS_URS_2025_01/185804311"/>
    <hyperlink ref="F288" r:id="rId19" display="https://podminky.urs.cz/item/CS_URS_2025_01/185851121"/>
    <hyperlink ref="F294" r:id="rId20" display="https://podminky.urs.cz/item/CS_URS_2025_01/185851129"/>
    <hyperlink ref="F303" r:id="rId21" display="https://podminky.urs.cz/item/CS_URS_2025_01/998231411"/>
    <hyperlink ref="F306" r:id="rId22" display="https://podminky.urs.cz/item/CS_URS_2025_01/998231431"/>
    <hyperlink ref="F310" r:id="rId23" display="https://podminky.urs.cz/item/CS_URS_2025_01/998231411"/>
    <hyperlink ref="F313" r:id="rId24" display="https://podminky.urs.cz/item/CS_URS_2025_01/9982314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133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1" customFormat="1" ht="12" customHeight="1">
      <c r="B8" s="23"/>
      <c r="D8" s="148" t="s">
        <v>153</v>
      </c>
      <c r="M8" s="23"/>
    </row>
    <row r="9" s="2" customFormat="1" ht="16.5" customHeight="1">
      <c r="A9" s="41"/>
      <c r="B9" s="47"/>
      <c r="C9" s="41"/>
      <c r="D9" s="41"/>
      <c r="E9" s="149" t="s">
        <v>1318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8" t="s">
        <v>518</v>
      </c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1985</v>
      </c>
      <c r="F11" s="41"/>
      <c r="G11" s="41"/>
      <c r="H11" s="41"/>
      <c r="I11" s="41"/>
      <c r="J11" s="41"/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8" t="s">
        <v>19</v>
      </c>
      <c r="E13" s="41"/>
      <c r="F13" s="139" t="s">
        <v>20</v>
      </c>
      <c r="G13" s="41"/>
      <c r="H13" s="41"/>
      <c r="I13" s="148" t="s">
        <v>21</v>
      </c>
      <c r="J13" s="139" t="s">
        <v>20</v>
      </c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22</v>
      </c>
      <c r="E14" s="41"/>
      <c r="F14" s="139" t="s">
        <v>23</v>
      </c>
      <c r="G14" s="41"/>
      <c r="H14" s="41"/>
      <c r="I14" s="148" t="s">
        <v>24</v>
      </c>
      <c r="J14" s="152" t="str">
        <f>'Rekapitulace stavby'!AN8</f>
        <v>5. 6. 2025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8" t="s">
        <v>26</v>
      </c>
      <c r="E16" s="41"/>
      <c r="F16" s="41"/>
      <c r="G16" s="41"/>
      <c r="H16" s="41"/>
      <c r="I16" s="148" t="s">
        <v>27</v>
      </c>
      <c r="J16" s="139" t="s">
        <v>20</v>
      </c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9" t="s">
        <v>28</v>
      </c>
      <c r="F17" s="41"/>
      <c r="G17" s="41"/>
      <c r="H17" s="41"/>
      <c r="I17" s="148" t="s">
        <v>29</v>
      </c>
      <c r="J17" s="139" t="s">
        <v>20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8" t="s">
        <v>30</v>
      </c>
      <c r="E19" s="41"/>
      <c r="F19" s="41"/>
      <c r="G19" s="41"/>
      <c r="H19" s="41"/>
      <c r="I19" s="148" t="s">
        <v>27</v>
      </c>
      <c r="J19" s="36" t="str">
        <f>'Rekapitulace stavby'!AN13</f>
        <v>Vyplň údaj</v>
      </c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9"/>
      <c r="G20" s="139"/>
      <c r="H20" s="139"/>
      <c r="I20" s="148" t="s">
        <v>29</v>
      </c>
      <c r="J20" s="36" t="str">
        <f>'Rekapitulace stavby'!AN14</f>
        <v>Vyplň údaj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8" t="s">
        <v>32</v>
      </c>
      <c r="E22" s="41"/>
      <c r="F22" s="41"/>
      <c r="G22" s="41"/>
      <c r="H22" s="41"/>
      <c r="I22" s="148" t="s">
        <v>27</v>
      </c>
      <c r="J22" s="139" t="s">
        <v>20</v>
      </c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9" t="s">
        <v>33</v>
      </c>
      <c r="F23" s="41"/>
      <c r="G23" s="41"/>
      <c r="H23" s="41"/>
      <c r="I23" s="148" t="s">
        <v>29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8" t="s">
        <v>34</v>
      </c>
      <c r="E25" s="41"/>
      <c r="F25" s="41"/>
      <c r="G25" s="41"/>
      <c r="H25" s="41"/>
      <c r="I25" s="148" t="s">
        <v>27</v>
      </c>
      <c r="J25" s="139" t="s">
        <v>20</v>
      </c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9" t="s">
        <v>35</v>
      </c>
      <c r="F26" s="41"/>
      <c r="G26" s="41"/>
      <c r="H26" s="41"/>
      <c r="I26" s="148" t="s">
        <v>29</v>
      </c>
      <c r="J26" s="139" t="s">
        <v>20</v>
      </c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8" t="s">
        <v>36</v>
      </c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3"/>
      <c r="B29" s="154"/>
      <c r="C29" s="153"/>
      <c r="D29" s="153"/>
      <c r="E29" s="155" t="s">
        <v>520</v>
      </c>
      <c r="F29" s="155"/>
      <c r="G29" s="155"/>
      <c r="H29" s="155"/>
      <c r="I29" s="153"/>
      <c r="J29" s="153"/>
      <c r="K29" s="153"/>
      <c r="L29" s="153"/>
      <c r="M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7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7"/>
      <c r="C32" s="41"/>
      <c r="D32" s="41"/>
      <c r="E32" s="148" t="s">
        <v>156</v>
      </c>
      <c r="F32" s="41"/>
      <c r="G32" s="41"/>
      <c r="H32" s="41"/>
      <c r="I32" s="41"/>
      <c r="J32" s="41"/>
      <c r="K32" s="158">
        <f>I65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>
      <c r="A33" s="41"/>
      <c r="B33" s="47"/>
      <c r="C33" s="41"/>
      <c r="D33" s="41"/>
      <c r="E33" s="148" t="s">
        <v>157</v>
      </c>
      <c r="F33" s="41"/>
      <c r="G33" s="41"/>
      <c r="H33" s="41"/>
      <c r="I33" s="41"/>
      <c r="J33" s="41"/>
      <c r="K33" s="158">
        <f>J65</f>
        <v>0</v>
      </c>
      <c r="L33" s="41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38</v>
      </c>
      <c r="E34" s="41"/>
      <c r="F34" s="41"/>
      <c r="G34" s="41"/>
      <c r="H34" s="41"/>
      <c r="I34" s="41"/>
      <c r="J34" s="41"/>
      <c r="K34" s="160">
        <f>ROUND(K90, 2)</f>
        <v>0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7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40</v>
      </c>
      <c r="G36" s="41"/>
      <c r="H36" s="41"/>
      <c r="I36" s="161" t="s">
        <v>39</v>
      </c>
      <c r="J36" s="41"/>
      <c r="K36" s="161" t="s">
        <v>41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2" t="s">
        <v>42</v>
      </c>
      <c r="E37" s="148" t="s">
        <v>43</v>
      </c>
      <c r="F37" s="158">
        <f>ROUND((SUM(BE90:BE183)),  2)</f>
        <v>0</v>
      </c>
      <c r="G37" s="41"/>
      <c r="H37" s="41"/>
      <c r="I37" s="163">
        <v>0.20999999999999999</v>
      </c>
      <c r="J37" s="41"/>
      <c r="K37" s="158">
        <f>ROUND(((SUM(BE90:BE183))*I37),  2)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8" t="s">
        <v>44</v>
      </c>
      <c r="F38" s="158">
        <f>ROUND((SUM(BF90:BF183)),  2)</f>
        <v>0</v>
      </c>
      <c r="G38" s="41"/>
      <c r="H38" s="41"/>
      <c r="I38" s="163">
        <v>0.12</v>
      </c>
      <c r="J38" s="41"/>
      <c r="K38" s="158">
        <f>ROUND(((SUM(BF90:BF183))*I38),  2)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45</v>
      </c>
      <c r="F39" s="158">
        <f>ROUND((SUM(BG90:BG183)),  2)</f>
        <v>0</v>
      </c>
      <c r="G39" s="41"/>
      <c r="H39" s="41"/>
      <c r="I39" s="163">
        <v>0.20999999999999999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8" t="s">
        <v>46</v>
      </c>
      <c r="F40" s="158">
        <f>ROUND((SUM(BH90:BH183)),  2)</f>
        <v>0</v>
      </c>
      <c r="G40" s="41"/>
      <c r="H40" s="41"/>
      <c r="I40" s="163">
        <v>0.12</v>
      </c>
      <c r="J40" s="41"/>
      <c r="K40" s="158">
        <f>0</f>
        <v>0</v>
      </c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8" t="s">
        <v>47</v>
      </c>
      <c r="F41" s="158">
        <f>ROUND((SUM(BI90:BI183)),  2)</f>
        <v>0</v>
      </c>
      <c r="G41" s="41"/>
      <c r="H41" s="41"/>
      <c r="I41" s="163">
        <v>0</v>
      </c>
      <c r="J41" s="41"/>
      <c r="K41" s="158">
        <f>0</f>
        <v>0</v>
      </c>
      <c r="L41" s="41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48</v>
      </c>
      <c r="E43" s="166"/>
      <c r="F43" s="166"/>
      <c r="G43" s="167" t="s">
        <v>49</v>
      </c>
      <c r="H43" s="168" t="s">
        <v>50</v>
      </c>
      <c r="I43" s="166"/>
      <c r="J43" s="166"/>
      <c r="K43" s="169">
        <f>SUM(K34:K41)</f>
        <v>0</v>
      </c>
      <c r="L43" s="170"/>
      <c r="M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158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17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Revitalizace zahrady Benediktinského opatství</v>
      </c>
      <c r="F52" s="35"/>
      <c r="G52" s="35"/>
      <c r="H52" s="35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153</v>
      </c>
      <c r="D53" s="25"/>
      <c r="E53" s="25"/>
      <c r="F53" s="25"/>
      <c r="G53" s="25"/>
      <c r="H53" s="25"/>
      <c r="I53" s="25"/>
      <c r="J53" s="25"/>
      <c r="K53" s="25"/>
      <c r="L53" s="25"/>
      <c r="M53" s="23"/>
    </row>
    <row r="54" s="2" customFormat="1" ht="16.5" customHeight="1">
      <c r="A54" s="41"/>
      <c r="B54" s="42"/>
      <c r="C54" s="43"/>
      <c r="D54" s="43"/>
      <c r="E54" s="175" t="s">
        <v>1318</v>
      </c>
      <c r="F54" s="43"/>
      <c r="G54" s="43"/>
      <c r="H54" s="43"/>
      <c r="I54" s="43"/>
      <c r="J54" s="43"/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2" customHeight="1">
      <c r="A55" s="41"/>
      <c r="B55" s="42"/>
      <c r="C55" s="35" t="s">
        <v>518</v>
      </c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6.5" customHeight="1">
      <c r="A56" s="41"/>
      <c r="B56" s="42"/>
      <c r="C56" s="43"/>
      <c r="D56" s="43"/>
      <c r="E56" s="72" t="str">
        <f>E11</f>
        <v>2025-014-04-05 - Krajinářské úpravy - výsadba vinice</v>
      </c>
      <c r="F56" s="43"/>
      <c r="G56" s="43"/>
      <c r="H56" s="43"/>
      <c r="I56" s="43"/>
      <c r="J56" s="43"/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2" customHeight="1">
      <c r="A58" s="41"/>
      <c r="B58" s="42"/>
      <c r="C58" s="35" t="s">
        <v>22</v>
      </c>
      <c r="D58" s="43"/>
      <c r="E58" s="43"/>
      <c r="F58" s="30" t="str">
        <f>F14</f>
        <v>parc.č.:1236, 1237/1, 1237/2, 1238, k.ú</v>
      </c>
      <c r="G58" s="43"/>
      <c r="H58" s="43"/>
      <c r="I58" s="35" t="s">
        <v>24</v>
      </c>
      <c r="J58" s="75" t="str">
        <f>IF(J14="","",J14)</f>
        <v>5. 6. 2025</v>
      </c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40.05" customHeight="1">
      <c r="A60" s="41"/>
      <c r="B60" s="42"/>
      <c r="C60" s="35" t="s">
        <v>26</v>
      </c>
      <c r="D60" s="43"/>
      <c r="E60" s="43"/>
      <c r="F60" s="30" t="str">
        <f>E17</f>
        <v xml:space="preserve">Benediktinské opatství, Vyšehradská 49, Praha 2   </v>
      </c>
      <c r="G60" s="43"/>
      <c r="H60" s="43"/>
      <c r="I60" s="35" t="s">
        <v>32</v>
      </c>
      <c r="J60" s="39" t="str">
        <f>E23</f>
        <v xml:space="preserve">Ing. arch. Tomáš Hradečný, Sestupná 21, Praha 6   </v>
      </c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15.15" customHeight="1">
      <c r="A61" s="41"/>
      <c r="B61" s="42"/>
      <c r="C61" s="35" t="s">
        <v>30</v>
      </c>
      <c r="D61" s="43"/>
      <c r="E61" s="43"/>
      <c r="F61" s="30" t="str">
        <f>IF(E20="","",E20)</f>
        <v>Vyplň údaj</v>
      </c>
      <c r="G61" s="43"/>
      <c r="H61" s="43"/>
      <c r="I61" s="35" t="s">
        <v>34</v>
      </c>
      <c r="J61" s="39" t="str">
        <f>E26</f>
        <v>Ing. Dana Mlejnková</v>
      </c>
      <c r="K61" s="43"/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9.28" customHeight="1">
      <c r="A63" s="41"/>
      <c r="B63" s="42"/>
      <c r="C63" s="176" t="s">
        <v>159</v>
      </c>
      <c r="D63" s="177"/>
      <c r="E63" s="177"/>
      <c r="F63" s="177"/>
      <c r="G63" s="177"/>
      <c r="H63" s="177"/>
      <c r="I63" s="178" t="s">
        <v>160</v>
      </c>
      <c r="J63" s="178" t="s">
        <v>161</v>
      </c>
      <c r="K63" s="178" t="s">
        <v>162</v>
      </c>
      <c r="L63" s="177"/>
      <c r="M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2.8" customHeight="1">
      <c r="A65" s="41"/>
      <c r="B65" s="42"/>
      <c r="C65" s="179" t="s">
        <v>72</v>
      </c>
      <c r="D65" s="43"/>
      <c r="E65" s="43"/>
      <c r="F65" s="43"/>
      <c r="G65" s="43"/>
      <c r="H65" s="43"/>
      <c r="I65" s="105">
        <f>Q90</f>
        <v>0</v>
      </c>
      <c r="J65" s="105">
        <f>R90</f>
        <v>0</v>
      </c>
      <c r="K65" s="105">
        <f>K90</f>
        <v>0</v>
      </c>
      <c r="L65" s="43"/>
      <c r="M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U65" s="20" t="s">
        <v>163</v>
      </c>
    </row>
    <row r="66" s="9" customFormat="1" ht="24.96" customHeight="1">
      <c r="A66" s="9"/>
      <c r="B66" s="180"/>
      <c r="C66" s="181"/>
      <c r="D66" s="182" t="s">
        <v>164</v>
      </c>
      <c r="E66" s="183"/>
      <c r="F66" s="183"/>
      <c r="G66" s="183"/>
      <c r="H66" s="183"/>
      <c r="I66" s="184">
        <f>Q91</f>
        <v>0</v>
      </c>
      <c r="J66" s="184">
        <f>R91</f>
        <v>0</v>
      </c>
      <c r="K66" s="184">
        <f>K91</f>
        <v>0</v>
      </c>
      <c r="L66" s="181"/>
      <c r="M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31"/>
      <c r="D67" s="187" t="s">
        <v>1986</v>
      </c>
      <c r="E67" s="188"/>
      <c r="F67" s="188"/>
      <c r="G67" s="188"/>
      <c r="H67" s="188"/>
      <c r="I67" s="189">
        <f>Q92</f>
        <v>0</v>
      </c>
      <c r="J67" s="189">
        <f>R92</f>
        <v>0</v>
      </c>
      <c r="K67" s="189">
        <f>K92</f>
        <v>0</v>
      </c>
      <c r="L67" s="131"/>
      <c r="M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31"/>
      <c r="D68" s="187" t="s">
        <v>1987</v>
      </c>
      <c r="E68" s="188"/>
      <c r="F68" s="188"/>
      <c r="G68" s="188"/>
      <c r="H68" s="188"/>
      <c r="I68" s="189">
        <f>Q179</f>
        <v>0</v>
      </c>
      <c r="J68" s="189">
        <f>R179</f>
        <v>0</v>
      </c>
      <c r="K68" s="189">
        <f>K179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15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15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175</v>
      </c>
      <c r="D75" s="43"/>
      <c r="E75" s="43"/>
      <c r="F75" s="43"/>
      <c r="G75" s="43"/>
      <c r="H75" s="43"/>
      <c r="I75" s="43"/>
      <c r="J75" s="43"/>
      <c r="K75" s="43"/>
      <c r="L75" s="43"/>
      <c r="M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17</v>
      </c>
      <c r="D77" s="43"/>
      <c r="E77" s="43"/>
      <c r="F77" s="43"/>
      <c r="G77" s="43"/>
      <c r="H77" s="43"/>
      <c r="I77" s="43"/>
      <c r="J77" s="43"/>
      <c r="K77" s="43"/>
      <c r="L77" s="43"/>
      <c r="M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5" t="str">
        <f>E7</f>
        <v>Revitalizace zahrady Benediktinského opatství</v>
      </c>
      <c r="F78" s="35"/>
      <c r="G78" s="35"/>
      <c r="H78" s="35"/>
      <c r="I78" s="43"/>
      <c r="J78" s="43"/>
      <c r="K78" s="43"/>
      <c r="L78" s="43"/>
      <c r="M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153</v>
      </c>
      <c r="D79" s="25"/>
      <c r="E79" s="25"/>
      <c r="F79" s="25"/>
      <c r="G79" s="25"/>
      <c r="H79" s="25"/>
      <c r="I79" s="25"/>
      <c r="J79" s="25"/>
      <c r="K79" s="25"/>
      <c r="L79" s="25"/>
      <c r="M79" s="23"/>
    </row>
    <row r="80" s="2" customFormat="1" ht="16.5" customHeight="1">
      <c r="A80" s="41"/>
      <c r="B80" s="42"/>
      <c r="C80" s="43"/>
      <c r="D80" s="43"/>
      <c r="E80" s="175" t="s">
        <v>1318</v>
      </c>
      <c r="F80" s="43"/>
      <c r="G80" s="43"/>
      <c r="H80" s="43"/>
      <c r="I80" s="43"/>
      <c r="J80" s="43"/>
      <c r="K80" s="43"/>
      <c r="L80" s="43"/>
      <c r="M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518</v>
      </c>
      <c r="D81" s="43"/>
      <c r="E81" s="43"/>
      <c r="F81" s="43"/>
      <c r="G81" s="43"/>
      <c r="H81" s="43"/>
      <c r="I81" s="43"/>
      <c r="J81" s="43"/>
      <c r="K81" s="43"/>
      <c r="L81" s="43"/>
      <c r="M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2025-014-04-05 - Krajinářské úpravy - výsadba vinice</v>
      </c>
      <c r="F82" s="43"/>
      <c r="G82" s="43"/>
      <c r="H82" s="43"/>
      <c r="I82" s="43"/>
      <c r="J82" s="43"/>
      <c r="K82" s="43"/>
      <c r="L82" s="43"/>
      <c r="M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</v>
      </c>
      <c r="D84" s="43"/>
      <c r="E84" s="43"/>
      <c r="F84" s="30" t="str">
        <f>F14</f>
        <v>parc.č.:1236, 1237/1, 1237/2, 1238, k.ú</v>
      </c>
      <c r="G84" s="43"/>
      <c r="H84" s="43"/>
      <c r="I84" s="35" t="s">
        <v>24</v>
      </c>
      <c r="J84" s="75" t="str">
        <f>IF(J14="","",J14)</f>
        <v>5. 6. 2025</v>
      </c>
      <c r="K84" s="43"/>
      <c r="L84" s="43"/>
      <c r="M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5" t="s">
        <v>26</v>
      </c>
      <c r="D86" s="43"/>
      <c r="E86" s="43"/>
      <c r="F86" s="30" t="str">
        <f>E17</f>
        <v xml:space="preserve">Benediktinské opatství, Vyšehradská 49, Praha 2   </v>
      </c>
      <c r="G86" s="43"/>
      <c r="H86" s="43"/>
      <c r="I86" s="35" t="s">
        <v>32</v>
      </c>
      <c r="J86" s="39" t="str">
        <f>E23</f>
        <v xml:space="preserve">Ing. arch. Tomáš Hradečný, Sestupná 21, Praha 6   </v>
      </c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30</v>
      </c>
      <c r="D87" s="43"/>
      <c r="E87" s="43"/>
      <c r="F87" s="30" t="str">
        <f>IF(E20="","",E20)</f>
        <v>Vyplň údaj</v>
      </c>
      <c r="G87" s="43"/>
      <c r="H87" s="43"/>
      <c r="I87" s="35" t="s">
        <v>34</v>
      </c>
      <c r="J87" s="39" t="str">
        <f>E26</f>
        <v>Ing. Dana Mlejnková</v>
      </c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91"/>
      <c r="B89" s="192"/>
      <c r="C89" s="193" t="s">
        <v>176</v>
      </c>
      <c r="D89" s="194" t="s">
        <v>57</v>
      </c>
      <c r="E89" s="194" t="s">
        <v>53</v>
      </c>
      <c r="F89" s="194" t="s">
        <v>54</v>
      </c>
      <c r="G89" s="194" t="s">
        <v>177</v>
      </c>
      <c r="H89" s="194" t="s">
        <v>178</v>
      </c>
      <c r="I89" s="194" t="s">
        <v>179</v>
      </c>
      <c r="J89" s="194" t="s">
        <v>180</v>
      </c>
      <c r="K89" s="194" t="s">
        <v>162</v>
      </c>
      <c r="L89" s="195" t="s">
        <v>181</v>
      </c>
      <c r="M89" s="196"/>
      <c r="N89" s="95" t="s">
        <v>20</v>
      </c>
      <c r="O89" s="96" t="s">
        <v>42</v>
      </c>
      <c r="P89" s="96" t="s">
        <v>182</v>
      </c>
      <c r="Q89" s="96" t="s">
        <v>183</v>
      </c>
      <c r="R89" s="96" t="s">
        <v>184</v>
      </c>
      <c r="S89" s="96" t="s">
        <v>185</v>
      </c>
      <c r="T89" s="96" t="s">
        <v>186</v>
      </c>
      <c r="U89" s="96" t="s">
        <v>187</v>
      </c>
      <c r="V89" s="96" t="s">
        <v>188</v>
      </c>
      <c r="W89" s="96" t="s">
        <v>189</v>
      </c>
      <c r="X89" s="97" t="s">
        <v>190</v>
      </c>
      <c r="Y89" s="191"/>
      <c r="Z89" s="191"/>
      <c r="AA89" s="191"/>
      <c r="AB89" s="191"/>
      <c r="AC89" s="191"/>
      <c r="AD89" s="191"/>
      <c r="AE89" s="191"/>
    </row>
    <row r="90" s="2" customFormat="1" ht="22.8" customHeight="1">
      <c r="A90" s="41"/>
      <c r="B90" s="42"/>
      <c r="C90" s="102" t="s">
        <v>191</v>
      </c>
      <c r="D90" s="43"/>
      <c r="E90" s="43"/>
      <c r="F90" s="43"/>
      <c r="G90" s="43"/>
      <c r="H90" s="43"/>
      <c r="I90" s="43"/>
      <c r="J90" s="43"/>
      <c r="K90" s="197">
        <f>BK90</f>
        <v>0</v>
      </c>
      <c r="L90" s="43"/>
      <c r="M90" s="47"/>
      <c r="N90" s="98"/>
      <c r="O90" s="198"/>
      <c r="P90" s="99"/>
      <c r="Q90" s="199">
        <f>Q91</f>
        <v>0</v>
      </c>
      <c r="R90" s="199">
        <f>R91</f>
        <v>0</v>
      </c>
      <c r="S90" s="99"/>
      <c r="T90" s="200">
        <f>T91</f>
        <v>0</v>
      </c>
      <c r="U90" s="99"/>
      <c r="V90" s="200">
        <f>V91</f>
        <v>40.429132000000003</v>
      </c>
      <c r="W90" s="99"/>
      <c r="X90" s="201">
        <f>X91</f>
        <v>0</v>
      </c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163</v>
      </c>
      <c r="BK90" s="202">
        <f>BK91</f>
        <v>0</v>
      </c>
    </row>
    <row r="91" s="12" customFormat="1" ht="25.92" customHeight="1">
      <c r="A91" s="12"/>
      <c r="B91" s="203"/>
      <c r="C91" s="204"/>
      <c r="D91" s="205" t="s">
        <v>73</v>
      </c>
      <c r="E91" s="206" t="s">
        <v>192</v>
      </c>
      <c r="F91" s="206" t="s">
        <v>193</v>
      </c>
      <c r="G91" s="204"/>
      <c r="H91" s="204"/>
      <c r="I91" s="207"/>
      <c r="J91" s="207"/>
      <c r="K91" s="208">
        <f>BK91</f>
        <v>0</v>
      </c>
      <c r="L91" s="204"/>
      <c r="M91" s="209"/>
      <c r="N91" s="210"/>
      <c r="O91" s="211"/>
      <c r="P91" s="211"/>
      <c r="Q91" s="212">
        <f>Q92+Q179</f>
        <v>0</v>
      </c>
      <c r="R91" s="212">
        <f>R92+R179</f>
        <v>0</v>
      </c>
      <c r="S91" s="211"/>
      <c r="T91" s="213">
        <f>T92+T179</f>
        <v>0</v>
      </c>
      <c r="U91" s="211"/>
      <c r="V91" s="213">
        <f>V92+V179</f>
        <v>40.429132000000003</v>
      </c>
      <c r="W91" s="211"/>
      <c r="X91" s="214">
        <f>X92+X179</f>
        <v>0</v>
      </c>
      <c r="Y91" s="12"/>
      <c r="Z91" s="12"/>
      <c r="AA91" s="12"/>
      <c r="AB91" s="12"/>
      <c r="AC91" s="12"/>
      <c r="AD91" s="12"/>
      <c r="AE91" s="12"/>
      <c r="AR91" s="215" t="s">
        <v>82</v>
      </c>
      <c r="AT91" s="216" t="s">
        <v>73</v>
      </c>
      <c r="AU91" s="216" t="s">
        <v>74</v>
      </c>
      <c r="AY91" s="215" t="s">
        <v>194</v>
      </c>
      <c r="BK91" s="217">
        <f>BK92+BK179</f>
        <v>0</v>
      </c>
    </row>
    <row r="92" s="12" customFormat="1" ht="22.8" customHeight="1">
      <c r="A92" s="12"/>
      <c r="B92" s="203"/>
      <c r="C92" s="204"/>
      <c r="D92" s="205" t="s">
        <v>73</v>
      </c>
      <c r="E92" s="218" t="s">
        <v>195</v>
      </c>
      <c r="F92" s="218" t="s">
        <v>1988</v>
      </c>
      <c r="G92" s="204"/>
      <c r="H92" s="204"/>
      <c r="I92" s="207"/>
      <c r="J92" s="207"/>
      <c r="K92" s="219">
        <f>BK92</f>
        <v>0</v>
      </c>
      <c r="L92" s="204"/>
      <c r="M92" s="209"/>
      <c r="N92" s="210"/>
      <c r="O92" s="211"/>
      <c r="P92" s="211"/>
      <c r="Q92" s="212">
        <f>SUM(Q93:Q178)</f>
        <v>0</v>
      </c>
      <c r="R92" s="212">
        <f>SUM(R93:R178)</f>
        <v>0</v>
      </c>
      <c r="S92" s="211"/>
      <c r="T92" s="213">
        <f>SUM(T93:T178)</f>
        <v>0</v>
      </c>
      <c r="U92" s="211"/>
      <c r="V92" s="213">
        <f>SUM(V93:V178)</f>
        <v>40.429132000000003</v>
      </c>
      <c r="W92" s="211"/>
      <c r="X92" s="214">
        <f>SUM(X93:X178)</f>
        <v>0</v>
      </c>
      <c r="Y92" s="12"/>
      <c r="Z92" s="12"/>
      <c r="AA92" s="12"/>
      <c r="AB92" s="12"/>
      <c r="AC92" s="12"/>
      <c r="AD92" s="12"/>
      <c r="AE92" s="12"/>
      <c r="AR92" s="215" t="s">
        <v>82</v>
      </c>
      <c r="AT92" s="216" t="s">
        <v>73</v>
      </c>
      <c r="AU92" s="216" t="s">
        <v>82</v>
      </c>
      <c r="AY92" s="215" t="s">
        <v>194</v>
      </c>
      <c r="BK92" s="217">
        <f>SUM(BK93:BK178)</f>
        <v>0</v>
      </c>
    </row>
    <row r="93" s="2" customFormat="1" ht="24.15" customHeight="1">
      <c r="A93" s="41"/>
      <c r="B93" s="42"/>
      <c r="C93" s="220" t="s">
        <v>82</v>
      </c>
      <c r="D93" s="220" t="s">
        <v>197</v>
      </c>
      <c r="E93" s="221" t="s">
        <v>1943</v>
      </c>
      <c r="F93" s="222" t="s">
        <v>1944</v>
      </c>
      <c r="G93" s="223" t="s">
        <v>503</v>
      </c>
      <c r="H93" s="224">
        <v>707</v>
      </c>
      <c r="I93" s="225"/>
      <c r="J93" s="225"/>
      <c r="K93" s="226">
        <f>ROUND(P93*H93,2)</f>
        <v>0</v>
      </c>
      <c r="L93" s="222" t="s">
        <v>201</v>
      </c>
      <c r="M93" s="47"/>
      <c r="N93" s="227" t="s">
        <v>20</v>
      </c>
      <c r="O93" s="228" t="s">
        <v>43</v>
      </c>
      <c r="P93" s="229">
        <f>I93+J93</f>
        <v>0</v>
      </c>
      <c r="Q93" s="229">
        <f>ROUND(I93*H93,2)</f>
        <v>0</v>
      </c>
      <c r="R93" s="229">
        <f>ROUND(J93*H93,2)</f>
        <v>0</v>
      </c>
      <c r="S93" s="87"/>
      <c r="T93" s="230">
        <f>S93*H93</f>
        <v>0</v>
      </c>
      <c r="U93" s="230">
        <v>0</v>
      </c>
      <c r="V93" s="230">
        <f>U93*H93</f>
        <v>0</v>
      </c>
      <c r="W93" s="230">
        <v>0</v>
      </c>
      <c r="X93" s="231">
        <f>W93*H93</f>
        <v>0</v>
      </c>
      <c r="Y93" s="41"/>
      <c r="Z93" s="41"/>
      <c r="AA93" s="41"/>
      <c r="AB93" s="41"/>
      <c r="AC93" s="41"/>
      <c r="AD93" s="41"/>
      <c r="AE93" s="41"/>
      <c r="AR93" s="232" t="s">
        <v>202</v>
      </c>
      <c r="AT93" s="232" t="s">
        <v>197</v>
      </c>
      <c r="AU93" s="232" t="s">
        <v>84</v>
      </c>
      <c r="AY93" s="20" t="s">
        <v>194</v>
      </c>
      <c r="BE93" s="233">
        <f>IF(O93="základní",K93,0)</f>
        <v>0</v>
      </c>
      <c r="BF93" s="233">
        <f>IF(O93="snížená",K93,0)</f>
        <v>0</v>
      </c>
      <c r="BG93" s="233">
        <f>IF(O93="zákl. přenesená",K93,0)</f>
        <v>0</v>
      </c>
      <c r="BH93" s="233">
        <f>IF(O93="sníž. přenesená",K93,0)</f>
        <v>0</v>
      </c>
      <c r="BI93" s="233">
        <f>IF(O93="nulová",K93,0)</f>
        <v>0</v>
      </c>
      <c r="BJ93" s="20" t="s">
        <v>82</v>
      </c>
      <c r="BK93" s="233">
        <f>ROUND(P93*H93,2)</f>
        <v>0</v>
      </c>
      <c r="BL93" s="20" t="s">
        <v>202</v>
      </c>
      <c r="BM93" s="232" t="s">
        <v>1989</v>
      </c>
    </row>
    <row r="94" s="2" customFormat="1">
      <c r="A94" s="41"/>
      <c r="B94" s="42"/>
      <c r="C94" s="43"/>
      <c r="D94" s="234" t="s">
        <v>204</v>
      </c>
      <c r="E94" s="43"/>
      <c r="F94" s="235" t="s">
        <v>1946</v>
      </c>
      <c r="G94" s="43"/>
      <c r="H94" s="43"/>
      <c r="I94" s="236"/>
      <c r="J94" s="236"/>
      <c r="K94" s="43"/>
      <c r="L94" s="43"/>
      <c r="M94" s="47"/>
      <c r="N94" s="237"/>
      <c r="O94" s="238"/>
      <c r="P94" s="87"/>
      <c r="Q94" s="87"/>
      <c r="R94" s="87"/>
      <c r="S94" s="87"/>
      <c r="T94" s="87"/>
      <c r="U94" s="87"/>
      <c r="V94" s="87"/>
      <c r="W94" s="87"/>
      <c r="X94" s="88"/>
      <c r="Y94" s="41"/>
      <c r="Z94" s="41"/>
      <c r="AA94" s="41"/>
      <c r="AB94" s="41"/>
      <c r="AC94" s="41"/>
      <c r="AD94" s="41"/>
      <c r="AE94" s="41"/>
      <c r="AT94" s="20" t="s">
        <v>204</v>
      </c>
      <c r="AU94" s="20" t="s">
        <v>84</v>
      </c>
    </row>
    <row r="95" s="13" customFormat="1">
      <c r="A95" s="13"/>
      <c r="B95" s="239"/>
      <c r="C95" s="240"/>
      <c r="D95" s="241" t="s">
        <v>206</v>
      </c>
      <c r="E95" s="242" t="s">
        <v>20</v>
      </c>
      <c r="F95" s="243" t="s">
        <v>1990</v>
      </c>
      <c r="G95" s="240"/>
      <c r="H95" s="242" t="s">
        <v>20</v>
      </c>
      <c r="I95" s="244"/>
      <c r="J95" s="244"/>
      <c r="K95" s="240"/>
      <c r="L95" s="240"/>
      <c r="M95" s="245"/>
      <c r="N95" s="246"/>
      <c r="O95" s="247"/>
      <c r="P95" s="247"/>
      <c r="Q95" s="247"/>
      <c r="R95" s="247"/>
      <c r="S95" s="247"/>
      <c r="T95" s="247"/>
      <c r="U95" s="247"/>
      <c r="V95" s="247"/>
      <c r="W95" s="247"/>
      <c r="X95" s="248"/>
      <c r="Y95" s="13"/>
      <c r="Z95" s="13"/>
      <c r="AA95" s="13"/>
      <c r="AB95" s="13"/>
      <c r="AC95" s="13"/>
      <c r="AD95" s="13"/>
      <c r="AE95" s="13"/>
      <c r="AT95" s="249" t="s">
        <v>206</v>
      </c>
      <c r="AU95" s="249" t="s">
        <v>84</v>
      </c>
      <c r="AV95" s="13" t="s">
        <v>82</v>
      </c>
      <c r="AW95" s="13" t="s">
        <v>5</v>
      </c>
      <c r="AX95" s="13" t="s">
        <v>74</v>
      </c>
      <c r="AY95" s="249" t="s">
        <v>194</v>
      </c>
    </row>
    <row r="96" s="13" customFormat="1">
      <c r="A96" s="13"/>
      <c r="B96" s="239"/>
      <c r="C96" s="240"/>
      <c r="D96" s="241" t="s">
        <v>206</v>
      </c>
      <c r="E96" s="242" t="s">
        <v>20</v>
      </c>
      <c r="F96" s="243" t="s">
        <v>1900</v>
      </c>
      <c r="G96" s="240"/>
      <c r="H96" s="242" t="s">
        <v>20</v>
      </c>
      <c r="I96" s="244"/>
      <c r="J96" s="244"/>
      <c r="K96" s="240"/>
      <c r="L96" s="240"/>
      <c r="M96" s="245"/>
      <c r="N96" s="246"/>
      <c r="O96" s="247"/>
      <c r="P96" s="247"/>
      <c r="Q96" s="247"/>
      <c r="R96" s="247"/>
      <c r="S96" s="247"/>
      <c r="T96" s="247"/>
      <c r="U96" s="247"/>
      <c r="V96" s="247"/>
      <c r="W96" s="247"/>
      <c r="X96" s="248"/>
      <c r="Y96" s="13"/>
      <c r="Z96" s="13"/>
      <c r="AA96" s="13"/>
      <c r="AB96" s="13"/>
      <c r="AC96" s="13"/>
      <c r="AD96" s="13"/>
      <c r="AE96" s="13"/>
      <c r="AT96" s="249" t="s">
        <v>206</v>
      </c>
      <c r="AU96" s="249" t="s">
        <v>84</v>
      </c>
      <c r="AV96" s="13" t="s">
        <v>82</v>
      </c>
      <c r="AW96" s="13" t="s">
        <v>5</v>
      </c>
      <c r="AX96" s="13" t="s">
        <v>74</v>
      </c>
      <c r="AY96" s="249" t="s">
        <v>194</v>
      </c>
    </row>
    <row r="97" s="13" customFormat="1">
      <c r="A97" s="13"/>
      <c r="B97" s="239"/>
      <c r="C97" s="240"/>
      <c r="D97" s="241" t="s">
        <v>206</v>
      </c>
      <c r="E97" s="242" t="s">
        <v>20</v>
      </c>
      <c r="F97" s="243" t="s">
        <v>506</v>
      </c>
      <c r="G97" s="240"/>
      <c r="H97" s="242" t="s">
        <v>20</v>
      </c>
      <c r="I97" s="244"/>
      <c r="J97" s="244"/>
      <c r="K97" s="240"/>
      <c r="L97" s="240"/>
      <c r="M97" s="245"/>
      <c r="N97" s="246"/>
      <c r="O97" s="247"/>
      <c r="P97" s="247"/>
      <c r="Q97" s="247"/>
      <c r="R97" s="247"/>
      <c r="S97" s="247"/>
      <c r="T97" s="247"/>
      <c r="U97" s="247"/>
      <c r="V97" s="247"/>
      <c r="W97" s="247"/>
      <c r="X97" s="248"/>
      <c r="Y97" s="13"/>
      <c r="Z97" s="13"/>
      <c r="AA97" s="13"/>
      <c r="AB97" s="13"/>
      <c r="AC97" s="13"/>
      <c r="AD97" s="13"/>
      <c r="AE97" s="13"/>
      <c r="AT97" s="249" t="s">
        <v>206</v>
      </c>
      <c r="AU97" s="249" t="s">
        <v>84</v>
      </c>
      <c r="AV97" s="13" t="s">
        <v>82</v>
      </c>
      <c r="AW97" s="13" t="s">
        <v>5</v>
      </c>
      <c r="AX97" s="13" t="s">
        <v>74</v>
      </c>
      <c r="AY97" s="249" t="s">
        <v>194</v>
      </c>
    </row>
    <row r="98" s="14" customFormat="1">
      <c r="A98" s="14"/>
      <c r="B98" s="250"/>
      <c r="C98" s="251"/>
      <c r="D98" s="241" t="s">
        <v>206</v>
      </c>
      <c r="E98" s="252" t="s">
        <v>20</v>
      </c>
      <c r="F98" s="253" t="s">
        <v>1991</v>
      </c>
      <c r="G98" s="251"/>
      <c r="H98" s="254">
        <v>707</v>
      </c>
      <c r="I98" s="255"/>
      <c r="J98" s="255"/>
      <c r="K98" s="251"/>
      <c r="L98" s="251"/>
      <c r="M98" s="256"/>
      <c r="N98" s="257"/>
      <c r="O98" s="258"/>
      <c r="P98" s="258"/>
      <c r="Q98" s="258"/>
      <c r="R98" s="258"/>
      <c r="S98" s="258"/>
      <c r="T98" s="258"/>
      <c r="U98" s="258"/>
      <c r="V98" s="258"/>
      <c r="W98" s="258"/>
      <c r="X98" s="259"/>
      <c r="Y98" s="14"/>
      <c r="Z98" s="14"/>
      <c r="AA98" s="14"/>
      <c r="AB98" s="14"/>
      <c r="AC98" s="14"/>
      <c r="AD98" s="14"/>
      <c r="AE98" s="14"/>
      <c r="AT98" s="260" t="s">
        <v>206</v>
      </c>
      <c r="AU98" s="260" t="s">
        <v>84</v>
      </c>
      <c r="AV98" s="14" t="s">
        <v>84</v>
      </c>
      <c r="AW98" s="14" t="s">
        <v>5</v>
      </c>
      <c r="AX98" s="14" t="s">
        <v>74</v>
      </c>
      <c r="AY98" s="260" t="s">
        <v>194</v>
      </c>
    </row>
    <row r="99" s="15" customFormat="1">
      <c r="A99" s="15"/>
      <c r="B99" s="261"/>
      <c r="C99" s="262"/>
      <c r="D99" s="241" t="s">
        <v>206</v>
      </c>
      <c r="E99" s="263" t="s">
        <v>20</v>
      </c>
      <c r="F99" s="264" t="s">
        <v>210</v>
      </c>
      <c r="G99" s="262"/>
      <c r="H99" s="265">
        <v>707</v>
      </c>
      <c r="I99" s="266"/>
      <c r="J99" s="266"/>
      <c r="K99" s="262"/>
      <c r="L99" s="262"/>
      <c r="M99" s="267"/>
      <c r="N99" s="268"/>
      <c r="O99" s="269"/>
      <c r="P99" s="269"/>
      <c r="Q99" s="269"/>
      <c r="R99" s="269"/>
      <c r="S99" s="269"/>
      <c r="T99" s="269"/>
      <c r="U99" s="269"/>
      <c r="V99" s="269"/>
      <c r="W99" s="269"/>
      <c r="X99" s="270"/>
      <c r="Y99" s="15"/>
      <c r="Z99" s="15"/>
      <c r="AA99" s="15"/>
      <c r="AB99" s="15"/>
      <c r="AC99" s="15"/>
      <c r="AD99" s="15"/>
      <c r="AE99" s="15"/>
      <c r="AT99" s="271" t="s">
        <v>206</v>
      </c>
      <c r="AU99" s="271" t="s">
        <v>84</v>
      </c>
      <c r="AV99" s="15" t="s">
        <v>202</v>
      </c>
      <c r="AW99" s="15" t="s">
        <v>5</v>
      </c>
      <c r="AX99" s="15" t="s">
        <v>82</v>
      </c>
      <c r="AY99" s="271" t="s">
        <v>194</v>
      </c>
    </row>
    <row r="100" s="2" customFormat="1" ht="24.15" customHeight="1">
      <c r="A100" s="41"/>
      <c r="B100" s="42"/>
      <c r="C100" s="220" t="s">
        <v>84</v>
      </c>
      <c r="D100" s="220" t="s">
        <v>197</v>
      </c>
      <c r="E100" s="221" t="s">
        <v>1992</v>
      </c>
      <c r="F100" s="222" t="s">
        <v>1993</v>
      </c>
      <c r="G100" s="223" t="s">
        <v>503</v>
      </c>
      <c r="H100" s="224">
        <v>707</v>
      </c>
      <c r="I100" s="225"/>
      <c r="J100" s="225"/>
      <c r="K100" s="226">
        <f>ROUND(P100*H100,2)</f>
        <v>0</v>
      </c>
      <c r="L100" s="222" t="s">
        <v>201</v>
      </c>
      <c r="M100" s="47"/>
      <c r="N100" s="227" t="s">
        <v>20</v>
      </c>
      <c r="O100" s="228" t="s">
        <v>43</v>
      </c>
      <c r="P100" s="229">
        <f>I100+J100</f>
        <v>0</v>
      </c>
      <c r="Q100" s="229">
        <f>ROUND(I100*H100,2)</f>
        <v>0</v>
      </c>
      <c r="R100" s="229">
        <f>ROUND(J100*H100,2)</f>
        <v>0</v>
      </c>
      <c r="S100" s="87"/>
      <c r="T100" s="230">
        <f>S100*H100</f>
        <v>0</v>
      </c>
      <c r="U100" s="230">
        <v>0</v>
      </c>
      <c r="V100" s="230">
        <f>U100*H100</f>
        <v>0</v>
      </c>
      <c r="W100" s="230">
        <v>0</v>
      </c>
      <c r="X100" s="231">
        <f>W100*H100</f>
        <v>0</v>
      </c>
      <c r="Y100" s="41"/>
      <c r="Z100" s="41"/>
      <c r="AA100" s="41"/>
      <c r="AB100" s="41"/>
      <c r="AC100" s="41"/>
      <c r="AD100" s="41"/>
      <c r="AE100" s="41"/>
      <c r="AR100" s="232" t="s">
        <v>202</v>
      </c>
      <c r="AT100" s="232" t="s">
        <v>197</v>
      </c>
      <c r="AU100" s="232" t="s">
        <v>84</v>
      </c>
      <c r="AY100" s="20" t="s">
        <v>194</v>
      </c>
      <c r="BE100" s="233">
        <f>IF(O100="základní",K100,0)</f>
        <v>0</v>
      </c>
      <c r="BF100" s="233">
        <f>IF(O100="snížená",K100,0)</f>
        <v>0</v>
      </c>
      <c r="BG100" s="233">
        <f>IF(O100="zákl. přenesená",K100,0)</f>
        <v>0</v>
      </c>
      <c r="BH100" s="233">
        <f>IF(O100="sníž. přenesená",K100,0)</f>
        <v>0</v>
      </c>
      <c r="BI100" s="233">
        <f>IF(O100="nulová",K100,0)</f>
        <v>0</v>
      </c>
      <c r="BJ100" s="20" t="s">
        <v>82</v>
      </c>
      <c r="BK100" s="233">
        <f>ROUND(P100*H100,2)</f>
        <v>0</v>
      </c>
      <c r="BL100" s="20" t="s">
        <v>202</v>
      </c>
      <c r="BM100" s="232" t="s">
        <v>1994</v>
      </c>
    </row>
    <row r="101" s="2" customFormat="1">
      <c r="A101" s="41"/>
      <c r="B101" s="42"/>
      <c r="C101" s="43"/>
      <c r="D101" s="234" t="s">
        <v>204</v>
      </c>
      <c r="E101" s="43"/>
      <c r="F101" s="235" t="s">
        <v>1995</v>
      </c>
      <c r="G101" s="43"/>
      <c r="H101" s="43"/>
      <c r="I101" s="236"/>
      <c r="J101" s="236"/>
      <c r="K101" s="43"/>
      <c r="L101" s="43"/>
      <c r="M101" s="47"/>
      <c r="N101" s="237"/>
      <c r="O101" s="238"/>
      <c r="P101" s="87"/>
      <c r="Q101" s="87"/>
      <c r="R101" s="87"/>
      <c r="S101" s="87"/>
      <c r="T101" s="87"/>
      <c r="U101" s="87"/>
      <c r="V101" s="87"/>
      <c r="W101" s="87"/>
      <c r="X101" s="88"/>
      <c r="Y101" s="41"/>
      <c r="Z101" s="41"/>
      <c r="AA101" s="41"/>
      <c r="AB101" s="41"/>
      <c r="AC101" s="41"/>
      <c r="AD101" s="41"/>
      <c r="AE101" s="41"/>
      <c r="AT101" s="20" t="s">
        <v>204</v>
      </c>
      <c r="AU101" s="20" t="s">
        <v>84</v>
      </c>
    </row>
    <row r="102" s="13" customFormat="1">
      <c r="A102" s="13"/>
      <c r="B102" s="239"/>
      <c r="C102" s="240"/>
      <c r="D102" s="241" t="s">
        <v>206</v>
      </c>
      <c r="E102" s="242" t="s">
        <v>20</v>
      </c>
      <c r="F102" s="243" t="s">
        <v>1990</v>
      </c>
      <c r="G102" s="240"/>
      <c r="H102" s="242" t="s">
        <v>20</v>
      </c>
      <c r="I102" s="244"/>
      <c r="J102" s="244"/>
      <c r="K102" s="240"/>
      <c r="L102" s="240"/>
      <c r="M102" s="245"/>
      <c r="N102" s="246"/>
      <c r="O102" s="247"/>
      <c r="P102" s="247"/>
      <c r="Q102" s="247"/>
      <c r="R102" s="247"/>
      <c r="S102" s="247"/>
      <c r="T102" s="247"/>
      <c r="U102" s="247"/>
      <c r="V102" s="247"/>
      <c r="W102" s="247"/>
      <c r="X102" s="248"/>
      <c r="Y102" s="13"/>
      <c r="Z102" s="13"/>
      <c r="AA102" s="13"/>
      <c r="AB102" s="13"/>
      <c r="AC102" s="13"/>
      <c r="AD102" s="13"/>
      <c r="AE102" s="13"/>
      <c r="AT102" s="249" t="s">
        <v>206</v>
      </c>
      <c r="AU102" s="249" t="s">
        <v>84</v>
      </c>
      <c r="AV102" s="13" t="s">
        <v>82</v>
      </c>
      <c r="AW102" s="13" t="s">
        <v>5</v>
      </c>
      <c r="AX102" s="13" t="s">
        <v>74</v>
      </c>
      <c r="AY102" s="249" t="s">
        <v>194</v>
      </c>
    </row>
    <row r="103" s="13" customFormat="1">
      <c r="A103" s="13"/>
      <c r="B103" s="239"/>
      <c r="C103" s="240"/>
      <c r="D103" s="241" t="s">
        <v>206</v>
      </c>
      <c r="E103" s="242" t="s">
        <v>20</v>
      </c>
      <c r="F103" s="243" t="s">
        <v>1789</v>
      </c>
      <c r="G103" s="240"/>
      <c r="H103" s="242" t="s">
        <v>20</v>
      </c>
      <c r="I103" s="244"/>
      <c r="J103" s="244"/>
      <c r="K103" s="240"/>
      <c r="L103" s="240"/>
      <c r="M103" s="245"/>
      <c r="N103" s="246"/>
      <c r="O103" s="247"/>
      <c r="P103" s="247"/>
      <c r="Q103" s="247"/>
      <c r="R103" s="247"/>
      <c r="S103" s="247"/>
      <c r="T103" s="247"/>
      <c r="U103" s="247"/>
      <c r="V103" s="247"/>
      <c r="W103" s="247"/>
      <c r="X103" s="248"/>
      <c r="Y103" s="13"/>
      <c r="Z103" s="13"/>
      <c r="AA103" s="13"/>
      <c r="AB103" s="13"/>
      <c r="AC103" s="13"/>
      <c r="AD103" s="13"/>
      <c r="AE103" s="13"/>
      <c r="AT103" s="249" t="s">
        <v>206</v>
      </c>
      <c r="AU103" s="249" t="s">
        <v>84</v>
      </c>
      <c r="AV103" s="13" t="s">
        <v>82</v>
      </c>
      <c r="AW103" s="13" t="s">
        <v>5</v>
      </c>
      <c r="AX103" s="13" t="s">
        <v>74</v>
      </c>
      <c r="AY103" s="249" t="s">
        <v>194</v>
      </c>
    </row>
    <row r="104" s="13" customFormat="1">
      <c r="A104" s="13"/>
      <c r="B104" s="239"/>
      <c r="C104" s="240"/>
      <c r="D104" s="241" t="s">
        <v>206</v>
      </c>
      <c r="E104" s="242" t="s">
        <v>20</v>
      </c>
      <c r="F104" s="243" t="s">
        <v>506</v>
      </c>
      <c r="G104" s="240"/>
      <c r="H104" s="242" t="s">
        <v>20</v>
      </c>
      <c r="I104" s="244"/>
      <c r="J104" s="244"/>
      <c r="K104" s="240"/>
      <c r="L104" s="240"/>
      <c r="M104" s="245"/>
      <c r="N104" s="246"/>
      <c r="O104" s="247"/>
      <c r="P104" s="247"/>
      <c r="Q104" s="247"/>
      <c r="R104" s="247"/>
      <c r="S104" s="247"/>
      <c r="T104" s="247"/>
      <c r="U104" s="247"/>
      <c r="V104" s="247"/>
      <c r="W104" s="247"/>
      <c r="X104" s="248"/>
      <c r="Y104" s="13"/>
      <c r="Z104" s="13"/>
      <c r="AA104" s="13"/>
      <c r="AB104" s="13"/>
      <c r="AC104" s="13"/>
      <c r="AD104" s="13"/>
      <c r="AE104" s="13"/>
      <c r="AT104" s="249" t="s">
        <v>206</v>
      </c>
      <c r="AU104" s="249" t="s">
        <v>84</v>
      </c>
      <c r="AV104" s="13" t="s">
        <v>82</v>
      </c>
      <c r="AW104" s="13" t="s">
        <v>5</v>
      </c>
      <c r="AX104" s="13" t="s">
        <v>74</v>
      </c>
      <c r="AY104" s="249" t="s">
        <v>194</v>
      </c>
    </row>
    <row r="105" s="14" customFormat="1">
      <c r="A105" s="14"/>
      <c r="B105" s="250"/>
      <c r="C105" s="251"/>
      <c r="D105" s="241" t="s">
        <v>206</v>
      </c>
      <c r="E105" s="252" t="s">
        <v>20</v>
      </c>
      <c r="F105" s="253" t="s">
        <v>1991</v>
      </c>
      <c r="G105" s="251"/>
      <c r="H105" s="254">
        <v>707</v>
      </c>
      <c r="I105" s="255"/>
      <c r="J105" s="255"/>
      <c r="K105" s="251"/>
      <c r="L105" s="251"/>
      <c r="M105" s="256"/>
      <c r="N105" s="257"/>
      <c r="O105" s="258"/>
      <c r="P105" s="258"/>
      <c r="Q105" s="258"/>
      <c r="R105" s="258"/>
      <c r="S105" s="258"/>
      <c r="T105" s="258"/>
      <c r="U105" s="258"/>
      <c r="V105" s="258"/>
      <c r="W105" s="258"/>
      <c r="X105" s="259"/>
      <c r="Y105" s="14"/>
      <c r="Z105" s="14"/>
      <c r="AA105" s="14"/>
      <c r="AB105" s="14"/>
      <c r="AC105" s="14"/>
      <c r="AD105" s="14"/>
      <c r="AE105" s="14"/>
      <c r="AT105" s="260" t="s">
        <v>206</v>
      </c>
      <c r="AU105" s="260" t="s">
        <v>84</v>
      </c>
      <c r="AV105" s="14" t="s">
        <v>84</v>
      </c>
      <c r="AW105" s="14" t="s">
        <v>5</v>
      </c>
      <c r="AX105" s="14" t="s">
        <v>74</v>
      </c>
      <c r="AY105" s="260" t="s">
        <v>194</v>
      </c>
    </row>
    <row r="106" s="15" customFormat="1">
      <c r="A106" s="15"/>
      <c r="B106" s="261"/>
      <c r="C106" s="262"/>
      <c r="D106" s="241" t="s">
        <v>206</v>
      </c>
      <c r="E106" s="263" t="s">
        <v>20</v>
      </c>
      <c r="F106" s="264" t="s">
        <v>210</v>
      </c>
      <c r="G106" s="262"/>
      <c r="H106" s="265">
        <v>707</v>
      </c>
      <c r="I106" s="266"/>
      <c r="J106" s="266"/>
      <c r="K106" s="262"/>
      <c r="L106" s="262"/>
      <c r="M106" s="267"/>
      <c r="N106" s="268"/>
      <c r="O106" s="269"/>
      <c r="P106" s="269"/>
      <c r="Q106" s="269"/>
      <c r="R106" s="269"/>
      <c r="S106" s="269"/>
      <c r="T106" s="269"/>
      <c r="U106" s="269"/>
      <c r="V106" s="269"/>
      <c r="W106" s="269"/>
      <c r="X106" s="270"/>
      <c r="Y106" s="15"/>
      <c r="Z106" s="15"/>
      <c r="AA106" s="15"/>
      <c r="AB106" s="15"/>
      <c r="AC106" s="15"/>
      <c r="AD106" s="15"/>
      <c r="AE106" s="15"/>
      <c r="AT106" s="271" t="s">
        <v>206</v>
      </c>
      <c r="AU106" s="271" t="s">
        <v>84</v>
      </c>
      <c r="AV106" s="15" t="s">
        <v>202</v>
      </c>
      <c r="AW106" s="15" t="s">
        <v>5</v>
      </c>
      <c r="AX106" s="15" t="s">
        <v>82</v>
      </c>
      <c r="AY106" s="271" t="s">
        <v>194</v>
      </c>
    </row>
    <row r="107" s="2" customFormat="1" ht="16.5" customHeight="1">
      <c r="A107" s="41"/>
      <c r="B107" s="42"/>
      <c r="C107" s="283" t="s">
        <v>215</v>
      </c>
      <c r="D107" s="283" t="s">
        <v>418</v>
      </c>
      <c r="E107" s="284" t="s">
        <v>1996</v>
      </c>
      <c r="F107" s="285" t="s">
        <v>1997</v>
      </c>
      <c r="G107" s="286" t="s">
        <v>506</v>
      </c>
      <c r="H107" s="287">
        <v>707</v>
      </c>
      <c r="I107" s="288"/>
      <c r="J107" s="289"/>
      <c r="K107" s="290">
        <f>ROUND(P107*H107,2)</f>
        <v>0</v>
      </c>
      <c r="L107" s="285" t="s">
        <v>20</v>
      </c>
      <c r="M107" s="291"/>
      <c r="N107" s="292" t="s">
        <v>20</v>
      </c>
      <c r="O107" s="228" t="s">
        <v>43</v>
      </c>
      <c r="P107" s="229">
        <f>I107+J107</f>
        <v>0</v>
      </c>
      <c r="Q107" s="229">
        <f>ROUND(I107*H107,2)</f>
        <v>0</v>
      </c>
      <c r="R107" s="229">
        <f>ROUND(J107*H107,2)</f>
        <v>0</v>
      </c>
      <c r="S107" s="87"/>
      <c r="T107" s="230">
        <f>S107*H107</f>
        <v>0</v>
      </c>
      <c r="U107" s="230">
        <v>0.0051000000000000004</v>
      </c>
      <c r="V107" s="230">
        <f>U107*H107</f>
        <v>3.6057000000000001</v>
      </c>
      <c r="W107" s="230">
        <v>0</v>
      </c>
      <c r="X107" s="231">
        <f>W107*H107</f>
        <v>0</v>
      </c>
      <c r="Y107" s="41"/>
      <c r="Z107" s="41"/>
      <c r="AA107" s="41"/>
      <c r="AB107" s="41"/>
      <c r="AC107" s="41"/>
      <c r="AD107" s="41"/>
      <c r="AE107" s="41"/>
      <c r="AR107" s="232" t="s">
        <v>243</v>
      </c>
      <c r="AT107" s="232" t="s">
        <v>418</v>
      </c>
      <c r="AU107" s="232" t="s">
        <v>84</v>
      </c>
      <c r="AY107" s="20" t="s">
        <v>194</v>
      </c>
      <c r="BE107" s="233">
        <f>IF(O107="základní",K107,0)</f>
        <v>0</v>
      </c>
      <c r="BF107" s="233">
        <f>IF(O107="snížená",K107,0)</f>
        <v>0</v>
      </c>
      <c r="BG107" s="233">
        <f>IF(O107="zákl. přenesená",K107,0)</f>
        <v>0</v>
      </c>
      <c r="BH107" s="233">
        <f>IF(O107="sníž. přenesená",K107,0)</f>
        <v>0</v>
      </c>
      <c r="BI107" s="233">
        <f>IF(O107="nulová",K107,0)</f>
        <v>0</v>
      </c>
      <c r="BJ107" s="20" t="s">
        <v>82</v>
      </c>
      <c r="BK107" s="233">
        <f>ROUND(P107*H107,2)</f>
        <v>0</v>
      </c>
      <c r="BL107" s="20" t="s">
        <v>202</v>
      </c>
      <c r="BM107" s="232" t="s">
        <v>1998</v>
      </c>
    </row>
    <row r="108" s="13" customFormat="1">
      <c r="A108" s="13"/>
      <c r="B108" s="239"/>
      <c r="C108" s="240"/>
      <c r="D108" s="241" t="s">
        <v>206</v>
      </c>
      <c r="E108" s="242" t="s">
        <v>20</v>
      </c>
      <c r="F108" s="243" t="s">
        <v>1990</v>
      </c>
      <c r="G108" s="240"/>
      <c r="H108" s="242" t="s">
        <v>20</v>
      </c>
      <c r="I108" s="244"/>
      <c r="J108" s="244"/>
      <c r="K108" s="240"/>
      <c r="L108" s="240"/>
      <c r="M108" s="245"/>
      <c r="N108" s="246"/>
      <c r="O108" s="247"/>
      <c r="P108" s="247"/>
      <c r="Q108" s="247"/>
      <c r="R108" s="247"/>
      <c r="S108" s="247"/>
      <c r="T108" s="247"/>
      <c r="U108" s="247"/>
      <c r="V108" s="247"/>
      <c r="W108" s="247"/>
      <c r="X108" s="248"/>
      <c r="Y108" s="13"/>
      <c r="Z108" s="13"/>
      <c r="AA108" s="13"/>
      <c r="AB108" s="13"/>
      <c r="AC108" s="13"/>
      <c r="AD108" s="13"/>
      <c r="AE108" s="13"/>
      <c r="AT108" s="249" t="s">
        <v>206</v>
      </c>
      <c r="AU108" s="249" t="s">
        <v>84</v>
      </c>
      <c r="AV108" s="13" t="s">
        <v>82</v>
      </c>
      <c r="AW108" s="13" t="s">
        <v>5</v>
      </c>
      <c r="AX108" s="13" t="s">
        <v>74</v>
      </c>
      <c r="AY108" s="249" t="s">
        <v>194</v>
      </c>
    </row>
    <row r="109" s="13" customFormat="1">
      <c r="A109" s="13"/>
      <c r="B109" s="239"/>
      <c r="C109" s="240"/>
      <c r="D109" s="241" t="s">
        <v>206</v>
      </c>
      <c r="E109" s="242" t="s">
        <v>20</v>
      </c>
      <c r="F109" s="243" t="s">
        <v>1997</v>
      </c>
      <c r="G109" s="240"/>
      <c r="H109" s="242" t="s">
        <v>20</v>
      </c>
      <c r="I109" s="244"/>
      <c r="J109" s="244"/>
      <c r="K109" s="240"/>
      <c r="L109" s="240"/>
      <c r="M109" s="245"/>
      <c r="N109" s="246"/>
      <c r="O109" s="247"/>
      <c r="P109" s="247"/>
      <c r="Q109" s="247"/>
      <c r="R109" s="247"/>
      <c r="S109" s="247"/>
      <c r="T109" s="247"/>
      <c r="U109" s="247"/>
      <c r="V109" s="247"/>
      <c r="W109" s="247"/>
      <c r="X109" s="248"/>
      <c r="Y109" s="13"/>
      <c r="Z109" s="13"/>
      <c r="AA109" s="13"/>
      <c r="AB109" s="13"/>
      <c r="AC109" s="13"/>
      <c r="AD109" s="13"/>
      <c r="AE109" s="13"/>
      <c r="AT109" s="249" t="s">
        <v>206</v>
      </c>
      <c r="AU109" s="249" t="s">
        <v>84</v>
      </c>
      <c r="AV109" s="13" t="s">
        <v>82</v>
      </c>
      <c r="AW109" s="13" t="s">
        <v>5</v>
      </c>
      <c r="AX109" s="13" t="s">
        <v>74</v>
      </c>
      <c r="AY109" s="249" t="s">
        <v>194</v>
      </c>
    </row>
    <row r="110" s="13" customFormat="1">
      <c r="A110" s="13"/>
      <c r="B110" s="239"/>
      <c r="C110" s="240"/>
      <c r="D110" s="241" t="s">
        <v>206</v>
      </c>
      <c r="E110" s="242" t="s">
        <v>20</v>
      </c>
      <c r="F110" s="243" t="s">
        <v>506</v>
      </c>
      <c r="G110" s="240"/>
      <c r="H110" s="242" t="s">
        <v>20</v>
      </c>
      <c r="I110" s="244"/>
      <c r="J110" s="244"/>
      <c r="K110" s="240"/>
      <c r="L110" s="240"/>
      <c r="M110" s="245"/>
      <c r="N110" s="246"/>
      <c r="O110" s="247"/>
      <c r="P110" s="247"/>
      <c r="Q110" s="247"/>
      <c r="R110" s="247"/>
      <c r="S110" s="247"/>
      <c r="T110" s="247"/>
      <c r="U110" s="247"/>
      <c r="V110" s="247"/>
      <c r="W110" s="247"/>
      <c r="X110" s="248"/>
      <c r="Y110" s="13"/>
      <c r="Z110" s="13"/>
      <c r="AA110" s="13"/>
      <c r="AB110" s="13"/>
      <c r="AC110" s="13"/>
      <c r="AD110" s="13"/>
      <c r="AE110" s="13"/>
      <c r="AT110" s="249" t="s">
        <v>206</v>
      </c>
      <c r="AU110" s="249" t="s">
        <v>84</v>
      </c>
      <c r="AV110" s="13" t="s">
        <v>82</v>
      </c>
      <c r="AW110" s="13" t="s">
        <v>5</v>
      </c>
      <c r="AX110" s="13" t="s">
        <v>74</v>
      </c>
      <c r="AY110" s="249" t="s">
        <v>194</v>
      </c>
    </row>
    <row r="111" s="14" customFormat="1">
      <c r="A111" s="14"/>
      <c r="B111" s="250"/>
      <c r="C111" s="251"/>
      <c r="D111" s="241" t="s">
        <v>206</v>
      </c>
      <c r="E111" s="252" t="s">
        <v>20</v>
      </c>
      <c r="F111" s="253" t="s">
        <v>1991</v>
      </c>
      <c r="G111" s="251"/>
      <c r="H111" s="254">
        <v>707</v>
      </c>
      <c r="I111" s="255"/>
      <c r="J111" s="255"/>
      <c r="K111" s="251"/>
      <c r="L111" s="251"/>
      <c r="M111" s="256"/>
      <c r="N111" s="257"/>
      <c r="O111" s="258"/>
      <c r="P111" s="258"/>
      <c r="Q111" s="258"/>
      <c r="R111" s="258"/>
      <c r="S111" s="258"/>
      <c r="T111" s="258"/>
      <c r="U111" s="258"/>
      <c r="V111" s="258"/>
      <c r="W111" s="258"/>
      <c r="X111" s="259"/>
      <c r="Y111" s="14"/>
      <c r="Z111" s="14"/>
      <c r="AA111" s="14"/>
      <c r="AB111" s="14"/>
      <c r="AC111" s="14"/>
      <c r="AD111" s="14"/>
      <c r="AE111" s="14"/>
      <c r="AT111" s="260" t="s">
        <v>206</v>
      </c>
      <c r="AU111" s="260" t="s">
        <v>84</v>
      </c>
      <c r="AV111" s="14" t="s">
        <v>84</v>
      </c>
      <c r="AW111" s="14" t="s">
        <v>5</v>
      </c>
      <c r="AX111" s="14" t="s">
        <v>74</v>
      </c>
      <c r="AY111" s="260" t="s">
        <v>194</v>
      </c>
    </row>
    <row r="112" s="15" customFormat="1">
      <c r="A112" s="15"/>
      <c r="B112" s="261"/>
      <c r="C112" s="262"/>
      <c r="D112" s="241" t="s">
        <v>206</v>
      </c>
      <c r="E112" s="263" t="s">
        <v>20</v>
      </c>
      <c r="F112" s="264" t="s">
        <v>210</v>
      </c>
      <c r="G112" s="262"/>
      <c r="H112" s="265">
        <v>707</v>
      </c>
      <c r="I112" s="266"/>
      <c r="J112" s="266"/>
      <c r="K112" s="262"/>
      <c r="L112" s="262"/>
      <c r="M112" s="267"/>
      <c r="N112" s="268"/>
      <c r="O112" s="269"/>
      <c r="P112" s="269"/>
      <c r="Q112" s="269"/>
      <c r="R112" s="269"/>
      <c r="S112" s="269"/>
      <c r="T112" s="269"/>
      <c r="U112" s="269"/>
      <c r="V112" s="269"/>
      <c r="W112" s="269"/>
      <c r="X112" s="270"/>
      <c r="Y112" s="15"/>
      <c r="Z112" s="15"/>
      <c r="AA112" s="15"/>
      <c r="AB112" s="15"/>
      <c r="AC112" s="15"/>
      <c r="AD112" s="15"/>
      <c r="AE112" s="15"/>
      <c r="AT112" s="271" t="s">
        <v>206</v>
      </c>
      <c r="AU112" s="271" t="s">
        <v>84</v>
      </c>
      <c r="AV112" s="15" t="s">
        <v>202</v>
      </c>
      <c r="AW112" s="15" t="s">
        <v>5</v>
      </c>
      <c r="AX112" s="15" t="s">
        <v>82</v>
      </c>
      <c r="AY112" s="271" t="s">
        <v>194</v>
      </c>
    </row>
    <row r="113" s="2" customFormat="1" ht="24.15" customHeight="1">
      <c r="A113" s="41"/>
      <c r="B113" s="42"/>
      <c r="C113" s="220" t="s">
        <v>202</v>
      </c>
      <c r="D113" s="220" t="s">
        <v>197</v>
      </c>
      <c r="E113" s="221" t="s">
        <v>1999</v>
      </c>
      <c r="F113" s="222" t="s">
        <v>2000</v>
      </c>
      <c r="G113" s="223" t="s">
        <v>503</v>
      </c>
      <c r="H113" s="224">
        <v>707</v>
      </c>
      <c r="I113" s="225"/>
      <c r="J113" s="225"/>
      <c r="K113" s="226">
        <f>ROUND(P113*H113,2)</f>
        <v>0</v>
      </c>
      <c r="L113" s="222" t="s">
        <v>201</v>
      </c>
      <c r="M113" s="47"/>
      <c r="N113" s="227" t="s">
        <v>20</v>
      </c>
      <c r="O113" s="228" t="s">
        <v>43</v>
      </c>
      <c r="P113" s="229">
        <f>I113+J113</f>
        <v>0</v>
      </c>
      <c r="Q113" s="229">
        <f>ROUND(I113*H113,2)</f>
        <v>0</v>
      </c>
      <c r="R113" s="229">
        <f>ROUND(J113*H113,2)</f>
        <v>0</v>
      </c>
      <c r="S113" s="87"/>
      <c r="T113" s="230">
        <f>S113*H113</f>
        <v>0</v>
      </c>
      <c r="U113" s="230">
        <v>4.6E-05</v>
      </c>
      <c r="V113" s="230">
        <f>U113*H113</f>
        <v>0.032522000000000002</v>
      </c>
      <c r="W113" s="230">
        <v>0</v>
      </c>
      <c r="X113" s="231">
        <f>W113*H113</f>
        <v>0</v>
      </c>
      <c r="Y113" s="41"/>
      <c r="Z113" s="41"/>
      <c r="AA113" s="41"/>
      <c r="AB113" s="41"/>
      <c r="AC113" s="41"/>
      <c r="AD113" s="41"/>
      <c r="AE113" s="41"/>
      <c r="AR113" s="232" t="s">
        <v>202</v>
      </c>
      <c r="AT113" s="232" t="s">
        <v>197</v>
      </c>
      <c r="AU113" s="232" t="s">
        <v>84</v>
      </c>
      <c r="AY113" s="20" t="s">
        <v>194</v>
      </c>
      <c r="BE113" s="233">
        <f>IF(O113="základní",K113,0)</f>
        <v>0</v>
      </c>
      <c r="BF113" s="233">
        <f>IF(O113="snížená",K113,0)</f>
        <v>0</v>
      </c>
      <c r="BG113" s="233">
        <f>IF(O113="zákl. přenesená",K113,0)</f>
        <v>0</v>
      </c>
      <c r="BH113" s="233">
        <f>IF(O113="sníž. přenesená",K113,0)</f>
        <v>0</v>
      </c>
      <c r="BI113" s="233">
        <f>IF(O113="nulová",K113,0)</f>
        <v>0</v>
      </c>
      <c r="BJ113" s="20" t="s">
        <v>82</v>
      </c>
      <c r="BK113" s="233">
        <f>ROUND(P113*H113,2)</f>
        <v>0</v>
      </c>
      <c r="BL113" s="20" t="s">
        <v>202</v>
      </c>
      <c r="BM113" s="232" t="s">
        <v>2001</v>
      </c>
    </row>
    <row r="114" s="2" customFormat="1">
      <c r="A114" s="41"/>
      <c r="B114" s="42"/>
      <c r="C114" s="43"/>
      <c r="D114" s="234" t="s">
        <v>204</v>
      </c>
      <c r="E114" s="43"/>
      <c r="F114" s="235" t="s">
        <v>2002</v>
      </c>
      <c r="G114" s="43"/>
      <c r="H114" s="43"/>
      <c r="I114" s="236"/>
      <c r="J114" s="236"/>
      <c r="K114" s="43"/>
      <c r="L114" s="43"/>
      <c r="M114" s="47"/>
      <c r="N114" s="237"/>
      <c r="O114" s="238"/>
      <c r="P114" s="87"/>
      <c r="Q114" s="87"/>
      <c r="R114" s="87"/>
      <c r="S114" s="87"/>
      <c r="T114" s="87"/>
      <c r="U114" s="87"/>
      <c r="V114" s="87"/>
      <c r="W114" s="87"/>
      <c r="X114" s="88"/>
      <c r="Y114" s="41"/>
      <c r="Z114" s="41"/>
      <c r="AA114" s="41"/>
      <c r="AB114" s="41"/>
      <c r="AC114" s="41"/>
      <c r="AD114" s="41"/>
      <c r="AE114" s="41"/>
      <c r="AT114" s="20" t="s">
        <v>204</v>
      </c>
      <c r="AU114" s="20" t="s">
        <v>84</v>
      </c>
    </row>
    <row r="115" s="13" customFormat="1">
      <c r="A115" s="13"/>
      <c r="B115" s="239"/>
      <c r="C115" s="240"/>
      <c r="D115" s="241" t="s">
        <v>206</v>
      </c>
      <c r="E115" s="242" t="s">
        <v>20</v>
      </c>
      <c r="F115" s="243" t="s">
        <v>1990</v>
      </c>
      <c r="G115" s="240"/>
      <c r="H115" s="242" t="s">
        <v>20</v>
      </c>
      <c r="I115" s="244"/>
      <c r="J115" s="244"/>
      <c r="K115" s="240"/>
      <c r="L115" s="240"/>
      <c r="M115" s="245"/>
      <c r="N115" s="246"/>
      <c r="O115" s="247"/>
      <c r="P115" s="247"/>
      <c r="Q115" s="247"/>
      <c r="R115" s="247"/>
      <c r="S115" s="247"/>
      <c r="T115" s="247"/>
      <c r="U115" s="247"/>
      <c r="V115" s="247"/>
      <c r="W115" s="247"/>
      <c r="X115" s="248"/>
      <c r="Y115" s="13"/>
      <c r="Z115" s="13"/>
      <c r="AA115" s="13"/>
      <c r="AB115" s="13"/>
      <c r="AC115" s="13"/>
      <c r="AD115" s="13"/>
      <c r="AE115" s="13"/>
      <c r="AT115" s="249" t="s">
        <v>206</v>
      </c>
      <c r="AU115" s="249" t="s">
        <v>84</v>
      </c>
      <c r="AV115" s="13" t="s">
        <v>82</v>
      </c>
      <c r="AW115" s="13" t="s">
        <v>5</v>
      </c>
      <c r="AX115" s="13" t="s">
        <v>74</v>
      </c>
      <c r="AY115" s="249" t="s">
        <v>194</v>
      </c>
    </row>
    <row r="116" s="13" customFormat="1">
      <c r="A116" s="13"/>
      <c r="B116" s="239"/>
      <c r="C116" s="240"/>
      <c r="D116" s="241" t="s">
        <v>206</v>
      </c>
      <c r="E116" s="242" t="s">
        <v>20</v>
      </c>
      <c r="F116" s="243" t="s">
        <v>2003</v>
      </c>
      <c r="G116" s="240"/>
      <c r="H116" s="242" t="s">
        <v>20</v>
      </c>
      <c r="I116" s="244"/>
      <c r="J116" s="244"/>
      <c r="K116" s="240"/>
      <c r="L116" s="240"/>
      <c r="M116" s="245"/>
      <c r="N116" s="246"/>
      <c r="O116" s="247"/>
      <c r="P116" s="247"/>
      <c r="Q116" s="247"/>
      <c r="R116" s="247"/>
      <c r="S116" s="247"/>
      <c r="T116" s="247"/>
      <c r="U116" s="247"/>
      <c r="V116" s="247"/>
      <c r="W116" s="247"/>
      <c r="X116" s="248"/>
      <c r="Y116" s="13"/>
      <c r="Z116" s="13"/>
      <c r="AA116" s="13"/>
      <c r="AB116" s="13"/>
      <c r="AC116" s="13"/>
      <c r="AD116" s="13"/>
      <c r="AE116" s="13"/>
      <c r="AT116" s="249" t="s">
        <v>206</v>
      </c>
      <c r="AU116" s="249" t="s">
        <v>84</v>
      </c>
      <c r="AV116" s="13" t="s">
        <v>82</v>
      </c>
      <c r="AW116" s="13" t="s">
        <v>5</v>
      </c>
      <c r="AX116" s="13" t="s">
        <v>74</v>
      </c>
      <c r="AY116" s="249" t="s">
        <v>194</v>
      </c>
    </row>
    <row r="117" s="13" customFormat="1">
      <c r="A117" s="13"/>
      <c r="B117" s="239"/>
      <c r="C117" s="240"/>
      <c r="D117" s="241" t="s">
        <v>206</v>
      </c>
      <c r="E117" s="242" t="s">
        <v>20</v>
      </c>
      <c r="F117" s="243" t="s">
        <v>506</v>
      </c>
      <c r="G117" s="240"/>
      <c r="H117" s="242" t="s">
        <v>20</v>
      </c>
      <c r="I117" s="244"/>
      <c r="J117" s="244"/>
      <c r="K117" s="240"/>
      <c r="L117" s="240"/>
      <c r="M117" s="245"/>
      <c r="N117" s="246"/>
      <c r="O117" s="247"/>
      <c r="P117" s="247"/>
      <c r="Q117" s="247"/>
      <c r="R117" s="247"/>
      <c r="S117" s="247"/>
      <c r="T117" s="247"/>
      <c r="U117" s="247"/>
      <c r="V117" s="247"/>
      <c r="W117" s="247"/>
      <c r="X117" s="248"/>
      <c r="Y117" s="13"/>
      <c r="Z117" s="13"/>
      <c r="AA117" s="13"/>
      <c r="AB117" s="13"/>
      <c r="AC117" s="13"/>
      <c r="AD117" s="13"/>
      <c r="AE117" s="13"/>
      <c r="AT117" s="249" t="s">
        <v>206</v>
      </c>
      <c r="AU117" s="249" t="s">
        <v>84</v>
      </c>
      <c r="AV117" s="13" t="s">
        <v>82</v>
      </c>
      <c r="AW117" s="13" t="s">
        <v>5</v>
      </c>
      <c r="AX117" s="13" t="s">
        <v>74</v>
      </c>
      <c r="AY117" s="249" t="s">
        <v>194</v>
      </c>
    </row>
    <row r="118" s="14" customFormat="1">
      <c r="A118" s="14"/>
      <c r="B118" s="250"/>
      <c r="C118" s="251"/>
      <c r="D118" s="241" t="s">
        <v>206</v>
      </c>
      <c r="E118" s="252" t="s">
        <v>20</v>
      </c>
      <c r="F118" s="253" t="s">
        <v>1991</v>
      </c>
      <c r="G118" s="251"/>
      <c r="H118" s="254">
        <v>707</v>
      </c>
      <c r="I118" s="255"/>
      <c r="J118" s="255"/>
      <c r="K118" s="251"/>
      <c r="L118" s="251"/>
      <c r="M118" s="256"/>
      <c r="N118" s="257"/>
      <c r="O118" s="258"/>
      <c r="P118" s="258"/>
      <c r="Q118" s="258"/>
      <c r="R118" s="258"/>
      <c r="S118" s="258"/>
      <c r="T118" s="258"/>
      <c r="U118" s="258"/>
      <c r="V118" s="258"/>
      <c r="W118" s="258"/>
      <c r="X118" s="259"/>
      <c r="Y118" s="14"/>
      <c r="Z118" s="14"/>
      <c r="AA118" s="14"/>
      <c r="AB118" s="14"/>
      <c r="AC118" s="14"/>
      <c r="AD118" s="14"/>
      <c r="AE118" s="14"/>
      <c r="AT118" s="260" t="s">
        <v>206</v>
      </c>
      <c r="AU118" s="260" t="s">
        <v>84</v>
      </c>
      <c r="AV118" s="14" t="s">
        <v>84</v>
      </c>
      <c r="AW118" s="14" t="s">
        <v>5</v>
      </c>
      <c r="AX118" s="14" t="s">
        <v>74</v>
      </c>
      <c r="AY118" s="260" t="s">
        <v>194</v>
      </c>
    </row>
    <row r="119" s="15" customFormat="1">
      <c r="A119" s="15"/>
      <c r="B119" s="261"/>
      <c r="C119" s="262"/>
      <c r="D119" s="241" t="s">
        <v>206</v>
      </c>
      <c r="E119" s="263" t="s">
        <v>20</v>
      </c>
      <c r="F119" s="264" t="s">
        <v>210</v>
      </c>
      <c r="G119" s="262"/>
      <c r="H119" s="265">
        <v>707</v>
      </c>
      <c r="I119" s="266"/>
      <c r="J119" s="266"/>
      <c r="K119" s="262"/>
      <c r="L119" s="262"/>
      <c r="M119" s="267"/>
      <c r="N119" s="268"/>
      <c r="O119" s="269"/>
      <c r="P119" s="269"/>
      <c r="Q119" s="269"/>
      <c r="R119" s="269"/>
      <c r="S119" s="269"/>
      <c r="T119" s="269"/>
      <c r="U119" s="269"/>
      <c r="V119" s="269"/>
      <c r="W119" s="269"/>
      <c r="X119" s="270"/>
      <c r="Y119" s="15"/>
      <c r="Z119" s="15"/>
      <c r="AA119" s="15"/>
      <c r="AB119" s="15"/>
      <c r="AC119" s="15"/>
      <c r="AD119" s="15"/>
      <c r="AE119" s="15"/>
      <c r="AT119" s="271" t="s">
        <v>206</v>
      </c>
      <c r="AU119" s="271" t="s">
        <v>84</v>
      </c>
      <c r="AV119" s="15" t="s">
        <v>202</v>
      </c>
      <c r="AW119" s="15" t="s">
        <v>5</v>
      </c>
      <c r="AX119" s="15" t="s">
        <v>82</v>
      </c>
      <c r="AY119" s="271" t="s">
        <v>194</v>
      </c>
    </row>
    <row r="120" s="2" customFormat="1" ht="24.15" customHeight="1">
      <c r="A120" s="41"/>
      <c r="B120" s="42"/>
      <c r="C120" s="283" t="s">
        <v>232</v>
      </c>
      <c r="D120" s="283" t="s">
        <v>418</v>
      </c>
      <c r="E120" s="284" t="s">
        <v>2004</v>
      </c>
      <c r="F120" s="285" t="s">
        <v>2005</v>
      </c>
      <c r="G120" s="286" t="s">
        <v>503</v>
      </c>
      <c r="H120" s="287">
        <v>707</v>
      </c>
      <c r="I120" s="288"/>
      <c r="J120" s="289"/>
      <c r="K120" s="290">
        <f>ROUND(P120*H120,2)</f>
        <v>0</v>
      </c>
      <c r="L120" s="285" t="s">
        <v>201</v>
      </c>
      <c r="M120" s="291"/>
      <c r="N120" s="292" t="s">
        <v>20</v>
      </c>
      <c r="O120" s="228" t="s">
        <v>43</v>
      </c>
      <c r="P120" s="229">
        <f>I120+J120</f>
        <v>0</v>
      </c>
      <c r="Q120" s="229">
        <f>ROUND(I120*H120,2)</f>
        <v>0</v>
      </c>
      <c r="R120" s="229">
        <f>ROUND(J120*H120,2)</f>
        <v>0</v>
      </c>
      <c r="S120" s="87"/>
      <c r="T120" s="230">
        <f>S120*H120</f>
        <v>0</v>
      </c>
      <c r="U120" s="230">
        <v>0.0070899999999999999</v>
      </c>
      <c r="V120" s="230">
        <f>U120*H120</f>
        <v>5.0126299999999997</v>
      </c>
      <c r="W120" s="230">
        <v>0</v>
      </c>
      <c r="X120" s="231">
        <f>W120*H120</f>
        <v>0</v>
      </c>
      <c r="Y120" s="41"/>
      <c r="Z120" s="41"/>
      <c r="AA120" s="41"/>
      <c r="AB120" s="41"/>
      <c r="AC120" s="41"/>
      <c r="AD120" s="41"/>
      <c r="AE120" s="41"/>
      <c r="AR120" s="232" t="s">
        <v>243</v>
      </c>
      <c r="AT120" s="232" t="s">
        <v>418</v>
      </c>
      <c r="AU120" s="232" t="s">
        <v>84</v>
      </c>
      <c r="AY120" s="20" t="s">
        <v>194</v>
      </c>
      <c r="BE120" s="233">
        <f>IF(O120="základní",K120,0)</f>
        <v>0</v>
      </c>
      <c r="BF120" s="233">
        <f>IF(O120="snížená",K120,0)</f>
        <v>0</v>
      </c>
      <c r="BG120" s="233">
        <f>IF(O120="zákl. přenesená",K120,0)</f>
        <v>0</v>
      </c>
      <c r="BH120" s="233">
        <f>IF(O120="sníž. přenesená",K120,0)</f>
        <v>0</v>
      </c>
      <c r="BI120" s="233">
        <f>IF(O120="nulová",K120,0)</f>
        <v>0</v>
      </c>
      <c r="BJ120" s="20" t="s">
        <v>82</v>
      </c>
      <c r="BK120" s="233">
        <f>ROUND(P120*H120,2)</f>
        <v>0</v>
      </c>
      <c r="BL120" s="20" t="s">
        <v>202</v>
      </c>
      <c r="BM120" s="232" t="s">
        <v>2006</v>
      </c>
    </row>
    <row r="121" s="13" customFormat="1">
      <c r="A121" s="13"/>
      <c r="B121" s="239"/>
      <c r="C121" s="240"/>
      <c r="D121" s="241" t="s">
        <v>206</v>
      </c>
      <c r="E121" s="242" t="s">
        <v>20</v>
      </c>
      <c r="F121" s="243" t="s">
        <v>1990</v>
      </c>
      <c r="G121" s="240"/>
      <c r="H121" s="242" t="s">
        <v>20</v>
      </c>
      <c r="I121" s="244"/>
      <c r="J121" s="244"/>
      <c r="K121" s="240"/>
      <c r="L121" s="240"/>
      <c r="M121" s="245"/>
      <c r="N121" s="246"/>
      <c r="O121" s="247"/>
      <c r="P121" s="247"/>
      <c r="Q121" s="247"/>
      <c r="R121" s="247"/>
      <c r="S121" s="247"/>
      <c r="T121" s="247"/>
      <c r="U121" s="247"/>
      <c r="V121" s="247"/>
      <c r="W121" s="247"/>
      <c r="X121" s="248"/>
      <c r="Y121" s="13"/>
      <c r="Z121" s="13"/>
      <c r="AA121" s="13"/>
      <c r="AB121" s="13"/>
      <c r="AC121" s="13"/>
      <c r="AD121" s="13"/>
      <c r="AE121" s="13"/>
      <c r="AT121" s="249" t="s">
        <v>206</v>
      </c>
      <c r="AU121" s="249" t="s">
        <v>84</v>
      </c>
      <c r="AV121" s="13" t="s">
        <v>82</v>
      </c>
      <c r="AW121" s="13" t="s">
        <v>5</v>
      </c>
      <c r="AX121" s="13" t="s">
        <v>74</v>
      </c>
      <c r="AY121" s="249" t="s">
        <v>194</v>
      </c>
    </row>
    <row r="122" s="13" customFormat="1">
      <c r="A122" s="13"/>
      <c r="B122" s="239"/>
      <c r="C122" s="240"/>
      <c r="D122" s="241" t="s">
        <v>206</v>
      </c>
      <c r="E122" s="242" t="s">
        <v>20</v>
      </c>
      <c r="F122" s="243" t="s">
        <v>2007</v>
      </c>
      <c r="G122" s="240"/>
      <c r="H122" s="242" t="s">
        <v>20</v>
      </c>
      <c r="I122" s="244"/>
      <c r="J122" s="244"/>
      <c r="K122" s="240"/>
      <c r="L122" s="240"/>
      <c r="M122" s="245"/>
      <c r="N122" s="246"/>
      <c r="O122" s="247"/>
      <c r="P122" s="247"/>
      <c r="Q122" s="247"/>
      <c r="R122" s="247"/>
      <c r="S122" s="247"/>
      <c r="T122" s="247"/>
      <c r="U122" s="247"/>
      <c r="V122" s="247"/>
      <c r="W122" s="247"/>
      <c r="X122" s="248"/>
      <c r="Y122" s="13"/>
      <c r="Z122" s="13"/>
      <c r="AA122" s="13"/>
      <c r="AB122" s="13"/>
      <c r="AC122" s="13"/>
      <c r="AD122" s="13"/>
      <c r="AE122" s="13"/>
      <c r="AT122" s="249" t="s">
        <v>206</v>
      </c>
      <c r="AU122" s="249" t="s">
        <v>84</v>
      </c>
      <c r="AV122" s="13" t="s">
        <v>82</v>
      </c>
      <c r="AW122" s="13" t="s">
        <v>5</v>
      </c>
      <c r="AX122" s="13" t="s">
        <v>74</v>
      </c>
      <c r="AY122" s="249" t="s">
        <v>194</v>
      </c>
    </row>
    <row r="123" s="13" customFormat="1">
      <c r="A123" s="13"/>
      <c r="B123" s="239"/>
      <c r="C123" s="240"/>
      <c r="D123" s="241" t="s">
        <v>206</v>
      </c>
      <c r="E123" s="242" t="s">
        <v>20</v>
      </c>
      <c r="F123" s="243" t="s">
        <v>506</v>
      </c>
      <c r="G123" s="240"/>
      <c r="H123" s="242" t="s">
        <v>20</v>
      </c>
      <c r="I123" s="244"/>
      <c r="J123" s="244"/>
      <c r="K123" s="240"/>
      <c r="L123" s="240"/>
      <c r="M123" s="245"/>
      <c r="N123" s="246"/>
      <c r="O123" s="247"/>
      <c r="P123" s="247"/>
      <c r="Q123" s="247"/>
      <c r="R123" s="247"/>
      <c r="S123" s="247"/>
      <c r="T123" s="247"/>
      <c r="U123" s="247"/>
      <c r="V123" s="247"/>
      <c r="W123" s="247"/>
      <c r="X123" s="248"/>
      <c r="Y123" s="13"/>
      <c r="Z123" s="13"/>
      <c r="AA123" s="13"/>
      <c r="AB123" s="13"/>
      <c r="AC123" s="13"/>
      <c r="AD123" s="13"/>
      <c r="AE123" s="13"/>
      <c r="AT123" s="249" t="s">
        <v>206</v>
      </c>
      <c r="AU123" s="249" t="s">
        <v>84</v>
      </c>
      <c r="AV123" s="13" t="s">
        <v>82</v>
      </c>
      <c r="AW123" s="13" t="s">
        <v>5</v>
      </c>
      <c r="AX123" s="13" t="s">
        <v>74</v>
      </c>
      <c r="AY123" s="249" t="s">
        <v>194</v>
      </c>
    </row>
    <row r="124" s="14" customFormat="1">
      <c r="A124" s="14"/>
      <c r="B124" s="250"/>
      <c r="C124" s="251"/>
      <c r="D124" s="241" t="s">
        <v>206</v>
      </c>
      <c r="E124" s="252" t="s">
        <v>20</v>
      </c>
      <c r="F124" s="253" t="s">
        <v>1991</v>
      </c>
      <c r="G124" s="251"/>
      <c r="H124" s="254">
        <v>707</v>
      </c>
      <c r="I124" s="255"/>
      <c r="J124" s="255"/>
      <c r="K124" s="251"/>
      <c r="L124" s="251"/>
      <c r="M124" s="256"/>
      <c r="N124" s="257"/>
      <c r="O124" s="258"/>
      <c r="P124" s="258"/>
      <c r="Q124" s="258"/>
      <c r="R124" s="258"/>
      <c r="S124" s="258"/>
      <c r="T124" s="258"/>
      <c r="U124" s="258"/>
      <c r="V124" s="258"/>
      <c r="W124" s="258"/>
      <c r="X124" s="259"/>
      <c r="Y124" s="14"/>
      <c r="Z124" s="14"/>
      <c r="AA124" s="14"/>
      <c r="AB124" s="14"/>
      <c r="AC124" s="14"/>
      <c r="AD124" s="14"/>
      <c r="AE124" s="14"/>
      <c r="AT124" s="260" t="s">
        <v>206</v>
      </c>
      <c r="AU124" s="260" t="s">
        <v>84</v>
      </c>
      <c r="AV124" s="14" t="s">
        <v>84</v>
      </c>
      <c r="AW124" s="14" t="s">
        <v>5</v>
      </c>
      <c r="AX124" s="14" t="s">
        <v>74</v>
      </c>
      <c r="AY124" s="260" t="s">
        <v>194</v>
      </c>
    </row>
    <row r="125" s="15" customFormat="1">
      <c r="A125" s="15"/>
      <c r="B125" s="261"/>
      <c r="C125" s="262"/>
      <c r="D125" s="241" t="s">
        <v>206</v>
      </c>
      <c r="E125" s="263" t="s">
        <v>20</v>
      </c>
      <c r="F125" s="264" t="s">
        <v>210</v>
      </c>
      <c r="G125" s="262"/>
      <c r="H125" s="265">
        <v>707</v>
      </c>
      <c r="I125" s="266"/>
      <c r="J125" s="266"/>
      <c r="K125" s="262"/>
      <c r="L125" s="262"/>
      <c r="M125" s="267"/>
      <c r="N125" s="268"/>
      <c r="O125" s="269"/>
      <c r="P125" s="269"/>
      <c r="Q125" s="269"/>
      <c r="R125" s="269"/>
      <c r="S125" s="269"/>
      <c r="T125" s="269"/>
      <c r="U125" s="269"/>
      <c r="V125" s="269"/>
      <c r="W125" s="269"/>
      <c r="X125" s="270"/>
      <c r="Y125" s="15"/>
      <c r="Z125" s="15"/>
      <c r="AA125" s="15"/>
      <c r="AB125" s="15"/>
      <c r="AC125" s="15"/>
      <c r="AD125" s="15"/>
      <c r="AE125" s="15"/>
      <c r="AT125" s="271" t="s">
        <v>206</v>
      </c>
      <c r="AU125" s="271" t="s">
        <v>84</v>
      </c>
      <c r="AV125" s="15" t="s">
        <v>202</v>
      </c>
      <c r="AW125" s="15" t="s">
        <v>5</v>
      </c>
      <c r="AX125" s="15" t="s">
        <v>82</v>
      </c>
      <c r="AY125" s="271" t="s">
        <v>194</v>
      </c>
    </row>
    <row r="126" s="2" customFormat="1" ht="24.15" customHeight="1">
      <c r="A126" s="41"/>
      <c r="B126" s="42"/>
      <c r="C126" s="220" t="s">
        <v>223</v>
      </c>
      <c r="D126" s="220" t="s">
        <v>197</v>
      </c>
      <c r="E126" s="221" t="s">
        <v>2008</v>
      </c>
      <c r="F126" s="222" t="s">
        <v>2009</v>
      </c>
      <c r="G126" s="223" t="s">
        <v>200</v>
      </c>
      <c r="H126" s="224">
        <v>707</v>
      </c>
      <c r="I126" s="225"/>
      <c r="J126" s="225"/>
      <c r="K126" s="226">
        <f>ROUND(P126*H126,2)</f>
        <v>0</v>
      </c>
      <c r="L126" s="222" t="s">
        <v>201</v>
      </c>
      <c r="M126" s="47"/>
      <c r="N126" s="227" t="s">
        <v>20</v>
      </c>
      <c r="O126" s="228" t="s">
        <v>43</v>
      </c>
      <c r="P126" s="229">
        <f>I126+J126</f>
        <v>0</v>
      </c>
      <c r="Q126" s="229">
        <f>ROUND(I126*H126,2)</f>
        <v>0</v>
      </c>
      <c r="R126" s="229">
        <f>ROUND(J126*H126,2)</f>
        <v>0</v>
      </c>
      <c r="S126" s="87"/>
      <c r="T126" s="230">
        <f>S126*H126</f>
        <v>0</v>
      </c>
      <c r="U126" s="230">
        <v>0</v>
      </c>
      <c r="V126" s="230">
        <f>U126*H126</f>
        <v>0</v>
      </c>
      <c r="W126" s="230">
        <v>0</v>
      </c>
      <c r="X126" s="231">
        <f>W126*H126</f>
        <v>0</v>
      </c>
      <c r="Y126" s="41"/>
      <c r="Z126" s="41"/>
      <c r="AA126" s="41"/>
      <c r="AB126" s="41"/>
      <c r="AC126" s="41"/>
      <c r="AD126" s="41"/>
      <c r="AE126" s="41"/>
      <c r="AR126" s="232" t="s">
        <v>202</v>
      </c>
      <c r="AT126" s="232" t="s">
        <v>197</v>
      </c>
      <c r="AU126" s="232" t="s">
        <v>84</v>
      </c>
      <c r="AY126" s="20" t="s">
        <v>194</v>
      </c>
      <c r="BE126" s="233">
        <f>IF(O126="základní",K126,0)</f>
        <v>0</v>
      </c>
      <c r="BF126" s="233">
        <f>IF(O126="snížená",K126,0)</f>
        <v>0</v>
      </c>
      <c r="BG126" s="233">
        <f>IF(O126="zákl. přenesená",K126,0)</f>
        <v>0</v>
      </c>
      <c r="BH126" s="233">
        <f>IF(O126="sníž. přenesená",K126,0)</f>
        <v>0</v>
      </c>
      <c r="BI126" s="233">
        <f>IF(O126="nulová",K126,0)</f>
        <v>0</v>
      </c>
      <c r="BJ126" s="20" t="s">
        <v>82</v>
      </c>
      <c r="BK126" s="233">
        <f>ROUND(P126*H126,2)</f>
        <v>0</v>
      </c>
      <c r="BL126" s="20" t="s">
        <v>202</v>
      </c>
      <c r="BM126" s="232" t="s">
        <v>2010</v>
      </c>
    </row>
    <row r="127" s="2" customFormat="1">
      <c r="A127" s="41"/>
      <c r="B127" s="42"/>
      <c r="C127" s="43"/>
      <c r="D127" s="234" t="s">
        <v>204</v>
      </c>
      <c r="E127" s="43"/>
      <c r="F127" s="235" t="s">
        <v>2011</v>
      </c>
      <c r="G127" s="43"/>
      <c r="H127" s="43"/>
      <c r="I127" s="236"/>
      <c r="J127" s="236"/>
      <c r="K127" s="43"/>
      <c r="L127" s="43"/>
      <c r="M127" s="47"/>
      <c r="N127" s="237"/>
      <c r="O127" s="238"/>
      <c r="P127" s="87"/>
      <c r="Q127" s="87"/>
      <c r="R127" s="87"/>
      <c r="S127" s="87"/>
      <c r="T127" s="87"/>
      <c r="U127" s="87"/>
      <c r="V127" s="87"/>
      <c r="W127" s="87"/>
      <c r="X127" s="88"/>
      <c r="Y127" s="41"/>
      <c r="Z127" s="41"/>
      <c r="AA127" s="41"/>
      <c r="AB127" s="41"/>
      <c r="AC127" s="41"/>
      <c r="AD127" s="41"/>
      <c r="AE127" s="41"/>
      <c r="AT127" s="20" t="s">
        <v>204</v>
      </c>
      <c r="AU127" s="20" t="s">
        <v>84</v>
      </c>
    </row>
    <row r="128" s="13" customFormat="1">
      <c r="A128" s="13"/>
      <c r="B128" s="239"/>
      <c r="C128" s="240"/>
      <c r="D128" s="241" t="s">
        <v>206</v>
      </c>
      <c r="E128" s="242" t="s">
        <v>20</v>
      </c>
      <c r="F128" s="243" t="s">
        <v>1990</v>
      </c>
      <c r="G128" s="240"/>
      <c r="H128" s="242" t="s">
        <v>20</v>
      </c>
      <c r="I128" s="244"/>
      <c r="J128" s="244"/>
      <c r="K128" s="240"/>
      <c r="L128" s="240"/>
      <c r="M128" s="245"/>
      <c r="N128" s="246"/>
      <c r="O128" s="247"/>
      <c r="P128" s="247"/>
      <c r="Q128" s="247"/>
      <c r="R128" s="247"/>
      <c r="S128" s="247"/>
      <c r="T128" s="247"/>
      <c r="U128" s="247"/>
      <c r="V128" s="247"/>
      <c r="W128" s="247"/>
      <c r="X128" s="248"/>
      <c r="Y128" s="13"/>
      <c r="Z128" s="13"/>
      <c r="AA128" s="13"/>
      <c r="AB128" s="13"/>
      <c r="AC128" s="13"/>
      <c r="AD128" s="13"/>
      <c r="AE128" s="13"/>
      <c r="AT128" s="249" t="s">
        <v>206</v>
      </c>
      <c r="AU128" s="249" t="s">
        <v>84</v>
      </c>
      <c r="AV128" s="13" t="s">
        <v>82</v>
      </c>
      <c r="AW128" s="13" t="s">
        <v>5</v>
      </c>
      <c r="AX128" s="13" t="s">
        <v>74</v>
      </c>
      <c r="AY128" s="249" t="s">
        <v>194</v>
      </c>
    </row>
    <row r="129" s="13" customFormat="1">
      <c r="A129" s="13"/>
      <c r="B129" s="239"/>
      <c r="C129" s="240"/>
      <c r="D129" s="241" t="s">
        <v>206</v>
      </c>
      <c r="E129" s="242" t="s">
        <v>20</v>
      </c>
      <c r="F129" s="243" t="s">
        <v>2012</v>
      </c>
      <c r="G129" s="240"/>
      <c r="H129" s="242" t="s">
        <v>20</v>
      </c>
      <c r="I129" s="244"/>
      <c r="J129" s="244"/>
      <c r="K129" s="240"/>
      <c r="L129" s="240"/>
      <c r="M129" s="245"/>
      <c r="N129" s="246"/>
      <c r="O129" s="247"/>
      <c r="P129" s="247"/>
      <c r="Q129" s="247"/>
      <c r="R129" s="247"/>
      <c r="S129" s="247"/>
      <c r="T129" s="247"/>
      <c r="U129" s="247"/>
      <c r="V129" s="247"/>
      <c r="W129" s="247"/>
      <c r="X129" s="248"/>
      <c r="Y129" s="13"/>
      <c r="Z129" s="13"/>
      <c r="AA129" s="13"/>
      <c r="AB129" s="13"/>
      <c r="AC129" s="13"/>
      <c r="AD129" s="13"/>
      <c r="AE129" s="13"/>
      <c r="AT129" s="249" t="s">
        <v>206</v>
      </c>
      <c r="AU129" s="249" t="s">
        <v>84</v>
      </c>
      <c r="AV129" s="13" t="s">
        <v>82</v>
      </c>
      <c r="AW129" s="13" t="s">
        <v>5</v>
      </c>
      <c r="AX129" s="13" t="s">
        <v>74</v>
      </c>
      <c r="AY129" s="249" t="s">
        <v>194</v>
      </c>
    </row>
    <row r="130" s="13" customFormat="1">
      <c r="A130" s="13"/>
      <c r="B130" s="239"/>
      <c r="C130" s="240"/>
      <c r="D130" s="241" t="s">
        <v>206</v>
      </c>
      <c r="E130" s="242" t="s">
        <v>20</v>
      </c>
      <c r="F130" s="243" t="s">
        <v>200</v>
      </c>
      <c r="G130" s="240"/>
      <c r="H130" s="242" t="s">
        <v>20</v>
      </c>
      <c r="I130" s="244"/>
      <c r="J130" s="244"/>
      <c r="K130" s="240"/>
      <c r="L130" s="240"/>
      <c r="M130" s="245"/>
      <c r="N130" s="246"/>
      <c r="O130" s="247"/>
      <c r="P130" s="247"/>
      <c r="Q130" s="247"/>
      <c r="R130" s="247"/>
      <c r="S130" s="247"/>
      <c r="T130" s="247"/>
      <c r="U130" s="247"/>
      <c r="V130" s="247"/>
      <c r="W130" s="247"/>
      <c r="X130" s="248"/>
      <c r="Y130" s="13"/>
      <c r="Z130" s="13"/>
      <c r="AA130" s="13"/>
      <c r="AB130" s="13"/>
      <c r="AC130" s="13"/>
      <c r="AD130" s="13"/>
      <c r="AE130" s="13"/>
      <c r="AT130" s="249" t="s">
        <v>206</v>
      </c>
      <c r="AU130" s="249" t="s">
        <v>84</v>
      </c>
      <c r="AV130" s="13" t="s">
        <v>82</v>
      </c>
      <c r="AW130" s="13" t="s">
        <v>5</v>
      </c>
      <c r="AX130" s="13" t="s">
        <v>74</v>
      </c>
      <c r="AY130" s="249" t="s">
        <v>194</v>
      </c>
    </row>
    <row r="131" s="14" customFormat="1">
      <c r="A131" s="14"/>
      <c r="B131" s="250"/>
      <c r="C131" s="251"/>
      <c r="D131" s="241" t="s">
        <v>206</v>
      </c>
      <c r="E131" s="252" t="s">
        <v>20</v>
      </c>
      <c r="F131" s="253" t="s">
        <v>1991</v>
      </c>
      <c r="G131" s="251"/>
      <c r="H131" s="254">
        <v>707</v>
      </c>
      <c r="I131" s="255"/>
      <c r="J131" s="255"/>
      <c r="K131" s="251"/>
      <c r="L131" s="251"/>
      <c r="M131" s="256"/>
      <c r="N131" s="257"/>
      <c r="O131" s="258"/>
      <c r="P131" s="258"/>
      <c r="Q131" s="258"/>
      <c r="R131" s="258"/>
      <c r="S131" s="258"/>
      <c r="T131" s="258"/>
      <c r="U131" s="258"/>
      <c r="V131" s="258"/>
      <c r="W131" s="258"/>
      <c r="X131" s="259"/>
      <c r="Y131" s="14"/>
      <c r="Z131" s="14"/>
      <c r="AA131" s="14"/>
      <c r="AB131" s="14"/>
      <c r="AC131" s="14"/>
      <c r="AD131" s="14"/>
      <c r="AE131" s="14"/>
      <c r="AT131" s="260" t="s">
        <v>206</v>
      </c>
      <c r="AU131" s="260" t="s">
        <v>84</v>
      </c>
      <c r="AV131" s="14" t="s">
        <v>84</v>
      </c>
      <c r="AW131" s="14" t="s">
        <v>5</v>
      </c>
      <c r="AX131" s="14" t="s">
        <v>74</v>
      </c>
      <c r="AY131" s="260" t="s">
        <v>194</v>
      </c>
    </row>
    <row r="132" s="15" customFormat="1">
      <c r="A132" s="15"/>
      <c r="B132" s="261"/>
      <c r="C132" s="262"/>
      <c r="D132" s="241" t="s">
        <v>206</v>
      </c>
      <c r="E132" s="263" t="s">
        <v>20</v>
      </c>
      <c r="F132" s="264" t="s">
        <v>210</v>
      </c>
      <c r="G132" s="262"/>
      <c r="H132" s="265">
        <v>707</v>
      </c>
      <c r="I132" s="266"/>
      <c r="J132" s="266"/>
      <c r="K132" s="262"/>
      <c r="L132" s="262"/>
      <c r="M132" s="267"/>
      <c r="N132" s="268"/>
      <c r="O132" s="269"/>
      <c r="P132" s="269"/>
      <c r="Q132" s="269"/>
      <c r="R132" s="269"/>
      <c r="S132" s="269"/>
      <c r="T132" s="269"/>
      <c r="U132" s="269"/>
      <c r="V132" s="269"/>
      <c r="W132" s="269"/>
      <c r="X132" s="270"/>
      <c r="Y132" s="15"/>
      <c r="Z132" s="15"/>
      <c r="AA132" s="15"/>
      <c r="AB132" s="15"/>
      <c r="AC132" s="15"/>
      <c r="AD132" s="15"/>
      <c r="AE132" s="15"/>
      <c r="AT132" s="271" t="s">
        <v>206</v>
      </c>
      <c r="AU132" s="271" t="s">
        <v>84</v>
      </c>
      <c r="AV132" s="15" t="s">
        <v>202</v>
      </c>
      <c r="AW132" s="15" t="s">
        <v>5</v>
      </c>
      <c r="AX132" s="15" t="s">
        <v>82</v>
      </c>
      <c r="AY132" s="271" t="s">
        <v>194</v>
      </c>
    </row>
    <row r="133" s="2" customFormat="1" ht="24.15" customHeight="1">
      <c r="A133" s="41"/>
      <c r="B133" s="42"/>
      <c r="C133" s="283" t="s">
        <v>238</v>
      </c>
      <c r="D133" s="283" t="s">
        <v>418</v>
      </c>
      <c r="E133" s="284" t="s">
        <v>2013</v>
      </c>
      <c r="F133" s="285" t="s">
        <v>2014</v>
      </c>
      <c r="G133" s="286" t="s">
        <v>262</v>
      </c>
      <c r="H133" s="287">
        <v>31.75</v>
      </c>
      <c r="I133" s="288"/>
      <c r="J133" s="289"/>
      <c r="K133" s="290">
        <f>ROUND(P133*H133,2)</f>
        <v>0</v>
      </c>
      <c r="L133" s="285" t="s">
        <v>201</v>
      </c>
      <c r="M133" s="291"/>
      <c r="N133" s="292" t="s">
        <v>20</v>
      </c>
      <c r="O133" s="228" t="s">
        <v>43</v>
      </c>
      <c r="P133" s="229">
        <f>I133+J133</f>
        <v>0</v>
      </c>
      <c r="Q133" s="229">
        <f>ROUND(I133*H133,2)</f>
        <v>0</v>
      </c>
      <c r="R133" s="229">
        <f>ROUND(J133*H133,2)</f>
        <v>0</v>
      </c>
      <c r="S133" s="87"/>
      <c r="T133" s="230">
        <f>S133*H133</f>
        <v>0</v>
      </c>
      <c r="U133" s="230">
        <v>1</v>
      </c>
      <c r="V133" s="230">
        <f>U133*H133</f>
        <v>31.75</v>
      </c>
      <c r="W133" s="230">
        <v>0</v>
      </c>
      <c r="X133" s="231">
        <f>W133*H133</f>
        <v>0</v>
      </c>
      <c r="Y133" s="41"/>
      <c r="Z133" s="41"/>
      <c r="AA133" s="41"/>
      <c r="AB133" s="41"/>
      <c r="AC133" s="41"/>
      <c r="AD133" s="41"/>
      <c r="AE133" s="41"/>
      <c r="AR133" s="232" t="s">
        <v>243</v>
      </c>
      <c r="AT133" s="232" t="s">
        <v>418</v>
      </c>
      <c r="AU133" s="232" t="s">
        <v>84</v>
      </c>
      <c r="AY133" s="20" t="s">
        <v>194</v>
      </c>
      <c r="BE133" s="233">
        <f>IF(O133="základní",K133,0)</f>
        <v>0</v>
      </c>
      <c r="BF133" s="233">
        <f>IF(O133="snížená",K133,0)</f>
        <v>0</v>
      </c>
      <c r="BG133" s="233">
        <f>IF(O133="zákl. přenesená",K133,0)</f>
        <v>0</v>
      </c>
      <c r="BH133" s="233">
        <f>IF(O133="sníž. přenesená",K133,0)</f>
        <v>0</v>
      </c>
      <c r="BI133" s="233">
        <f>IF(O133="nulová",K133,0)</f>
        <v>0</v>
      </c>
      <c r="BJ133" s="20" t="s">
        <v>82</v>
      </c>
      <c r="BK133" s="233">
        <f>ROUND(P133*H133,2)</f>
        <v>0</v>
      </c>
      <c r="BL133" s="20" t="s">
        <v>202</v>
      </c>
      <c r="BM133" s="232" t="s">
        <v>2015</v>
      </c>
    </row>
    <row r="134" s="13" customFormat="1">
      <c r="A134" s="13"/>
      <c r="B134" s="239"/>
      <c r="C134" s="240"/>
      <c r="D134" s="241" t="s">
        <v>206</v>
      </c>
      <c r="E134" s="242" t="s">
        <v>20</v>
      </c>
      <c r="F134" s="243" t="s">
        <v>1990</v>
      </c>
      <c r="G134" s="240"/>
      <c r="H134" s="242" t="s">
        <v>20</v>
      </c>
      <c r="I134" s="244"/>
      <c r="J134" s="244"/>
      <c r="K134" s="240"/>
      <c r="L134" s="240"/>
      <c r="M134" s="245"/>
      <c r="N134" s="246"/>
      <c r="O134" s="247"/>
      <c r="P134" s="247"/>
      <c r="Q134" s="247"/>
      <c r="R134" s="247"/>
      <c r="S134" s="247"/>
      <c r="T134" s="247"/>
      <c r="U134" s="247"/>
      <c r="V134" s="247"/>
      <c r="W134" s="247"/>
      <c r="X134" s="248"/>
      <c r="Y134" s="13"/>
      <c r="Z134" s="13"/>
      <c r="AA134" s="13"/>
      <c r="AB134" s="13"/>
      <c r="AC134" s="13"/>
      <c r="AD134" s="13"/>
      <c r="AE134" s="13"/>
      <c r="AT134" s="249" t="s">
        <v>206</v>
      </c>
      <c r="AU134" s="249" t="s">
        <v>84</v>
      </c>
      <c r="AV134" s="13" t="s">
        <v>82</v>
      </c>
      <c r="AW134" s="13" t="s">
        <v>5</v>
      </c>
      <c r="AX134" s="13" t="s">
        <v>74</v>
      </c>
      <c r="AY134" s="249" t="s">
        <v>194</v>
      </c>
    </row>
    <row r="135" s="13" customFormat="1">
      <c r="A135" s="13"/>
      <c r="B135" s="239"/>
      <c r="C135" s="240"/>
      <c r="D135" s="241" t="s">
        <v>206</v>
      </c>
      <c r="E135" s="242" t="s">
        <v>20</v>
      </c>
      <c r="F135" s="243" t="s">
        <v>2016</v>
      </c>
      <c r="G135" s="240"/>
      <c r="H135" s="242" t="s">
        <v>20</v>
      </c>
      <c r="I135" s="244"/>
      <c r="J135" s="244"/>
      <c r="K135" s="240"/>
      <c r="L135" s="240"/>
      <c r="M135" s="245"/>
      <c r="N135" s="246"/>
      <c r="O135" s="247"/>
      <c r="P135" s="247"/>
      <c r="Q135" s="247"/>
      <c r="R135" s="247"/>
      <c r="S135" s="247"/>
      <c r="T135" s="247"/>
      <c r="U135" s="247"/>
      <c r="V135" s="247"/>
      <c r="W135" s="247"/>
      <c r="X135" s="248"/>
      <c r="Y135" s="13"/>
      <c r="Z135" s="13"/>
      <c r="AA135" s="13"/>
      <c r="AB135" s="13"/>
      <c r="AC135" s="13"/>
      <c r="AD135" s="13"/>
      <c r="AE135" s="13"/>
      <c r="AT135" s="249" t="s">
        <v>206</v>
      </c>
      <c r="AU135" s="249" t="s">
        <v>84</v>
      </c>
      <c r="AV135" s="13" t="s">
        <v>82</v>
      </c>
      <c r="AW135" s="13" t="s">
        <v>5</v>
      </c>
      <c r="AX135" s="13" t="s">
        <v>74</v>
      </c>
      <c r="AY135" s="249" t="s">
        <v>194</v>
      </c>
    </row>
    <row r="136" s="13" customFormat="1">
      <c r="A136" s="13"/>
      <c r="B136" s="239"/>
      <c r="C136" s="240"/>
      <c r="D136" s="241" t="s">
        <v>206</v>
      </c>
      <c r="E136" s="242" t="s">
        <v>20</v>
      </c>
      <c r="F136" s="243" t="s">
        <v>262</v>
      </c>
      <c r="G136" s="240"/>
      <c r="H136" s="242" t="s">
        <v>20</v>
      </c>
      <c r="I136" s="244"/>
      <c r="J136" s="244"/>
      <c r="K136" s="240"/>
      <c r="L136" s="240"/>
      <c r="M136" s="245"/>
      <c r="N136" s="246"/>
      <c r="O136" s="247"/>
      <c r="P136" s="247"/>
      <c r="Q136" s="247"/>
      <c r="R136" s="247"/>
      <c r="S136" s="247"/>
      <c r="T136" s="247"/>
      <c r="U136" s="247"/>
      <c r="V136" s="247"/>
      <c r="W136" s="247"/>
      <c r="X136" s="248"/>
      <c r="Y136" s="13"/>
      <c r="Z136" s="13"/>
      <c r="AA136" s="13"/>
      <c r="AB136" s="13"/>
      <c r="AC136" s="13"/>
      <c r="AD136" s="13"/>
      <c r="AE136" s="13"/>
      <c r="AT136" s="249" t="s">
        <v>206</v>
      </c>
      <c r="AU136" s="249" t="s">
        <v>84</v>
      </c>
      <c r="AV136" s="13" t="s">
        <v>82</v>
      </c>
      <c r="AW136" s="13" t="s">
        <v>5</v>
      </c>
      <c r="AX136" s="13" t="s">
        <v>74</v>
      </c>
      <c r="AY136" s="249" t="s">
        <v>194</v>
      </c>
    </row>
    <row r="137" s="14" customFormat="1">
      <c r="A137" s="14"/>
      <c r="B137" s="250"/>
      <c r="C137" s="251"/>
      <c r="D137" s="241" t="s">
        <v>206</v>
      </c>
      <c r="E137" s="252" t="s">
        <v>20</v>
      </c>
      <c r="F137" s="253" t="s">
        <v>2017</v>
      </c>
      <c r="G137" s="251"/>
      <c r="H137" s="254">
        <v>127</v>
      </c>
      <c r="I137" s="255"/>
      <c r="J137" s="255"/>
      <c r="K137" s="251"/>
      <c r="L137" s="251"/>
      <c r="M137" s="256"/>
      <c r="N137" s="257"/>
      <c r="O137" s="258"/>
      <c r="P137" s="258"/>
      <c r="Q137" s="258"/>
      <c r="R137" s="258"/>
      <c r="S137" s="258"/>
      <c r="T137" s="258"/>
      <c r="U137" s="258"/>
      <c r="V137" s="258"/>
      <c r="W137" s="258"/>
      <c r="X137" s="259"/>
      <c r="Y137" s="14"/>
      <c r="Z137" s="14"/>
      <c r="AA137" s="14"/>
      <c r="AB137" s="14"/>
      <c r="AC137" s="14"/>
      <c r="AD137" s="14"/>
      <c r="AE137" s="14"/>
      <c r="AT137" s="260" t="s">
        <v>206</v>
      </c>
      <c r="AU137" s="260" t="s">
        <v>84</v>
      </c>
      <c r="AV137" s="14" t="s">
        <v>84</v>
      </c>
      <c r="AW137" s="14" t="s">
        <v>5</v>
      </c>
      <c r="AX137" s="14" t="s">
        <v>74</v>
      </c>
      <c r="AY137" s="260" t="s">
        <v>194</v>
      </c>
    </row>
    <row r="138" s="15" customFormat="1">
      <c r="A138" s="15"/>
      <c r="B138" s="261"/>
      <c r="C138" s="262"/>
      <c r="D138" s="241" t="s">
        <v>206</v>
      </c>
      <c r="E138" s="263" t="s">
        <v>20</v>
      </c>
      <c r="F138" s="264" t="s">
        <v>210</v>
      </c>
      <c r="G138" s="262"/>
      <c r="H138" s="265">
        <v>127</v>
      </c>
      <c r="I138" s="266"/>
      <c r="J138" s="266"/>
      <c r="K138" s="262"/>
      <c r="L138" s="262"/>
      <c r="M138" s="267"/>
      <c r="N138" s="268"/>
      <c r="O138" s="269"/>
      <c r="P138" s="269"/>
      <c r="Q138" s="269"/>
      <c r="R138" s="269"/>
      <c r="S138" s="269"/>
      <c r="T138" s="269"/>
      <c r="U138" s="269"/>
      <c r="V138" s="269"/>
      <c r="W138" s="269"/>
      <c r="X138" s="270"/>
      <c r="Y138" s="15"/>
      <c r="Z138" s="15"/>
      <c r="AA138" s="15"/>
      <c r="AB138" s="15"/>
      <c r="AC138" s="15"/>
      <c r="AD138" s="15"/>
      <c r="AE138" s="15"/>
      <c r="AT138" s="271" t="s">
        <v>206</v>
      </c>
      <c r="AU138" s="271" t="s">
        <v>84</v>
      </c>
      <c r="AV138" s="15" t="s">
        <v>202</v>
      </c>
      <c r="AW138" s="15" t="s">
        <v>5</v>
      </c>
      <c r="AX138" s="15" t="s">
        <v>82</v>
      </c>
      <c r="AY138" s="271" t="s">
        <v>194</v>
      </c>
    </row>
    <row r="139" s="14" customFormat="1">
      <c r="A139" s="14"/>
      <c r="B139" s="250"/>
      <c r="C139" s="251"/>
      <c r="D139" s="241" t="s">
        <v>206</v>
      </c>
      <c r="E139" s="251"/>
      <c r="F139" s="253" t="s">
        <v>2018</v>
      </c>
      <c r="G139" s="251"/>
      <c r="H139" s="254">
        <v>31.75</v>
      </c>
      <c r="I139" s="255"/>
      <c r="J139" s="255"/>
      <c r="K139" s="251"/>
      <c r="L139" s="251"/>
      <c r="M139" s="256"/>
      <c r="N139" s="257"/>
      <c r="O139" s="258"/>
      <c r="P139" s="258"/>
      <c r="Q139" s="258"/>
      <c r="R139" s="258"/>
      <c r="S139" s="258"/>
      <c r="T139" s="258"/>
      <c r="U139" s="258"/>
      <c r="V139" s="258"/>
      <c r="W139" s="258"/>
      <c r="X139" s="259"/>
      <c r="Y139" s="14"/>
      <c r="Z139" s="14"/>
      <c r="AA139" s="14"/>
      <c r="AB139" s="14"/>
      <c r="AC139" s="14"/>
      <c r="AD139" s="14"/>
      <c r="AE139" s="14"/>
      <c r="AT139" s="260" t="s">
        <v>206</v>
      </c>
      <c r="AU139" s="260" t="s">
        <v>84</v>
      </c>
      <c r="AV139" s="14" t="s">
        <v>84</v>
      </c>
      <c r="AW139" s="14" t="s">
        <v>4</v>
      </c>
      <c r="AX139" s="14" t="s">
        <v>82</v>
      </c>
      <c r="AY139" s="260" t="s">
        <v>194</v>
      </c>
    </row>
    <row r="140" s="2" customFormat="1">
      <c r="A140" s="41"/>
      <c r="B140" s="42"/>
      <c r="C140" s="220" t="s">
        <v>243</v>
      </c>
      <c r="D140" s="220" t="s">
        <v>197</v>
      </c>
      <c r="E140" s="221" t="s">
        <v>1963</v>
      </c>
      <c r="F140" s="222" t="s">
        <v>1964</v>
      </c>
      <c r="G140" s="223" t="s">
        <v>262</v>
      </c>
      <c r="H140" s="224">
        <v>0.028000000000000001</v>
      </c>
      <c r="I140" s="225"/>
      <c r="J140" s="225"/>
      <c r="K140" s="226">
        <f>ROUND(P140*H140,2)</f>
        <v>0</v>
      </c>
      <c r="L140" s="222" t="s">
        <v>201</v>
      </c>
      <c r="M140" s="47"/>
      <c r="N140" s="227" t="s">
        <v>20</v>
      </c>
      <c r="O140" s="228" t="s">
        <v>43</v>
      </c>
      <c r="P140" s="229">
        <f>I140+J140</f>
        <v>0</v>
      </c>
      <c r="Q140" s="229">
        <f>ROUND(I140*H140,2)</f>
        <v>0</v>
      </c>
      <c r="R140" s="229">
        <f>ROUND(J140*H140,2)</f>
        <v>0</v>
      </c>
      <c r="S140" s="87"/>
      <c r="T140" s="230">
        <f>S140*H140</f>
        <v>0</v>
      </c>
      <c r="U140" s="230">
        <v>0</v>
      </c>
      <c r="V140" s="230">
        <f>U140*H140</f>
        <v>0</v>
      </c>
      <c r="W140" s="230">
        <v>0</v>
      </c>
      <c r="X140" s="231">
        <f>W140*H140</f>
        <v>0</v>
      </c>
      <c r="Y140" s="41"/>
      <c r="Z140" s="41"/>
      <c r="AA140" s="41"/>
      <c r="AB140" s="41"/>
      <c r="AC140" s="41"/>
      <c r="AD140" s="41"/>
      <c r="AE140" s="41"/>
      <c r="AR140" s="232" t="s">
        <v>202</v>
      </c>
      <c r="AT140" s="232" t="s">
        <v>197</v>
      </c>
      <c r="AU140" s="232" t="s">
        <v>84</v>
      </c>
      <c r="AY140" s="20" t="s">
        <v>194</v>
      </c>
      <c r="BE140" s="233">
        <f>IF(O140="základní",K140,0)</f>
        <v>0</v>
      </c>
      <c r="BF140" s="233">
        <f>IF(O140="snížená",K140,0)</f>
        <v>0</v>
      </c>
      <c r="BG140" s="233">
        <f>IF(O140="zákl. přenesená",K140,0)</f>
        <v>0</v>
      </c>
      <c r="BH140" s="233">
        <f>IF(O140="sníž. přenesená",K140,0)</f>
        <v>0</v>
      </c>
      <c r="BI140" s="233">
        <f>IF(O140="nulová",K140,0)</f>
        <v>0</v>
      </c>
      <c r="BJ140" s="20" t="s">
        <v>82</v>
      </c>
      <c r="BK140" s="233">
        <f>ROUND(P140*H140,2)</f>
        <v>0</v>
      </c>
      <c r="BL140" s="20" t="s">
        <v>202</v>
      </c>
      <c r="BM140" s="232" t="s">
        <v>2019</v>
      </c>
    </row>
    <row r="141" s="2" customFormat="1">
      <c r="A141" s="41"/>
      <c r="B141" s="42"/>
      <c r="C141" s="43"/>
      <c r="D141" s="234" t="s">
        <v>204</v>
      </c>
      <c r="E141" s="43"/>
      <c r="F141" s="235" t="s">
        <v>1966</v>
      </c>
      <c r="G141" s="43"/>
      <c r="H141" s="43"/>
      <c r="I141" s="236"/>
      <c r="J141" s="236"/>
      <c r="K141" s="43"/>
      <c r="L141" s="43"/>
      <c r="M141" s="47"/>
      <c r="N141" s="237"/>
      <c r="O141" s="238"/>
      <c r="P141" s="87"/>
      <c r="Q141" s="87"/>
      <c r="R141" s="87"/>
      <c r="S141" s="87"/>
      <c r="T141" s="87"/>
      <c r="U141" s="87"/>
      <c r="V141" s="87"/>
      <c r="W141" s="87"/>
      <c r="X141" s="88"/>
      <c r="Y141" s="41"/>
      <c r="Z141" s="41"/>
      <c r="AA141" s="41"/>
      <c r="AB141" s="41"/>
      <c r="AC141" s="41"/>
      <c r="AD141" s="41"/>
      <c r="AE141" s="41"/>
      <c r="AT141" s="20" t="s">
        <v>204</v>
      </c>
      <c r="AU141" s="20" t="s">
        <v>84</v>
      </c>
    </row>
    <row r="142" s="13" customFormat="1">
      <c r="A142" s="13"/>
      <c r="B142" s="239"/>
      <c r="C142" s="240"/>
      <c r="D142" s="241" t="s">
        <v>206</v>
      </c>
      <c r="E142" s="242" t="s">
        <v>20</v>
      </c>
      <c r="F142" s="243" t="s">
        <v>1990</v>
      </c>
      <c r="G142" s="240"/>
      <c r="H142" s="242" t="s">
        <v>20</v>
      </c>
      <c r="I142" s="244"/>
      <c r="J142" s="244"/>
      <c r="K142" s="240"/>
      <c r="L142" s="240"/>
      <c r="M142" s="245"/>
      <c r="N142" s="246"/>
      <c r="O142" s="247"/>
      <c r="P142" s="247"/>
      <c r="Q142" s="247"/>
      <c r="R142" s="247"/>
      <c r="S142" s="247"/>
      <c r="T142" s="247"/>
      <c r="U142" s="247"/>
      <c r="V142" s="247"/>
      <c r="W142" s="247"/>
      <c r="X142" s="248"/>
      <c r="Y142" s="13"/>
      <c r="Z142" s="13"/>
      <c r="AA142" s="13"/>
      <c r="AB142" s="13"/>
      <c r="AC142" s="13"/>
      <c r="AD142" s="13"/>
      <c r="AE142" s="13"/>
      <c r="AT142" s="249" t="s">
        <v>206</v>
      </c>
      <c r="AU142" s="249" t="s">
        <v>84</v>
      </c>
      <c r="AV142" s="13" t="s">
        <v>82</v>
      </c>
      <c r="AW142" s="13" t="s">
        <v>5</v>
      </c>
      <c r="AX142" s="13" t="s">
        <v>74</v>
      </c>
      <c r="AY142" s="249" t="s">
        <v>194</v>
      </c>
    </row>
    <row r="143" s="13" customFormat="1">
      <c r="A143" s="13"/>
      <c r="B143" s="239"/>
      <c r="C143" s="240"/>
      <c r="D143" s="241" t="s">
        <v>206</v>
      </c>
      <c r="E143" s="242" t="s">
        <v>20</v>
      </c>
      <c r="F143" s="243" t="s">
        <v>2020</v>
      </c>
      <c r="G143" s="240"/>
      <c r="H143" s="242" t="s">
        <v>20</v>
      </c>
      <c r="I143" s="244"/>
      <c r="J143" s="244"/>
      <c r="K143" s="240"/>
      <c r="L143" s="240"/>
      <c r="M143" s="245"/>
      <c r="N143" s="246"/>
      <c r="O143" s="247"/>
      <c r="P143" s="247"/>
      <c r="Q143" s="247"/>
      <c r="R143" s="247"/>
      <c r="S143" s="247"/>
      <c r="T143" s="247"/>
      <c r="U143" s="247"/>
      <c r="V143" s="247"/>
      <c r="W143" s="247"/>
      <c r="X143" s="248"/>
      <c r="Y143" s="13"/>
      <c r="Z143" s="13"/>
      <c r="AA143" s="13"/>
      <c r="AB143" s="13"/>
      <c r="AC143" s="13"/>
      <c r="AD143" s="13"/>
      <c r="AE143" s="13"/>
      <c r="AT143" s="249" t="s">
        <v>206</v>
      </c>
      <c r="AU143" s="249" t="s">
        <v>84</v>
      </c>
      <c r="AV143" s="13" t="s">
        <v>82</v>
      </c>
      <c r="AW143" s="13" t="s">
        <v>5</v>
      </c>
      <c r="AX143" s="13" t="s">
        <v>74</v>
      </c>
      <c r="AY143" s="249" t="s">
        <v>194</v>
      </c>
    </row>
    <row r="144" s="13" customFormat="1">
      <c r="A144" s="13"/>
      <c r="B144" s="239"/>
      <c r="C144" s="240"/>
      <c r="D144" s="241" t="s">
        <v>206</v>
      </c>
      <c r="E144" s="242" t="s">
        <v>20</v>
      </c>
      <c r="F144" s="243" t="s">
        <v>262</v>
      </c>
      <c r="G144" s="240"/>
      <c r="H144" s="242" t="s">
        <v>20</v>
      </c>
      <c r="I144" s="244"/>
      <c r="J144" s="244"/>
      <c r="K144" s="240"/>
      <c r="L144" s="240"/>
      <c r="M144" s="245"/>
      <c r="N144" s="246"/>
      <c r="O144" s="247"/>
      <c r="P144" s="247"/>
      <c r="Q144" s="247"/>
      <c r="R144" s="247"/>
      <c r="S144" s="247"/>
      <c r="T144" s="247"/>
      <c r="U144" s="247"/>
      <c r="V144" s="247"/>
      <c r="W144" s="247"/>
      <c r="X144" s="248"/>
      <c r="Y144" s="13"/>
      <c r="Z144" s="13"/>
      <c r="AA144" s="13"/>
      <c r="AB144" s="13"/>
      <c r="AC144" s="13"/>
      <c r="AD144" s="13"/>
      <c r="AE144" s="13"/>
      <c r="AT144" s="249" t="s">
        <v>206</v>
      </c>
      <c r="AU144" s="249" t="s">
        <v>84</v>
      </c>
      <c r="AV144" s="13" t="s">
        <v>82</v>
      </c>
      <c r="AW144" s="13" t="s">
        <v>5</v>
      </c>
      <c r="AX144" s="13" t="s">
        <v>74</v>
      </c>
      <c r="AY144" s="249" t="s">
        <v>194</v>
      </c>
    </row>
    <row r="145" s="14" customFormat="1">
      <c r="A145" s="14"/>
      <c r="B145" s="250"/>
      <c r="C145" s="251"/>
      <c r="D145" s="241" t="s">
        <v>206</v>
      </c>
      <c r="E145" s="252" t="s">
        <v>20</v>
      </c>
      <c r="F145" s="253" t="s">
        <v>2021</v>
      </c>
      <c r="G145" s="251"/>
      <c r="H145" s="254">
        <v>0.028000000000000001</v>
      </c>
      <c r="I145" s="255"/>
      <c r="J145" s="255"/>
      <c r="K145" s="251"/>
      <c r="L145" s="251"/>
      <c r="M145" s="256"/>
      <c r="N145" s="257"/>
      <c r="O145" s="258"/>
      <c r="P145" s="258"/>
      <c r="Q145" s="258"/>
      <c r="R145" s="258"/>
      <c r="S145" s="258"/>
      <c r="T145" s="258"/>
      <c r="U145" s="258"/>
      <c r="V145" s="258"/>
      <c r="W145" s="258"/>
      <c r="X145" s="259"/>
      <c r="Y145" s="14"/>
      <c r="Z145" s="14"/>
      <c r="AA145" s="14"/>
      <c r="AB145" s="14"/>
      <c r="AC145" s="14"/>
      <c r="AD145" s="14"/>
      <c r="AE145" s="14"/>
      <c r="AT145" s="260" t="s">
        <v>206</v>
      </c>
      <c r="AU145" s="260" t="s">
        <v>84</v>
      </c>
      <c r="AV145" s="14" t="s">
        <v>84</v>
      </c>
      <c r="AW145" s="14" t="s">
        <v>5</v>
      </c>
      <c r="AX145" s="14" t="s">
        <v>74</v>
      </c>
      <c r="AY145" s="260" t="s">
        <v>194</v>
      </c>
    </row>
    <row r="146" s="15" customFormat="1">
      <c r="A146" s="15"/>
      <c r="B146" s="261"/>
      <c r="C146" s="262"/>
      <c r="D146" s="241" t="s">
        <v>206</v>
      </c>
      <c r="E146" s="263" t="s">
        <v>20</v>
      </c>
      <c r="F146" s="264" t="s">
        <v>210</v>
      </c>
      <c r="G146" s="262"/>
      <c r="H146" s="265">
        <v>0.028000000000000001</v>
      </c>
      <c r="I146" s="266"/>
      <c r="J146" s="266"/>
      <c r="K146" s="262"/>
      <c r="L146" s="262"/>
      <c r="M146" s="267"/>
      <c r="N146" s="268"/>
      <c r="O146" s="269"/>
      <c r="P146" s="269"/>
      <c r="Q146" s="269"/>
      <c r="R146" s="269"/>
      <c r="S146" s="269"/>
      <c r="T146" s="269"/>
      <c r="U146" s="269"/>
      <c r="V146" s="269"/>
      <c r="W146" s="269"/>
      <c r="X146" s="270"/>
      <c r="Y146" s="15"/>
      <c r="Z146" s="15"/>
      <c r="AA146" s="15"/>
      <c r="AB146" s="15"/>
      <c r="AC146" s="15"/>
      <c r="AD146" s="15"/>
      <c r="AE146" s="15"/>
      <c r="AT146" s="271" t="s">
        <v>206</v>
      </c>
      <c r="AU146" s="271" t="s">
        <v>84</v>
      </c>
      <c r="AV146" s="15" t="s">
        <v>202</v>
      </c>
      <c r="AW146" s="15" t="s">
        <v>5</v>
      </c>
      <c r="AX146" s="15" t="s">
        <v>82</v>
      </c>
      <c r="AY146" s="271" t="s">
        <v>194</v>
      </c>
    </row>
    <row r="147" s="2" customFormat="1" ht="16.5" customHeight="1">
      <c r="A147" s="41"/>
      <c r="B147" s="42"/>
      <c r="C147" s="283" t="s">
        <v>248</v>
      </c>
      <c r="D147" s="283" t="s">
        <v>418</v>
      </c>
      <c r="E147" s="284" t="s">
        <v>1640</v>
      </c>
      <c r="F147" s="285" t="s">
        <v>1641</v>
      </c>
      <c r="G147" s="286" t="s">
        <v>1642</v>
      </c>
      <c r="H147" s="287">
        <v>28.280000000000001</v>
      </c>
      <c r="I147" s="288"/>
      <c r="J147" s="289"/>
      <c r="K147" s="290">
        <f>ROUND(P147*H147,2)</f>
        <v>0</v>
      </c>
      <c r="L147" s="285" t="s">
        <v>20</v>
      </c>
      <c r="M147" s="291"/>
      <c r="N147" s="292" t="s">
        <v>20</v>
      </c>
      <c r="O147" s="228" t="s">
        <v>43</v>
      </c>
      <c r="P147" s="229">
        <f>I147+J147</f>
        <v>0</v>
      </c>
      <c r="Q147" s="229">
        <f>ROUND(I147*H147,2)</f>
        <v>0</v>
      </c>
      <c r="R147" s="229">
        <f>ROUND(J147*H147,2)</f>
        <v>0</v>
      </c>
      <c r="S147" s="87"/>
      <c r="T147" s="230">
        <f>S147*H147</f>
        <v>0</v>
      </c>
      <c r="U147" s="230">
        <v>0.001</v>
      </c>
      <c r="V147" s="230">
        <f>U147*H147</f>
        <v>0.028280000000000003</v>
      </c>
      <c r="W147" s="230">
        <v>0</v>
      </c>
      <c r="X147" s="231">
        <f>W147*H147</f>
        <v>0</v>
      </c>
      <c r="Y147" s="41"/>
      <c r="Z147" s="41"/>
      <c r="AA147" s="41"/>
      <c r="AB147" s="41"/>
      <c r="AC147" s="41"/>
      <c r="AD147" s="41"/>
      <c r="AE147" s="41"/>
      <c r="AR147" s="232" t="s">
        <v>243</v>
      </c>
      <c r="AT147" s="232" t="s">
        <v>418</v>
      </c>
      <c r="AU147" s="232" t="s">
        <v>84</v>
      </c>
      <c r="AY147" s="20" t="s">
        <v>194</v>
      </c>
      <c r="BE147" s="233">
        <f>IF(O147="základní",K147,0)</f>
        <v>0</v>
      </c>
      <c r="BF147" s="233">
        <f>IF(O147="snížená",K147,0)</f>
        <v>0</v>
      </c>
      <c r="BG147" s="233">
        <f>IF(O147="zákl. přenesená",K147,0)</f>
        <v>0</v>
      </c>
      <c r="BH147" s="233">
        <f>IF(O147="sníž. přenesená",K147,0)</f>
        <v>0</v>
      </c>
      <c r="BI147" s="233">
        <f>IF(O147="nulová",K147,0)</f>
        <v>0</v>
      </c>
      <c r="BJ147" s="20" t="s">
        <v>82</v>
      </c>
      <c r="BK147" s="233">
        <f>ROUND(P147*H147,2)</f>
        <v>0</v>
      </c>
      <c r="BL147" s="20" t="s">
        <v>202</v>
      </c>
      <c r="BM147" s="232" t="s">
        <v>2022</v>
      </c>
    </row>
    <row r="148" s="13" customFormat="1">
      <c r="A148" s="13"/>
      <c r="B148" s="239"/>
      <c r="C148" s="240"/>
      <c r="D148" s="241" t="s">
        <v>206</v>
      </c>
      <c r="E148" s="242" t="s">
        <v>20</v>
      </c>
      <c r="F148" s="243" t="s">
        <v>1990</v>
      </c>
      <c r="G148" s="240"/>
      <c r="H148" s="242" t="s">
        <v>20</v>
      </c>
      <c r="I148" s="244"/>
      <c r="J148" s="244"/>
      <c r="K148" s="240"/>
      <c r="L148" s="240"/>
      <c r="M148" s="245"/>
      <c r="N148" s="246"/>
      <c r="O148" s="247"/>
      <c r="P148" s="247"/>
      <c r="Q148" s="247"/>
      <c r="R148" s="247"/>
      <c r="S148" s="247"/>
      <c r="T148" s="247"/>
      <c r="U148" s="247"/>
      <c r="V148" s="247"/>
      <c r="W148" s="247"/>
      <c r="X148" s="248"/>
      <c r="Y148" s="13"/>
      <c r="Z148" s="13"/>
      <c r="AA148" s="13"/>
      <c r="AB148" s="13"/>
      <c r="AC148" s="13"/>
      <c r="AD148" s="13"/>
      <c r="AE148" s="13"/>
      <c r="AT148" s="249" t="s">
        <v>206</v>
      </c>
      <c r="AU148" s="249" t="s">
        <v>84</v>
      </c>
      <c r="AV148" s="13" t="s">
        <v>82</v>
      </c>
      <c r="AW148" s="13" t="s">
        <v>5</v>
      </c>
      <c r="AX148" s="13" t="s">
        <v>74</v>
      </c>
      <c r="AY148" s="249" t="s">
        <v>194</v>
      </c>
    </row>
    <row r="149" s="13" customFormat="1">
      <c r="A149" s="13"/>
      <c r="B149" s="239"/>
      <c r="C149" s="240"/>
      <c r="D149" s="241" t="s">
        <v>206</v>
      </c>
      <c r="E149" s="242" t="s">
        <v>20</v>
      </c>
      <c r="F149" s="243" t="s">
        <v>2023</v>
      </c>
      <c r="G149" s="240"/>
      <c r="H149" s="242" t="s">
        <v>20</v>
      </c>
      <c r="I149" s="244"/>
      <c r="J149" s="244"/>
      <c r="K149" s="240"/>
      <c r="L149" s="240"/>
      <c r="M149" s="245"/>
      <c r="N149" s="246"/>
      <c r="O149" s="247"/>
      <c r="P149" s="247"/>
      <c r="Q149" s="247"/>
      <c r="R149" s="247"/>
      <c r="S149" s="247"/>
      <c r="T149" s="247"/>
      <c r="U149" s="247"/>
      <c r="V149" s="247"/>
      <c r="W149" s="247"/>
      <c r="X149" s="248"/>
      <c r="Y149" s="13"/>
      <c r="Z149" s="13"/>
      <c r="AA149" s="13"/>
      <c r="AB149" s="13"/>
      <c r="AC149" s="13"/>
      <c r="AD149" s="13"/>
      <c r="AE149" s="13"/>
      <c r="AT149" s="249" t="s">
        <v>206</v>
      </c>
      <c r="AU149" s="249" t="s">
        <v>84</v>
      </c>
      <c r="AV149" s="13" t="s">
        <v>82</v>
      </c>
      <c r="AW149" s="13" t="s">
        <v>5</v>
      </c>
      <c r="AX149" s="13" t="s">
        <v>74</v>
      </c>
      <c r="AY149" s="249" t="s">
        <v>194</v>
      </c>
    </row>
    <row r="150" s="13" customFormat="1">
      <c r="A150" s="13"/>
      <c r="B150" s="239"/>
      <c r="C150" s="240"/>
      <c r="D150" s="241" t="s">
        <v>206</v>
      </c>
      <c r="E150" s="242" t="s">
        <v>20</v>
      </c>
      <c r="F150" s="243" t="s">
        <v>506</v>
      </c>
      <c r="G150" s="240"/>
      <c r="H150" s="242" t="s">
        <v>20</v>
      </c>
      <c r="I150" s="244"/>
      <c r="J150" s="244"/>
      <c r="K150" s="240"/>
      <c r="L150" s="240"/>
      <c r="M150" s="245"/>
      <c r="N150" s="246"/>
      <c r="O150" s="247"/>
      <c r="P150" s="247"/>
      <c r="Q150" s="247"/>
      <c r="R150" s="247"/>
      <c r="S150" s="247"/>
      <c r="T150" s="247"/>
      <c r="U150" s="247"/>
      <c r="V150" s="247"/>
      <c r="W150" s="247"/>
      <c r="X150" s="248"/>
      <c r="Y150" s="13"/>
      <c r="Z150" s="13"/>
      <c r="AA150" s="13"/>
      <c r="AB150" s="13"/>
      <c r="AC150" s="13"/>
      <c r="AD150" s="13"/>
      <c r="AE150" s="13"/>
      <c r="AT150" s="249" t="s">
        <v>206</v>
      </c>
      <c r="AU150" s="249" t="s">
        <v>84</v>
      </c>
      <c r="AV150" s="13" t="s">
        <v>82</v>
      </c>
      <c r="AW150" s="13" t="s">
        <v>5</v>
      </c>
      <c r="AX150" s="13" t="s">
        <v>74</v>
      </c>
      <c r="AY150" s="249" t="s">
        <v>194</v>
      </c>
    </row>
    <row r="151" s="14" customFormat="1">
      <c r="A151" s="14"/>
      <c r="B151" s="250"/>
      <c r="C151" s="251"/>
      <c r="D151" s="241" t="s">
        <v>206</v>
      </c>
      <c r="E151" s="252" t="s">
        <v>20</v>
      </c>
      <c r="F151" s="253" t="s">
        <v>2024</v>
      </c>
      <c r="G151" s="251"/>
      <c r="H151" s="254">
        <v>2828</v>
      </c>
      <c r="I151" s="255"/>
      <c r="J151" s="255"/>
      <c r="K151" s="251"/>
      <c r="L151" s="251"/>
      <c r="M151" s="256"/>
      <c r="N151" s="257"/>
      <c r="O151" s="258"/>
      <c r="P151" s="258"/>
      <c r="Q151" s="258"/>
      <c r="R151" s="258"/>
      <c r="S151" s="258"/>
      <c r="T151" s="258"/>
      <c r="U151" s="258"/>
      <c r="V151" s="258"/>
      <c r="W151" s="258"/>
      <c r="X151" s="259"/>
      <c r="Y151" s="14"/>
      <c r="Z151" s="14"/>
      <c r="AA151" s="14"/>
      <c r="AB151" s="14"/>
      <c r="AC151" s="14"/>
      <c r="AD151" s="14"/>
      <c r="AE151" s="14"/>
      <c r="AT151" s="260" t="s">
        <v>206</v>
      </c>
      <c r="AU151" s="260" t="s">
        <v>84</v>
      </c>
      <c r="AV151" s="14" t="s">
        <v>84</v>
      </c>
      <c r="AW151" s="14" t="s">
        <v>5</v>
      </c>
      <c r="AX151" s="14" t="s">
        <v>74</v>
      </c>
      <c r="AY151" s="260" t="s">
        <v>194</v>
      </c>
    </row>
    <row r="152" s="13" customFormat="1">
      <c r="A152" s="13"/>
      <c r="B152" s="239"/>
      <c r="C152" s="240"/>
      <c r="D152" s="241" t="s">
        <v>206</v>
      </c>
      <c r="E152" s="242" t="s">
        <v>20</v>
      </c>
      <c r="F152" s="243" t="s">
        <v>1816</v>
      </c>
      <c r="G152" s="240"/>
      <c r="H152" s="242" t="s">
        <v>20</v>
      </c>
      <c r="I152" s="244"/>
      <c r="J152" s="244"/>
      <c r="K152" s="240"/>
      <c r="L152" s="240"/>
      <c r="M152" s="245"/>
      <c r="N152" s="246"/>
      <c r="O152" s="247"/>
      <c r="P152" s="247"/>
      <c r="Q152" s="247"/>
      <c r="R152" s="247"/>
      <c r="S152" s="247"/>
      <c r="T152" s="247"/>
      <c r="U152" s="247"/>
      <c r="V152" s="247"/>
      <c r="W152" s="247"/>
      <c r="X152" s="248"/>
      <c r="Y152" s="13"/>
      <c r="Z152" s="13"/>
      <c r="AA152" s="13"/>
      <c r="AB152" s="13"/>
      <c r="AC152" s="13"/>
      <c r="AD152" s="13"/>
      <c r="AE152" s="13"/>
      <c r="AT152" s="249" t="s">
        <v>206</v>
      </c>
      <c r="AU152" s="249" t="s">
        <v>84</v>
      </c>
      <c r="AV152" s="13" t="s">
        <v>82</v>
      </c>
      <c r="AW152" s="13" t="s">
        <v>5</v>
      </c>
      <c r="AX152" s="13" t="s">
        <v>74</v>
      </c>
      <c r="AY152" s="249" t="s">
        <v>194</v>
      </c>
    </row>
    <row r="153" s="15" customFormat="1">
      <c r="A153" s="15"/>
      <c r="B153" s="261"/>
      <c r="C153" s="262"/>
      <c r="D153" s="241" t="s">
        <v>206</v>
      </c>
      <c r="E153" s="263" t="s">
        <v>20</v>
      </c>
      <c r="F153" s="264" t="s">
        <v>1817</v>
      </c>
      <c r="G153" s="262"/>
      <c r="H153" s="265">
        <v>2828</v>
      </c>
      <c r="I153" s="266"/>
      <c r="J153" s="266"/>
      <c r="K153" s="262"/>
      <c r="L153" s="262"/>
      <c r="M153" s="267"/>
      <c r="N153" s="268"/>
      <c r="O153" s="269"/>
      <c r="P153" s="269"/>
      <c r="Q153" s="269"/>
      <c r="R153" s="269"/>
      <c r="S153" s="269"/>
      <c r="T153" s="269"/>
      <c r="U153" s="269"/>
      <c r="V153" s="269"/>
      <c r="W153" s="269"/>
      <c r="X153" s="270"/>
      <c r="Y153" s="15"/>
      <c r="Z153" s="15"/>
      <c r="AA153" s="15"/>
      <c r="AB153" s="15"/>
      <c r="AC153" s="15"/>
      <c r="AD153" s="15"/>
      <c r="AE153" s="15"/>
      <c r="AT153" s="271" t="s">
        <v>206</v>
      </c>
      <c r="AU153" s="271" t="s">
        <v>84</v>
      </c>
      <c r="AV153" s="15" t="s">
        <v>202</v>
      </c>
      <c r="AW153" s="15" t="s">
        <v>5</v>
      </c>
      <c r="AX153" s="15" t="s">
        <v>74</v>
      </c>
      <c r="AY153" s="271" t="s">
        <v>194</v>
      </c>
    </row>
    <row r="154" s="13" customFormat="1">
      <c r="A154" s="13"/>
      <c r="B154" s="239"/>
      <c r="C154" s="240"/>
      <c r="D154" s="241" t="s">
        <v>206</v>
      </c>
      <c r="E154" s="242" t="s">
        <v>20</v>
      </c>
      <c r="F154" s="243" t="s">
        <v>2025</v>
      </c>
      <c r="G154" s="240"/>
      <c r="H154" s="242" t="s">
        <v>20</v>
      </c>
      <c r="I154" s="244"/>
      <c r="J154" s="244"/>
      <c r="K154" s="240"/>
      <c r="L154" s="240"/>
      <c r="M154" s="245"/>
      <c r="N154" s="246"/>
      <c r="O154" s="247"/>
      <c r="P154" s="247"/>
      <c r="Q154" s="247"/>
      <c r="R154" s="247"/>
      <c r="S154" s="247"/>
      <c r="T154" s="247"/>
      <c r="U154" s="247"/>
      <c r="V154" s="247"/>
      <c r="W154" s="247"/>
      <c r="X154" s="248"/>
      <c r="Y154" s="13"/>
      <c r="Z154" s="13"/>
      <c r="AA154" s="13"/>
      <c r="AB154" s="13"/>
      <c r="AC154" s="13"/>
      <c r="AD154" s="13"/>
      <c r="AE154" s="13"/>
      <c r="AT154" s="249" t="s">
        <v>206</v>
      </c>
      <c r="AU154" s="249" t="s">
        <v>84</v>
      </c>
      <c r="AV154" s="13" t="s">
        <v>82</v>
      </c>
      <c r="AW154" s="13" t="s">
        <v>5</v>
      </c>
      <c r="AX154" s="13" t="s">
        <v>74</v>
      </c>
      <c r="AY154" s="249" t="s">
        <v>194</v>
      </c>
    </row>
    <row r="155" s="14" customFormat="1">
      <c r="A155" s="14"/>
      <c r="B155" s="250"/>
      <c r="C155" s="251"/>
      <c r="D155" s="241" t="s">
        <v>206</v>
      </c>
      <c r="E155" s="252" t="s">
        <v>20</v>
      </c>
      <c r="F155" s="253" t="s">
        <v>2026</v>
      </c>
      <c r="G155" s="251"/>
      <c r="H155" s="254">
        <v>28.280000000000001</v>
      </c>
      <c r="I155" s="255"/>
      <c r="J155" s="255"/>
      <c r="K155" s="251"/>
      <c r="L155" s="251"/>
      <c r="M155" s="256"/>
      <c r="N155" s="257"/>
      <c r="O155" s="258"/>
      <c r="P155" s="258"/>
      <c r="Q155" s="258"/>
      <c r="R155" s="258"/>
      <c r="S155" s="258"/>
      <c r="T155" s="258"/>
      <c r="U155" s="258"/>
      <c r="V155" s="258"/>
      <c r="W155" s="258"/>
      <c r="X155" s="259"/>
      <c r="Y155" s="14"/>
      <c r="Z155" s="14"/>
      <c r="AA155" s="14"/>
      <c r="AB155" s="14"/>
      <c r="AC155" s="14"/>
      <c r="AD155" s="14"/>
      <c r="AE155" s="14"/>
      <c r="AT155" s="260" t="s">
        <v>206</v>
      </c>
      <c r="AU155" s="260" t="s">
        <v>84</v>
      </c>
      <c r="AV155" s="14" t="s">
        <v>84</v>
      </c>
      <c r="AW155" s="14" t="s">
        <v>5</v>
      </c>
      <c r="AX155" s="14" t="s">
        <v>74</v>
      </c>
      <c r="AY155" s="260" t="s">
        <v>194</v>
      </c>
    </row>
    <row r="156" s="16" customFormat="1">
      <c r="A156" s="16"/>
      <c r="B156" s="272"/>
      <c r="C156" s="273"/>
      <c r="D156" s="241" t="s">
        <v>206</v>
      </c>
      <c r="E156" s="274" t="s">
        <v>20</v>
      </c>
      <c r="F156" s="275" t="s">
        <v>1823</v>
      </c>
      <c r="G156" s="273"/>
      <c r="H156" s="276">
        <v>28.280000000000001</v>
      </c>
      <c r="I156" s="277"/>
      <c r="J156" s="277"/>
      <c r="K156" s="273"/>
      <c r="L156" s="273"/>
      <c r="M156" s="278"/>
      <c r="N156" s="279"/>
      <c r="O156" s="280"/>
      <c r="P156" s="280"/>
      <c r="Q156" s="280"/>
      <c r="R156" s="280"/>
      <c r="S156" s="280"/>
      <c r="T156" s="280"/>
      <c r="U156" s="280"/>
      <c r="V156" s="280"/>
      <c r="W156" s="280"/>
      <c r="X156" s="281"/>
      <c r="Y156" s="16"/>
      <c r="Z156" s="16"/>
      <c r="AA156" s="16"/>
      <c r="AB156" s="16"/>
      <c r="AC156" s="16"/>
      <c r="AD156" s="16"/>
      <c r="AE156" s="16"/>
      <c r="AT156" s="282" t="s">
        <v>206</v>
      </c>
      <c r="AU156" s="282" t="s">
        <v>84</v>
      </c>
      <c r="AV156" s="16" t="s">
        <v>215</v>
      </c>
      <c r="AW156" s="16" t="s">
        <v>5</v>
      </c>
      <c r="AX156" s="16" t="s">
        <v>82</v>
      </c>
      <c r="AY156" s="282" t="s">
        <v>194</v>
      </c>
    </row>
    <row r="157" s="2" customFormat="1" ht="24.15" customHeight="1">
      <c r="A157" s="41"/>
      <c r="B157" s="42"/>
      <c r="C157" s="220" t="s">
        <v>266</v>
      </c>
      <c r="D157" s="220" t="s">
        <v>197</v>
      </c>
      <c r="E157" s="221" t="s">
        <v>1645</v>
      </c>
      <c r="F157" s="222" t="s">
        <v>1646</v>
      </c>
      <c r="G157" s="223" t="s">
        <v>218</v>
      </c>
      <c r="H157" s="224">
        <v>14</v>
      </c>
      <c r="I157" s="225"/>
      <c r="J157" s="225"/>
      <c r="K157" s="226">
        <f>ROUND(P157*H157,2)</f>
        <v>0</v>
      </c>
      <c r="L157" s="222" t="s">
        <v>201</v>
      </c>
      <c r="M157" s="47"/>
      <c r="N157" s="227" t="s">
        <v>20</v>
      </c>
      <c r="O157" s="228" t="s">
        <v>43</v>
      </c>
      <c r="P157" s="229">
        <f>I157+J157</f>
        <v>0</v>
      </c>
      <c r="Q157" s="229">
        <f>ROUND(I157*H157,2)</f>
        <v>0</v>
      </c>
      <c r="R157" s="229">
        <f>ROUND(J157*H157,2)</f>
        <v>0</v>
      </c>
      <c r="S157" s="87"/>
      <c r="T157" s="230">
        <f>S157*H157</f>
        <v>0</v>
      </c>
      <c r="U157" s="230">
        <v>0</v>
      </c>
      <c r="V157" s="230">
        <f>U157*H157</f>
        <v>0</v>
      </c>
      <c r="W157" s="230">
        <v>0</v>
      </c>
      <c r="X157" s="231">
        <f>W157*H157</f>
        <v>0</v>
      </c>
      <c r="Y157" s="41"/>
      <c r="Z157" s="41"/>
      <c r="AA157" s="41"/>
      <c r="AB157" s="41"/>
      <c r="AC157" s="41"/>
      <c r="AD157" s="41"/>
      <c r="AE157" s="41"/>
      <c r="AR157" s="232" t="s">
        <v>202</v>
      </c>
      <c r="AT157" s="232" t="s">
        <v>197</v>
      </c>
      <c r="AU157" s="232" t="s">
        <v>84</v>
      </c>
      <c r="AY157" s="20" t="s">
        <v>194</v>
      </c>
      <c r="BE157" s="233">
        <f>IF(O157="základní",K157,0)</f>
        <v>0</v>
      </c>
      <c r="BF157" s="233">
        <f>IF(O157="snížená",K157,0)</f>
        <v>0</v>
      </c>
      <c r="BG157" s="233">
        <f>IF(O157="zákl. přenesená",K157,0)</f>
        <v>0</v>
      </c>
      <c r="BH157" s="233">
        <f>IF(O157="sníž. přenesená",K157,0)</f>
        <v>0</v>
      </c>
      <c r="BI157" s="233">
        <f>IF(O157="nulová",K157,0)</f>
        <v>0</v>
      </c>
      <c r="BJ157" s="20" t="s">
        <v>82</v>
      </c>
      <c r="BK157" s="233">
        <f>ROUND(P157*H157,2)</f>
        <v>0</v>
      </c>
      <c r="BL157" s="20" t="s">
        <v>202</v>
      </c>
      <c r="BM157" s="232" t="s">
        <v>2027</v>
      </c>
    </row>
    <row r="158" s="2" customFormat="1">
      <c r="A158" s="41"/>
      <c r="B158" s="42"/>
      <c r="C158" s="43"/>
      <c r="D158" s="234" t="s">
        <v>204</v>
      </c>
      <c r="E158" s="43"/>
      <c r="F158" s="235" t="s">
        <v>1648</v>
      </c>
      <c r="G158" s="43"/>
      <c r="H158" s="43"/>
      <c r="I158" s="236"/>
      <c r="J158" s="236"/>
      <c r="K158" s="43"/>
      <c r="L158" s="43"/>
      <c r="M158" s="47"/>
      <c r="N158" s="237"/>
      <c r="O158" s="238"/>
      <c r="P158" s="87"/>
      <c r="Q158" s="87"/>
      <c r="R158" s="87"/>
      <c r="S158" s="87"/>
      <c r="T158" s="87"/>
      <c r="U158" s="87"/>
      <c r="V158" s="87"/>
      <c r="W158" s="87"/>
      <c r="X158" s="88"/>
      <c r="Y158" s="41"/>
      <c r="Z158" s="41"/>
      <c r="AA158" s="41"/>
      <c r="AB158" s="41"/>
      <c r="AC158" s="41"/>
      <c r="AD158" s="41"/>
      <c r="AE158" s="41"/>
      <c r="AT158" s="20" t="s">
        <v>204</v>
      </c>
      <c r="AU158" s="20" t="s">
        <v>84</v>
      </c>
    </row>
    <row r="159" s="13" customFormat="1">
      <c r="A159" s="13"/>
      <c r="B159" s="239"/>
      <c r="C159" s="240"/>
      <c r="D159" s="241" t="s">
        <v>206</v>
      </c>
      <c r="E159" s="242" t="s">
        <v>20</v>
      </c>
      <c r="F159" s="243" t="s">
        <v>1990</v>
      </c>
      <c r="G159" s="240"/>
      <c r="H159" s="242" t="s">
        <v>20</v>
      </c>
      <c r="I159" s="244"/>
      <c r="J159" s="244"/>
      <c r="K159" s="240"/>
      <c r="L159" s="240"/>
      <c r="M159" s="245"/>
      <c r="N159" s="246"/>
      <c r="O159" s="247"/>
      <c r="P159" s="247"/>
      <c r="Q159" s="247"/>
      <c r="R159" s="247"/>
      <c r="S159" s="247"/>
      <c r="T159" s="247"/>
      <c r="U159" s="247"/>
      <c r="V159" s="247"/>
      <c r="W159" s="247"/>
      <c r="X159" s="248"/>
      <c r="Y159" s="13"/>
      <c r="Z159" s="13"/>
      <c r="AA159" s="13"/>
      <c r="AB159" s="13"/>
      <c r="AC159" s="13"/>
      <c r="AD159" s="13"/>
      <c r="AE159" s="13"/>
      <c r="AT159" s="249" t="s">
        <v>206</v>
      </c>
      <c r="AU159" s="249" t="s">
        <v>84</v>
      </c>
      <c r="AV159" s="13" t="s">
        <v>82</v>
      </c>
      <c r="AW159" s="13" t="s">
        <v>5</v>
      </c>
      <c r="AX159" s="13" t="s">
        <v>74</v>
      </c>
      <c r="AY159" s="249" t="s">
        <v>194</v>
      </c>
    </row>
    <row r="160" s="13" customFormat="1">
      <c r="A160" s="13"/>
      <c r="B160" s="239"/>
      <c r="C160" s="240"/>
      <c r="D160" s="241" t="s">
        <v>206</v>
      </c>
      <c r="E160" s="242" t="s">
        <v>20</v>
      </c>
      <c r="F160" s="243" t="s">
        <v>1971</v>
      </c>
      <c r="G160" s="240"/>
      <c r="H160" s="242" t="s">
        <v>20</v>
      </c>
      <c r="I160" s="244"/>
      <c r="J160" s="244"/>
      <c r="K160" s="240"/>
      <c r="L160" s="240"/>
      <c r="M160" s="245"/>
      <c r="N160" s="246"/>
      <c r="O160" s="247"/>
      <c r="P160" s="247"/>
      <c r="Q160" s="247"/>
      <c r="R160" s="247"/>
      <c r="S160" s="247"/>
      <c r="T160" s="247"/>
      <c r="U160" s="247"/>
      <c r="V160" s="247"/>
      <c r="W160" s="247"/>
      <c r="X160" s="248"/>
      <c r="Y160" s="13"/>
      <c r="Z160" s="13"/>
      <c r="AA160" s="13"/>
      <c r="AB160" s="13"/>
      <c r="AC160" s="13"/>
      <c r="AD160" s="13"/>
      <c r="AE160" s="13"/>
      <c r="AT160" s="249" t="s">
        <v>206</v>
      </c>
      <c r="AU160" s="249" t="s">
        <v>84</v>
      </c>
      <c r="AV160" s="13" t="s">
        <v>82</v>
      </c>
      <c r="AW160" s="13" t="s">
        <v>5</v>
      </c>
      <c r="AX160" s="13" t="s">
        <v>74</v>
      </c>
      <c r="AY160" s="249" t="s">
        <v>194</v>
      </c>
    </row>
    <row r="161" s="13" customFormat="1">
      <c r="A161" s="13"/>
      <c r="B161" s="239"/>
      <c r="C161" s="240"/>
      <c r="D161" s="241" t="s">
        <v>206</v>
      </c>
      <c r="E161" s="242" t="s">
        <v>20</v>
      </c>
      <c r="F161" s="243" t="s">
        <v>218</v>
      </c>
      <c r="G161" s="240"/>
      <c r="H161" s="242" t="s">
        <v>20</v>
      </c>
      <c r="I161" s="244"/>
      <c r="J161" s="244"/>
      <c r="K161" s="240"/>
      <c r="L161" s="240"/>
      <c r="M161" s="245"/>
      <c r="N161" s="246"/>
      <c r="O161" s="247"/>
      <c r="P161" s="247"/>
      <c r="Q161" s="247"/>
      <c r="R161" s="247"/>
      <c r="S161" s="247"/>
      <c r="T161" s="247"/>
      <c r="U161" s="247"/>
      <c r="V161" s="247"/>
      <c r="W161" s="247"/>
      <c r="X161" s="248"/>
      <c r="Y161" s="13"/>
      <c r="Z161" s="13"/>
      <c r="AA161" s="13"/>
      <c r="AB161" s="13"/>
      <c r="AC161" s="13"/>
      <c r="AD161" s="13"/>
      <c r="AE161" s="13"/>
      <c r="AT161" s="249" t="s">
        <v>206</v>
      </c>
      <c r="AU161" s="249" t="s">
        <v>84</v>
      </c>
      <c r="AV161" s="13" t="s">
        <v>82</v>
      </c>
      <c r="AW161" s="13" t="s">
        <v>5</v>
      </c>
      <c r="AX161" s="13" t="s">
        <v>74</v>
      </c>
      <c r="AY161" s="249" t="s">
        <v>194</v>
      </c>
    </row>
    <row r="162" s="14" customFormat="1">
      <c r="A162" s="14"/>
      <c r="B162" s="250"/>
      <c r="C162" s="251"/>
      <c r="D162" s="241" t="s">
        <v>206</v>
      </c>
      <c r="E162" s="252" t="s">
        <v>20</v>
      </c>
      <c r="F162" s="253" t="s">
        <v>280</v>
      </c>
      <c r="G162" s="251"/>
      <c r="H162" s="254">
        <v>14</v>
      </c>
      <c r="I162" s="255"/>
      <c r="J162" s="255"/>
      <c r="K162" s="251"/>
      <c r="L162" s="251"/>
      <c r="M162" s="256"/>
      <c r="N162" s="257"/>
      <c r="O162" s="258"/>
      <c r="P162" s="258"/>
      <c r="Q162" s="258"/>
      <c r="R162" s="258"/>
      <c r="S162" s="258"/>
      <c r="T162" s="258"/>
      <c r="U162" s="258"/>
      <c r="V162" s="258"/>
      <c r="W162" s="258"/>
      <c r="X162" s="259"/>
      <c r="Y162" s="14"/>
      <c r="Z162" s="14"/>
      <c r="AA162" s="14"/>
      <c r="AB162" s="14"/>
      <c r="AC162" s="14"/>
      <c r="AD162" s="14"/>
      <c r="AE162" s="14"/>
      <c r="AT162" s="260" t="s">
        <v>206</v>
      </c>
      <c r="AU162" s="260" t="s">
        <v>84</v>
      </c>
      <c r="AV162" s="14" t="s">
        <v>84</v>
      </c>
      <c r="AW162" s="14" t="s">
        <v>5</v>
      </c>
      <c r="AX162" s="14" t="s">
        <v>74</v>
      </c>
      <c r="AY162" s="260" t="s">
        <v>194</v>
      </c>
    </row>
    <row r="163" s="15" customFormat="1">
      <c r="A163" s="15"/>
      <c r="B163" s="261"/>
      <c r="C163" s="262"/>
      <c r="D163" s="241" t="s">
        <v>206</v>
      </c>
      <c r="E163" s="263" t="s">
        <v>20</v>
      </c>
      <c r="F163" s="264" t="s">
        <v>210</v>
      </c>
      <c r="G163" s="262"/>
      <c r="H163" s="265">
        <v>14</v>
      </c>
      <c r="I163" s="266"/>
      <c r="J163" s="266"/>
      <c r="K163" s="262"/>
      <c r="L163" s="262"/>
      <c r="M163" s="267"/>
      <c r="N163" s="268"/>
      <c r="O163" s="269"/>
      <c r="P163" s="269"/>
      <c r="Q163" s="269"/>
      <c r="R163" s="269"/>
      <c r="S163" s="269"/>
      <c r="T163" s="269"/>
      <c r="U163" s="269"/>
      <c r="V163" s="269"/>
      <c r="W163" s="269"/>
      <c r="X163" s="270"/>
      <c r="Y163" s="15"/>
      <c r="Z163" s="15"/>
      <c r="AA163" s="15"/>
      <c r="AB163" s="15"/>
      <c r="AC163" s="15"/>
      <c r="AD163" s="15"/>
      <c r="AE163" s="15"/>
      <c r="AT163" s="271" t="s">
        <v>206</v>
      </c>
      <c r="AU163" s="271" t="s">
        <v>84</v>
      </c>
      <c r="AV163" s="15" t="s">
        <v>202</v>
      </c>
      <c r="AW163" s="15" t="s">
        <v>5</v>
      </c>
      <c r="AX163" s="15" t="s">
        <v>82</v>
      </c>
      <c r="AY163" s="271" t="s">
        <v>194</v>
      </c>
    </row>
    <row r="164" s="2" customFormat="1" ht="24.15" customHeight="1">
      <c r="A164" s="41"/>
      <c r="B164" s="42"/>
      <c r="C164" s="220" t="s">
        <v>259</v>
      </c>
      <c r="D164" s="220" t="s">
        <v>197</v>
      </c>
      <c r="E164" s="221" t="s">
        <v>1826</v>
      </c>
      <c r="F164" s="222" t="s">
        <v>1652</v>
      </c>
      <c r="G164" s="223" t="s">
        <v>218</v>
      </c>
      <c r="H164" s="224">
        <v>14</v>
      </c>
      <c r="I164" s="225"/>
      <c r="J164" s="225"/>
      <c r="K164" s="226">
        <f>ROUND(P164*H164,2)</f>
        <v>0</v>
      </c>
      <c r="L164" s="222" t="s">
        <v>201</v>
      </c>
      <c r="M164" s="47"/>
      <c r="N164" s="227" t="s">
        <v>20</v>
      </c>
      <c r="O164" s="228" t="s">
        <v>43</v>
      </c>
      <c r="P164" s="229">
        <f>I164+J164</f>
        <v>0</v>
      </c>
      <c r="Q164" s="229">
        <f>ROUND(I164*H164,2)</f>
        <v>0</v>
      </c>
      <c r="R164" s="229">
        <f>ROUND(J164*H164,2)</f>
        <v>0</v>
      </c>
      <c r="S164" s="87"/>
      <c r="T164" s="230">
        <f>S164*H164</f>
        <v>0</v>
      </c>
      <c r="U164" s="230">
        <v>0</v>
      </c>
      <c r="V164" s="230">
        <f>U164*H164</f>
        <v>0</v>
      </c>
      <c r="W164" s="230">
        <v>0</v>
      </c>
      <c r="X164" s="231">
        <f>W164*H164</f>
        <v>0</v>
      </c>
      <c r="Y164" s="41"/>
      <c r="Z164" s="41"/>
      <c r="AA164" s="41"/>
      <c r="AB164" s="41"/>
      <c r="AC164" s="41"/>
      <c r="AD164" s="41"/>
      <c r="AE164" s="41"/>
      <c r="AR164" s="232" t="s">
        <v>202</v>
      </c>
      <c r="AT164" s="232" t="s">
        <v>197</v>
      </c>
      <c r="AU164" s="232" t="s">
        <v>84</v>
      </c>
      <c r="AY164" s="20" t="s">
        <v>194</v>
      </c>
      <c r="BE164" s="233">
        <f>IF(O164="základní",K164,0)</f>
        <v>0</v>
      </c>
      <c r="BF164" s="233">
        <f>IF(O164="snížená",K164,0)</f>
        <v>0</v>
      </c>
      <c r="BG164" s="233">
        <f>IF(O164="zákl. přenesená",K164,0)</f>
        <v>0</v>
      </c>
      <c r="BH164" s="233">
        <f>IF(O164="sníž. přenesená",K164,0)</f>
        <v>0</v>
      </c>
      <c r="BI164" s="233">
        <f>IF(O164="nulová",K164,0)</f>
        <v>0</v>
      </c>
      <c r="BJ164" s="20" t="s">
        <v>82</v>
      </c>
      <c r="BK164" s="233">
        <f>ROUND(P164*H164,2)</f>
        <v>0</v>
      </c>
      <c r="BL164" s="20" t="s">
        <v>202</v>
      </c>
      <c r="BM164" s="232" t="s">
        <v>2028</v>
      </c>
    </row>
    <row r="165" s="2" customFormat="1">
      <c r="A165" s="41"/>
      <c r="B165" s="42"/>
      <c r="C165" s="43"/>
      <c r="D165" s="234" t="s">
        <v>204</v>
      </c>
      <c r="E165" s="43"/>
      <c r="F165" s="235" t="s">
        <v>1828</v>
      </c>
      <c r="G165" s="43"/>
      <c r="H165" s="43"/>
      <c r="I165" s="236"/>
      <c r="J165" s="236"/>
      <c r="K165" s="43"/>
      <c r="L165" s="43"/>
      <c r="M165" s="47"/>
      <c r="N165" s="237"/>
      <c r="O165" s="238"/>
      <c r="P165" s="87"/>
      <c r="Q165" s="87"/>
      <c r="R165" s="87"/>
      <c r="S165" s="87"/>
      <c r="T165" s="87"/>
      <c r="U165" s="87"/>
      <c r="V165" s="87"/>
      <c r="W165" s="87"/>
      <c r="X165" s="88"/>
      <c r="Y165" s="41"/>
      <c r="Z165" s="41"/>
      <c r="AA165" s="41"/>
      <c r="AB165" s="41"/>
      <c r="AC165" s="41"/>
      <c r="AD165" s="41"/>
      <c r="AE165" s="41"/>
      <c r="AT165" s="20" t="s">
        <v>204</v>
      </c>
      <c r="AU165" s="20" t="s">
        <v>84</v>
      </c>
    </row>
    <row r="166" s="13" customFormat="1">
      <c r="A166" s="13"/>
      <c r="B166" s="239"/>
      <c r="C166" s="240"/>
      <c r="D166" s="241" t="s">
        <v>206</v>
      </c>
      <c r="E166" s="242" t="s">
        <v>20</v>
      </c>
      <c r="F166" s="243" t="s">
        <v>1990</v>
      </c>
      <c r="G166" s="240"/>
      <c r="H166" s="242" t="s">
        <v>20</v>
      </c>
      <c r="I166" s="244"/>
      <c r="J166" s="244"/>
      <c r="K166" s="240"/>
      <c r="L166" s="240"/>
      <c r="M166" s="245"/>
      <c r="N166" s="246"/>
      <c r="O166" s="247"/>
      <c r="P166" s="247"/>
      <c r="Q166" s="247"/>
      <c r="R166" s="247"/>
      <c r="S166" s="247"/>
      <c r="T166" s="247"/>
      <c r="U166" s="247"/>
      <c r="V166" s="247"/>
      <c r="W166" s="247"/>
      <c r="X166" s="248"/>
      <c r="Y166" s="13"/>
      <c r="Z166" s="13"/>
      <c r="AA166" s="13"/>
      <c r="AB166" s="13"/>
      <c r="AC166" s="13"/>
      <c r="AD166" s="13"/>
      <c r="AE166" s="13"/>
      <c r="AT166" s="249" t="s">
        <v>206</v>
      </c>
      <c r="AU166" s="249" t="s">
        <v>84</v>
      </c>
      <c r="AV166" s="13" t="s">
        <v>82</v>
      </c>
      <c r="AW166" s="13" t="s">
        <v>5</v>
      </c>
      <c r="AX166" s="13" t="s">
        <v>74</v>
      </c>
      <c r="AY166" s="249" t="s">
        <v>194</v>
      </c>
    </row>
    <row r="167" s="13" customFormat="1">
      <c r="A167" s="13"/>
      <c r="B167" s="239"/>
      <c r="C167" s="240"/>
      <c r="D167" s="241" t="s">
        <v>206</v>
      </c>
      <c r="E167" s="242" t="s">
        <v>20</v>
      </c>
      <c r="F167" s="243" t="s">
        <v>1971</v>
      </c>
      <c r="G167" s="240"/>
      <c r="H167" s="242" t="s">
        <v>20</v>
      </c>
      <c r="I167" s="244"/>
      <c r="J167" s="244"/>
      <c r="K167" s="240"/>
      <c r="L167" s="240"/>
      <c r="M167" s="245"/>
      <c r="N167" s="246"/>
      <c r="O167" s="247"/>
      <c r="P167" s="247"/>
      <c r="Q167" s="247"/>
      <c r="R167" s="247"/>
      <c r="S167" s="247"/>
      <c r="T167" s="247"/>
      <c r="U167" s="247"/>
      <c r="V167" s="247"/>
      <c r="W167" s="247"/>
      <c r="X167" s="248"/>
      <c r="Y167" s="13"/>
      <c r="Z167" s="13"/>
      <c r="AA167" s="13"/>
      <c r="AB167" s="13"/>
      <c r="AC167" s="13"/>
      <c r="AD167" s="13"/>
      <c r="AE167" s="13"/>
      <c r="AT167" s="249" t="s">
        <v>206</v>
      </c>
      <c r="AU167" s="249" t="s">
        <v>84</v>
      </c>
      <c r="AV167" s="13" t="s">
        <v>82</v>
      </c>
      <c r="AW167" s="13" t="s">
        <v>5</v>
      </c>
      <c r="AX167" s="13" t="s">
        <v>74</v>
      </c>
      <c r="AY167" s="249" t="s">
        <v>194</v>
      </c>
    </row>
    <row r="168" s="13" customFormat="1">
      <c r="A168" s="13"/>
      <c r="B168" s="239"/>
      <c r="C168" s="240"/>
      <c r="D168" s="241" t="s">
        <v>206</v>
      </c>
      <c r="E168" s="242" t="s">
        <v>20</v>
      </c>
      <c r="F168" s="243" t="s">
        <v>218</v>
      </c>
      <c r="G168" s="240"/>
      <c r="H168" s="242" t="s">
        <v>20</v>
      </c>
      <c r="I168" s="244"/>
      <c r="J168" s="244"/>
      <c r="K168" s="240"/>
      <c r="L168" s="240"/>
      <c r="M168" s="245"/>
      <c r="N168" s="246"/>
      <c r="O168" s="247"/>
      <c r="P168" s="247"/>
      <c r="Q168" s="247"/>
      <c r="R168" s="247"/>
      <c r="S168" s="247"/>
      <c r="T168" s="247"/>
      <c r="U168" s="247"/>
      <c r="V168" s="247"/>
      <c r="W168" s="247"/>
      <c r="X168" s="248"/>
      <c r="Y168" s="13"/>
      <c r="Z168" s="13"/>
      <c r="AA168" s="13"/>
      <c r="AB168" s="13"/>
      <c r="AC168" s="13"/>
      <c r="AD168" s="13"/>
      <c r="AE168" s="13"/>
      <c r="AT168" s="249" t="s">
        <v>206</v>
      </c>
      <c r="AU168" s="249" t="s">
        <v>84</v>
      </c>
      <c r="AV168" s="13" t="s">
        <v>82</v>
      </c>
      <c r="AW168" s="13" t="s">
        <v>5</v>
      </c>
      <c r="AX168" s="13" t="s">
        <v>74</v>
      </c>
      <c r="AY168" s="249" t="s">
        <v>194</v>
      </c>
    </row>
    <row r="169" s="14" customFormat="1">
      <c r="A169" s="14"/>
      <c r="B169" s="250"/>
      <c r="C169" s="251"/>
      <c r="D169" s="241" t="s">
        <v>206</v>
      </c>
      <c r="E169" s="252" t="s">
        <v>20</v>
      </c>
      <c r="F169" s="253" t="s">
        <v>280</v>
      </c>
      <c r="G169" s="251"/>
      <c r="H169" s="254">
        <v>14</v>
      </c>
      <c r="I169" s="255"/>
      <c r="J169" s="255"/>
      <c r="K169" s="251"/>
      <c r="L169" s="251"/>
      <c r="M169" s="256"/>
      <c r="N169" s="257"/>
      <c r="O169" s="258"/>
      <c r="P169" s="258"/>
      <c r="Q169" s="258"/>
      <c r="R169" s="258"/>
      <c r="S169" s="258"/>
      <c r="T169" s="258"/>
      <c r="U169" s="258"/>
      <c r="V169" s="258"/>
      <c r="W169" s="258"/>
      <c r="X169" s="259"/>
      <c r="Y169" s="14"/>
      <c r="Z169" s="14"/>
      <c r="AA169" s="14"/>
      <c r="AB169" s="14"/>
      <c r="AC169" s="14"/>
      <c r="AD169" s="14"/>
      <c r="AE169" s="14"/>
      <c r="AT169" s="260" t="s">
        <v>206</v>
      </c>
      <c r="AU169" s="260" t="s">
        <v>84</v>
      </c>
      <c r="AV169" s="14" t="s">
        <v>84</v>
      </c>
      <c r="AW169" s="14" t="s">
        <v>5</v>
      </c>
      <c r="AX169" s="14" t="s">
        <v>74</v>
      </c>
      <c r="AY169" s="260" t="s">
        <v>194</v>
      </c>
    </row>
    <row r="170" s="15" customFormat="1">
      <c r="A170" s="15"/>
      <c r="B170" s="261"/>
      <c r="C170" s="262"/>
      <c r="D170" s="241" t="s">
        <v>206</v>
      </c>
      <c r="E170" s="263" t="s">
        <v>20</v>
      </c>
      <c r="F170" s="264" t="s">
        <v>210</v>
      </c>
      <c r="G170" s="262"/>
      <c r="H170" s="265">
        <v>14</v>
      </c>
      <c r="I170" s="266"/>
      <c r="J170" s="266"/>
      <c r="K170" s="262"/>
      <c r="L170" s="262"/>
      <c r="M170" s="267"/>
      <c r="N170" s="268"/>
      <c r="O170" s="269"/>
      <c r="P170" s="269"/>
      <c r="Q170" s="269"/>
      <c r="R170" s="269"/>
      <c r="S170" s="269"/>
      <c r="T170" s="269"/>
      <c r="U170" s="269"/>
      <c r="V170" s="269"/>
      <c r="W170" s="269"/>
      <c r="X170" s="270"/>
      <c r="Y170" s="15"/>
      <c r="Z170" s="15"/>
      <c r="AA170" s="15"/>
      <c r="AB170" s="15"/>
      <c r="AC170" s="15"/>
      <c r="AD170" s="15"/>
      <c r="AE170" s="15"/>
      <c r="AT170" s="271" t="s">
        <v>206</v>
      </c>
      <c r="AU170" s="271" t="s">
        <v>84</v>
      </c>
      <c r="AV170" s="15" t="s">
        <v>202</v>
      </c>
      <c r="AW170" s="15" t="s">
        <v>5</v>
      </c>
      <c r="AX170" s="15" t="s">
        <v>82</v>
      </c>
      <c r="AY170" s="271" t="s">
        <v>194</v>
      </c>
    </row>
    <row r="171" s="2" customFormat="1" ht="24.15" customHeight="1">
      <c r="A171" s="41"/>
      <c r="B171" s="42"/>
      <c r="C171" s="220" t="s">
        <v>9</v>
      </c>
      <c r="D171" s="220" t="s">
        <v>197</v>
      </c>
      <c r="E171" s="221" t="s">
        <v>1829</v>
      </c>
      <c r="F171" s="222" t="s">
        <v>1656</v>
      </c>
      <c r="G171" s="223" t="s">
        <v>218</v>
      </c>
      <c r="H171" s="224">
        <v>140</v>
      </c>
      <c r="I171" s="225"/>
      <c r="J171" s="225"/>
      <c r="K171" s="226">
        <f>ROUND(P171*H171,2)</f>
        <v>0</v>
      </c>
      <c r="L171" s="222" t="s">
        <v>201</v>
      </c>
      <c r="M171" s="47"/>
      <c r="N171" s="227" t="s">
        <v>20</v>
      </c>
      <c r="O171" s="228" t="s">
        <v>43</v>
      </c>
      <c r="P171" s="229">
        <f>I171+J171</f>
        <v>0</v>
      </c>
      <c r="Q171" s="229">
        <f>ROUND(I171*H171,2)</f>
        <v>0</v>
      </c>
      <c r="R171" s="229">
        <f>ROUND(J171*H171,2)</f>
        <v>0</v>
      </c>
      <c r="S171" s="87"/>
      <c r="T171" s="230">
        <f>S171*H171</f>
        <v>0</v>
      </c>
      <c r="U171" s="230">
        <v>0</v>
      </c>
      <c r="V171" s="230">
        <f>U171*H171</f>
        <v>0</v>
      </c>
      <c r="W171" s="230">
        <v>0</v>
      </c>
      <c r="X171" s="231">
        <f>W171*H171</f>
        <v>0</v>
      </c>
      <c r="Y171" s="41"/>
      <c r="Z171" s="41"/>
      <c r="AA171" s="41"/>
      <c r="AB171" s="41"/>
      <c r="AC171" s="41"/>
      <c r="AD171" s="41"/>
      <c r="AE171" s="41"/>
      <c r="AR171" s="232" t="s">
        <v>202</v>
      </c>
      <c r="AT171" s="232" t="s">
        <v>197</v>
      </c>
      <c r="AU171" s="232" t="s">
        <v>84</v>
      </c>
      <c r="AY171" s="20" t="s">
        <v>194</v>
      </c>
      <c r="BE171" s="233">
        <f>IF(O171="základní",K171,0)</f>
        <v>0</v>
      </c>
      <c r="BF171" s="233">
        <f>IF(O171="snížená",K171,0)</f>
        <v>0</v>
      </c>
      <c r="BG171" s="233">
        <f>IF(O171="zákl. přenesená",K171,0)</f>
        <v>0</v>
      </c>
      <c r="BH171" s="233">
        <f>IF(O171="sníž. přenesená",K171,0)</f>
        <v>0</v>
      </c>
      <c r="BI171" s="233">
        <f>IF(O171="nulová",K171,0)</f>
        <v>0</v>
      </c>
      <c r="BJ171" s="20" t="s">
        <v>82</v>
      </c>
      <c r="BK171" s="233">
        <f>ROUND(P171*H171,2)</f>
        <v>0</v>
      </c>
      <c r="BL171" s="20" t="s">
        <v>202</v>
      </c>
      <c r="BM171" s="232" t="s">
        <v>2029</v>
      </c>
    </row>
    <row r="172" s="2" customFormat="1">
      <c r="A172" s="41"/>
      <c r="B172" s="42"/>
      <c r="C172" s="43"/>
      <c r="D172" s="234" t="s">
        <v>204</v>
      </c>
      <c r="E172" s="43"/>
      <c r="F172" s="235" t="s">
        <v>1831</v>
      </c>
      <c r="G172" s="43"/>
      <c r="H172" s="43"/>
      <c r="I172" s="236"/>
      <c r="J172" s="236"/>
      <c r="K172" s="43"/>
      <c r="L172" s="43"/>
      <c r="M172" s="47"/>
      <c r="N172" s="237"/>
      <c r="O172" s="238"/>
      <c r="P172" s="87"/>
      <c r="Q172" s="87"/>
      <c r="R172" s="87"/>
      <c r="S172" s="87"/>
      <c r="T172" s="87"/>
      <c r="U172" s="87"/>
      <c r="V172" s="87"/>
      <c r="W172" s="87"/>
      <c r="X172" s="88"/>
      <c r="Y172" s="41"/>
      <c r="Z172" s="41"/>
      <c r="AA172" s="41"/>
      <c r="AB172" s="41"/>
      <c r="AC172" s="41"/>
      <c r="AD172" s="41"/>
      <c r="AE172" s="41"/>
      <c r="AT172" s="20" t="s">
        <v>204</v>
      </c>
      <c r="AU172" s="20" t="s">
        <v>84</v>
      </c>
    </row>
    <row r="173" s="13" customFormat="1">
      <c r="A173" s="13"/>
      <c r="B173" s="239"/>
      <c r="C173" s="240"/>
      <c r="D173" s="241" t="s">
        <v>206</v>
      </c>
      <c r="E173" s="242" t="s">
        <v>20</v>
      </c>
      <c r="F173" s="243" t="s">
        <v>1990</v>
      </c>
      <c r="G173" s="240"/>
      <c r="H173" s="242" t="s">
        <v>20</v>
      </c>
      <c r="I173" s="244"/>
      <c r="J173" s="244"/>
      <c r="K173" s="240"/>
      <c r="L173" s="240"/>
      <c r="M173" s="245"/>
      <c r="N173" s="246"/>
      <c r="O173" s="247"/>
      <c r="P173" s="247"/>
      <c r="Q173" s="247"/>
      <c r="R173" s="247"/>
      <c r="S173" s="247"/>
      <c r="T173" s="247"/>
      <c r="U173" s="247"/>
      <c r="V173" s="247"/>
      <c r="W173" s="247"/>
      <c r="X173" s="248"/>
      <c r="Y173" s="13"/>
      <c r="Z173" s="13"/>
      <c r="AA173" s="13"/>
      <c r="AB173" s="13"/>
      <c r="AC173" s="13"/>
      <c r="AD173" s="13"/>
      <c r="AE173" s="13"/>
      <c r="AT173" s="249" t="s">
        <v>206</v>
      </c>
      <c r="AU173" s="249" t="s">
        <v>84</v>
      </c>
      <c r="AV173" s="13" t="s">
        <v>82</v>
      </c>
      <c r="AW173" s="13" t="s">
        <v>5</v>
      </c>
      <c r="AX173" s="13" t="s">
        <v>74</v>
      </c>
      <c r="AY173" s="249" t="s">
        <v>194</v>
      </c>
    </row>
    <row r="174" s="13" customFormat="1">
      <c r="A174" s="13"/>
      <c r="B174" s="239"/>
      <c r="C174" s="240"/>
      <c r="D174" s="241" t="s">
        <v>206</v>
      </c>
      <c r="E174" s="242" t="s">
        <v>20</v>
      </c>
      <c r="F174" s="243" t="s">
        <v>1971</v>
      </c>
      <c r="G174" s="240"/>
      <c r="H174" s="242" t="s">
        <v>20</v>
      </c>
      <c r="I174" s="244"/>
      <c r="J174" s="244"/>
      <c r="K174" s="240"/>
      <c r="L174" s="240"/>
      <c r="M174" s="245"/>
      <c r="N174" s="246"/>
      <c r="O174" s="247"/>
      <c r="P174" s="247"/>
      <c r="Q174" s="247"/>
      <c r="R174" s="247"/>
      <c r="S174" s="247"/>
      <c r="T174" s="247"/>
      <c r="U174" s="247"/>
      <c r="V174" s="247"/>
      <c r="W174" s="247"/>
      <c r="X174" s="248"/>
      <c r="Y174" s="13"/>
      <c r="Z174" s="13"/>
      <c r="AA174" s="13"/>
      <c r="AB174" s="13"/>
      <c r="AC174" s="13"/>
      <c r="AD174" s="13"/>
      <c r="AE174" s="13"/>
      <c r="AT174" s="249" t="s">
        <v>206</v>
      </c>
      <c r="AU174" s="249" t="s">
        <v>84</v>
      </c>
      <c r="AV174" s="13" t="s">
        <v>82</v>
      </c>
      <c r="AW174" s="13" t="s">
        <v>5</v>
      </c>
      <c r="AX174" s="13" t="s">
        <v>74</v>
      </c>
      <c r="AY174" s="249" t="s">
        <v>194</v>
      </c>
    </row>
    <row r="175" s="13" customFormat="1">
      <c r="A175" s="13"/>
      <c r="B175" s="239"/>
      <c r="C175" s="240"/>
      <c r="D175" s="241" t="s">
        <v>206</v>
      </c>
      <c r="E175" s="242" t="s">
        <v>20</v>
      </c>
      <c r="F175" s="243" t="s">
        <v>218</v>
      </c>
      <c r="G175" s="240"/>
      <c r="H175" s="242" t="s">
        <v>20</v>
      </c>
      <c r="I175" s="244"/>
      <c r="J175" s="244"/>
      <c r="K175" s="240"/>
      <c r="L175" s="240"/>
      <c r="M175" s="245"/>
      <c r="N175" s="246"/>
      <c r="O175" s="247"/>
      <c r="P175" s="247"/>
      <c r="Q175" s="247"/>
      <c r="R175" s="247"/>
      <c r="S175" s="247"/>
      <c r="T175" s="247"/>
      <c r="U175" s="247"/>
      <c r="V175" s="247"/>
      <c r="W175" s="247"/>
      <c r="X175" s="248"/>
      <c r="Y175" s="13"/>
      <c r="Z175" s="13"/>
      <c r="AA175" s="13"/>
      <c r="AB175" s="13"/>
      <c r="AC175" s="13"/>
      <c r="AD175" s="13"/>
      <c r="AE175" s="13"/>
      <c r="AT175" s="249" t="s">
        <v>206</v>
      </c>
      <c r="AU175" s="249" t="s">
        <v>84</v>
      </c>
      <c r="AV175" s="13" t="s">
        <v>82</v>
      </c>
      <c r="AW175" s="13" t="s">
        <v>5</v>
      </c>
      <c r="AX175" s="13" t="s">
        <v>74</v>
      </c>
      <c r="AY175" s="249" t="s">
        <v>194</v>
      </c>
    </row>
    <row r="176" s="14" customFormat="1">
      <c r="A176" s="14"/>
      <c r="B176" s="250"/>
      <c r="C176" s="251"/>
      <c r="D176" s="241" t="s">
        <v>206</v>
      </c>
      <c r="E176" s="252" t="s">
        <v>20</v>
      </c>
      <c r="F176" s="253" t="s">
        <v>280</v>
      </c>
      <c r="G176" s="251"/>
      <c r="H176" s="254">
        <v>14</v>
      </c>
      <c r="I176" s="255"/>
      <c r="J176" s="255"/>
      <c r="K176" s="251"/>
      <c r="L176" s="251"/>
      <c r="M176" s="256"/>
      <c r="N176" s="257"/>
      <c r="O176" s="258"/>
      <c r="P176" s="258"/>
      <c r="Q176" s="258"/>
      <c r="R176" s="258"/>
      <c r="S176" s="258"/>
      <c r="T176" s="258"/>
      <c r="U176" s="258"/>
      <c r="V176" s="258"/>
      <c r="W176" s="258"/>
      <c r="X176" s="259"/>
      <c r="Y176" s="14"/>
      <c r="Z176" s="14"/>
      <c r="AA176" s="14"/>
      <c r="AB176" s="14"/>
      <c r="AC176" s="14"/>
      <c r="AD176" s="14"/>
      <c r="AE176" s="14"/>
      <c r="AT176" s="260" t="s">
        <v>206</v>
      </c>
      <c r="AU176" s="260" t="s">
        <v>84</v>
      </c>
      <c r="AV176" s="14" t="s">
        <v>84</v>
      </c>
      <c r="AW176" s="14" t="s">
        <v>5</v>
      </c>
      <c r="AX176" s="14" t="s">
        <v>74</v>
      </c>
      <c r="AY176" s="260" t="s">
        <v>194</v>
      </c>
    </row>
    <row r="177" s="15" customFormat="1">
      <c r="A177" s="15"/>
      <c r="B177" s="261"/>
      <c r="C177" s="262"/>
      <c r="D177" s="241" t="s">
        <v>206</v>
      </c>
      <c r="E177" s="263" t="s">
        <v>20</v>
      </c>
      <c r="F177" s="264" t="s">
        <v>210</v>
      </c>
      <c r="G177" s="262"/>
      <c r="H177" s="265">
        <v>14</v>
      </c>
      <c r="I177" s="266"/>
      <c r="J177" s="266"/>
      <c r="K177" s="262"/>
      <c r="L177" s="262"/>
      <c r="M177" s="267"/>
      <c r="N177" s="268"/>
      <c r="O177" s="269"/>
      <c r="P177" s="269"/>
      <c r="Q177" s="269"/>
      <c r="R177" s="269"/>
      <c r="S177" s="269"/>
      <c r="T177" s="269"/>
      <c r="U177" s="269"/>
      <c r="V177" s="269"/>
      <c r="W177" s="269"/>
      <c r="X177" s="270"/>
      <c r="Y177" s="15"/>
      <c r="Z177" s="15"/>
      <c r="AA177" s="15"/>
      <c r="AB177" s="15"/>
      <c r="AC177" s="15"/>
      <c r="AD177" s="15"/>
      <c r="AE177" s="15"/>
      <c r="AT177" s="271" t="s">
        <v>206</v>
      </c>
      <c r="AU177" s="271" t="s">
        <v>84</v>
      </c>
      <c r="AV177" s="15" t="s">
        <v>202</v>
      </c>
      <c r="AW177" s="15" t="s">
        <v>5</v>
      </c>
      <c r="AX177" s="15" t="s">
        <v>82</v>
      </c>
      <c r="AY177" s="271" t="s">
        <v>194</v>
      </c>
    </row>
    <row r="178" s="14" customFormat="1">
      <c r="A178" s="14"/>
      <c r="B178" s="250"/>
      <c r="C178" s="251"/>
      <c r="D178" s="241" t="s">
        <v>206</v>
      </c>
      <c r="E178" s="251"/>
      <c r="F178" s="253" t="s">
        <v>2030</v>
      </c>
      <c r="G178" s="251"/>
      <c r="H178" s="254">
        <v>140</v>
      </c>
      <c r="I178" s="255"/>
      <c r="J178" s="255"/>
      <c r="K178" s="251"/>
      <c r="L178" s="251"/>
      <c r="M178" s="256"/>
      <c r="N178" s="257"/>
      <c r="O178" s="258"/>
      <c r="P178" s="258"/>
      <c r="Q178" s="258"/>
      <c r="R178" s="258"/>
      <c r="S178" s="258"/>
      <c r="T178" s="258"/>
      <c r="U178" s="258"/>
      <c r="V178" s="258"/>
      <c r="W178" s="258"/>
      <c r="X178" s="259"/>
      <c r="Y178" s="14"/>
      <c r="Z178" s="14"/>
      <c r="AA178" s="14"/>
      <c r="AB178" s="14"/>
      <c r="AC178" s="14"/>
      <c r="AD178" s="14"/>
      <c r="AE178" s="14"/>
      <c r="AT178" s="260" t="s">
        <v>206</v>
      </c>
      <c r="AU178" s="260" t="s">
        <v>84</v>
      </c>
      <c r="AV178" s="14" t="s">
        <v>84</v>
      </c>
      <c r="AW178" s="14" t="s">
        <v>4</v>
      </c>
      <c r="AX178" s="14" t="s">
        <v>82</v>
      </c>
      <c r="AY178" s="260" t="s">
        <v>194</v>
      </c>
    </row>
    <row r="179" s="12" customFormat="1" ht="22.8" customHeight="1">
      <c r="A179" s="12"/>
      <c r="B179" s="203"/>
      <c r="C179" s="204"/>
      <c r="D179" s="205" t="s">
        <v>73</v>
      </c>
      <c r="E179" s="218" t="s">
        <v>1748</v>
      </c>
      <c r="F179" s="218" t="s">
        <v>2031</v>
      </c>
      <c r="G179" s="204"/>
      <c r="H179" s="204"/>
      <c r="I179" s="207"/>
      <c r="J179" s="207"/>
      <c r="K179" s="219">
        <f>BK179</f>
        <v>0</v>
      </c>
      <c r="L179" s="204"/>
      <c r="M179" s="209"/>
      <c r="N179" s="210"/>
      <c r="O179" s="211"/>
      <c r="P179" s="211"/>
      <c r="Q179" s="212">
        <f>SUM(Q180:Q183)</f>
        <v>0</v>
      </c>
      <c r="R179" s="212">
        <f>SUM(R180:R183)</f>
        <v>0</v>
      </c>
      <c r="S179" s="211"/>
      <c r="T179" s="213">
        <f>SUM(T180:T183)</f>
        <v>0</v>
      </c>
      <c r="U179" s="211"/>
      <c r="V179" s="213">
        <f>SUM(V180:V183)</f>
        <v>0</v>
      </c>
      <c r="W179" s="211"/>
      <c r="X179" s="214">
        <f>SUM(X180:X183)</f>
        <v>0</v>
      </c>
      <c r="Y179" s="12"/>
      <c r="Z179" s="12"/>
      <c r="AA179" s="12"/>
      <c r="AB179" s="12"/>
      <c r="AC179" s="12"/>
      <c r="AD179" s="12"/>
      <c r="AE179" s="12"/>
      <c r="AR179" s="215" t="s">
        <v>82</v>
      </c>
      <c r="AT179" s="216" t="s">
        <v>73</v>
      </c>
      <c r="AU179" s="216" t="s">
        <v>82</v>
      </c>
      <c r="AY179" s="215" t="s">
        <v>194</v>
      </c>
      <c r="BK179" s="217">
        <f>SUM(BK180:BK183)</f>
        <v>0</v>
      </c>
    </row>
    <row r="180" s="2" customFormat="1">
      <c r="A180" s="41"/>
      <c r="B180" s="42"/>
      <c r="C180" s="220" t="s">
        <v>273</v>
      </c>
      <c r="D180" s="220" t="s">
        <v>197</v>
      </c>
      <c r="E180" s="221" t="s">
        <v>1293</v>
      </c>
      <c r="F180" s="222" t="s">
        <v>1294</v>
      </c>
      <c r="G180" s="223" t="s">
        <v>262</v>
      </c>
      <c r="H180" s="224">
        <v>40.429000000000002</v>
      </c>
      <c r="I180" s="225"/>
      <c r="J180" s="225"/>
      <c r="K180" s="226">
        <f>ROUND(P180*H180,2)</f>
        <v>0</v>
      </c>
      <c r="L180" s="222" t="s">
        <v>201</v>
      </c>
      <c r="M180" s="47"/>
      <c r="N180" s="227" t="s">
        <v>20</v>
      </c>
      <c r="O180" s="228" t="s">
        <v>43</v>
      </c>
      <c r="P180" s="229">
        <f>I180+J180</f>
        <v>0</v>
      </c>
      <c r="Q180" s="229">
        <f>ROUND(I180*H180,2)</f>
        <v>0</v>
      </c>
      <c r="R180" s="229">
        <f>ROUND(J180*H180,2)</f>
        <v>0</v>
      </c>
      <c r="S180" s="87"/>
      <c r="T180" s="230">
        <f>S180*H180</f>
        <v>0</v>
      </c>
      <c r="U180" s="230">
        <v>0</v>
      </c>
      <c r="V180" s="230">
        <f>U180*H180</f>
        <v>0</v>
      </c>
      <c r="W180" s="230">
        <v>0</v>
      </c>
      <c r="X180" s="231">
        <f>W180*H180</f>
        <v>0</v>
      </c>
      <c r="Y180" s="41"/>
      <c r="Z180" s="41"/>
      <c r="AA180" s="41"/>
      <c r="AB180" s="41"/>
      <c r="AC180" s="41"/>
      <c r="AD180" s="41"/>
      <c r="AE180" s="41"/>
      <c r="AR180" s="232" t="s">
        <v>202</v>
      </c>
      <c r="AT180" s="232" t="s">
        <v>197</v>
      </c>
      <c r="AU180" s="232" t="s">
        <v>84</v>
      </c>
      <c r="AY180" s="20" t="s">
        <v>194</v>
      </c>
      <c r="BE180" s="233">
        <f>IF(O180="základní",K180,0)</f>
        <v>0</v>
      </c>
      <c r="BF180" s="233">
        <f>IF(O180="snížená",K180,0)</f>
        <v>0</v>
      </c>
      <c r="BG180" s="233">
        <f>IF(O180="zákl. přenesená",K180,0)</f>
        <v>0</v>
      </c>
      <c r="BH180" s="233">
        <f>IF(O180="sníž. přenesená",K180,0)</f>
        <v>0</v>
      </c>
      <c r="BI180" s="233">
        <f>IF(O180="nulová",K180,0)</f>
        <v>0</v>
      </c>
      <c r="BJ180" s="20" t="s">
        <v>82</v>
      </c>
      <c r="BK180" s="233">
        <f>ROUND(P180*H180,2)</f>
        <v>0</v>
      </c>
      <c r="BL180" s="20" t="s">
        <v>202</v>
      </c>
      <c r="BM180" s="232" t="s">
        <v>2032</v>
      </c>
    </row>
    <row r="181" s="2" customFormat="1">
      <c r="A181" s="41"/>
      <c r="B181" s="42"/>
      <c r="C181" s="43"/>
      <c r="D181" s="234" t="s">
        <v>204</v>
      </c>
      <c r="E181" s="43"/>
      <c r="F181" s="235" t="s">
        <v>1296</v>
      </c>
      <c r="G181" s="43"/>
      <c r="H181" s="43"/>
      <c r="I181" s="236"/>
      <c r="J181" s="236"/>
      <c r="K181" s="43"/>
      <c r="L181" s="43"/>
      <c r="M181" s="47"/>
      <c r="N181" s="237"/>
      <c r="O181" s="238"/>
      <c r="P181" s="87"/>
      <c r="Q181" s="87"/>
      <c r="R181" s="87"/>
      <c r="S181" s="87"/>
      <c r="T181" s="87"/>
      <c r="U181" s="87"/>
      <c r="V181" s="87"/>
      <c r="W181" s="87"/>
      <c r="X181" s="88"/>
      <c r="Y181" s="41"/>
      <c r="Z181" s="41"/>
      <c r="AA181" s="41"/>
      <c r="AB181" s="41"/>
      <c r="AC181" s="41"/>
      <c r="AD181" s="41"/>
      <c r="AE181" s="41"/>
      <c r="AT181" s="20" t="s">
        <v>204</v>
      </c>
      <c r="AU181" s="20" t="s">
        <v>84</v>
      </c>
    </row>
    <row r="182" s="2" customFormat="1" ht="33" customHeight="1">
      <c r="A182" s="41"/>
      <c r="B182" s="42"/>
      <c r="C182" s="220" t="s">
        <v>280</v>
      </c>
      <c r="D182" s="220" t="s">
        <v>197</v>
      </c>
      <c r="E182" s="221" t="s">
        <v>1752</v>
      </c>
      <c r="F182" s="222" t="s">
        <v>1753</v>
      </c>
      <c r="G182" s="223" t="s">
        <v>262</v>
      </c>
      <c r="H182" s="224">
        <v>40.429000000000002</v>
      </c>
      <c r="I182" s="225"/>
      <c r="J182" s="225"/>
      <c r="K182" s="226">
        <f>ROUND(P182*H182,2)</f>
        <v>0</v>
      </c>
      <c r="L182" s="222" t="s">
        <v>201</v>
      </c>
      <c r="M182" s="47"/>
      <c r="N182" s="227" t="s">
        <v>20</v>
      </c>
      <c r="O182" s="228" t="s">
        <v>43</v>
      </c>
      <c r="P182" s="229">
        <f>I182+J182</f>
        <v>0</v>
      </c>
      <c r="Q182" s="229">
        <f>ROUND(I182*H182,2)</f>
        <v>0</v>
      </c>
      <c r="R182" s="229">
        <f>ROUND(J182*H182,2)</f>
        <v>0</v>
      </c>
      <c r="S182" s="87"/>
      <c r="T182" s="230">
        <f>S182*H182</f>
        <v>0</v>
      </c>
      <c r="U182" s="230">
        <v>0</v>
      </c>
      <c r="V182" s="230">
        <f>U182*H182</f>
        <v>0</v>
      </c>
      <c r="W182" s="230">
        <v>0</v>
      </c>
      <c r="X182" s="231">
        <f>W182*H182</f>
        <v>0</v>
      </c>
      <c r="Y182" s="41"/>
      <c r="Z182" s="41"/>
      <c r="AA182" s="41"/>
      <c r="AB182" s="41"/>
      <c r="AC182" s="41"/>
      <c r="AD182" s="41"/>
      <c r="AE182" s="41"/>
      <c r="AR182" s="232" t="s">
        <v>202</v>
      </c>
      <c r="AT182" s="232" t="s">
        <v>197</v>
      </c>
      <c r="AU182" s="232" t="s">
        <v>84</v>
      </c>
      <c r="AY182" s="20" t="s">
        <v>194</v>
      </c>
      <c r="BE182" s="233">
        <f>IF(O182="základní",K182,0)</f>
        <v>0</v>
      </c>
      <c r="BF182" s="233">
        <f>IF(O182="snížená",K182,0)</f>
        <v>0</v>
      </c>
      <c r="BG182" s="233">
        <f>IF(O182="zákl. přenesená",K182,0)</f>
        <v>0</v>
      </c>
      <c r="BH182" s="233">
        <f>IF(O182="sníž. přenesená",K182,0)</f>
        <v>0</v>
      </c>
      <c r="BI182" s="233">
        <f>IF(O182="nulová",K182,0)</f>
        <v>0</v>
      </c>
      <c r="BJ182" s="20" t="s">
        <v>82</v>
      </c>
      <c r="BK182" s="233">
        <f>ROUND(P182*H182,2)</f>
        <v>0</v>
      </c>
      <c r="BL182" s="20" t="s">
        <v>202</v>
      </c>
      <c r="BM182" s="232" t="s">
        <v>2033</v>
      </c>
    </row>
    <row r="183" s="2" customFormat="1">
      <c r="A183" s="41"/>
      <c r="B183" s="42"/>
      <c r="C183" s="43"/>
      <c r="D183" s="234" t="s">
        <v>204</v>
      </c>
      <c r="E183" s="43"/>
      <c r="F183" s="235" t="s">
        <v>1755</v>
      </c>
      <c r="G183" s="43"/>
      <c r="H183" s="43"/>
      <c r="I183" s="236"/>
      <c r="J183" s="236"/>
      <c r="K183" s="43"/>
      <c r="L183" s="43"/>
      <c r="M183" s="47"/>
      <c r="N183" s="293"/>
      <c r="O183" s="294"/>
      <c r="P183" s="295"/>
      <c r="Q183" s="295"/>
      <c r="R183" s="295"/>
      <c r="S183" s="295"/>
      <c r="T183" s="295"/>
      <c r="U183" s="295"/>
      <c r="V183" s="295"/>
      <c r="W183" s="295"/>
      <c r="X183" s="296"/>
      <c r="Y183" s="41"/>
      <c r="Z183" s="41"/>
      <c r="AA183" s="41"/>
      <c r="AB183" s="41"/>
      <c r="AC183" s="41"/>
      <c r="AD183" s="41"/>
      <c r="AE183" s="41"/>
      <c r="AT183" s="20" t="s">
        <v>204</v>
      </c>
      <c r="AU183" s="20" t="s">
        <v>84</v>
      </c>
    </row>
    <row r="184" s="2" customFormat="1" ht="6.96" customHeight="1">
      <c r="A184" s="41"/>
      <c r="B184" s="62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47"/>
      <c r="N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</row>
  </sheetData>
  <sheetProtection sheet="1" autoFilter="0" formatColumns="0" formatRows="0" objects="1" scenarios="1" spinCount="100000" saltValue="jJpm6GYFD+TzsEQXOxVIhvOy44TZ1KZIut6fFXkr+cjNHT4ORiXfe8j5t5FsLJ49o9DxlH4gEAp7dV8Kux2YhQ==" hashValue="wHn9LLgjfcGdAt52L/ZovI6g9vyVjM+HPOA1cB+hsN0jaJN6iRHriRXumQbakINhQtJGXaDQ8BCcotgYLSkwVA==" algorithmName="SHA-512" password="CC35"/>
  <autoFilter ref="C89:L183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8:H78"/>
    <mergeCell ref="E80:H80"/>
    <mergeCell ref="E82:H82"/>
    <mergeCell ref="M2:Z2"/>
  </mergeCells>
  <hyperlinks>
    <hyperlink ref="F94" r:id="rId1" display="https://podminky.urs.cz/item/CS_URS_2025_01/183115114"/>
    <hyperlink ref="F101" r:id="rId2" display="https://podminky.urs.cz/item/CS_URS_2025_01/184102131"/>
    <hyperlink ref="F114" r:id="rId3" display="https://podminky.urs.cz/item/CS_URS_2025_01/184215116"/>
    <hyperlink ref="F127" r:id="rId4" display="https://podminky.urs.cz/item/CS_URS_2025_01/184911163"/>
    <hyperlink ref="F141" r:id="rId5" display="https://podminky.urs.cz/item/CS_URS_2025_01/185802134"/>
    <hyperlink ref="F158" r:id="rId6" display="https://podminky.urs.cz/item/CS_URS_2025_01/185804311"/>
    <hyperlink ref="F165" r:id="rId7" display="https://podminky.urs.cz/item/CS_URS_2025_01/185851121"/>
    <hyperlink ref="F172" r:id="rId8" display="https://podminky.urs.cz/item/CS_URS_2025_01/185851129"/>
    <hyperlink ref="F181" r:id="rId9" display="https://podminky.urs.cz/item/CS_URS_2025_01/998231411"/>
    <hyperlink ref="F183" r:id="rId10" display="https://podminky.urs.cz/item/CS_URS_2025_01/9982314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136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1" customFormat="1" ht="12" customHeight="1">
      <c r="B8" s="23"/>
      <c r="D8" s="148" t="s">
        <v>153</v>
      </c>
      <c r="M8" s="23"/>
    </row>
    <row r="9" s="2" customFormat="1" ht="16.5" customHeight="1">
      <c r="A9" s="41"/>
      <c r="B9" s="47"/>
      <c r="C9" s="41"/>
      <c r="D9" s="41"/>
      <c r="E9" s="149" t="s">
        <v>1318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8" t="s">
        <v>518</v>
      </c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2034</v>
      </c>
      <c r="F11" s="41"/>
      <c r="G11" s="41"/>
      <c r="H11" s="41"/>
      <c r="I11" s="41"/>
      <c r="J11" s="41"/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8" t="s">
        <v>19</v>
      </c>
      <c r="E13" s="41"/>
      <c r="F13" s="139" t="s">
        <v>20</v>
      </c>
      <c r="G13" s="41"/>
      <c r="H13" s="41"/>
      <c r="I13" s="148" t="s">
        <v>21</v>
      </c>
      <c r="J13" s="139" t="s">
        <v>20</v>
      </c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22</v>
      </c>
      <c r="E14" s="41"/>
      <c r="F14" s="139" t="s">
        <v>23</v>
      </c>
      <c r="G14" s="41"/>
      <c r="H14" s="41"/>
      <c r="I14" s="148" t="s">
        <v>24</v>
      </c>
      <c r="J14" s="152" t="str">
        <f>'Rekapitulace stavby'!AN8</f>
        <v>5. 6. 2025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8" t="s">
        <v>26</v>
      </c>
      <c r="E16" s="41"/>
      <c r="F16" s="41"/>
      <c r="G16" s="41"/>
      <c r="H16" s="41"/>
      <c r="I16" s="148" t="s">
        <v>27</v>
      </c>
      <c r="J16" s="139" t="s">
        <v>20</v>
      </c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9" t="s">
        <v>28</v>
      </c>
      <c r="F17" s="41"/>
      <c r="G17" s="41"/>
      <c r="H17" s="41"/>
      <c r="I17" s="148" t="s">
        <v>29</v>
      </c>
      <c r="J17" s="139" t="s">
        <v>20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8" t="s">
        <v>30</v>
      </c>
      <c r="E19" s="41"/>
      <c r="F19" s="41"/>
      <c r="G19" s="41"/>
      <c r="H19" s="41"/>
      <c r="I19" s="148" t="s">
        <v>27</v>
      </c>
      <c r="J19" s="36" t="str">
        <f>'Rekapitulace stavby'!AN13</f>
        <v>Vyplň údaj</v>
      </c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9"/>
      <c r="G20" s="139"/>
      <c r="H20" s="139"/>
      <c r="I20" s="148" t="s">
        <v>29</v>
      </c>
      <c r="J20" s="36" t="str">
        <f>'Rekapitulace stavby'!AN14</f>
        <v>Vyplň údaj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8" t="s">
        <v>32</v>
      </c>
      <c r="E22" s="41"/>
      <c r="F22" s="41"/>
      <c r="G22" s="41"/>
      <c r="H22" s="41"/>
      <c r="I22" s="148" t="s">
        <v>27</v>
      </c>
      <c r="J22" s="139" t="s">
        <v>20</v>
      </c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9" t="s">
        <v>33</v>
      </c>
      <c r="F23" s="41"/>
      <c r="G23" s="41"/>
      <c r="H23" s="41"/>
      <c r="I23" s="148" t="s">
        <v>29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8" t="s">
        <v>34</v>
      </c>
      <c r="E25" s="41"/>
      <c r="F25" s="41"/>
      <c r="G25" s="41"/>
      <c r="H25" s="41"/>
      <c r="I25" s="148" t="s">
        <v>27</v>
      </c>
      <c r="J25" s="139" t="s">
        <v>20</v>
      </c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9" t="s">
        <v>35</v>
      </c>
      <c r="F26" s="41"/>
      <c r="G26" s="41"/>
      <c r="H26" s="41"/>
      <c r="I26" s="148" t="s">
        <v>29</v>
      </c>
      <c r="J26" s="139" t="s">
        <v>20</v>
      </c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8" t="s">
        <v>36</v>
      </c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3"/>
      <c r="B29" s="154"/>
      <c r="C29" s="153"/>
      <c r="D29" s="153"/>
      <c r="E29" s="155" t="s">
        <v>520</v>
      </c>
      <c r="F29" s="155"/>
      <c r="G29" s="155"/>
      <c r="H29" s="155"/>
      <c r="I29" s="153"/>
      <c r="J29" s="153"/>
      <c r="K29" s="153"/>
      <c r="L29" s="153"/>
      <c r="M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7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7"/>
      <c r="C32" s="41"/>
      <c r="D32" s="41"/>
      <c r="E32" s="148" t="s">
        <v>156</v>
      </c>
      <c r="F32" s="41"/>
      <c r="G32" s="41"/>
      <c r="H32" s="41"/>
      <c r="I32" s="41"/>
      <c r="J32" s="41"/>
      <c r="K32" s="158">
        <f>I65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>
      <c r="A33" s="41"/>
      <c r="B33" s="47"/>
      <c r="C33" s="41"/>
      <c r="D33" s="41"/>
      <c r="E33" s="148" t="s">
        <v>157</v>
      </c>
      <c r="F33" s="41"/>
      <c r="G33" s="41"/>
      <c r="H33" s="41"/>
      <c r="I33" s="41"/>
      <c r="J33" s="41"/>
      <c r="K33" s="158">
        <f>J65</f>
        <v>0</v>
      </c>
      <c r="L33" s="41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38</v>
      </c>
      <c r="E34" s="41"/>
      <c r="F34" s="41"/>
      <c r="G34" s="41"/>
      <c r="H34" s="41"/>
      <c r="I34" s="41"/>
      <c r="J34" s="41"/>
      <c r="K34" s="160">
        <f>ROUND(K93, 2)</f>
        <v>0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7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40</v>
      </c>
      <c r="G36" s="41"/>
      <c r="H36" s="41"/>
      <c r="I36" s="161" t="s">
        <v>39</v>
      </c>
      <c r="J36" s="41"/>
      <c r="K36" s="161" t="s">
        <v>41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2" t="s">
        <v>42</v>
      </c>
      <c r="E37" s="148" t="s">
        <v>43</v>
      </c>
      <c r="F37" s="158">
        <f>ROUND((SUM(BE93:BE427)),  2)</f>
        <v>0</v>
      </c>
      <c r="G37" s="41"/>
      <c r="H37" s="41"/>
      <c r="I37" s="163">
        <v>0.20999999999999999</v>
      </c>
      <c r="J37" s="41"/>
      <c r="K37" s="158">
        <f>ROUND(((SUM(BE93:BE427))*I37),  2)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8" t="s">
        <v>44</v>
      </c>
      <c r="F38" s="158">
        <f>ROUND((SUM(BF93:BF427)),  2)</f>
        <v>0</v>
      </c>
      <c r="G38" s="41"/>
      <c r="H38" s="41"/>
      <c r="I38" s="163">
        <v>0.12</v>
      </c>
      <c r="J38" s="41"/>
      <c r="K38" s="158">
        <f>ROUND(((SUM(BF93:BF427))*I38),  2)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45</v>
      </c>
      <c r="F39" s="158">
        <f>ROUND((SUM(BG93:BG427)),  2)</f>
        <v>0</v>
      </c>
      <c r="G39" s="41"/>
      <c r="H39" s="41"/>
      <c r="I39" s="163">
        <v>0.20999999999999999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8" t="s">
        <v>46</v>
      </c>
      <c r="F40" s="158">
        <f>ROUND((SUM(BH93:BH427)),  2)</f>
        <v>0</v>
      </c>
      <c r="G40" s="41"/>
      <c r="H40" s="41"/>
      <c r="I40" s="163">
        <v>0.12</v>
      </c>
      <c r="J40" s="41"/>
      <c r="K40" s="158">
        <f>0</f>
        <v>0</v>
      </c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8" t="s">
        <v>47</v>
      </c>
      <c r="F41" s="158">
        <f>ROUND((SUM(BI93:BI427)),  2)</f>
        <v>0</v>
      </c>
      <c r="G41" s="41"/>
      <c r="H41" s="41"/>
      <c r="I41" s="163">
        <v>0</v>
      </c>
      <c r="J41" s="41"/>
      <c r="K41" s="158">
        <f>0</f>
        <v>0</v>
      </c>
      <c r="L41" s="41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48</v>
      </c>
      <c r="E43" s="166"/>
      <c r="F43" s="166"/>
      <c r="G43" s="167" t="s">
        <v>49</v>
      </c>
      <c r="H43" s="168" t="s">
        <v>50</v>
      </c>
      <c r="I43" s="166"/>
      <c r="J43" s="166"/>
      <c r="K43" s="169">
        <f>SUM(K34:K41)</f>
        <v>0</v>
      </c>
      <c r="L43" s="170"/>
      <c r="M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158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17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Revitalizace zahrady Benediktinského opatství</v>
      </c>
      <c r="F52" s="35"/>
      <c r="G52" s="35"/>
      <c r="H52" s="35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153</v>
      </c>
      <c r="D53" s="25"/>
      <c r="E53" s="25"/>
      <c r="F53" s="25"/>
      <c r="G53" s="25"/>
      <c r="H53" s="25"/>
      <c r="I53" s="25"/>
      <c r="J53" s="25"/>
      <c r="K53" s="25"/>
      <c r="L53" s="25"/>
      <c r="M53" s="23"/>
    </row>
    <row r="54" s="2" customFormat="1" ht="16.5" customHeight="1">
      <c r="A54" s="41"/>
      <c r="B54" s="42"/>
      <c r="C54" s="43"/>
      <c r="D54" s="43"/>
      <c r="E54" s="175" t="s">
        <v>1318</v>
      </c>
      <c r="F54" s="43"/>
      <c r="G54" s="43"/>
      <c r="H54" s="43"/>
      <c r="I54" s="43"/>
      <c r="J54" s="43"/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2" customHeight="1">
      <c r="A55" s="41"/>
      <c r="B55" s="42"/>
      <c r="C55" s="35" t="s">
        <v>518</v>
      </c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6.5" customHeight="1">
      <c r="A56" s="41"/>
      <c r="B56" s="42"/>
      <c r="C56" s="43"/>
      <c r="D56" s="43"/>
      <c r="E56" s="72" t="str">
        <f>E11</f>
        <v>2025-014-04-06 - Krajinářské úpravy - trávníky</v>
      </c>
      <c r="F56" s="43"/>
      <c r="G56" s="43"/>
      <c r="H56" s="43"/>
      <c r="I56" s="43"/>
      <c r="J56" s="43"/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2" customHeight="1">
      <c r="A58" s="41"/>
      <c r="B58" s="42"/>
      <c r="C58" s="35" t="s">
        <v>22</v>
      </c>
      <c r="D58" s="43"/>
      <c r="E58" s="43"/>
      <c r="F58" s="30" t="str">
        <f>F14</f>
        <v>parc.č.:1236, 1237/1, 1237/2, 1238, k.ú</v>
      </c>
      <c r="G58" s="43"/>
      <c r="H58" s="43"/>
      <c r="I58" s="35" t="s">
        <v>24</v>
      </c>
      <c r="J58" s="75" t="str">
        <f>IF(J14="","",J14)</f>
        <v>5. 6. 2025</v>
      </c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40.05" customHeight="1">
      <c r="A60" s="41"/>
      <c r="B60" s="42"/>
      <c r="C60" s="35" t="s">
        <v>26</v>
      </c>
      <c r="D60" s="43"/>
      <c r="E60" s="43"/>
      <c r="F60" s="30" t="str">
        <f>E17</f>
        <v xml:space="preserve">Benediktinské opatství, Vyšehradská 49, Praha 2   </v>
      </c>
      <c r="G60" s="43"/>
      <c r="H60" s="43"/>
      <c r="I60" s="35" t="s">
        <v>32</v>
      </c>
      <c r="J60" s="39" t="str">
        <f>E23</f>
        <v xml:space="preserve">Ing. arch. Tomáš Hradečný, Sestupná 21, Praha 6   </v>
      </c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15.15" customHeight="1">
      <c r="A61" s="41"/>
      <c r="B61" s="42"/>
      <c r="C61" s="35" t="s">
        <v>30</v>
      </c>
      <c r="D61" s="43"/>
      <c r="E61" s="43"/>
      <c r="F61" s="30" t="str">
        <f>IF(E20="","",E20)</f>
        <v>Vyplň údaj</v>
      </c>
      <c r="G61" s="43"/>
      <c r="H61" s="43"/>
      <c r="I61" s="35" t="s">
        <v>34</v>
      </c>
      <c r="J61" s="39" t="str">
        <f>E26</f>
        <v>Ing. Dana Mlejnková</v>
      </c>
      <c r="K61" s="43"/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9.28" customHeight="1">
      <c r="A63" s="41"/>
      <c r="B63" s="42"/>
      <c r="C63" s="176" t="s">
        <v>159</v>
      </c>
      <c r="D63" s="177"/>
      <c r="E63" s="177"/>
      <c r="F63" s="177"/>
      <c r="G63" s="177"/>
      <c r="H63" s="177"/>
      <c r="I63" s="178" t="s">
        <v>160</v>
      </c>
      <c r="J63" s="178" t="s">
        <v>161</v>
      </c>
      <c r="K63" s="178" t="s">
        <v>162</v>
      </c>
      <c r="L63" s="177"/>
      <c r="M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2.8" customHeight="1">
      <c r="A65" s="41"/>
      <c r="B65" s="42"/>
      <c r="C65" s="179" t="s">
        <v>72</v>
      </c>
      <c r="D65" s="43"/>
      <c r="E65" s="43"/>
      <c r="F65" s="43"/>
      <c r="G65" s="43"/>
      <c r="H65" s="43"/>
      <c r="I65" s="105">
        <f>Q93</f>
        <v>0</v>
      </c>
      <c r="J65" s="105">
        <f>R93</f>
        <v>0</v>
      </c>
      <c r="K65" s="105">
        <f>K93</f>
        <v>0</v>
      </c>
      <c r="L65" s="43"/>
      <c r="M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U65" s="20" t="s">
        <v>163</v>
      </c>
    </row>
    <row r="66" s="9" customFormat="1" ht="24.96" customHeight="1">
      <c r="A66" s="9"/>
      <c r="B66" s="180"/>
      <c r="C66" s="181"/>
      <c r="D66" s="182" t="s">
        <v>164</v>
      </c>
      <c r="E66" s="183"/>
      <c r="F66" s="183"/>
      <c r="G66" s="183"/>
      <c r="H66" s="183"/>
      <c r="I66" s="184">
        <f>Q94</f>
        <v>0</v>
      </c>
      <c r="J66" s="184">
        <f>R94</f>
        <v>0</v>
      </c>
      <c r="K66" s="184">
        <f>K94</f>
        <v>0</v>
      </c>
      <c r="L66" s="181"/>
      <c r="M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31"/>
      <c r="D67" s="187" t="s">
        <v>2035</v>
      </c>
      <c r="E67" s="188"/>
      <c r="F67" s="188"/>
      <c r="G67" s="188"/>
      <c r="H67" s="188"/>
      <c r="I67" s="189">
        <f>Q95</f>
        <v>0</v>
      </c>
      <c r="J67" s="189">
        <f>R95</f>
        <v>0</v>
      </c>
      <c r="K67" s="189">
        <f>K95</f>
        <v>0</v>
      </c>
      <c r="L67" s="131"/>
      <c r="M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31"/>
      <c r="D68" s="187" t="s">
        <v>2036</v>
      </c>
      <c r="E68" s="188"/>
      <c r="F68" s="188"/>
      <c r="G68" s="188"/>
      <c r="H68" s="188"/>
      <c r="I68" s="189">
        <f>Q221</f>
        <v>0</v>
      </c>
      <c r="J68" s="189">
        <f>R221</f>
        <v>0</v>
      </c>
      <c r="K68" s="189">
        <f>K221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31"/>
      <c r="D69" s="187" t="s">
        <v>2037</v>
      </c>
      <c r="E69" s="188"/>
      <c r="F69" s="188"/>
      <c r="G69" s="188"/>
      <c r="H69" s="188"/>
      <c r="I69" s="189">
        <f>Q289</f>
        <v>0</v>
      </c>
      <c r="J69" s="189">
        <f>R289</f>
        <v>0</v>
      </c>
      <c r="K69" s="189">
        <f>K289</f>
        <v>0</v>
      </c>
      <c r="L69" s="131"/>
      <c r="M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31"/>
      <c r="D70" s="187" t="s">
        <v>2038</v>
      </c>
      <c r="E70" s="188"/>
      <c r="F70" s="188"/>
      <c r="G70" s="188"/>
      <c r="H70" s="188"/>
      <c r="I70" s="189">
        <f>Q357</f>
        <v>0</v>
      </c>
      <c r="J70" s="189">
        <f>R357</f>
        <v>0</v>
      </c>
      <c r="K70" s="189">
        <f>K357</f>
        <v>0</v>
      </c>
      <c r="L70" s="131"/>
      <c r="M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31"/>
      <c r="D71" s="187" t="s">
        <v>174</v>
      </c>
      <c r="E71" s="188"/>
      <c r="F71" s="188"/>
      <c r="G71" s="188"/>
      <c r="H71" s="188"/>
      <c r="I71" s="189">
        <f>Q425</f>
        <v>0</v>
      </c>
      <c r="J71" s="189">
        <f>R425</f>
        <v>0</v>
      </c>
      <c r="K71" s="189">
        <f>K425</f>
        <v>0</v>
      </c>
      <c r="L71" s="131"/>
      <c r="M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15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175</v>
      </c>
      <c r="D78" s="43"/>
      <c r="E78" s="43"/>
      <c r="F78" s="43"/>
      <c r="G78" s="43"/>
      <c r="H78" s="43"/>
      <c r="I78" s="43"/>
      <c r="J78" s="43"/>
      <c r="K78" s="43"/>
      <c r="L78" s="43"/>
      <c r="M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17</v>
      </c>
      <c r="D80" s="43"/>
      <c r="E80" s="43"/>
      <c r="F80" s="43"/>
      <c r="G80" s="43"/>
      <c r="H80" s="43"/>
      <c r="I80" s="43"/>
      <c r="J80" s="43"/>
      <c r="K80" s="43"/>
      <c r="L80" s="43"/>
      <c r="M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5" t="str">
        <f>E7</f>
        <v>Revitalizace zahrady Benediktinského opatství</v>
      </c>
      <c r="F81" s="35"/>
      <c r="G81" s="35"/>
      <c r="H81" s="35"/>
      <c r="I81" s="43"/>
      <c r="J81" s="43"/>
      <c r="K81" s="43"/>
      <c r="L81" s="43"/>
      <c r="M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153</v>
      </c>
      <c r="D82" s="25"/>
      <c r="E82" s="25"/>
      <c r="F82" s="25"/>
      <c r="G82" s="25"/>
      <c r="H82" s="25"/>
      <c r="I82" s="25"/>
      <c r="J82" s="25"/>
      <c r="K82" s="25"/>
      <c r="L82" s="25"/>
      <c r="M82" s="23"/>
    </row>
    <row r="83" s="2" customFormat="1" ht="16.5" customHeight="1">
      <c r="A83" s="41"/>
      <c r="B83" s="42"/>
      <c r="C83" s="43"/>
      <c r="D83" s="43"/>
      <c r="E83" s="175" t="s">
        <v>1318</v>
      </c>
      <c r="F83" s="43"/>
      <c r="G83" s="43"/>
      <c r="H83" s="43"/>
      <c r="I83" s="43"/>
      <c r="J83" s="43"/>
      <c r="K83" s="43"/>
      <c r="L83" s="43"/>
      <c r="M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518</v>
      </c>
      <c r="D84" s="43"/>
      <c r="E84" s="43"/>
      <c r="F84" s="43"/>
      <c r="G84" s="43"/>
      <c r="H84" s="43"/>
      <c r="I84" s="43"/>
      <c r="J84" s="43"/>
      <c r="K84" s="43"/>
      <c r="L84" s="43"/>
      <c r="M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2025-014-04-06 - Krajinářské úpravy - trávníky</v>
      </c>
      <c r="F85" s="43"/>
      <c r="G85" s="43"/>
      <c r="H85" s="43"/>
      <c r="I85" s="43"/>
      <c r="J85" s="43"/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22</v>
      </c>
      <c r="D87" s="43"/>
      <c r="E87" s="43"/>
      <c r="F87" s="30" t="str">
        <f>F14</f>
        <v>parc.č.:1236, 1237/1, 1237/2, 1238, k.ú</v>
      </c>
      <c r="G87" s="43"/>
      <c r="H87" s="43"/>
      <c r="I87" s="35" t="s">
        <v>24</v>
      </c>
      <c r="J87" s="75" t="str">
        <f>IF(J14="","",J14)</f>
        <v>5. 6. 2025</v>
      </c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26</v>
      </c>
      <c r="D89" s="43"/>
      <c r="E89" s="43"/>
      <c r="F89" s="30" t="str">
        <f>E17</f>
        <v xml:space="preserve">Benediktinské opatství, Vyšehradská 49, Praha 2   </v>
      </c>
      <c r="G89" s="43"/>
      <c r="H89" s="43"/>
      <c r="I89" s="35" t="s">
        <v>32</v>
      </c>
      <c r="J89" s="39" t="str">
        <f>E23</f>
        <v xml:space="preserve">Ing. arch. Tomáš Hradečný, Sestupná 21, Praha 6   </v>
      </c>
      <c r="K89" s="43"/>
      <c r="L89" s="43"/>
      <c r="M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30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>Ing. Dana Mlejnková</v>
      </c>
      <c r="K90" s="43"/>
      <c r="L90" s="43"/>
      <c r="M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91"/>
      <c r="B92" s="192"/>
      <c r="C92" s="193" t="s">
        <v>176</v>
      </c>
      <c r="D92" s="194" t="s">
        <v>57</v>
      </c>
      <c r="E92" s="194" t="s">
        <v>53</v>
      </c>
      <c r="F92" s="194" t="s">
        <v>54</v>
      </c>
      <c r="G92" s="194" t="s">
        <v>177</v>
      </c>
      <c r="H92" s="194" t="s">
        <v>178</v>
      </c>
      <c r="I92" s="194" t="s">
        <v>179</v>
      </c>
      <c r="J92" s="194" t="s">
        <v>180</v>
      </c>
      <c r="K92" s="194" t="s">
        <v>162</v>
      </c>
      <c r="L92" s="195" t="s">
        <v>181</v>
      </c>
      <c r="M92" s="196"/>
      <c r="N92" s="95" t="s">
        <v>20</v>
      </c>
      <c r="O92" s="96" t="s">
        <v>42</v>
      </c>
      <c r="P92" s="96" t="s">
        <v>182</v>
      </c>
      <c r="Q92" s="96" t="s">
        <v>183</v>
      </c>
      <c r="R92" s="96" t="s">
        <v>184</v>
      </c>
      <c r="S92" s="96" t="s">
        <v>185</v>
      </c>
      <c r="T92" s="96" t="s">
        <v>186</v>
      </c>
      <c r="U92" s="96" t="s">
        <v>187</v>
      </c>
      <c r="V92" s="96" t="s">
        <v>188</v>
      </c>
      <c r="W92" s="96" t="s">
        <v>189</v>
      </c>
      <c r="X92" s="97" t="s">
        <v>190</v>
      </c>
      <c r="Y92" s="191"/>
      <c r="Z92" s="191"/>
      <c r="AA92" s="191"/>
      <c r="AB92" s="191"/>
      <c r="AC92" s="191"/>
      <c r="AD92" s="191"/>
      <c r="AE92" s="191"/>
    </row>
    <row r="93" s="2" customFormat="1" ht="22.8" customHeight="1">
      <c r="A93" s="41"/>
      <c r="B93" s="42"/>
      <c r="C93" s="102" t="s">
        <v>191</v>
      </c>
      <c r="D93" s="43"/>
      <c r="E93" s="43"/>
      <c r="F93" s="43"/>
      <c r="G93" s="43"/>
      <c r="H93" s="43"/>
      <c r="I93" s="43"/>
      <c r="J93" s="43"/>
      <c r="K93" s="197">
        <f>BK93</f>
        <v>0</v>
      </c>
      <c r="L93" s="43"/>
      <c r="M93" s="47"/>
      <c r="N93" s="98"/>
      <c r="O93" s="198"/>
      <c r="P93" s="99"/>
      <c r="Q93" s="199">
        <f>Q94</f>
        <v>0</v>
      </c>
      <c r="R93" s="199">
        <f>R94</f>
        <v>0</v>
      </c>
      <c r="S93" s="99"/>
      <c r="T93" s="200">
        <f>T94</f>
        <v>0</v>
      </c>
      <c r="U93" s="99"/>
      <c r="V93" s="200">
        <f>V94</f>
        <v>0.1762156</v>
      </c>
      <c r="W93" s="99"/>
      <c r="X93" s="201">
        <f>X94</f>
        <v>0</v>
      </c>
      <c r="Y93" s="41"/>
      <c r="Z93" s="41"/>
      <c r="AA93" s="41"/>
      <c r="AB93" s="41"/>
      <c r="AC93" s="41"/>
      <c r="AD93" s="41"/>
      <c r="AE93" s="41"/>
      <c r="AT93" s="20" t="s">
        <v>73</v>
      </c>
      <c r="AU93" s="20" t="s">
        <v>163</v>
      </c>
      <c r="BK93" s="202">
        <f>BK94</f>
        <v>0</v>
      </c>
    </row>
    <row r="94" s="12" customFormat="1" ht="25.92" customHeight="1">
      <c r="A94" s="12"/>
      <c r="B94" s="203"/>
      <c r="C94" s="204"/>
      <c r="D94" s="205" t="s">
        <v>73</v>
      </c>
      <c r="E94" s="206" t="s">
        <v>192</v>
      </c>
      <c r="F94" s="206" t="s">
        <v>193</v>
      </c>
      <c r="G94" s="204"/>
      <c r="H94" s="204"/>
      <c r="I94" s="207"/>
      <c r="J94" s="207"/>
      <c r="K94" s="208">
        <f>BK94</f>
        <v>0</v>
      </c>
      <c r="L94" s="204"/>
      <c r="M94" s="209"/>
      <c r="N94" s="210"/>
      <c r="O94" s="211"/>
      <c r="P94" s="211"/>
      <c r="Q94" s="212">
        <f>Q95+Q221+Q289+Q357+Q425</f>
        <v>0</v>
      </c>
      <c r="R94" s="212">
        <f>R95+R221+R289+R357+R425</f>
        <v>0</v>
      </c>
      <c r="S94" s="211"/>
      <c r="T94" s="213">
        <f>T95+T221+T289+T357+T425</f>
        <v>0</v>
      </c>
      <c r="U94" s="211"/>
      <c r="V94" s="213">
        <f>V95+V221+V289+V357+V425</f>
        <v>0.1762156</v>
      </c>
      <c r="W94" s="211"/>
      <c r="X94" s="214">
        <f>X95+X221+X289+X357+X425</f>
        <v>0</v>
      </c>
      <c r="Y94" s="12"/>
      <c r="Z94" s="12"/>
      <c r="AA94" s="12"/>
      <c r="AB94" s="12"/>
      <c r="AC94" s="12"/>
      <c r="AD94" s="12"/>
      <c r="AE94" s="12"/>
      <c r="AR94" s="215" t="s">
        <v>82</v>
      </c>
      <c r="AT94" s="216" t="s">
        <v>73</v>
      </c>
      <c r="AU94" s="216" t="s">
        <v>74</v>
      </c>
      <c r="AY94" s="215" t="s">
        <v>194</v>
      </c>
      <c r="BK94" s="217">
        <f>BK95+BK221+BK289+BK357+BK425</f>
        <v>0</v>
      </c>
    </row>
    <row r="95" s="12" customFormat="1" ht="22.8" customHeight="1">
      <c r="A95" s="12"/>
      <c r="B95" s="203"/>
      <c r="C95" s="204"/>
      <c r="D95" s="205" t="s">
        <v>73</v>
      </c>
      <c r="E95" s="218" t="s">
        <v>195</v>
      </c>
      <c r="F95" s="218" t="s">
        <v>2039</v>
      </c>
      <c r="G95" s="204"/>
      <c r="H95" s="204"/>
      <c r="I95" s="207"/>
      <c r="J95" s="207"/>
      <c r="K95" s="219">
        <f>BK95</f>
        <v>0</v>
      </c>
      <c r="L95" s="204"/>
      <c r="M95" s="209"/>
      <c r="N95" s="210"/>
      <c r="O95" s="211"/>
      <c r="P95" s="211"/>
      <c r="Q95" s="212">
        <f>SUM(Q96:Q220)</f>
        <v>0</v>
      </c>
      <c r="R95" s="212">
        <f>SUM(R96:R220)</f>
        <v>0</v>
      </c>
      <c r="S95" s="211"/>
      <c r="T95" s="213">
        <f>SUM(T96:T220)</f>
        <v>0</v>
      </c>
      <c r="U95" s="211"/>
      <c r="V95" s="213">
        <f>SUM(V96:V220)</f>
        <v>0.12095160000000001</v>
      </c>
      <c r="W95" s="211"/>
      <c r="X95" s="214">
        <f>SUM(X96:X220)</f>
        <v>0</v>
      </c>
      <c r="Y95" s="12"/>
      <c r="Z95" s="12"/>
      <c r="AA95" s="12"/>
      <c r="AB95" s="12"/>
      <c r="AC95" s="12"/>
      <c r="AD95" s="12"/>
      <c r="AE95" s="12"/>
      <c r="AR95" s="215" t="s">
        <v>82</v>
      </c>
      <c r="AT95" s="216" t="s">
        <v>73</v>
      </c>
      <c r="AU95" s="216" t="s">
        <v>82</v>
      </c>
      <c r="AY95" s="215" t="s">
        <v>194</v>
      </c>
      <c r="BK95" s="217">
        <f>SUM(BK96:BK220)</f>
        <v>0</v>
      </c>
    </row>
    <row r="96" s="2" customFormat="1" ht="24.15" customHeight="1">
      <c r="A96" s="41"/>
      <c r="B96" s="42"/>
      <c r="C96" s="220" t="s">
        <v>82</v>
      </c>
      <c r="D96" s="220" t="s">
        <v>197</v>
      </c>
      <c r="E96" s="221" t="s">
        <v>198</v>
      </c>
      <c r="F96" s="222" t="s">
        <v>199</v>
      </c>
      <c r="G96" s="223" t="s">
        <v>200</v>
      </c>
      <c r="H96" s="224">
        <v>1452</v>
      </c>
      <c r="I96" s="225"/>
      <c r="J96" s="225"/>
      <c r="K96" s="226">
        <f>ROUND(P96*H96,2)</f>
        <v>0</v>
      </c>
      <c r="L96" s="222" t="s">
        <v>201</v>
      </c>
      <c r="M96" s="47"/>
      <c r="N96" s="227" t="s">
        <v>20</v>
      </c>
      <c r="O96" s="228" t="s">
        <v>43</v>
      </c>
      <c r="P96" s="229">
        <f>I96+J96</f>
        <v>0</v>
      </c>
      <c r="Q96" s="229">
        <f>ROUND(I96*H96,2)</f>
        <v>0</v>
      </c>
      <c r="R96" s="229">
        <f>ROUND(J96*H96,2)</f>
        <v>0</v>
      </c>
      <c r="S96" s="87"/>
      <c r="T96" s="230">
        <f>S96*H96</f>
        <v>0</v>
      </c>
      <c r="U96" s="230">
        <v>0</v>
      </c>
      <c r="V96" s="230">
        <f>U96*H96</f>
        <v>0</v>
      </c>
      <c r="W96" s="230">
        <v>0</v>
      </c>
      <c r="X96" s="231">
        <f>W96*H96</f>
        <v>0</v>
      </c>
      <c r="Y96" s="41"/>
      <c r="Z96" s="41"/>
      <c r="AA96" s="41"/>
      <c r="AB96" s="41"/>
      <c r="AC96" s="41"/>
      <c r="AD96" s="41"/>
      <c r="AE96" s="41"/>
      <c r="AR96" s="232" t="s">
        <v>202</v>
      </c>
      <c r="AT96" s="232" t="s">
        <v>197</v>
      </c>
      <c r="AU96" s="232" t="s">
        <v>84</v>
      </c>
      <c r="AY96" s="20" t="s">
        <v>194</v>
      </c>
      <c r="BE96" s="233">
        <f>IF(O96="základní",K96,0)</f>
        <v>0</v>
      </c>
      <c r="BF96" s="233">
        <f>IF(O96="snížená",K96,0)</f>
        <v>0</v>
      </c>
      <c r="BG96" s="233">
        <f>IF(O96="zákl. přenesená",K96,0)</f>
        <v>0</v>
      </c>
      <c r="BH96" s="233">
        <f>IF(O96="sníž. přenesená",K96,0)</f>
        <v>0</v>
      </c>
      <c r="BI96" s="233">
        <f>IF(O96="nulová",K96,0)</f>
        <v>0</v>
      </c>
      <c r="BJ96" s="20" t="s">
        <v>82</v>
      </c>
      <c r="BK96" s="233">
        <f>ROUND(P96*H96,2)</f>
        <v>0</v>
      </c>
      <c r="BL96" s="20" t="s">
        <v>202</v>
      </c>
      <c r="BM96" s="232" t="s">
        <v>2040</v>
      </c>
    </row>
    <row r="97" s="2" customFormat="1">
      <c r="A97" s="41"/>
      <c r="B97" s="42"/>
      <c r="C97" s="43"/>
      <c r="D97" s="234" t="s">
        <v>204</v>
      </c>
      <c r="E97" s="43"/>
      <c r="F97" s="235" t="s">
        <v>205</v>
      </c>
      <c r="G97" s="43"/>
      <c r="H97" s="43"/>
      <c r="I97" s="236"/>
      <c r="J97" s="236"/>
      <c r="K97" s="43"/>
      <c r="L97" s="43"/>
      <c r="M97" s="47"/>
      <c r="N97" s="237"/>
      <c r="O97" s="238"/>
      <c r="P97" s="87"/>
      <c r="Q97" s="87"/>
      <c r="R97" s="87"/>
      <c r="S97" s="87"/>
      <c r="T97" s="87"/>
      <c r="U97" s="87"/>
      <c r="V97" s="87"/>
      <c r="W97" s="87"/>
      <c r="X97" s="88"/>
      <c r="Y97" s="41"/>
      <c r="Z97" s="41"/>
      <c r="AA97" s="41"/>
      <c r="AB97" s="41"/>
      <c r="AC97" s="41"/>
      <c r="AD97" s="41"/>
      <c r="AE97" s="41"/>
      <c r="AT97" s="20" t="s">
        <v>204</v>
      </c>
      <c r="AU97" s="20" t="s">
        <v>84</v>
      </c>
    </row>
    <row r="98" s="13" customFormat="1">
      <c r="A98" s="13"/>
      <c r="B98" s="239"/>
      <c r="C98" s="240"/>
      <c r="D98" s="241" t="s">
        <v>206</v>
      </c>
      <c r="E98" s="242" t="s">
        <v>20</v>
      </c>
      <c r="F98" s="243" t="s">
        <v>2041</v>
      </c>
      <c r="G98" s="240"/>
      <c r="H98" s="242" t="s">
        <v>20</v>
      </c>
      <c r="I98" s="244"/>
      <c r="J98" s="244"/>
      <c r="K98" s="240"/>
      <c r="L98" s="240"/>
      <c r="M98" s="245"/>
      <c r="N98" s="246"/>
      <c r="O98" s="247"/>
      <c r="P98" s="247"/>
      <c r="Q98" s="247"/>
      <c r="R98" s="247"/>
      <c r="S98" s="247"/>
      <c r="T98" s="247"/>
      <c r="U98" s="247"/>
      <c r="V98" s="247"/>
      <c r="W98" s="247"/>
      <c r="X98" s="248"/>
      <c r="Y98" s="13"/>
      <c r="Z98" s="13"/>
      <c r="AA98" s="13"/>
      <c r="AB98" s="13"/>
      <c r="AC98" s="13"/>
      <c r="AD98" s="13"/>
      <c r="AE98" s="13"/>
      <c r="AT98" s="249" t="s">
        <v>206</v>
      </c>
      <c r="AU98" s="249" t="s">
        <v>84</v>
      </c>
      <c r="AV98" s="13" t="s">
        <v>82</v>
      </c>
      <c r="AW98" s="13" t="s">
        <v>5</v>
      </c>
      <c r="AX98" s="13" t="s">
        <v>74</v>
      </c>
      <c r="AY98" s="249" t="s">
        <v>194</v>
      </c>
    </row>
    <row r="99" s="13" customFormat="1">
      <c r="A99" s="13"/>
      <c r="B99" s="239"/>
      <c r="C99" s="240"/>
      <c r="D99" s="241" t="s">
        <v>206</v>
      </c>
      <c r="E99" s="242" t="s">
        <v>20</v>
      </c>
      <c r="F99" s="243" t="s">
        <v>199</v>
      </c>
      <c r="G99" s="240"/>
      <c r="H99" s="242" t="s">
        <v>20</v>
      </c>
      <c r="I99" s="244"/>
      <c r="J99" s="244"/>
      <c r="K99" s="240"/>
      <c r="L99" s="240"/>
      <c r="M99" s="245"/>
      <c r="N99" s="246"/>
      <c r="O99" s="247"/>
      <c r="P99" s="247"/>
      <c r="Q99" s="247"/>
      <c r="R99" s="247"/>
      <c r="S99" s="247"/>
      <c r="T99" s="247"/>
      <c r="U99" s="247"/>
      <c r="V99" s="247"/>
      <c r="W99" s="247"/>
      <c r="X99" s="248"/>
      <c r="Y99" s="13"/>
      <c r="Z99" s="13"/>
      <c r="AA99" s="13"/>
      <c r="AB99" s="13"/>
      <c r="AC99" s="13"/>
      <c r="AD99" s="13"/>
      <c r="AE99" s="13"/>
      <c r="AT99" s="249" t="s">
        <v>206</v>
      </c>
      <c r="AU99" s="249" t="s">
        <v>84</v>
      </c>
      <c r="AV99" s="13" t="s">
        <v>82</v>
      </c>
      <c r="AW99" s="13" t="s">
        <v>5</v>
      </c>
      <c r="AX99" s="13" t="s">
        <v>74</v>
      </c>
      <c r="AY99" s="249" t="s">
        <v>194</v>
      </c>
    </row>
    <row r="100" s="13" customFormat="1">
      <c r="A100" s="13"/>
      <c r="B100" s="239"/>
      <c r="C100" s="240"/>
      <c r="D100" s="241" t="s">
        <v>206</v>
      </c>
      <c r="E100" s="242" t="s">
        <v>20</v>
      </c>
      <c r="F100" s="243" t="s">
        <v>349</v>
      </c>
      <c r="G100" s="240"/>
      <c r="H100" s="242" t="s">
        <v>20</v>
      </c>
      <c r="I100" s="244"/>
      <c r="J100" s="244"/>
      <c r="K100" s="240"/>
      <c r="L100" s="240"/>
      <c r="M100" s="245"/>
      <c r="N100" s="246"/>
      <c r="O100" s="247"/>
      <c r="P100" s="247"/>
      <c r="Q100" s="247"/>
      <c r="R100" s="247"/>
      <c r="S100" s="247"/>
      <c r="T100" s="247"/>
      <c r="U100" s="247"/>
      <c r="V100" s="247"/>
      <c r="W100" s="247"/>
      <c r="X100" s="248"/>
      <c r="Y100" s="13"/>
      <c r="Z100" s="13"/>
      <c r="AA100" s="13"/>
      <c r="AB100" s="13"/>
      <c r="AC100" s="13"/>
      <c r="AD100" s="13"/>
      <c r="AE100" s="13"/>
      <c r="AT100" s="249" t="s">
        <v>206</v>
      </c>
      <c r="AU100" s="249" t="s">
        <v>84</v>
      </c>
      <c r="AV100" s="13" t="s">
        <v>82</v>
      </c>
      <c r="AW100" s="13" t="s">
        <v>5</v>
      </c>
      <c r="AX100" s="13" t="s">
        <v>74</v>
      </c>
      <c r="AY100" s="249" t="s">
        <v>194</v>
      </c>
    </row>
    <row r="101" s="14" customFormat="1">
      <c r="A101" s="14"/>
      <c r="B101" s="250"/>
      <c r="C101" s="251"/>
      <c r="D101" s="241" t="s">
        <v>206</v>
      </c>
      <c r="E101" s="252" t="s">
        <v>20</v>
      </c>
      <c r="F101" s="253" t="s">
        <v>2042</v>
      </c>
      <c r="G101" s="251"/>
      <c r="H101" s="254">
        <v>1452</v>
      </c>
      <c r="I101" s="255"/>
      <c r="J101" s="255"/>
      <c r="K101" s="251"/>
      <c r="L101" s="251"/>
      <c r="M101" s="256"/>
      <c r="N101" s="257"/>
      <c r="O101" s="258"/>
      <c r="P101" s="258"/>
      <c r="Q101" s="258"/>
      <c r="R101" s="258"/>
      <c r="S101" s="258"/>
      <c r="T101" s="258"/>
      <c r="U101" s="258"/>
      <c r="V101" s="258"/>
      <c r="W101" s="258"/>
      <c r="X101" s="259"/>
      <c r="Y101" s="14"/>
      <c r="Z101" s="14"/>
      <c r="AA101" s="14"/>
      <c r="AB101" s="14"/>
      <c r="AC101" s="14"/>
      <c r="AD101" s="14"/>
      <c r="AE101" s="14"/>
      <c r="AT101" s="260" t="s">
        <v>206</v>
      </c>
      <c r="AU101" s="260" t="s">
        <v>84</v>
      </c>
      <c r="AV101" s="14" t="s">
        <v>84</v>
      </c>
      <c r="AW101" s="14" t="s">
        <v>5</v>
      </c>
      <c r="AX101" s="14" t="s">
        <v>74</v>
      </c>
      <c r="AY101" s="260" t="s">
        <v>194</v>
      </c>
    </row>
    <row r="102" s="15" customFormat="1">
      <c r="A102" s="15"/>
      <c r="B102" s="261"/>
      <c r="C102" s="262"/>
      <c r="D102" s="241" t="s">
        <v>206</v>
      </c>
      <c r="E102" s="263" t="s">
        <v>20</v>
      </c>
      <c r="F102" s="264" t="s">
        <v>210</v>
      </c>
      <c r="G102" s="262"/>
      <c r="H102" s="265">
        <v>1452</v>
      </c>
      <c r="I102" s="266"/>
      <c r="J102" s="266"/>
      <c r="K102" s="262"/>
      <c r="L102" s="262"/>
      <c r="M102" s="267"/>
      <c r="N102" s="268"/>
      <c r="O102" s="269"/>
      <c r="P102" s="269"/>
      <c r="Q102" s="269"/>
      <c r="R102" s="269"/>
      <c r="S102" s="269"/>
      <c r="T102" s="269"/>
      <c r="U102" s="269"/>
      <c r="V102" s="269"/>
      <c r="W102" s="269"/>
      <c r="X102" s="270"/>
      <c r="Y102" s="15"/>
      <c r="Z102" s="15"/>
      <c r="AA102" s="15"/>
      <c r="AB102" s="15"/>
      <c r="AC102" s="15"/>
      <c r="AD102" s="15"/>
      <c r="AE102" s="15"/>
      <c r="AT102" s="271" t="s">
        <v>206</v>
      </c>
      <c r="AU102" s="271" t="s">
        <v>84</v>
      </c>
      <c r="AV102" s="15" t="s">
        <v>202</v>
      </c>
      <c r="AW102" s="15" t="s">
        <v>5</v>
      </c>
      <c r="AX102" s="15" t="s">
        <v>82</v>
      </c>
      <c r="AY102" s="271" t="s">
        <v>194</v>
      </c>
    </row>
    <row r="103" s="2" customFormat="1" ht="24.15" customHeight="1">
      <c r="A103" s="41"/>
      <c r="B103" s="42"/>
      <c r="C103" s="220" t="s">
        <v>232</v>
      </c>
      <c r="D103" s="220" t="s">
        <v>197</v>
      </c>
      <c r="E103" s="221" t="s">
        <v>2043</v>
      </c>
      <c r="F103" s="222" t="s">
        <v>2044</v>
      </c>
      <c r="G103" s="223" t="s">
        <v>200</v>
      </c>
      <c r="H103" s="224">
        <v>39204</v>
      </c>
      <c r="I103" s="225"/>
      <c r="J103" s="225"/>
      <c r="K103" s="226">
        <f>ROUND(P103*H103,2)</f>
        <v>0</v>
      </c>
      <c r="L103" s="222" t="s">
        <v>201</v>
      </c>
      <c r="M103" s="47"/>
      <c r="N103" s="227" t="s">
        <v>20</v>
      </c>
      <c r="O103" s="228" t="s">
        <v>43</v>
      </c>
      <c r="P103" s="229">
        <f>I103+J103</f>
        <v>0</v>
      </c>
      <c r="Q103" s="229">
        <f>ROUND(I103*H103,2)</f>
        <v>0</v>
      </c>
      <c r="R103" s="229">
        <f>ROUND(J103*H103,2)</f>
        <v>0</v>
      </c>
      <c r="S103" s="87"/>
      <c r="T103" s="230">
        <f>S103*H103</f>
        <v>0</v>
      </c>
      <c r="U103" s="230">
        <v>0</v>
      </c>
      <c r="V103" s="230">
        <f>U103*H103</f>
        <v>0</v>
      </c>
      <c r="W103" s="230">
        <v>0</v>
      </c>
      <c r="X103" s="231">
        <f>W103*H103</f>
        <v>0</v>
      </c>
      <c r="Y103" s="41"/>
      <c r="Z103" s="41"/>
      <c r="AA103" s="41"/>
      <c r="AB103" s="41"/>
      <c r="AC103" s="41"/>
      <c r="AD103" s="41"/>
      <c r="AE103" s="41"/>
      <c r="AR103" s="232" t="s">
        <v>202</v>
      </c>
      <c r="AT103" s="232" t="s">
        <v>197</v>
      </c>
      <c r="AU103" s="232" t="s">
        <v>84</v>
      </c>
      <c r="AY103" s="20" t="s">
        <v>194</v>
      </c>
      <c r="BE103" s="233">
        <f>IF(O103="základní",K103,0)</f>
        <v>0</v>
      </c>
      <c r="BF103" s="233">
        <f>IF(O103="snížená",K103,0)</f>
        <v>0</v>
      </c>
      <c r="BG103" s="233">
        <f>IF(O103="zákl. přenesená",K103,0)</f>
        <v>0</v>
      </c>
      <c r="BH103" s="233">
        <f>IF(O103="sníž. přenesená",K103,0)</f>
        <v>0</v>
      </c>
      <c r="BI103" s="233">
        <f>IF(O103="nulová",K103,0)</f>
        <v>0</v>
      </c>
      <c r="BJ103" s="20" t="s">
        <v>82</v>
      </c>
      <c r="BK103" s="233">
        <f>ROUND(P103*H103,2)</f>
        <v>0</v>
      </c>
      <c r="BL103" s="20" t="s">
        <v>202</v>
      </c>
      <c r="BM103" s="232" t="s">
        <v>2045</v>
      </c>
    </row>
    <row r="104" s="2" customFormat="1">
      <c r="A104" s="41"/>
      <c r="B104" s="42"/>
      <c r="C104" s="43"/>
      <c r="D104" s="234" t="s">
        <v>204</v>
      </c>
      <c r="E104" s="43"/>
      <c r="F104" s="235" t="s">
        <v>2046</v>
      </c>
      <c r="G104" s="43"/>
      <c r="H104" s="43"/>
      <c r="I104" s="236"/>
      <c r="J104" s="236"/>
      <c r="K104" s="43"/>
      <c r="L104" s="43"/>
      <c r="M104" s="47"/>
      <c r="N104" s="237"/>
      <c r="O104" s="238"/>
      <c r="P104" s="87"/>
      <c r="Q104" s="87"/>
      <c r="R104" s="87"/>
      <c r="S104" s="87"/>
      <c r="T104" s="87"/>
      <c r="U104" s="87"/>
      <c r="V104" s="87"/>
      <c r="W104" s="87"/>
      <c r="X104" s="88"/>
      <c r="Y104" s="41"/>
      <c r="Z104" s="41"/>
      <c r="AA104" s="41"/>
      <c r="AB104" s="41"/>
      <c r="AC104" s="41"/>
      <c r="AD104" s="41"/>
      <c r="AE104" s="41"/>
      <c r="AT104" s="20" t="s">
        <v>204</v>
      </c>
      <c r="AU104" s="20" t="s">
        <v>84</v>
      </c>
    </row>
    <row r="105" s="13" customFormat="1">
      <c r="A105" s="13"/>
      <c r="B105" s="239"/>
      <c r="C105" s="240"/>
      <c r="D105" s="241" t="s">
        <v>206</v>
      </c>
      <c r="E105" s="242" t="s">
        <v>20</v>
      </c>
      <c r="F105" s="243" t="s">
        <v>2041</v>
      </c>
      <c r="G105" s="240"/>
      <c r="H105" s="242" t="s">
        <v>20</v>
      </c>
      <c r="I105" s="244"/>
      <c r="J105" s="244"/>
      <c r="K105" s="240"/>
      <c r="L105" s="240"/>
      <c r="M105" s="245"/>
      <c r="N105" s="246"/>
      <c r="O105" s="247"/>
      <c r="P105" s="247"/>
      <c r="Q105" s="247"/>
      <c r="R105" s="247"/>
      <c r="S105" s="247"/>
      <c r="T105" s="247"/>
      <c r="U105" s="247"/>
      <c r="V105" s="247"/>
      <c r="W105" s="247"/>
      <c r="X105" s="248"/>
      <c r="Y105" s="13"/>
      <c r="Z105" s="13"/>
      <c r="AA105" s="13"/>
      <c r="AB105" s="13"/>
      <c r="AC105" s="13"/>
      <c r="AD105" s="13"/>
      <c r="AE105" s="13"/>
      <c r="AT105" s="249" t="s">
        <v>206</v>
      </c>
      <c r="AU105" s="249" t="s">
        <v>84</v>
      </c>
      <c r="AV105" s="13" t="s">
        <v>82</v>
      </c>
      <c r="AW105" s="13" t="s">
        <v>5</v>
      </c>
      <c r="AX105" s="13" t="s">
        <v>74</v>
      </c>
      <c r="AY105" s="249" t="s">
        <v>194</v>
      </c>
    </row>
    <row r="106" s="13" customFormat="1">
      <c r="A106" s="13"/>
      <c r="B106" s="239"/>
      <c r="C106" s="240"/>
      <c r="D106" s="241" t="s">
        <v>206</v>
      </c>
      <c r="E106" s="242" t="s">
        <v>20</v>
      </c>
      <c r="F106" s="243" t="s">
        <v>2047</v>
      </c>
      <c r="G106" s="240"/>
      <c r="H106" s="242" t="s">
        <v>20</v>
      </c>
      <c r="I106" s="244"/>
      <c r="J106" s="244"/>
      <c r="K106" s="240"/>
      <c r="L106" s="240"/>
      <c r="M106" s="245"/>
      <c r="N106" s="246"/>
      <c r="O106" s="247"/>
      <c r="P106" s="247"/>
      <c r="Q106" s="247"/>
      <c r="R106" s="247"/>
      <c r="S106" s="247"/>
      <c r="T106" s="247"/>
      <c r="U106" s="247"/>
      <c r="V106" s="247"/>
      <c r="W106" s="247"/>
      <c r="X106" s="248"/>
      <c r="Y106" s="13"/>
      <c r="Z106" s="13"/>
      <c r="AA106" s="13"/>
      <c r="AB106" s="13"/>
      <c r="AC106" s="13"/>
      <c r="AD106" s="13"/>
      <c r="AE106" s="13"/>
      <c r="AT106" s="249" t="s">
        <v>206</v>
      </c>
      <c r="AU106" s="249" t="s">
        <v>84</v>
      </c>
      <c r="AV106" s="13" t="s">
        <v>82</v>
      </c>
      <c r="AW106" s="13" t="s">
        <v>5</v>
      </c>
      <c r="AX106" s="13" t="s">
        <v>74</v>
      </c>
      <c r="AY106" s="249" t="s">
        <v>194</v>
      </c>
    </row>
    <row r="107" s="13" customFormat="1">
      <c r="A107" s="13"/>
      <c r="B107" s="239"/>
      <c r="C107" s="240"/>
      <c r="D107" s="241" t="s">
        <v>206</v>
      </c>
      <c r="E107" s="242" t="s">
        <v>20</v>
      </c>
      <c r="F107" s="243" t="s">
        <v>200</v>
      </c>
      <c r="G107" s="240"/>
      <c r="H107" s="242" t="s">
        <v>20</v>
      </c>
      <c r="I107" s="244"/>
      <c r="J107" s="244"/>
      <c r="K107" s="240"/>
      <c r="L107" s="240"/>
      <c r="M107" s="245"/>
      <c r="N107" s="246"/>
      <c r="O107" s="247"/>
      <c r="P107" s="247"/>
      <c r="Q107" s="247"/>
      <c r="R107" s="247"/>
      <c r="S107" s="247"/>
      <c r="T107" s="247"/>
      <c r="U107" s="247"/>
      <c r="V107" s="247"/>
      <c r="W107" s="247"/>
      <c r="X107" s="248"/>
      <c r="Y107" s="13"/>
      <c r="Z107" s="13"/>
      <c r="AA107" s="13"/>
      <c r="AB107" s="13"/>
      <c r="AC107" s="13"/>
      <c r="AD107" s="13"/>
      <c r="AE107" s="13"/>
      <c r="AT107" s="249" t="s">
        <v>206</v>
      </c>
      <c r="AU107" s="249" t="s">
        <v>84</v>
      </c>
      <c r="AV107" s="13" t="s">
        <v>82</v>
      </c>
      <c r="AW107" s="13" t="s">
        <v>5</v>
      </c>
      <c r="AX107" s="13" t="s">
        <v>74</v>
      </c>
      <c r="AY107" s="249" t="s">
        <v>194</v>
      </c>
    </row>
    <row r="108" s="14" customFormat="1">
      <c r="A108" s="14"/>
      <c r="B108" s="250"/>
      <c r="C108" s="251"/>
      <c r="D108" s="241" t="s">
        <v>206</v>
      </c>
      <c r="E108" s="252" t="s">
        <v>20</v>
      </c>
      <c r="F108" s="253" t="s">
        <v>2048</v>
      </c>
      <c r="G108" s="251"/>
      <c r="H108" s="254">
        <v>13068</v>
      </c>
      <c r="I108" s="255"/>
      <c r="J108" s="255"/>
      <c r="K108" s="251"/>
      <c r="L108" s="251"/>
      <c r="M108" s="256"/>
      <c r="N108" s="257"/>
      <c r="O108" s="258"/>
      <c r="P108" s="258"/>
      <c r="Q108" s="258"/>
      <c r="R108" s="258"/>
      <c r="S108" s="258"/>
      <c r="T108" s="258"/>
      <c r="U108" s="258"/>
      <c r="V108" s="258"/>
      <c r="W108" s="258"/>
      <c r="X108" s="259"/>
      <c r="Y108" s="14"/>
      <c r="Z108" s="14"/>
      <c r="AA108" s="14"/>
      <c r="AB108" s="14"/>
      <c r="AC108" s="14"/>
      <c r="AD108" s="14"/>
      <c r="AE108" s="14"/>
      <c r="AT108" s="260" t="s">
        <v>206</v>
      </c>
      <c r="AU108" s="260" t="s">
        <v>84</v>
      </c>
      <c r="AV108" s="14" t="s">
        <v>84</v>
      </c>
      <c r="AW108" s="14" t="s">
        <v>5</v>
      </c>
      <c r="AX108" s="14" t="s">
        <v>74</v>
      </c>
      <c r="AY108" s="260" t="s">
        <v>194</v>
      </c>
    </row>
    <row r="109" s="15" customFormat="1">
      <c r="A109" s="15"/>
      <c r="B109" s="261"/>
      <c r="C109" s="262"/>
      <c r="D109" s="241" t="s">
        <v>206</v>
      </c>
      <c r="E109" s="263" t="s">
        <v>20</v>
      </c>
      <c r="F109" s="264" t="s">
        <v>210</v>
      </c>
      <c r="G109" s="262"/>
      <c r="H109" s="265">
        <v>13068</v>
      </c>
      <c r="I109" s="266"/>
      <c r="J109" s="266"/>
      <c r="K109" s="262"/>
      <c r="L109" s="262"/>
      <c r="M109" s="267"/>
      <c r="N109" s="268"/>
      <c r="O109" s="269"/>
      <c r="P109" s="269"/>
      <c r="Q109" s="269"/>
      <c r="R109" s="269"/>
      <c r="S109" s="269"/>
      <c r="T109" s="269"/>
      <c r="U109" s="269"/>
      <c r="V109" s="269"/>
      <c r="W109" s="269"/>
      <c r="X109" s="270"/>
      <c r="Y109" s="15"/>
      <c r="Z109" s="15"/>
      <c r="AA109" s="15"/>
      <c r="AB109" s="15"/>
      <c r="AC109" s="15"/>
      <c r="AD109" s="15"/>
      <c r="AE109" s="15"/>
      <c r="AT109" s="271" t="s">
        <v>206</v>
      </c>
      <c r="AU109" s="271" t="s">
        <v>84</v>
      </c>
      <c r="AV109" s="15" t="s">
        <v>202</v>
      </c>
      <c r="AW109" s="15" t="s">
        <v>5</v>
      </c>
      <c r="AX109" s="15" t="s">
        <v>82</v>
      </c>
      <c r="AY109" s="271" t="s">
        <v>194</v>
      </c>
    </row>
    <row r="110" s="14" customFormat="1">
      <c r="A110" s="14"/>
      <c r="B110" s="250"/>
      <c r="C110" s="251"/>
      <c r="D110" s="241" t="s">
        <v>206</v>
      </c>
      <c r="E110" s="251"/>
      <c r="F110" s="253" t="s">
        <v>2049</v>
      </c>
      <c r="G110" s="251"/>
      <c r="H110" s="254">
        <v>39204</v>
      </c>
      <c r="I110" s="255"/>
      <c r="J110" s="255"/>
      <c r="K110" s="251"/>
      <c r="L110" s="251"/>
      <c r="M110" s="256"/>
      <c r="N110" s="257"/>
      <c r="O110" s="258"/>
      <c r="P110" s="258"/>
      <c r="Q110" s="258"/>
      <c r="R110" s="258"/>
      <c r="S110" s="258"/>
      <c r="T110" s="258"/>
      <c r="U110" s="258"/>
      <c r="V110" s="258"/>
      <c r="W110" s="258"/>
      <c r="X110" s="259"/>
      <c r="Y110" s="14"/>
      <c r="Z110" s="14"/>
      <c r="AA110" s="14"/>
      <c r="AB110" s="14"/>
      <c r="AC110" s="14"/>
      <c r="AD110" s="14"/>
      <c r="AE110" s="14"/>
      <c r="AT110" s="260" t="s">
        <v>206</v>
      </c>
      <c r="AU110" s="260" t="s">
        <v>84</v>
      </c>
      <c r="AV110" s="14" t="s">
        <v>84</v>
      </c>
      <c r="AW110" s="14" t="s">
        <v>4</v>
      </c>
      <c r="AX110" s="14" t="s">
        <v>82</v>
      </c>
      <c r="AY110" s="260" t="s">
        <v>194</v>
      </c>
    </row>
    <row r="111" s="2" customFormat="1" ht="24.15" customHeight="1">
      <c r="A111" s="41"/>
      <c r="B111" s="42"/>
      <c r="C111" s="220" t="s">
        <v>84</v>
      </c>
      <c r="D111" s="220" t="s">
        <v>197</v>
      </c>
      <c r="E111" s="221" t="s">
        <v>211</v>
      </c>
      <c r="F111" s="222" t="s">
        <v>212</v>
      </c>
      <c r="G111" s="223" t="s">
        <v>200</v>
      </c>
      <c r="H111" s="224">
        <v>1452</v>
      </c>
      <c r="I111" s="225"/>
      <c r="J111" s="225"/>
      <c r="K111" s="226">
        <f>ROUND(P111*H111,2)</f>
        <v>0</v>
      </c>
      <c r="L111" s="222" t="s">
        <v>201</v>
      </c>
      <c r="M111" s="47"/>
      <c r="N111" s="227" t="s">
        <v>20</v>
      </c>
      <c r="O111" s="228" t="s">
        <v>43</v>
      </c>
      <c r="P111" s="229">
        <f>I111+J111</f>
        <v>0</v>
      </c>
      <c r="Q111" s="229">
        <f>ROUND(I111*H111,2)</f>
        <v>0</v>
      </c>
      <c r="R111" s="229">
        <f>ROUND(J111*H111,2)</f>
        <v>0</v>
      </c>
      <c r="S111" s="87"/>
      <c r="T111" s="230">
        <f>S111*H111</f>
        <v>0</v>
      </c>
      <c r="U111" s="230">
        <v>0</v>
      </c>
      <c r="V111" s="230">
        <f>U111*H111</f>
        <v>0</v>
      </c>
      <c r="W111" s="230">
        <v>0</v>
      </c>
      <c r="X111" s="231">
        <f>W111*H111</f>
        <v>0</v>
      </c>
      <c r="Y111" s="41"/>
      <c r="Z111" s="41"/>
      <c r="AA111" s="41"/>
      <c r="AB111" s="41"/>
      <c r="AC111" s="41"/>
      <c r="AD111" s="41"/>
      <c r="AE111" s="41"/>
      <c r="AR111" s="232" t="s">
        <v>202</v>
      </c>
      <c r="AT111" s="232" t="s">
        <v>197</v>
      </c>
      <c r="AU111" s="232" t="s">
        <v>84</v>
      </c>
      <c r="AY111" s="20" t="s">
        <v>194</v>
      </c>
      <c r="BE111" s="233">
        <f>IF(O111="základní",K111,0)</f>
        <v>0</v>
      </c>
      <c r="BF111" s="233">
        <f>IF(O111="snížená",K111,0)</f>
        <v>0</v>
      </c>
      <c r="BG111" s="233">
        <f>IF(O111="zákl. přenesená",K111,0)</f>
        <v>0</v>
      </c>
      <c r="BH111" s="233">
        <f>IF(O111="sníž. přenesená",K111,0)</f>
        <v>0</v>
      </c>
      <c r="BI111" s="233">
        <f>IF(O111="nulová",K111,0)</f>
        <v>0</v>
      </c>
      <c r="BJ111" s="20" t="s">
        <v>82</v>
      </c>
      <c r="BK111" s="233">
        <f>ROUND(P111*H111,2)</f>
        <v>0</v>
      </c>
      <c r="BL111" s="20" t="s">
        <v>202</v>
      </c>
      <c r="BM111" s="232" t="s">
        <v>2050</v>
      </c>
    </row>
    <row r="112" s="2" customFormat="1">
      <c r="A112" s="41"/>
      <c r="B112" s="42"/>
      <c r="C112" s="43"/>
      <c r="D112" s="234" t="s">
        <v>204</v>
      </c>
      <c r="E112" s="43"/>
      <c r="F112" s="235" t="s">
        <v>214</v>
      </c>
      <c r="G112" s="43"/>
      <c r="H112" s="43"/>
      <c r="I112" s="236"/>
      <c r="J112" s="236"/>
      <c r="K112" s="43"/>
      <c r="L112" s="43"/>
      <c r="M112" s="47"/>
      <c r="N112" s="237"/>
      <c r="O112" s="238"/>
      <c r="P112" s="87"/>
      <c r="Q112" s="87"/>
      <c r="R112" s="87"/>
      <c r="S112" s="87"/>
      <c r="T112" s="87"/>
      <c r="U112" s="87"/>
      <c r="V112" s="87"/>
      <c r="W112" s="87"/>
      <c r="X112" s="88"/>
      <c r="Y112" s="41"/>
      <c r="Z112" s="41"/>
      <c r="AA112" s="41"/>
      <c r="AB112" s="41"/>
      <c r="AC112" s="41"/>
      <c r="AD112" s="41"/>
      <c r="AE112" s="41"/>
      <c r="AT112" s="20" t="s">
        <v>204</v>
      </c>
      <c r="AU112" s="20" t="s">
        <v>84</v>
      </c>
    </row>
    <row r="113" s="13" customFormat="1">
      <c r="A113" s="13"/>
      <c r="B113" s="239"/>
      <c r="C113" s="240"/>
      <c r="D113" s="241" t="s">
        <v>206</v>
      </c>
      <c r="E113" s="242" t="s">
        <v>20</v>
      </c>
      <c r="F113" s="243" t="s">
        <v>2041</v>
      </c>
      <c r="G113" s="240"/>
      <c r="H113" s="242" t="s">
        <v>20</v>
      </c>
      <c r="I113" s="244"/>
      <c r="J113" s="244"/>
      <c r="K113" s="240"/>
      <c r="L113" s="240"/>
      <c r="M113" s="245"/>
      <c r="N113" s="246"/>
      <c r="O113" s="247"/>
      <c r="P113" s="247"/>
      <c r="Q113" s="247"/>
      <c r="R113" s="247"/>
      <c r="S113" s="247"/>
      <c r="T113" s="247"/>
      <c r="U113" s="247"/>
      <c r="V113" s="247"/>
      <c r="W113" s="247"/>
      <c r="X113" s="248"/>
      <c r="Y113" s="13"/>
      <c r="Z113" s="13"/>
      <c r="AA113" s="13"/>
      <c r="AB113" s="13"/>
      <c r="AC113" s="13"/>
      <c r="AD113" s="13"/>
      <c r="AE113" s="13"/>
      <c r="AT113" s="249" t="s">
        <v>206</v>
      </c>
      <c r="AU113" s="249" t="s">
        <v>84</v>
      </c>
      <c r="AV113" s="13" t="s">
        <v>82</v>
      </c>
      <c r="AW113" s="13" t="s">
        <v>5</v>
      </c>
      <c r="AX113" s="13" t="s">
        <v>74</v>
      </c>
      <c r="AY113" s="249" t="s">
        <v>194</v>
      </c>
    </row>
    <row r="114" s="13" customFormat="1">
      <c r="A114" s="13"/>
      <c r="B114" s="239"/>
      <c r="C114" s="240"/>
      <c r="D114" s="241" t="s">
        <v>206</v>
      </c>
      <c r="E114" s="242" t="s">
        <v>20</v>
      </c>
      <c r="F114" s="243" t="s">
        <v>212</v>
      </c>
      <c r="G114" s="240"/>
      <c r="H114" s="242" t="s">
        <v>20</v>
      </c>
      <c r="I114" s="244"/>
      <c r="J114" s="244"/>
      <c r="K114" s="240"/>
      <c r="L114" s="240"/>
      <c r="M114" s="245"/>
      <c r="N114" s="246"/>
      <c r="O114" s="247"/>
      <c r="P114" s="247"/>
      <c r="Q114" s="247"/>
      <c r="R114" s="247"/>
      <c r="S114" s="247"/>
      <c r="T114" s="247"/>
      <c r="U114" s="247"/>
      <c r="V114" s="247"/>
      <c r="W114" s="247"/>
      <c r="X114" s="248"/>
      <c r="Y114" s="13"/>
      <c r="Z114" s="13"/>
      <c r="AA114" s="13"/>
      <c r="AB114" s="13"/>
      <c r="AC114" s="13"/>
      <c r="AD114" s="13"/>
      <c r="AE114" s="13"/>
      <c r="AT114" s="249" t="s">
        <v>206</v>
      </c>
      <c r="AU114" s="249" t="s">
        <v>84</v>
      </c>
      <c r="AV114" s="13" t="s">
        <v>82</v>
      </c>
      <c r="AW114" s="13" t="s">
        <v>5</v>
      </c>
      <c r="AX114" s="13" t="s">
        <v>74</v>
      </c>
      <c r="AY114" s="249" t="s">
        <v>194</v>
      </c>
    </row>
    <row r="115" s="13" customFormat="1">
      <c r="A115" s="13"/>
      <c r="B115" s="239"/>
      <c r="C115" s="240"/>
      <c r="D115" s="241" t="s">
        <v>206</v>
      </c>
      <c r="E115" s="242" t="s">
        <v>20</v>
      </c>
      <c r="F115" s="243" t="s">
        <v>349</v>
      </c>
      <c r="G115" s="240"/>
      <c r="H115" s="242" t="s">
        <v>20</v>
      </c>
      <c r="I115" s="244"/>
      <c r="J115" s="244"/>
      <c r="K115" s="240"/>
      <c r="L115" s="240"/>
      <c r="M115" s="245"/>
      <c r="N115" s="246"/>
      <c r="O115" s="247"/>
      <c r="P115" s="247"/>
      <c r="Q115" s="247"/>
      <c r="R115" s="247"/>
      <c r="S115" s="247"/>
      <c r="T115" s="247"/>
      <c r="U115" s="247"/>
      <c r="V115" s="247"/>
      <c r="W115" s="247"/>
      <c r="X115" s="248"/>
      <c r="Y115" s="13"/>
      <c r="Z115" s="13"/>
      <c r="AA115" s="13"/>
      <c r="AB115" s="13"/>
      <c r="AC115" s="13"/>
      <c r="AD115" s="13"/>
      <c r="AE115" s="13"/>
      <c r="AT115" s="249" t="s">
        <v>206</v>
      </c>
      <c r="AU115" s="249" t="s">
        <v>84</v>
      </c>
      <c r="AV115" s="13" t="s">
        <v>82</v>
      </c>
      <c r="AW115" s="13" t="s">
        <v>5</v>
      </c>
      <c r="AX115" s="13" t="s">
        <v>74</v>
      </c>
      <c r="AY115" s="249" t="s">
        <v>194</v>
      </c>
    </row>
    <row r="116" s="14" customFormat="1">
      <c r="A116" s="14"/>
      <c r="B116" s="250"/>
      <c r="C116" s="251"/>
      <c r="D116" s="241" t="s">
        <v>206</v>
      </c>
      <c r="E116" s="252" t="s">
        <v>20</v>
      </c>
      <c r="F116" s="253" t="s">
        <v>2042</v>
      </c>
      <c r="G116" s="251"/>
      <c r="H116" s="254">
        <v>1452</v>
      </c>
      <c r="I116" s="255"/>
      <c r="J116" s="255"/>
      <c r="K116" s="251"/>
      <c r="L116" s="251"/>
      <c r="M116" s="256"/>
      <c r="N116" s="257"/>
      <c r="O116" s="258"/>
      <c r="P116" s="258"/>
      <c r="Q116" s="258"/>
      <c r="R116" s="258"/>
      <c r="S116" s="258"/>
      <c r="T116" s="258"/>
      <c r="U116" s="258"/>
      <c r="V116" s="258"/>
      <c r="W116" s="258"/>
      <c r="X116" s="259"/>
      <c r="Y116" s="14"/>
      <c r="Z116" s="14"/>
      <c r="AA116" s="14"/>
      <c r="AB116" s="14"/>
      <c r="AC116" s="14"/>
      <c r="AD116" s="14"/>
      <c r="AE116" s="14"/>
      <c r="AT116" s="260" t="s">
        <v>206</v>
      </c>
      <c r="AU116" s="260" t="s">
        <v>84</v>
      </c>
      <c r="AV116" s="14" t="s">
        <v>84</v>
      </c>
      <c r="AW116" s="14" t="s">
        <v>5</v>
      </c>
      <c r="AX116" s="14" t="s">
        <v>74</v>
      </c>
      <c r="AY116" s="260" t="s">
        <v>194</v>
      </c>
    </row>
    <row r="117" s="15" customFormat="1">
      <c r="A117" s="15"/>
      <c r="B117" s="261"/>
      <c r="C117" s="262"/>
      <c r="D117" s="241" t="s">
        <v>206</v>
      </c>
      <c r="E117" s="263" t="s">
        <v>20</v>
      </c>
      <c r="F117" s="264" t="s">
        <v>210</v>
      </c>
      <c r="G117" s="262"/>
      <c r="H117" s="265">
        <v>1452</v>
      </c>
      <c r="I117" s="266"/>
      <c r="J117" s="266"/>
      <c r="K117" s="262"/>
      <c r="L117" s="262"/>
      <c r="M117" s="267"/>
      <c r="N117" s="268"/>
      <c r="O117" s="269"/>
      <c r="P117" s="269"/>
      <c r="Q117" s="269"/>
      <c r="R117" s="269"/>
      <c r="S117" s="269"/>
      <c r="T117" s="269"/>
      <c r="U117" s="269"/>
      <c r="V117" s="269"/>
      <c r="W117" s="269"/>
      <c r="X117" s="270"/>
      <c r="Y117" s="15"/>
      <c r="Z117" s="15"/>
      <c r="AA117" s="15"/>
      <c r="AB117" s="15"/>
      <c r="AC117" s="15"/>
      <c r="AD117" s="15"/>
      <c r="AE117" s="15"/>
      <c r="AT117" s="271" t="s">
        <v>206</v>
      </c>
      <c r="AU117" s="271" t="s">
        <v>84</v>
      </c>
      <c r="AV117" s="15" t="s">
        <v>202</v>
      </c>
      <c r="AW117" s="15" t="s">
        <v>5</v>
      </c>
      <c r="AX117" s="15" t="s">
        <v>82</v>
      </c>
      <c r="AY117" s="271" t="s">
        <v>194</v>
      </c>
    </row>
    <row r="118" s="2" customFormat="1" ht="24.15" customHeight="1">
      <c r="A118" s="41"/>
      <c r="B118" s="42"/>
      <c r="C118" s="220" t="s">
        <v>215</v>
      </c>
      <c r="D118" s="220" t="s">
        <v>197</v>
      </c>
      <c r="E118" s="221" t="s">
        <v>228</v>
      </c>
      <c r="F118" s="222" t="s">
        <v>229</v>
      </c>
      <c r="G118" s="223" t="s">
        <v>200</v>
      </c>
      <c r="H118" s="224">
        <v>1452</v>
      </c>
      <c r="I118" s="225"/>
      <c r="J118" s="225"/>
      <c r="K118" s="226">
        <f>ROUND(P118*H118,2)</f>
        <v>0</v>
      </c>
      <c r="L118" s="222" t="s">
        <v>201</v>
      </c>
      <c r="M118" s="47"/>
      <c r="N118" s="227" t="s">
        <v>20</v>
      </c>
      <c r="O118" s="228" t="s">
        <v>43</v>
      </c>
      <c r="P118" s="229">
        <f>I118+J118</f>
        <v>0</v>
      </c>
      <c r="Q118" s="229">
        <f>ROUND(I118*H118,2)</f>
        <v>0</v>
      </c>
      <c r="R118" s="229">
        <f>ROUND(J118*H118,2)</f>
        <v>0</v>
      </c>
      <c r="S118" s="87"/>
      <c r="T118" s="230">
        <f>S118*H118</f>
        <v>0</v>
      </c>
      <c r="U118" s="230">
        <v>0</v>
      </c>
      <c r="V118" s="230">
        <f>U118*H118</f>
        <v>0</v>
      </c>
      <c r="W118" s="230">
        <v>0</v>
      </c>
      <c r="X118" s="231">
        <f>W118*H118</f>
        <v>0</v>
      </c>
      <c r="Y118" s="41"/>
      <c r="Z118" s="41"/>
      <c r="AA118" s="41"/>
      <c r="AB118" s="41"/>
      <c r="AC118" s="41"/>
      <c r="AD118" s="41"/>
      <c r="AE118" s="41"/>
      <c r="AR118" s="232" t="s">
        <v>202</v>
      </c>
      <c r="AT118" s="232" t="s">
        <v>197</v>
      </c>
      <c r="AU118" s="232" t="s">
        <v>84</v>
      </c>
      <c r="AY118" s="20" t="s">
        <v>194</v>
      </c>
      <c r="BE118" s="233">
        <f>IF(O118="základní",K118,0)</f>
        <v>0</v>
      </c>
      <c r="BF118" s="233">
        <f>IF(O118="snížená",K118,0)</f>
        <v>0</v>
      </c>
      <c r="BG118" s="233">
        <f>IF(O118="zákl. přenesená",K118,0)</f>
        <v>0</v>
      </c>
      <c r="BH118" s="233">
        <f>IF(O118="sníž. přenesená",K118,0)</f>
        <v>0</v>
      </c>
      <c r="BI118" s="233">
        <f>IF(O118="nulová",K118,0)</f>
        <v>0</v>
      </c>
      <c r="BJ118" s="20" t="s">
        <v>82</v>
      </c>
      <c r="BK118" s="233">
        <f>ROUND(P118*H118,2)</f>
        <v>0</v>
      </c>
      <c r="BL118" s="20" t="s">
        <v>202</v>
      </c>
      <c r="BM118" s="232" t="s">
        <v>2051</v>
      </c>
    </row>
    <row r="119" s="2" customFormat="1">
      <c r="A119" s="41"/>
      <c r="B119" s="42"/>
      <c r="C119" s="43"/>
      <c r="D119" s="234" t="s">
        <v>204</v>
      </c>
      <c r="E119" s="43"/>
      <c r="F119" s="235" t="s">
        <v>231</v>
      </c>
      <c r="G119" s="43"/>
      <c r="H119" s="43"/>
      <c r="I119" s="236"/>
      <c r="J119" s="236"/>
      <c r="K119" s="43"/>
      <c r="L119" s="43"/>
      <c r="M119" s="47"/>
      <c r="N119" s="237"/>
      <c r="O119" s="238"/>
      <c r="P119" s="87"/>
      <c r="Q119" s="87"/>
      <c r="R119" s="87"/>
      <c r="S119" s="87"/>
      <c r="T119" s="87"/>
      <c r="U119" s="87"/>
      <c r="V119" s="87"/>
      <c r="W119" s="87"/>
      <c r="X119" s="88"/>
      <c r="Y119" s="41"/>
      <c r="Z119" s="41"/>
      <c r="AA119" s="41"/>
      <c r="AB119" s="41"/>
      <c r="AC119" s="41"/>
      <c r="AD119" s="41"/>
      <c r="AE119" s="41"/>
      <c r="AT119" s="20" t="s">
        <v>204</v>
      </c>
      <c r="AU119" s="20" t="s">
        <v>84</v>
      </c>
    </row>
    <row r="120" s="13" customFormat="1">
      <c r="A120" s="13"/>
      <c r="B120" s="239"/>
      <c r="C120" s="240"/>
      <c r="D120" s="241" t="s">
        <v>206</v>
      </c>
      <c r="E120" s="242" t="s">
        <v>20</v>
      </c>
      <c r="F120" s="243" t="s">
        <v>2041</v>
      </c>
      <c r="G120" s="240"/>
      <c r="H120" s="242" t="s">
        <v>20</v>
      </c>
      <c r="I120" s="244"/>
      <c r="J120" s="244"/>
      <c r="K120" s="240"/>
      <c r="L120" s="240"/>
      <c r="M120" s="245"/>
      <c r="N120" s="246"/>
      <c r="O120" s="247"/>
      <c r="P120" s="247"/>
      <c r="Q120" s="247"/>
      <c r="R120" s="247"/>
      <c r="S120" s="247"/>
      <c r="T120" s="247"/>
      <c r="U120" s="247"/>
      <c r="V120" s="247"/>
      <c r="W120" s="247"/>
      <c r="X120" s="248"/>
      <c r="Y120" s="13"/>
      <c r="Z120" s="13"/>
      <c r="AA120" s="13"/>
      <c r="AB120" s="13"/>
      <c r="AC120" s="13"/>
      <c r="AD120" s="13"/>
      <c r="AE120" s="13"/>
      <c r="AT120" s="249" t="s">
        <v>206</v>
      </c>
      <c r="AU120" s="249" t="s">
        <v>84</v>
      </c>
      <c r="AV120" s="13" t="s">
        <v>82</v>
      </c>
      <c r="AW120" s="13" t="s">
        <v>5</v>
      </c>
      <c r="AX120" s="13" t="s">
        <v>74</v>
      </c>
      <c r="AY120" s="249" t="s">
        <v>194</v>
      </c>
    </row>
    <row r="121" s="13" customFormat="1">
      <c r="A121" s="13"/>
      <c r="B121" s="239"/>
      <c r="C121" s="240"/>
      <c r="D121" s="241" t="s">
        <v>206</v>
      </c>
      <c r="E121" s="242" t="s">
        <v>20</v>
      </c>
      <c r="F121" s="243" t="s">
        <v>212</v>
      </c>
      <c r="G121" s="240"/>
      <c r="H121" s="242" t="s">
        <v>20</v>
      </c>
      <c r="I121" s="244"/>
      <c r="J121" s="244"/>
      <c r="K121" s="240"/>
      <c r="L121" s="240"/>
      <c r="M121" s="245"/>
      <c r="N121" s="246"/>
      <c r="O121" s="247"/>
      <c r="P121" s="247"/>
      <c r="Q121" s="247"/>
      <c r="R121" s="247"/>
      <c r="S121" s="247"/>
      <c r="T121" s="247"/>
      <c r="U121" s="247"/>
      <c r="V121" s="247"/>
      <c r="W121" s="247"/>
      <c r="X121" s="248"/>
      <c r="Y121" s="13"/>
      <c r="Z121" s="13"/>
      <c r="AA121" s="13"/>
      <c r="AB121" s="13"/>
      <c r="AC121" s="13"/>
      <c r="AD121" s="13"/>
      <c r="AE121" s="13"/>
      <c r="AT121" s="249" t="s">
        <v>206</v>
      </c>
      <c r="AU121" s="249" t="s">
        <v>84</v>
      </c>
      <c r="AV121" s="13" t="s">
        <v>82</v>
      </c>
      <c r="AW121" s="13" t="s">
        <v>5</v>
      </c>
      <c r="AX121" s="13" t="s">
        <v>74</v>
      </c>
      <c r="AY121" s="249" t="s">
        <v>194</v>
      </c>
    </row>
    <row r="122" s="13" customFormat="1">
      <c r="A122" s="13"/>
      <c r="B122" s="239"/>
      <c r="C122" s="240"/>
      <c r="D122" s="241" t="s">
        <v>206</v>
      </c>
      <c r="E122" s="242" t="s">
        <v>20</v>
      </c>
      <c r="F122" s="243" t="s">
        <v>349</v>
      </c>
      <c r="G122" s="240"/>
      <c r="H122" s="242" t="s">
        <v>20</v>
      </c>
      <c r="I122" s="244"/>
      <c r="J122" s="244"/>
      <c r="K122" s="240"/>
      <c r="L122" s="240"/>
      <c r="M122" s="245"/>
      <c r="N122" s="246"/>
      <c r="O122" s="247"/>
      <c r="P122" s="247"/>
      <c r="Q122" s="247"/>
      <c r="R122" s="247"/>
      <c r="S122" s="247"/>
      <c r="T122" s="247"/>
      <c r="U122" s="247"/>
      <c r="V122" s="247"/>
      <c r="W122" s="247"/>
      <c r="X122" s="248"/>
      <c r="Y122" s="13"/>
      <c r="Z122" s="13"/>
      <c r="AA122" s="13"/>
      <c r="AB122" s="13"/>
      <c r="AC122" s="13"/>
      <c r="AD122" s="13"/>
      <c r="AE122" s="13"/>
      <c r="AT122" s="249" t="s">
        <v>206</v>
      </c>
      <c r="AU122" s="249" t="s">
        <v>84</v>
      </c>
      <c r="AV122" s="13" t="s">
        <v>82</v>
      </c>
      <c r="AW122" s="13" t="s">
        <v>5</v>
      </c>
      <c r="AX122" s="13" t="s">
        <v>74</v>
      </c>
      <c r="AY122" s="249" t="s">
        <v>194</v>
      </c>
    </row>
    <row r="123" s="14" customFormat="1">
      <c r="A123" s="14"/>
      <c r="B123" s="250"/>
      <c r="C123" s="251"/>
      <c r="D123" s="241" t="s">
        <v>206</v>
      </c>
      <c r="E123" s="252" t="s">
        <v>20</v>
      </c>
      <c r="F123" s="253" t="s">
        <v>2042</v>
      </c>
      <c r="G123" s="251"/>
      <c r="H123" s="254">
        <v>1452</v>
      </c>
      <c r="I123" s="255"/>
      <c r="J123" s="255"/>
      <c r="K123" s="251"/>
      <c r="L123" s="251"/>
      <c r="M123" s="256"/>
      <c r="N123" s="257"/>
      <c r="O123" s="258"/>
      <c r="P123" s="258"/>
      <c r="Q123" s="258"/>
      <c r="R123" s="258"/>
      <c r="S123" s="258"/>
      <c r="T123" s="258"/>
      <c r="U123" s="258"/>
      <c r="V123" s="258"/>
      <c r="W123" s="258"/>
      <c r="X123" s="259"/>
      <c r="Y123" s="14"/>
      <c r="Z123" s="14"/>
      <c r="AA123" s="14"/>
      <c r="AB123" s="14"/>
      <c r="AC123" s="14"/>
      <c r="AD123" s="14"/>
      <c r="AE123" s="14"/>
      <c r="AT123" s="260" t="s">
        <v>206</v>
      </c>
      <c r="AU123" s="260" t="s">
        <v>84</v>
      </c>
      <c r="AV123" s="14" t="s">
        <v>84</v>
      </c>
      <c r="AW123" s="14" t="s">
        <v>5</v>
      </c>
      <c r="AX123" s="14" t="s">
        <v>74</v>
      </c>
      <c r="AY123" s="260" t="s">
        <v>194</v>
      </c>
    </row>
    <row r="124" s="15" customFormat="1">
      <c r="A124" s="15"/>
      <c r="B124" s="261"/>
      <c r="C124" s="262"/>
      <c r="D124" s="241" t="s">
        <v>206</v>
      </c>
      <c r="E124" s="263" t="s">
        <v>20</v>
      </c>
      <c r="F124" s="264" t="s">
        <v>210</v>
      </c>
      <c r="G124" s="262"/>
      <c r="H124" s="265">
        <v>1452</v>
      </c>
      <c r="I124" s="266"/>
      <c r="J124" s="266"/>
      <c r="K124" s="262"/>
      <c r="L124" s="262"/>
      <c r="M124" s="267"/>
      <c r="N124" s="268"/>
      <c r="O124" s="269"/>
      <c r="P124" s="269"/>
      <c r="Q124" s="269"/>
      <c r="R124" s="269"/>
      <c r="S124" s="269"/>
      <c r="T124" s="269"/>
      <c r="U124" s="269"/>
      <c r="V124" s="269"/>
      <c r="W124" s="269"/>
      <c r="X124" s="270"/>
      <c r="Y124" s="15"/>
      <c r="Z124" s="15"/>
      <c r="AA124" s="15"/>
      <c r="AB124" s="15"/>
      <c r="AC124" s="15"/>
      <c r="AD124" s="15"/>
      <c r="AE124" s="15"/>
      <c r="AT124" s="271" t="s">
        <v>206</v>
      </c>
      <c r="AU124" s="271" t="s">
        <v>84</v>
      </c>
      <c r="AV124" s="15" t="s">
        <v>202</v>
      </c>
      <c r="AW124" s="15" t="s">
        <v>5</v>
      </c>
      <c r="AX124" s="15" t="s">
        <v>82</v>
      </c>
      <c r="AY124" s="271" t="s">
        <v>194</v>
      </c>
    </row>
    <row r="125" s="2" customFormat="1" ht="24.15" customHeight="1">
      <c r="A125" s="41"/>
      <c r="B125" s="42"/>
      <c r="C125" s="220" t="s">
        <v>202</v>
      </c>
      <c r="D125" s="220" t="s">
        <v>197</v>
      </c>
      <c r="E125" s="221" t="s">
        <v>233</v>
      </c>
      <c r="F125" s="222" t="s">
        <v>234</v>
      </c>
      <c r="G125" s="223" t="s">
        <v>200</v>
      </c>
      <c r="H125" s="224">
        <v>7260</v>
      </c>
      <c r="I125" s="225"/>
      <c r="J125" s="225"/>
      <c r="K125" s="226">
        <f>ROUND(P125*H125,2)</f>
        <v>0</v>
      </c>
      <c r="L125" s="222" t="s">
        <v>201</v>
      </c>
      <c r="M125" s="47"/>
      <c r="N125" s="227" t="s">
        <v>20</v>
      </c>
      <c r="O125" s="228" t="s">
        <v>43</v>
      </c>
      <c r="P125" s="229">
        <f>I125+J125</f>
        <v>0</v>
      </c>
      <c r="Q125" s="229">
        <f>ROUND(I125*H125,2)</f>
        <v>0</v>
      </c>
      <c r="R125" s="229">
        <f>ROUND(J125*H125,2)</f>
        <v>0</v>
      </c>
      <c r="S125" s="87"/>
      <c r="T125" s="230">
        <f>S125*H125</f>
        <v>0</v>
      </c>
      <c r="U125" s="230">
        <v>0</v>
      </c>
      <c r="V125" s="230">
        <f>U125*H125</f>
        <v>0</v>
      </c>
      <c r="W125" s="230">
        <v>0</v>
      </c>
      <c r="X125" s="231">
        <f>W125*H125</f>
        <v>0</v>
      </c>
      <c r="Y125" s="41"/>
      <c r="Z125" s="41"/>
      <c r="AA125" s="41"/>
      <c r="AB125" s="41"/>
      <c r="AC125" s="41"/>
      <c r="AD125" s="41"/>
      <c r="AE125" s="41"/>
      <c r="AR125" s="232" t="s">
        <v>202</v>
      </c>
      <c r="AT125" s="232" t="s">
        <v>197</v>
      </c>
      <c r="AU125" s="232" t="s">
        <v>84</v>
      </c>
      <c r="AY125" s="20" t="s">
        <v>194</v>
      </c>
      <c r="BE125" s="233">
        <f>IF(O125="základní",K125,0)</f>
        <v>0</v>
      </c>
      <c r="BF125" s="233">
        <f>IF(O125="snížená",K125,0)</f>
        <v>0</v>
      </c>
      <c r="BG125" s="233">
        <f>IF(O125="zákl. přenesená",K125,0)</f>
        <v>0</v>
      </c>
      <c r="BH125" s="233">
        <f>IF(O125="sníž. přenesená",K125,0)</f>
        <v>0</v>
      </c>
      <c r="BI125" s="233">
        <f>IF(O125="nulová",K125,0)</f>
        <v>0</v>
      </c>
      <c r="BJ125" s="20" t="s">
        <v>82</v>
      </c>
      <c r="BK125" s="233">
        <f>ROUND(P125*H125,2)</f>
        <v>0</v>
      </c>
      <c r="BL125" s="20" t="s">
        <v>202</v>
      </c>
      <c r="BM125" s="232" t="s">
        <v>2052</v>
      </c>
    </row>
    <row r="126" s="2" customFormat="1">
      <c r="A126" s="41"/>
      <c r="B126" s="42"/>
      <c r="C126" s="43"/>
      <c r="D126" s="234" t="s">
        <v>204</v>
      </c>
      <c r="E126" s="43"/>
      <c r="F126" s="235" t="s">
        <v>236</v>
      </c>
      <c r="G126" s="43"/>
      <c r="H126" s="43"/>
      <c r="I126" s="236"/>
      <c r="J126" s="236"/>
      <c r="K126" s="43"/>
      <c r="L126" s="43"/>
      <c r="M126" s="47"/>
      <c r="N126" s="237"/>
      <c r="O126" s="238"/>
      <c r="P126" s="87"/>
      <c r="Q126" s="87"/>
      <c r="R126" s="87"/>
      <c r="S126" s="87"/>
      <c r="T126" s="87"/>
      <c r="U126" s="87"/>
      <c r="V126" s="87"/>
      <c r="W126" s="87"/>
      <c r="X126" s="88"/>
      <c r="Y126" s="41"/>
      <c r="Z126" s="41"/>
      <c r="AA126" s="41"/>
      <c r="AB126" s="41"/>
      <c r="AC126" s="41"/>
      <c r="AD126" s="41"/>
      <c r="AE126" s="41"/>
      <c r="AT126" s="20" t="s">
        <v>204</v>
      </c>
      <c r="AU126" s="20" t="s">
        <v>84</v>
      </c>
    </row>
    <row r="127" s="13" customFormat="1">
      <c r="A127" s="13"/>
      <c r="B127" s="239"/>
      <c r="C127" s="240"/>
      <c r="D127" s="241" t="s">
        <v>206</v>
      </c>
      <c r="E127" s="242" t="s">
        <v>20</v>
      </c>
      <c r="F127" s="243" t="s">
        <v>2041</v>
      </c>
      <c r="G127" s="240"/>
      <c r="H127" s="242" t="s">
        <v>20</v>
      </c>
      <c r="I127" s="244"/>
      <c r="J127" s="244"/>
      <c r="K127" s="240"/>
      <c r="L127" s="240"/>
      <c r="M127" s="245"/>
      <c r="N127" s="246"/>
      <c r="O127" s="247"/>
      <c r="P127" s="247"/>
      <c r="Q127" s="247"/>
      <c r="R127" s="247"/>
      <c r="S127" s="247"/>
      <c r="T127" s="247"/>
      <c r="U127" s="247"/>
      <c r="V127" s="247"/>
      <c r="W127" s="247"/>
      <c r="X127" s="248"/>
      <c r="Y127" s="13"/>
      <c r="Z127" s="13"/>
      <c r="AA127" s="13"/>
      <c r="AB127" s="13"/>
      <c r="AC127" s="13"/>
      <c r="AD127" s="13"/>
      <c r="AE127" s="13"/>
      <c r="AT127" s="249" t="s">
        <v>206</v>
      </c>
      <c r="AU127" s="249" t="s">
        <v>84</v>
      </c>
      <c r="AV127" s="13" t="s">
        <v>82</v>
      </c>
      <c r="AW127" s="13" t="s">
        <v>5</v>
      </c>
      <c r="AX127" s="13" t="s">
        <v>74</v>
      </c>
      <c r="AY127" s="249" t="s">
        <v>194</v>
      </c>
    </row>
    <row r="128" s="13" customFormat="1">
      <c r="A128" s="13"/>
      <c r="B128" s="239"/>
      <c r="C128" s="240"/>
      <c r="D128" s="241" t="s">
        <v>206</v>
      </c>
      <c r="E128" s="242" t="s">
        <v>20</v>
      </c>
      <c r="F128" s="243" t="s">
        <v>212</v>
      </c>
      <c r="G128" s="240"/>
      <c r="H128" s="242" t="s">
        <v>20</v>
      </c>
      <c r="I128" s="244"/>
      <c r="J128" s="244"/>
      <c r="K128" s="240"/>
      <c r="L128" s="240"/>
      <c r="M128" s="245"/>
      <c r="N128" s="246"/>
      <c r="O128" s="247"/>
      <c r="P128" s="247"/>
      <c r="Q128" s="247"/>
      <c r="R128" s="247"/>
      <c r="S128" s="247"/>
      <c r="T128" s="247"/>
      <c r="U128" s="247"/>
      <c r="V128" s="247"/>
      <c r="W128" s="247"/>
      <c r="X128" s="248"/>
      <c r="Y128" s="13"/>
      <c r="Z128" s="13"/>
      <c r="AA128" s="13"/>
      <c r="AB128" s="13"/>
      <c r="AC128" s="13"/>
      <c r="AD128" s="13"/>
      <c r="AE128" s="13"/>
      <c r="AT128" s="249" t="s">
        <v>206</v>
      </c>
      <c r="AU128" s="249" t="s">
        <v>84</v>
      </c>
      <c r="AV128" s="13" t="s">
        <v>82</v>
      </c>
      <c r="AW128" s="13" t="s">
        <v>5</v>
      </c>
      <c r="AX128" s="13" t="s">
        <v>74</v>
      </c>
      <c r="AY128" s="249" t="s">
        <v>194</v>
      </c>
    </row>
    <row r="129" s="13" customFormat="1">
      <c r="A129" s="13"/>
      <c r="B129" s="239"/>
      <c r="C129" s="240"/>
      <c r="D129" s="241" t="s">
        <v>206</v>
      </c>
      <c r="E129" s="242" t="s">
        <v>20</v>
      </c>
      <c r="F129" s="243" t="s">
        <v>349</v>
      </c>
      <c r="G129" s="240"/>
      <c r="H129" s="242" t="s">
        <v>20</v>
      </c>
      <c r="I129" s="244"/>
      <c r="J129" s="244"/>
      <c r="K129" s="240"/>
      <c r="L129" s="240"/>
      <c r="M129" s="245"/>
      <c r="N129" s="246"/>
      <c r="O129" s="247"/>
      <c r="P129" s="247"/>
      <c r="Q129" s="247"/>
      <c r="R129" s="247"/>
      <c r="S129" s="247"/>
      <c r="T129" s="247"/>
      <c r="U129" s="247"/>
      <c r="V129" s="247"/>
      <c r="W129" s="247"/>
      <c r="X129" s="248"/>
      <c r="Y129" s="13"/>
      <c r="Z129" s="13"/>
      <c r="AA129" s="13"/>
      <c r="AB129" s="13"/>
      <c r="AC129" s="13"/>
      <c r="AD129" s="13"/>
      <c r="AE129" s="13"/>
      <c r="AT129" s="249" t="s">
        <v>206</v>
      </c>
      <c r="AU129" s="249" t="s">
        <v>84</v>
      </c>
      <c r="AV129" s="13" t="s">
        <v>82</v>
      </c>
      <c r="AW129" s="13" t="s">
        <v>5</v>
      </c>
      <c r="AX129" s="13" t="s">
        <v>74</v>
      </c>
      <c r="AY129" s="249" t="s">
        <v>194</v>
      </c>
    </row>
    <row r="130" s="14" customFormat="1">
      <c r="A130" s="14"/>
      <c r="B130" s="250"/>
      <c r="C130" s="251"/>
      <c r="D130" s="241" t="s">
        <v>206</v>
      </c>
      <c r="E130" s="252" t="s">
        <v>20</v>
      </c>
      <c r="F130" s="253" t="s">
        <v>2042</v>
      </c>
      <c r="G130" s="251"/>
      <c r="H130" s="254">
        <v>1452</v>
      </c>
      <c r="I130" s="255"/>
      <c r="J130" s="255"/>
      <c r="K130" s="251"/>
      <c r="L130" s="251"/>
      <c r="M130" s="256"/>
      <c r="N130" s="257"/>
      <c r="O130" s="258"/>
      <c r="P130" s="258"/>
      <c r="Q130" s="258"/>
      <c r="R130" s="258"/>
      <c r="S130" s="258"/>
      <c r="T130" s="258"/>
      <c r="U130" s="258"/>
      <c r="V130" s="258"/>
      <c r="W130" s="258"/>
      <c r="X130" s="259"/>
      <c r="Y130" s="14"/>
      <c r="Z130" s="14"/>
      <c r="AA130" s="14"/>
      <c r="AB130" s="14"/>
      <c r="AC130" s="14"/>
      <c r="AD130" s="14"/>
      <c r="AE130" s="14"/>
      <c r="AT130" s="260" t="s">
        <v>206</v>
      </c>
      <c r="AU130" s="260" t="s">
        <v>84</v>
      </c>
      <c r="AV130" s="14" t="s">
        <v>84</v>
      </c>
      <c r="AW130" s="14" t="s">
        <v>5</v>
      </c>
      <c r="AX130" s="14" t="s">
        <v>74</v>
      </c>
      <c r="AY130" s="260" t="s">
        <v>194</v>
      </c>
    </row>
    <row r="131" s="15" customFormat="1">
      <c r="A131" s="15"/>
      <c r="B131" s="261"/>
      <c r="C131" s="262"/>
      <c r="D131" s="241" t="s">
        <v>206</v>
      </c>
      <c r="E131" s="263" t="s">
        <v>20</v>
      </c>
      <c r="F131" s="264" t="s">
        <v>210</v>
      </c>
      <c r="G131" s="262"/>
      <c r="H131" s="265">
        <v>1452</v>
      </c>
      <c r="I131" s="266"/>
      <c r="J131" s="266"/>
      <c r="K131" s="262"/>
      <c r="L131" s="262"/>
      <c r="M131" s="267"/>
      <c r="N131" s="268"/>
      <c r="O131" s="269"/>
      <c r="P131" s="269"/>
      <c r="Q131" s="269"/>
      <c r="R131" s="269"/>
      <c r="S131" s="269"/>
      <c r="T131" s="269"/>
      <c r="U131" s="269"/>
      <c r="V131" s="269"/>
      <c r="W131" s="269"/>
      <c r="X131" s="270"/>
      <c r="Y131" s="15"/>
      <c r="Z131" s="15"/>
      <c r="AA131" s="15"/>
      <c r="AB131" s="15"/>
      <c r="AC131" s="15"/>
      <c r="AD131" s="15"/>
      <c r="AE131" s="15"/>
      <c r="AT131" s="271" t="s">
        <v>206</v>
      </c>
      <c r="AU131" s="271" t="s">
        <v>84</v>
      </c>
      <c r="AV131" s="15" t="s">
        <v>202</v>
      </c>
      <c r="AW131" s="15" t="s">
        <v>5</v>
      </c>
      <c r="AX131" s="15" t="s">
        <v>82</v>
      </c>
      <c r="AY131" s="271" t="s">
        <v>194</v>
      </c>
    </row>
    <row r="132" s="14" customFormat="1">
      <c r="A132" s="14"/>
      <c r="B132" s="250"/>
      <c r="C132" s="251"/>
      <c r="D132" s="241" t="s">
        <v>206</v>
      </c>
      <c r="E132" s="251"/>
      <c r="F132" s="253" t="s">
        <v>2053</v>
      </c>
      <c r="G132" s="251"/>
      <c r="H132" s="254">
        <v>7260</v>
      </c>
      <c r="I132" s="255"/>
      <c r="J132" s="255"/>
      <c r="K132" s="251"/>
      <c r="L132" s="251"/>
      <c r="M132" s="256"/>
      <c r="N132" s="257"/>
      <c r="O132" s="258"/>
      <c r="P132" s="258"/>
      <c r="Q132" s="258"/>
      <c r="R132" s="258"/>
      <c r="S132" s="258"/>
      <c r="T132" s="258"/>
      <c r="U132" s="258"/>
      <c r="V132" s="258"/>
      <c r="W132" s="258"/>
      <c r="X132" s="259"/>
      <c r="Y132" s="14"/>
      <c r="Z132" s="14"/>
      <c r="AA132" s="14"/>
      <c r="AB132" s="14"/>
      <c r="AC132" s="14"/>
      <c r="AD132" s="14"/>
      <c r="AE132" s="14"/>
      <c r="AT132" s="260" t="s">
        <v>206</v>
      </c>
      <c r="AU132" s="260" t="s">
        <v>84</v>
      </c>
      <c r="AV132" s="14" t="s">
        <v>84</v>
      </c>
      <c r="AW132" s="14" t="s">
        <v>4</v>
      </c>
      <c r="AX132" s="14" t="s">
        <v>82</v>
      </c>
      <c r="AY132" s="260" t="s">
        <v>194</v>
      </c>
    </row>
    <row r="133" s="2" customFormat="1" ht="33" customHeight="1">
      <c r="A133" s="41"/>
      <c r="B133" s="42"/>
      <c r="C133" s="220" t="s">
        <v>223</v>
      </c>
      <c r="D133" s="220" t="s">
        <v>197</v>
      </c>
      <c r="E133" s="221" t="s">
        <v>2054</v>
      </c>
      <c r="F133" s="222" t="s">
        <v>2055</v>
      </c>
      <c r="G133" s="223" t="s">
        <v>200</v>
      </c>
      <c r="H133" s="224">
        <v>1452</v>
      </c>
      <c r="I133" s="225"/>
      <c r="J133" s="225"/>
      <c r="K133" s="226">
        <f>ROUND(P133*H133,2)</f>
        <v>0</v>
      </c>
      <c r="L133" s="222" t="s">
        <v>201</v>
      </c>
      <c r="M133" s="47"/>
      <c r="N133" s="227" t="s">
        <v>20</v>
      </c>
      <c r="O133" s="228" t="s">
        <v>43</v>
      </c>
      <c r="P133" s="229">
        <f>I133+J133</f>
        <v>0</v>
      </c>
      <c r="Q133" s="229">
        <f>ROUND(I133*H133,2)</f>
        <v>0</v>
      </c>
      <c r="R133" s="229">
        <f>ROUND(J133*H133,2)</f>
        <v>0</v>
      </c>
      <c r="S133" s="87"/>
      <c r="T133" s="230">
        <f>S133*H133</f>
        <v>0</v>
      </c>
      <c r="U133" s="230">
        <v>0</v>
      </c>
      <c r="V133" s="230">
        <f>U133*H133</f>
        <v>0</v>
      </c>
      <c r="W133" s="230">
        <v>0</v>
      </c>
      <c r="X133" s="231">
        <f>W133*H133</f>
        <v>0</v>
      </c>
      <c r="Y133" s="41"/>
      <c r="Z133" s="41"/>
      <c r="AA133" s="41"/>
      <c r="AB133" s="41"/>
      <c r="AC133" s="41"/>
      <c r="AD133" s="41"/>
      <c r="AE133" s="41"/>
      <c r="AR133" s="232" t="s">
        <v>202</v>
      </c>
      <c r="AT133" s="232" t="s">
        <v>197</v>
      </c>
      <c r="AU133" s="232" t="s">
        <v>84</v>
      </c>
      <c r="AY133" s="20" t="s">
        <v>194</v>
      </c>
      <c r="BE133" s="233">
        <f>IF(O133="základní",K133,0)</f>
        <v>0</v>
      </c>
      <c r="BF133" s="233">
        <f>IF(O133="snížená",K133,0)</f>
        <v>0</v>
      </c>
      <c r="BG133" s="233">
        <f>IF(O133="zákl. přenesená",K133,0)</f>
        <v>0</v>
      </c>
      <c r="BH133" s="233">
        <f>IF(O133="sníž. přenesená",K133,0)</f>
        <v>0</v>
      </c>
      <c r="BI133" s="233">
        <f>IF(O133="nulová",K133,0)</f>
        <v>0</v>
      </c>
      <c r="BJ133" s="20" t="s">
        <v>82</v>
      </c>
      <c r="BK133" s="233">
        <f>ROUND(P133*H133,2)</f>
        <v>0</v>
      </c>
      <c r="BL133" s="20" t="s">
        <v>202</v>
      </c>
      <c r="BM133" s="232" t="s">
        <v>2056</v>
      </c>
    </row>
    <row r="134" s="2" customFormat="1">
      <c r="A134" s="41"/>
      <c r="B134" s="42"/>
      <c r="C134" s="43"/>
      <c r="D134" s="234" t="s">
        <v>204</v>
      </c>
      <c r="E134" s="43"/>
      <c r="F134" s="235" t="s">
        <v>2057</v>
      </c>
      <c r="G134" s="43"/>
      <c r="H134" s="43"/>
      <c r="I134" s="236"/>
      <c r="J134" s="236"/>
      <c r="K134" s="43"/>
      <c r="L134" s="43"/>
      <c r="M134" s="47"/>
      <c r="N134" s="237"/>
      <c r="O134" s="238"/>
      <c r="P134" s="87"/>
      <c r="Q134" s="87"/>
      <c r="R134" s="87"/>
      <c r="S134" s="87"/>
      <c r="T134" s="87"/>
      <c r="U134" s="87"/>
      <c r="V134" s="87"/>
      <c r="W134" s="87"/>
      <c r="X134" s="88"/>
      <c r="Y134" s="41"/>
      <c r="Z134" s="41"/>
      <c r="AA134" s="41"/>
      <c r="AB134" s="41"/>
      <c r="AC134" s="41"/>
      <c r="AD134" s="41"/>
      <c r="AE134" s="41"/>
      <c r="AT134" s="20" t="s">
        <v>204</v>
      </c>
      <c r="AU134" s="20" t="s">
        <v>84</v>
      </c>
    </row>
    <row r="135" s="13" customFormat="1">
      <c r="A135" s="13"/>
      <c r="B135" s="239"/>
      <c r="C135" s="240"/>
      <c r="D135" s="241" t="s">
        <v>206</v>
      </c>
      <c r="E135" s="242" t="s">
        <v>20</v>
      </c>
      <c r="F135" s="243" t="s">
        <v>2058</v>
      </c>
      <c r="G135" s="240"/>
      <c r="H135" s="242" t="s">
        <v>20</v>
      </c>
      <c r="I135" s="244"/>
      <c r="J135" s="244"/>
      <c r="K135" s="240"/>
      <c r="L135" s="240"/>
      <c r="M135" s="245"/>
      <c r="N135" s="246"/>
      <c r="O135" s="247"/>
      <c r="P135" s="247"/>
      <c r="Q135" s="247"/>
      <c r="R135" s="247"/>
      <c r="S135" s="247"/>
      <c r="T135" s="247"/>
      <c r="U135" s="247"/>
      <c r="V135" s="247"/>
      <c r="W135" s="247"/>
      <c r="X135" s="248"/>
      <c r="Y135" s="13"/>
      <c r="Z135" s="13"/>
      <c r="AA135" s="13"/>
      <c r="AB135" s="13"/>
      <c r="AC135" s="13"/>
      <c r="AD135" s="13"/>
      <c r="AE135" s="13"/>
      <c r="AT135" s="249" t="s">
        <v>206</v>
      </c>
      <c r="AU135" s="249" t="s">
        <v>84</v>
      </c>
      <c r="AV135" s="13" t="s">
        <v>82</v>
      </c>
      <c r="AW135" s="13" t="s">
        <v>5</v>
      </c>
      <c r="AX135" s="13" t="s">
        <v>74</v>
      </c>
      <c r="AY135" s="249" t="s">
        <v>194</v>
      </c>
    </row>
    <row r="136" s="14" customFormat="1">
      <c r="A136" s="14"/>
      <c r="B136" s="250"/>
      <c r="C136" s="251"/>
      <c r="D136" s="241" t="s">
        <v>206</v>
      </c>
      <c r="E136" s="252" t="s">
        <v>20</v>
      </c>
      <c r="F136" s="253" t="s">
        <v>2042</v>
      </c>
      <c r="G136" s="251"/>
      <c r="H136" s="254">
        <v>1452</v>
      </c>
      <c r="I136" s="255"/>
      <c r="J136" s="255"/>
      <c r="K136" s="251"/>
      <c r="L136" s="251"/>
      <c r="M136" s="256"/>
      <c r="N136" s="257"/>
      <c r="O136" s="258"/>
      <c r="P136" s="258"/>
      <c r="Q136" s="258"/>
      <c r="R136" s="258"/>
      <c r="S136" s="258"/>
      <c r="T136" s="258"/>
      <c r="U136" s="258"/>
      <c r="V136" s="258"/>
      <c r="W136" s="258"/>
      <c r="X136" s="259"/>
      <c r="Y136" s="14"/>
      <c r="Z136" s="14"/>
      <c r="AA136" s="14"/>
      <c r="AB136" s="14"/>
      <c r="AC136" s="14"/>
      <c r="AD136" s="14"/>
      <c r="AE136" s="14"/>
      <c r="AT136" s="260" t="s">
        <v>206</v>
      </c>
      <c r="AU136" s="260" t="s">
        <v>84</v>
      </c>
      <c r="AV136" s="14" t="s">
        <v>84</v>
      </c>
      <c r="AW136" s="14" t="s">
        <v>5</v>
      </c>
      <c r="AX136" s="14" t="s">
        <v>74</v>
      </c>
      <c r="AY136" s="260" t="s">
        <v>194</v>
      </c>
    </row>
    <row r="137" s="15" customFormat="1">
      <c r="A137" s="15"/>
      <c r="B137" s="261"/>
      <c r="C137" s="262"/>
      <c r="D137" s="241" t="s">
        <v>206</v>
      </c>
      <c r="E137" s="263" t="s">
        <v>20</v>
      </c>
      <c r="F137" s="264" t="s">
        <v>210</v>
      </c>
      <c r="G137" s="262"/>
      <c r="H137" s="265">
        <v>1452</v>
      </c>
      <c r="I137" s="266"/>
      <c r="J137" s="266"/>
      <c r="K137" s="262"/>
      <c r="L137" s="262"/>
      <c r="M137" s="267"/>
      <c r="N137" s="268"/>
      <c r="O137" s="269"/>
      <c r="P137" s="269"/>
      <c r="Q137" s="269"/>
      <c r="R137" s="269"/>
      <c r="S137" s="269"/>
      <c r="T137" s="269"/>
      <c r="U137" s="269"/>
      <c r="V137" s="269"/>
      <c r="W137" s="269"/>
      <c r="X137" s="270"/>
      <c r="Y137" s="15"/>
      <c r="Z137" s="15"/>
      <c r="AA137" s="15"/>
      <c r="AB137" s="15"/>
      <c r="AC137" s="15"/>
      <c r="AD137" s="15"/>
      <c r="AE137" s="15"/>
      <c r="AT137" s="271" t="s">
        <v>206</v>
      </c>
      <c r="AU137" s="271" t="s">
        <v>84</v>
      </c>
      <c r="AV137" s="15" t="s">
        <v>202</v>
      </c>
      <c r="AW137" s="15" t="s">
        <v>5</v>
      </c>
      <c r="AX137" s="15" t="s">
        <v>82</v>
      </c>
      <c r="AY137" s="271" t="s">
        <v>194</v>
      </c>
    </row>
    <row r="138" s="2" customFormat="1" ht="24.15" customHeight="1">
      <c r="A138" s="41"/>
      <c r="B138" s="42"/>
      <c r="C138" s="220" t="s">
        <v>238</v>
      </c>
      <c r="D138" s="220" t="s">
        <v>197</v>
      </c>
      <c r="E138" s="221" t="s">
        <v>2059</v>
      </c>
      <c r="F138" s="222" t="s">
        <v>2060</v>
      </c>
      <c r="G138" s="223" t="s">
        <v>200</v>
      </c>
      <c r="H138" s="224">
        <v>1452</v>
      </c>
      <c r="I138" s="225"/>
      <c r="J138" s="225"/>
      <c r="K138" s="226">
        <f>ROUND(P138*H138,2)</f>
        <v>0</v>
      </c>
      <c r="L138" s="222" t="s">
        <v>201</v>
      </c>
      <c r="M138" s="47"/>
      <c r="N138" s="227" t="s">
        <v>20</v>
      </c>
      <c r="O138" s="228" t="s">
        <v>43</v>
      </c>
      <c r="P138" s="229">
        <f>I138+J138</f>
        <v>0</v>
      </c>
      <c r="Q138" s="229">
        <f>ROUND(I138*H138,2)</f>
        <v>0</v>
      </c>
      <c r="R138" s="229">
        <f>ROUND(J138*H138,2)</f>
        <v>0</v>
      </c>
      <c r="S138" s="87"/>
      <c r="T138" s="230">
        <f>S138*H138</f>
        <v>0</v>
      </c>
      <c r="U138" s="230">
        <v>0</v>
      </c>
      <c r="V138" s="230">
        <f>U138*H138</f>
        <v>0</v>
      </c>
      <c r="W138" s="230">
        <v>0</v>
      </c>
      <c r="X138" s="231">
        <f>W138*H138</f>
        <v>0</v>
      </c>
      <c r="Y138" s="41"/>
      <c r="Z138" s="41"/>
      <c r="AA138" s="41"/>
      <c r="AB138" s="41"/>
      <c r="AC138" s="41"/>
      <c r="AD138" s="41"/>
      <c r="AE138" s="41"/>
      <c r="AR138" s="232" t="s">
        <v>202</v>
      </c>
      <c r="AT138" s="232" t="s">
        <v>197</v>
      </c>
      <c r="AU138" s="232" t="s">
        <v>84</v>
      </c>
      <c r="AY138" s="20" t="s">
        <v>194</v>
      </c>
      <c r="BE138" s="233">
        <f>IF(O138="základní",K138,0)</f>
        <v>0</v>
      </c>
      <c r="BF138" s="233">
        <f>IF(O138="snížená",K138,0)</f>
        <v>0</v>
      </c>
      <c r="BG138" s="233">
        <f>IF(O138="zákl. přenesená",K138,0)</f>
        <v>0</v>
      </c>
      <c r="BH138" s="233">
        <f>IF(O138="sníž. přenesená",K138,0)</f>
        <v>0</v>
      </c>
      <c r="BI138" s="233">
        <f>IF(O138="nulová",K138,0)</f>
        <v>0</v>
      </c>
      <c r="BJ138" s="20" t="s">
        <v>82</v>
      </c>
      <c r="BK138" s="233">
        <f>ROUND(P138*H138,2)</f>
        <v>0</v>
      </c>
      <c r="BL138" s="20" t="s">
        <v>202</v>
      </c>
      <c r="BM138" s="232" t="s">
        <v>2061</v>
      </c>
    </row>
    <row r="139" s="2" customFormat="1">
      <c r="A139" s="41"/>
      <c r="B139" s="42"/>
      <c r="C139" s="43"/>
      <c r="D139" s="234" t="s">
        <v>204</v>
      </c>
      <c r="E139" s="43"/>
      <c r="F139" s="235" t="s">
        <v>2062</v>
      </c>
      <c r="G139" s="43"/>
      <c r="H139" s="43"/>
      <c r="I139" s="236"/>
      <c r="J139" s="236"/>
      <c r="K139" s="43"/>
      <c r="L139" s="43"/>
      <c r="M139" s="47"/>
      <c r="N139" s="237"/>
      <c r="O139" s="238"/>
      <c r="P139" s="87"/>
      <c r="Q139" s="87"/>
      <c r="R139" s="87"/>
      <c r="S139" s="87"/>
      <c r="T139" s="87"/>
      <c r="U139" s="87"/>
      <c r="V139" s="87"/>
      <c r="W139" s="87"/>
      <c r="X139" s="88"/>
      <c r="Y139" s="41"/>
      <c r="Z139" s="41"/>
      <c r="AA139" s="41"/>
      <c r="AB139" s="41"/>
      <c r="AC139" s="41"/>
      <c r="AD139" s="41"/>
      <c r="AE139" s="41"/>
      <c r="AT139" s="20" t="s">
        <v>204</v>
      </c>
      <c r="AU139" s="20" t="s">
        <v>84</v>
      </c>
    </row>
    <row r="140" s="13" customFormat="1">
      <c r="A140" s="13"/>
      <c r="B140" s="239"/>
      <c r="C140" s="240"/>
      <c r="D140" s="241" t="s">
        <v>206</v>
      </c>
      <c r="E140" s="242" t="s">
        <v>20</v>
      </c>
      <c r="F140" s="243" t="s">
        <v>2041</v>
      </c>
      <c r="G140" s="240"/>
      <c r="H140" s="242" t="s">
        <v>20</v>
      </c>
      <c r="I140" s="244"/>
      <c r="J140" s="244"/>
      <c r="K140" s="240"/>
      <c r="L140" s="240"/>
      <c r="M140" s="245"/>
      <c r="N140" s="246"/>
      <c r="O140" s="247"/>
      <c r="P140" s="247"/>
      <c r="Q140" s="247"/>
      <c r="R140" s="247"/>
      <c r="S140" s="247"/>
      <c r="T140" s="247"/>
      <c r="U140" s="247"/>
      <c r="V140" s="247"/>
      <c r="W140" s="247"/>
      <c r="X140" s="248"/>
      <c r="Y140" s="13"/>
      <c r="Z140" s="13"/>
      <c r="AA140" s="13"/>
      <c r="AB140" s="13"/>
      <c r="AC140" s="13"/>
      <c r="AD140" s="13"/>
      <c r="AE140" s="13"/>
      <c r="AT140" s="249" t="s">
        <v>206</v>
      </c>
      <c r="AU140" s="249" t="s">
        <v>84</v>
      </c>
      <c r="AV140" s="13" t="s">
        <v>82</v>
      </c>
      <c r="AW140" s="13" t="s">
        <v>5</v>
      </c>
      <c r="AX140" s="13" t="s">
        <v>74</v>
      </c>
      <c r="AY140" s="249" t="s">
        <v>194</v>
      </c>
    </row>
    <row r="141" s="13" customFormat="1">
      <c r="A141" s="13"/>
      <c r="B141" s="239"/>
      <c r="C141" s="240"/>
      <c r="D141" s="241" t="s">
        <v>206</v>
      </c>
      <c r="E141" s="242" t="s">
        <v>20</v>
      </c>
      <c r="F141" s="243" t="s">
        <v>2063</v>
      </c>
      <c r="G141" s="240"/>
      <c r="H141" s="242" t="s">
        <v>20</v>
      </c>
      <c r="I141" s="244"/>
      <c r="J141" s="244"/>
      <c r="K141" s="240"/>
      <c r="L141" s="240"/>
      <c r="M141" s="245"/>
      <c r="N141" s="246"/>
      <c r="O141" s="247"/>
      <c r="P141" s="247"/>
      <c r="Q141" s="247"/>
      <c r="R141" s="247"/>
      <c r="S141" s="247"/>
      <c r="T141" s="247"/>
      <c r="U141" s="247"/>
      <c r="V141" s="247"/>
      <c r="W141" s="247"/>
      <c r="X141" s="248"/>
      <c r="Y141" s="13"/>
      <c r="Z141" s="13"/>
      <c r="AA141" s="13"/>
      <c r="AB141" s="13"/>
      <c r="AC141" s="13"/>
      <c r="AD141" s="13"/>
      <c r="AE141" s="13"/>
      <c r="AT141" s="249" t="s">
        <v>206</v>
      </c>
      <c r="AU141" s="249" t="s">
        <v>84</v>
      </c>
      <c r="AV141" s="13" t="s">
        <v>82</v>
      </c>
      <c r="AW141" s="13" t="s">
        <v>5</v>
      </c>
      <c r="AX141" s="13" t="s">
        <v>74</v>
      </c>
      <c r="AY141" s="249" t="s">
        <v>194</v>
      </c>
    </row>
    <row r="142" s="13" customFormat="1">
      <c r="A142" s="13"/>
      <c r="B142" s="239"/>
      <c r="C142" s="240"/>
      <c r="D142" s="241" t="s">
        <v>206</v>
      </c>
      <c r="E142" s="242" t="s">
        <v>20</v>
      </c>
      <c r="F142" s="243" t="s">
        <v>200</v>
      </c>
      <c r="G142" s="240"/>
      <c r="H142" s="242" t="s">
        <v>20</v>
      </c>
      <c r="I142" s="244"/>
      <c r="J142" s="244"/>
      <c r="K142" s="240"/>
      <c r="L142" s="240"/>
      <c r="M142" s="245"/>
      <c r="N142" s="246"/>
      <c r="O142" s="247"/>
      <c r="P142" s="247"/>
      <c r="Q142" s="247"/>
      <c r="R142" s="247"/>
      <c r="S142" s="247"/>
      <c r="T142" s="247"/>
      <c r="U142" s="247"/>
      <c r="V142" s="247"/>
      <c r="W142" s="247"/>
      <c r="X142" s="248"/>
      <c r="Y142" s="13"/>
      <c r="Z142" s="13"/>
      <c r="AA142" s="13"/>
      <c r="AB142" s="13"/>
      <c r="AC142" s="13"/>
      <c r="AD142" s="13"/>
      <c r="AE142" s="13"/>
      <c r="AT142" s="249" t="s">
        <v>206</v>
      </c>
      <c r="AU142" s="249" t="s">
        <v>84</v>
      </c>
      <c r="AV142" s="13" t="s">
        <v>82</v>
      </c>
      <c r="AW142" s="13" t="s">
        <v>5</v>
      </c>
      <c r="AX142" s="13" t="s">
        <v>74</v>
      </c>
      <c r="AY142" s="249" t="s">
        <v>194</v>
      </c>
    </row>
    <row r="143" s="14" customFormat="1">
      <c r="A143" s="14"/>
      <c r="B143" s="250"/>
      <c r="C143" s="251"/>
      <c r="D143" s="241" t="s">
        <v>206</v>
      </c>
      <c r="E143" s="252" t="s">
        <v>20</v>
      </c>
      <c r="F143" s="253" t="s">
        <v>2042</v>
      </c>
      <c r="G143" s="251"/>
      <c r="H143" s="254">
        <v>1452</v>
      </c>
      <c r="I143" s="255"/>
      <c r="J143" s="255"/>
      <c r="K143" s="251"/>
      <c r="L143" s="251"/>
      <c r="M143" s="256"/>
      <c r="N143" s="257"/>
      <c r="O143" s="258"/>
      <c r="P143" s="258"/>
      <c r="Q143" s="258"/>
      <c r="R143" s="258"/>
      <c r="S143" s="258"/>
      <c r="T143" s="258"/>
      <c r="U143" s="258"/>
      <c r="V143" s="258"/>
      <c r="W143" s="258"/>
      <c r="X143" s="259"/>
      <c r="Y143" s="14"/>
      <c r="Z143" s="14"/>
      <c r="AA143" s="14"/>
      <c r="AB143" s="14"/>
      <c r="AC143" s="14"/>
      <c r="AD143" s="14"/>
      <c r="AE143" s="14"/>
      <c r="AT143" s="260" t="s">
        <v>206</v>
      </c>
      <c r="AU143" s="260" t="s">
        <v>84</v>
      </c>
      <c r="AV143" s="14" t="s">
        <v>84</v>
      </c>
      <c r="AW143" s="14" t="s">
        <v>5</v>
      </c>
      <c r="AX143" s="14" t="s">
        <v>74</v>
      </c>
      <c r="AY143" s="260" t="s">
        <v>194</v>
      </c>
    </row>
    <row r="144" s="15" customFormat="1">
      <c r="A144" s="15"/>
      <c r="B144" s="261"/>
      <c r="C144" s="262"/>
      <c r="D144" s="241" t="s">
        <v>206</v>
      </c>
      <c r="E144" s="263" t="s">
        <v>20</v>
      </c>
      <c r="F144" s="264" t="s">
        <v>210</v>
      </c>
      <c r="G144" s="262"/>
      <c r="H144" s="265">
        <v>1452</v>
      </c>
      <c r="I144" s="266"/>
      <c r="J144" s="266"/>
      <c r="K144" s="262"/>
      <c r="L144" s="262"/>
      <c r="M144" s="267"/>
      <c r="N144" s="268"/>
      <c r="O144" s="269"/>
      <c r="P144" s="269"/>
      <c r="Q144" s="269"/>
      <c r="R144" s="269"/>
      <c r="S144" s="269"/>
      <c r="T144" s="269"/>
      <c r="U144" s="269"/>
      <c r="V144" s="269"/>
      <c r="W144" s="269"/>
      <c r="X144" s="270"/>
      <c r="Y144" s="15"/>
      <c r="Z144" s="15"/>
      <c r="AA144" s="15"/>
      <c r="AB144" s="15"/>
      <c r="AC144" s="15"/>
      <c r="AD144" s="15"/>
      <c r="AE144" s="15"/>
      <c r="AT144" s="271" t="s">
        <v>206</v>
      </c>
      <c r="AU144" s="271" t="s">
        <v>84</v>
      </c>
      <c r="AV144" s="15" t="s">
        <v>202</v>
      </c>
      <c r="AW144" s="15" t="s">
        <v>5</v>
      </c>
      <c r="AX144" s="15" t="s">
        <v>82</v>
      </c>
      <c r="AY144" s="271" t="s">
        <v>194</v>
      </c>
    </row>
    <row r="145" s="2" customFormat="1" ht="16.5" customHeight="1">
      <c r="A145" s="41"/>
      <c r="B145" s="42"/>
      <c r="C145" s="283" t="s">
        <v>243</v>
      </c>
      <c r="D145" s="283" t="s">
        <v>418</v>
      </c>
      <c r="E145" s="284" t="s">
        <v>2064</v>
      </c>
      <c r="F145" s="285" t="s">
        <v>2065</v>
      </c>
      <c r="G145" s="286" t="s">
        <v>1642</v>
      </c>
      <c r="H145" s="287">
        <v>29.039999999999999</v>
      </c>
      <c r="I145" s="288"/>
      <c r="J145" s="289"/>
      <c r="K145" s="290">
        <f>ROUND(P145*H145,2)</f>
        <v>0</v>
      </c>
      <c r="L145" s="285" t="s">
        <v>20</v>
      </c>
      <c r="M145" s="291"/>
      <c r="N145" s="292" t="s">
        <v>20</v>
      </c>
      <c r="O145" s="228" t="s">
        <v>43</v>
      </c>
      <c r="P145" s="229">
        <f>I145+J145</f>
        <v>0</v>
      </c>
      <c r="Q145" s="229">
        <f>ROUND(I145*H145,2)</f>
        <v>0</v>
      </c>
      <c r="R145" s="229">
        <f>ROUND(J145*H145,2)</f>
        <v>0</v>
      </c>
      <c r="S145" s="87"/>
      <c r="T145" s="230">
        <f>S145*H145</f>
        <v>0</v>
      </c>
      <c r="U145" s="230">
        <v>0.001</v>
      </c>
      <c r="V145" s="230">
        <f>U145*H145</f>
        <v>0.02904</v>
      </c>
      <c r="W145" s="230">
        <v>0</v>
      </c>
      <c r="X145" s="231">
        <f>W145*H145</f>
        <v>0</v>
      </c>
      <c r="Y145" s="41"/>
      <c r="Z145" s="41"/>
      <c r="AA145" s="41"/>
      <c r="AB145" s="41"/>
      <c r="AC145" s="41"/>
      <c r="AD145" s="41"/>
      <c r="AE145" s="41"/>
      <c r="AR145" s="232" t="s">
        <v>243</v>
      </c>
      <c r="AT145" s="232" t="s">
        <v>418</v>
      </c>
      <c r="AU145" s="232" t="s">
        <v>84</v>
      </c>
      <c r="AY145" s="20" t="s">
        <v>194</v>
      </c>
      <c r="BE145" s="233">
        <f>IF(O145="základní",K145,0)</f>
        <v>0</v>
      </c>
      <c r="BF145" s="233">
        <f>IF(O145="snížená",K145,0)</f>
        <v>0</v>
      </c>
      <c r="BG145" s="233">
        <f>IF(O145="zákl. přenesená",K145,0)</f>
        <v>0</v>
      </c>
      <c r="BH145" s="233">
        <f>IF(O145="sníž. přenesená",K145,0)</f>
        <v>0</v>
      </c>
      <c r="BI145" s="233">
        <f>IF(O145="nulová",K145,0)</f>
        <v>0</v>
      </c>
      <c r="BJ145" s="20" t="s">
        <v>82</v>
      </c>
      <c r="BK145" s="233">
        <f>ROUND(P145*H145,2)</f>
        <v>0</v>
      </c>
      <c r="BL145" s="20" t="s">
        <v>202</v>
      </c>
      <c r="BM145" s="232" t="s">
        <v>2066</v>
      </c>
    </row>
    <row r="146" s="13" customFormat="1">
      <c r="A146" s="13"/>
      <c r="B146" s="239"/>
      <c r="C146" s="240"/>
      <c r="D146" s="241" t="s">
        <v>206</v>
      </c>
      <c r="E146" s="242" t="s">
        <v>20</v>
      </c>
      <c r="F146" s="243" t="s">
        <v>2041</v>
      </c>
      <c r="G146" s="240"/>
      <c r="H146" s="242" t="s">
        <v>20</v>
      </c>
      <c r="I146" s="244"/>
      <c r="J146" s="244"/>
      <c r="K146" s="240"/>
      <c r="L146" s="240"/>
      <c r="M146" s="245"/>
      <c r="N146" s="246"/>
      <c r="O146" s="247"/>
      <c r="P146" s="247"/>
      <c r="Q146" s="247"/>
      <c r="R146" s="247"/>
      <c r="S146" s="247"/>
      <c r="T146" s="247"/>
      <c r="U146" s="247"/>
      <c r="V146" s="247"/>
      <c r="W146" s="247"/>
      <c r="X146" s="248"/>
      <c r="Y146" s="13"/>
      <c r="Z146" s="13"/>
      <c r="AA146" s="13"/>
      <c r="AB146" s="13"/>
      <c r="AC146" s="13"/>
      <c r="AD146" s="13"/>
      <c r="AE146" s="13"/>
      <c r="AT146" s="249" t="s">
        <v>206</v>
      </c>
      <c r="AU146" s="249" t="s">
        <v>84</v>
      </c>
      <c r="AV146" s="13" t="s">
        <v>82</v>
      </c>
      <c r="AW146" s="13" t="s">
        <v>5</v>
      </c>
      <c r="AX146" s="13" t="s">
        <v>74</v>
      </c>
      <c r="AY146" s="249" t="s">
        <v>194</v>
      </c>
    </row>
    <row r="147" s="13" customFormat="1">
      <c r="A147" s="13"/>
      <c r="B147" s="239"/>
      <c r="C147" s="240"/>
      <c r="D147" s="241" t="s">
        <v>206</v>
      </c>
      <c r="E147" s="242" t="s">
        <v>20</v>
      </c>
      <c r="F147" s="243" t="s">
        <v>2067</v>
      </c>
      <c r="G147" s="240"/>
      <c r="H147" s="242" t="s">
        <v>20</v>
      </c>
      <c r="I147" s="244"/>
      <c r="J147" s="244"/>
      <c r="K147" s="240"/>
      <c r="L147" s="240"/>
      <c r="M147" s="245"/>
      <c r="N147" s="246"/>
      <c r="O147" s="247"/>
      <c r="P147" s="247"/>
      <c r="Q147" s="247"/>
      <c r="R147" s="247"/>
      <c r="S147" s="247"/>
      <c r="T147" s="247"/>
      <c r="U147" s="247"/>
      <c r="V147" s="247"/>
      <c r="W147" s="247"/>
      <c r="X147" s="248"/>
      <c r="Y147" s="13"/>
      <c r="Z147" s="13"/>
      <c r="AA147" s="13"/>
      <c r="AB147" s="13"/>
      <c r="AC147" s="13"/>
      <c r="AD147" s="13"/>
      <c r="AE147" s="13"/>
      <c r="AT147" s="249" t="s">
        <v>206</v>
      </c>
      <c r="AU147" s="249" t="s">
        <v>84</v>
      </c>
      <c r="AV147" s="13" t="s">
        <v>82</v>
      </c>
      <c r="AW147" s="13" t="s">
        <v>5</v>
      </c>
      <c r="AX147" s="13" t="s">
        <v>74</v>
      </c>
      <c r="AY147" s="249" t="s">
        <v>194</v>
      </c>
    </row>
    <row r="148" s="13" customFormat="1">
      <c r="A148" s="13"/>
      <c r="B148" s="239"/>
      <c r="C148" s="240"/>
      <c r="D148" s="241" t="s">
        <v>206</v>
      </c>
      <c r="E148" s="242" t="s">
        <v>20</v>
      </c>
      <c r="F148" s="243" t="s">
        <v>1642</v>
      </c>
      <c r="G148" s="240"/>
      <c r="H148" s="242" t="s">
        <v>20</v>
      </c>
      <c r="I148" s="244"/>
      <c r="J148" s="244"/>
      <c r="K148" s="240"/>
      <c r="L148" s="240"/>
      <c r="M148" s="245"/>
      <c r="N148" s="246"/>
      <c r="O148" s="247"/>
      <c r="P148" s="247"/>
      <c r="Q148" s="247"/>
      <c r="R148" s="247"/>
      <c r="S148" s="247"/>
      <c r="T148" s="247"/>
      <c r="U148" s="247"/>
      <c r="V148" s="247"/>
      <c r="W148" s="247"/>
      <c r="X148" s="248"/>
      <c r="Y148" s="13"/>
      <c r="Z148" s="13"/>
      <c r="AA148" s="13"/>
      <c r="AB148" s="13"/>
      <c r="AC148" s="13"/>
      <c r="AD148" s="13"/>
      <c r="AE148" s="13"/>
      <c r="AT148" s="249" t="s">
        <v>206</v>
      </c>
      <c r="AU148" s="249" t="s">
        <v>84</v>
      </c>
      <c r="AV148" s="13" t="s">
        <v>82</v>
      </c>
      <c r="AW148" s="13" t="s">
        <v>5</v>
      </c>
      <c r="AX148" s="13" t="s">
        <v>74</v>
      </c>
      <c r="AY148" s="249" t="s">
        <v>194</v>
      </c>
    </row>
    <row r="149" s="14" customFormat="1">
      <c r="A149" s="14"/>
      <c r="B149" s="250"/>
      <c r="C149" s="251"/>
      <c r="D149" s="241" t="s">
        <v>206</v>
      </c>
      <c r="E149" s="252" t="s">
        <v>20</v>
      </c>
      <c r="F149" s="253" t="s">
        <v>2068</v>
      </c>
      <c r="G149" s="251"/>
      <c r="H149" s="254">
        <v>29.039999999999999</v>
      </c>
      <c r="I149" s="255"/>
      <c r="J149" s="255"/>
      <c r="K149" s="251"/>
      <c r="L149" s="251"/>
      <c r="M149" s="256"/>
      <c r="N149" s="257"/>
      <c r="O149" s="258"/>
      <c r="P149" s="258"/>
      <c r="Q149" s="258"/>
      <c r="R149" s="258"/>
      <c r="S149" s="258"/>
      <c r="T149" s="258"/>
      <c r="U149" s="258"/>
      <c r="V149" s="258"/>
      <c r="W149" s="258"/>
      <c r="X149" s="259"/>
      <c r="Y149" s="14"/>
      <c r="Z149" s="14"/>
      <c r="AA149" s="14"/>
      <c r="AB149" s="14"/>
      <c r="AC149" s="14"/>
      <c r="AD149" s="14"/>
      <c r="AE149" s="14"/>
      <c r="AT149" s="260" t="s">
        <v>206</v>
      </c>
      <c r="AU149" s="260" t="s">
        <v>84</v>
      </c>
      <c r="AV149" s="14" t="s">
        <v>84</v>
      </c>
      <c r="AW149" s="14" t="s">
        <v>5</v>
      </c>
      <c r="AX149" s="14" t="s">
        <v>74</v>
      </c>
      <c r="AY149" s="260" t="s">
        <v>194</v>
      </c>
    </row>
    <row r="150" s="15" customFormat="1">
      <c r="A150" s="15"/>
      <c r="B150" s="261"/>
      <c r="C150" s="262"/>
      <c r="D150" s="241" t="s">
        <v>206</v>
      </c>
      <c r="E150" s="263" t="s">
        <v>20</v>
      </c>
      <c r="F150" s="264" t="s">
        <v>210</v>
      </c>
      <c r="G150" s="262"/>
      <c r="H150" s="265">
        <v>29.039999999999999</v>
      </c>
      <c r="I150" s="266"/>
      <c r="J150" s="266"/>
      <c r="K150" s="262"/>
      <c r="L150" s="262"/>
      <c r="M150" s="267"/>
      <c r="N150" s="268"/>
      <c r="O150" s="269"/>
      <c r="P150" s="269"/>
      <c r="Q150" s="269"/>
      <c r="R150" s="269"/>
      <c r="S150" s="269"/>
      <c r="T150" s="269"/>
      <c r="U150" s="269"/>
      <c r="V150" s="269"/>
      <c r="W150" s="269"/>
      <c r="X150" s="270"/>
      <c r="Y150" s="15"/>
      <c r="Z150" s="15"/>
      <c r="AA150" s="15"/>
      <c r="AB150" s="15"/>
      <c r="AC150" s="15"/>
      <c r="AD150" s="15"/>
      <c r="AE150" s="15"/>
      <c r="AT150" s="271" t="s">
        <v>206</v>
      </c>
      <c r="AU150" s="271" t="s">
        <v>84</v>
      </c>
      <c r="AV150" s="15" t="s">
        <v>202</v>
      </c>
      <c r="AW150" s="15" t="s">
        <v>5</v>
      </c>
      <c r="AX150" s="15" t="s">
        <v>82</v>
      </c>
      <c r="AY150" s="271" t="s">
        <v>194</v>
      </c>
    </row>
    <row r="151" s="2" customFormat="1" ht="24.15" customHeight="1">
      <c r="A151" s="41"/>
      <c r="B151" s="42"/>
      <c r="C151" s="220" t="s">
        <v>248</v>
      </c>
      <c r="D151" s="220" t="s">
        <v>197</v>
      </c>
      <c r="E151" s="221" t="s">
        <v>2069</v>
      </c>
      <c r="F151" s="222" t="s">
        <v>2070</v>
      </c>
      <c r="G151" s="223" t="s">
        <v>200</v>
      </c>
      <c r="H151" s="224">
        <v>1452</v>
      </c>
      <c r="I151" s="225"/>
      <c r="J151" s="225"/>
      <c r="K151" s="226">
        <f>ROUND(P151*H151,2)</f>
        <v>0</v>
      </c>
      <c r="L151" s="222" t="s">
        <v>201</v>
      </c>
      <c r="M151" s="47"/>
      <c r="N151" s="227" t="s">
        <v>20</v>
      </c>
      <c r="O151" s="228" t="s">
        <v>43</v>
      </c>
      <c r="P151" s="229">
        <f>I151+J151</f>
        <v>0</v>
      </c>
      <c r="Q151" s="229">
        <f>ROUND(I151*H151,2)</f>
        <v>0</v>
      </c>
      <c r="R151" s="229">
        <f>ROUND(J151*H151,2)</f>
        <v>0</v>
      </c>
      <c r="S151" s="87"/>
      <c r="T151" s="230">
        <f>S151*H151</f>
        <v>0</v>
      </c>
      <c r="U151" s="230">
        <v>3.3000000000000002E-06</v>
      </c>
      <c r="V151" s="230">
        <f>U151*H151</f>
        <v>0.0047916</v>
      </c>
      <c r="W151" s="230">
        <v>0</v>
      </c>
      <c r="X151" s="231">
        <f>W151*H151</f>
        <v>0</v>
      </c>
      <c r="Y151" s="41"/>
      <c r="Z151" s="41"/>
      <c r="AA151" s="41"/>
      <c r="AB151" s="41"/>
      <c r="AC151" s="41"/>
      <c r="AD151" s="41"/>
      <c r="AE151" s="41"/>
      <c r="AR151" s="232" t="s">
        <v>202</v>
      </c>
      <c r="AT151" s="232" t="s">
        <v>197</v>
      </c>
      <c r="AU151" s="232" t="s">
        <v>84</v>
      </c>
      <c r="AY151" s="20" t="s">
        <v>194</v>
      </c>
      <c r="BE151" s="233">
        <f>IF(O151="základní",K151,0)</f>
        <v>0</v>
      </c>
      <c r="BF151" s="233">
        <f>IF(O151="snížená",K151,0)</f>
        <v>0</v>
      </c>
      <c r="BG151" s="233">
        <f>IF(O151="zákl. přenesená",K151,0)</f>
        <v>0</v>
      </c>
      <c r="BH151" s="233">
        <f>IF(O151="sníž. přenesená",K151,0)</f>
        <v>0</v>
      </c>
      <c r="BI151" s="233">
        <f>IF(O151="nulová",K151,0)</f>
        <v>0</v>
      </c>
      <c r="BJ151" s="20" t="s">
        <v>82</v>
      </c>
      <c r="BK151" s="233">
        <f>ROUND(P151*H151,2)</f>
        <v>0</v>
      </c>
      <c r="BL151" s="20" t="s">
        <v>202</v>
      </c>
      <c r="BM151" s="232" t="s">
        <v>2071</v>
      </c>
    </row>
    <row r="152" s="2" customFormat="1">
      <c r="A152" s="41"/>
      <c r="B152" s="42"/>
      <c r="C152" s="43"/>
      <c r="D152" s="234" t="s">
        <v>204</v>
      </c>
      <c r="E152" s="43"/>
      <c r="F152" s="235" t="s">
        <v>2072</v>
      </c>
      <c r="G152" s="43"/>
      <c r="H152" s="43"/>
      <c r="I152" s="236"/>
      <c r="J152" s="236"/>
      <c r="K152" s="43"/>
      <c r="L152" s="43"/>
      <c r="M152" s="47"/>
      <c r="N152" s="237"/>
      <c r="O152" s="238"/>
      <c r="P152" s="87"/>
      <c r="Q152" s="87"/>
      <c r="R152" s="87"/>
      <c r="S152" s="87"/>
      <c r="T152" s="87"/>
      <c r="U152" s="87"/>
      <c r="V152" s="87"/>
      <c r="W152" s="87"/>
      <c r="X152" s="88"/>
      <c r="Y152" s="41"/>
      <c r="Z152" s="41"/>
      <c r="AA152" s="41"/>
      <c r="AB152" s="41"/>
      <c r="AC152" s="41"/>
      <c r="AD152" s="41"/>
      <c r="AE152" s="41"/>
      <c r="AT152" s="20" t="s">
        <v>204</v>
      </c>
      <c r="AU152" s="20" t="s">
        <v>84</v>
      </c>
    </row>
    <row r="153" s="13" customFormat="1">
      <c r="A153" s="13"/>
      <c r="B153" s="239"/>
      <c r="C153" s="240"/>
      <c r="D153" s="241" t="s">
        <v>206</v>
      </c>
      <c r="E153" s="242" t="s">
        <v>20</v>
      </c>
      <c r="F153" s="243" t="s">
        <v>2058</v>
      </c>
      <c r="G153" s="240"/>
      <c r="H153" s="242" t="s">
        <v>20</v>
      </c>
      <c r="I153" s="244"/>
      <c r="J153" s="244"/>
      <c r="K153" s="240"/>
      <c r="L153" s="240"/>
      <c r="M153" s="245"/>
      <c r="N153" s="246"/>
      <c r="O153" s="247"/>
      <c r="P153" s="247"/>
      <c r="Q153" s="247"/>
      <c r="R153" s="247"/>
      <c r="S153" s="247"/>
      <c r="T153" s="247"/>
      <c r="U153" s="247"/>
      <c r="V153" s="247"/>
      <c r="W153" s="247"/>
      <c r="X153" s="248"/>
      <c r="Y153" s="13"/>
      <c r="Z153" s="13"/>
      <c r="AA153" s="13"/>
      <c r="AB153" s="13"/>
      <c r="AC153" s="13"/>
      <c r="AD153" s="13"/>
      <c r="AE153" s="13"/>
      <c r="AT153" s="249" t="s">
        <v>206</v>
      </c>
      <c r="AU153" s="249" t="s">
        <v>84</v>
      </c>
      <c r="AV153" s="13" t="s">
        <v>82</v>
      </c>
      <c r="AW153" s="13" t="s">
        <v>5</v>
      </c>
      <c r="AX153" s="13" t="s">
        <v>74</v>
      </c>
      <c r="AY153" s="249" t="s">
        <v>194</v>
      </c>
    </row>
    <row r="154" s="14" customFormat="1">
      <c r="A154" s="14"/>
      <c r="B154" s="250"/>
      <c r="C154" s="251"/>
      <c r="D154" s="241" t="s">
        <v>206</v>
      </c>
      <c r="E154" s="252" t="s">
        <v>20</v>
      </c>
      <c r="F154" s="253" t="s">
        <v>2042</v>
      </c>
      <c r="G154" s="251"/>
      <c r="H154" s="254">
        <v>1452</v>
      </c>
      <c r="I154" s="255"/>
      <c r="J154" s="255"/>
      <c r="K154" s="251"/>
      <c r="L154" s="251"/>
      <c r="M154" s="256"/>
      <c r="N154" s="257"/>
      <c r="O154" s="258"/>
      <c r="P154" s="258"/>
      <c r="Q154" s="258"/>
      <c r="R154" s="258"/>
      <c r="S154" s="258"/>
      <c r="T154" s="258"/>
      <c r="U154" s="258"/>
      <c r="V154" s="258"/>
      <c r="W154" s="258"/>
      <c r="X154" s="259"/>
      <c r="Y154" s="14"/>
      <c r="Z154" s="14"/>
      <c r="AA154" s="14"/>
      <c r="AB154" s="14"/>
      <c r="AC154" s="14"/>
      <c r="AD154" s="14"/>
      <c r="AE154" s="14"/>
      <c r="AT154" s="260" t="s">
        <v>206</v>
      </c>
      <c r="AU154" s="260" t="s">
        <v>84</v>
      </c>
      <c r="AV154" s="14" t="s">
        <v>84</v>
      </c>
      <c r="AW154" s="14" t="s">
        <v>5</v>
      </c>
      <c r="AX154" s="14" t="s">
        <v>74</v>
      </c>
      <c r="AY154" s="260" t="s">
        <v>194</v>
      </c>
    </row>
    <row r="155" s="15" customFormat="1">
      <c r="A155" s="15"/>
      <c r="B155" s="261"/>
      <c r="C155" s="262"/>
      <c r="D155" s="241" t="s">
        <v>206</v>
      </c>
      <c r="E155" s="263" t="s">
        <v>20</v>
      </c>
      <c r="F155" s="264" t="s">
        <v>210</v>
      </c>
      <c r="G155" s="262"/>
      <c r="H155" s="265">
        <v>1452</v>
      </c>
      <c r="I155" s="266"/>
      <c r="J155" s="266"/>
      <c r="K155" s="262"/>
      <c r="L155" s="262"/>
      <c r="M155" s="267"/>
      <c r="N155" s="268"/>
      <c r="O155" s="269"/>
      <c r="P155" s="269"/>
      <c r="Q155" s="269"/>
      <c r="R155" s="269"/>
      <c r="S155" s="269"/>
      <c r="T155" s="269"/>
      <c r="U155" s="269"/>
      <c r="V155" s="269"/>
      <c r="W155" s="269"/>
      <c r="X155" s="270"/>
      <c r="Y155" s="15"/>
      <c r="Z155" s="15"/>
      <c r="AA155" s="15"/>
      <c r="AB155" s="15"/>
      <c r="AC155" s="15"/>
      <c r="AD155" s="15"/>
      <c r="AE155" s="15"/>
      <c r="AT155" s="271" t="s">
        <v>206</v>
      </c>
      <c r="AU155" s="271" t="s">
        <v>84</v>
      </c>
      <c r="AV155" s="15" t="s">
        <v>202</v>
      </c>
      <c r="AW155" s="15" t="s">
        <v>5</v>
      </c>
      <c r="AX155" s="15" t="s">
        <v>82</v>
      </c>
      <c r="AY155" s="271" t="s">
        <v>194</v>
      </c>
    </row>
    <row r="156" s="2" customFormat="1" ht="24.15" customHeight="1">
      <c r="A156" s="41"/>
      <c r="B156" s="42"/>
      <c r="C156" s="220" t="s">
        <v>266</v>
      </c>
      <c r="D156" s="220" t="s">
        <v>197</v>
      </c>
      <c r="E156" s="221" t="s">
        <v>2073</v>
      </c>
      <c r="F156" s="222" t="s">
        <v>2074</v>
      </c>
      <c r="G156" s="223" t="s">
        <v>262</v>
      </c>
      <c r="H156" s="224">
        <v>0.086999999999999994</v>
      </c>
      <c r="I156" s="225"/>
      <c r="J156" s="225"/>
      <c r="K156" s="226">
        <f>ROUND(P156*H156,2)</f>
        <v>0</v>
      </c>
      <c r="L156" s="222" t="s">
        <v>201</v>
      </c>
      <c r="M156" s="47"/>
      <c r="N156" s="227" t="s">
        <v>20</v>
      </c>
      <c r="O156" s="228" t="s">
        <v>43</v>
      </c>
      <c r="P156" s="229">
        <f>I156+J156</f>
        <v>0</v>
      </c>
      <c r="Q156" s="229">
        <f>ROUND(I156*H156,2)</f>
        <v>0</v>
      </c>
      <c r="R156" s="229">
        <f>ROUND(J156*H156,2)</f>
        <v>0</v>
      </c>
      <c r="S156" s="87"/>
      <c r="T156" s="230">
        <f>S156*H156</f>
        <v>0</v>
      </c>
      <c r="U156" s="230">
        <v>0</v>
      </c>
      <c r="V156" s="230">
        <f>U156*H156</f>
        <v>0</v>
      </c>
      <c r="W156" s="230">
        <v>0</v>
      </c>
      <c r="X156" s="231">
        <f>W156*H156</f>
        <v>0</v>
      </c>
      <c r="Y156" s="41"/>
      <c r="Z156" s="41"/>
      <c r="AA156" s="41"/>
      <c r="AB156" s="41"/>
      <c r="AC156" s="41"/>
      <c r="AD156" s="41"/>
      <c r="AE156" s="41"/>
      <c r="AR156" s="232" t="s">
        <v>202</v>
      </c>
      <c r="AT156" s="232" t="s">
        <v>197</v>
      </c>
      <c r="AU156" s="232" t="s">
        <v>84</v>
      </c>
      <c r="AY156" s="20" t="s">
        <v>194</v>
      </c>
      <c r="BE156" s="233">
        <f>IF(O156="základní",K156,0)</f>
        <v>0</v>
      </c>
      <c r="BF156" s="233">
        <f>IF(O156="snížená",K156,0)</f>
        <v>0</v>
      </c>
      <c r="BG156" s="233">
        <f>IF(O156="zákl. přenesená",K156,0)</f>
        <v>0</v>
      </c>
      <c r="BH156" s="233">
        <f>IF(O156="sníž. přenesená",K156,0)</f>
        <v>0</v>
      </c>
      <c r="BI156" s="233">
        <f>IF(O156="nulová",K156,0)</f>
        <v>0</v>
      </c>
      <c r="BJ156" s="20" t="s">
        <v>82</v>
      </c>
      <c r="BK156" s="233">
        <f>ROUND(P156*H156,2)</f>
        <v>0</v>
      </c>
      <c r="BL156" s="20" t="s">
        <v>202</v>
      </c>
      <c r="BM156" s="232" t="s">
        <v>2075</v>
      </c>
    </row>
    <row r="157" s="2" customFormat="1">
      <c r="A157" s="41"/>
      <c r="B157" s="42"/>
      <c r="C157" s="43"/>
      <c r="D157" s="234" t="s">
        <v>204</v>
      </c>
      <c r="E157" s="43"/>
      <c r="F157" s="235" t="s">
        <v>2076</v>
      </c>
      <c r="G157" s="43"/>
      <c r="H157" s="43"/>
      <c r="I157" s="236"/>
      <c r="J157" s="236"/>
      <c r="K157" s="43"/>
      <c r="L157" s="43"/>
      <c r="M157" s="47"/>
      <c r="N157" s="237"/>
      <c r="O157" s="238"/>
      <c r="P157" s="87"/>
      <c r="Q157" s="87"/>
      <c r="R157" s="87"/>
      <c r="S157" s="87"/>
      <c r="T157" s="87"/>
      <c r="U157" s="87"/>
      <c r="V157" s="87"/>
      <c r="W157" s="87"/>
      <c r="X157" s="88"/>
      <c r="Y157" s="41"/>
      <c r="Z157" s="41"/>
      <c r="AA157" s="41"/>
      <c r="AB157" s="41"/>
      <c r="AC157" s="41"/>
      <c r="AD157" s="41"/>
      <c r="AE157" s="41"/>
      <c r="AT157" s="20" t="s">
        <v>204</v>
      </c>
      <c r="AU157" s="20" t="s">
        <v>84</v>
      </c>
    </row>
    <row r="158" s="13" customFormat="1">
      <c r="A158" s="13"/>
      <c r="B158" s="239"/>
      <c r="C158" s="240"/>
      <c r="D158" s="241" t="s">
        <v>206</v>
      </c>
      <c r="E158" s="242" t="s">
        <v>20</v>
      </c>
      <c r="F158" s="243" t="s">
        <v>2041</v>
      </c>
      <c r="G158" s="240"/>
      <c r="H158" s="242" t="s">
        <v>20</v>
      </c>
      <c r="I158" s="244"/>
      <c r="J158" s="244"/>
      <c r="K158" s="240"/>
      <c r="L158" s="240"/>
      <c r="M158" s="245"/>
      <c r="N158" s="246"/>
      <c r="O158" s="247"/>
      <c r="P158" s="247"/>
      <c r="Q158" s="247"/>
      <c r="R158" s="247"/>
      <c r="S158" s="247"/>
      <c r="T158" s="247"/>
      <c r="U158" s="247"/>
      <c r="V158" s="247"/>
      <c r="W158" s="247"/>
      <c r="X158" s="248"/>
      <c r="Y158" s="13"/>
      <c r="Z158" s="13"/>
      <c r="AA158" s="13"/>
      <c r="AB158" s="13"/>
      <c r="AC158" s="13"/>
      <c r="AD158" s="13"/>
      <c r="AE158" s="13"/>
      <c r="AT158" s="249" t="s">
        <v>206</v>
      </c>
      <c r="AU158" s="249" t="s">
        <v>84</v>
      </c>
      <c r="AV158" s="13" t="s">
        <v>82</v>
      </c>
      <c r="AW158" s="13" t="s">
        <v>5</v>
      </c>
      <c r="AX158" s="13" t="s">
        <v>74</v>
      </c>
      <c r="AY158" s="249" t="s">
        <v>194</v>
      </c>
    </row>
    <row r="159" s="13" customFormat="1">
      <c r="A159" s="13"/>
      <c r="B159" s="239"/>
      <c r="C159" s="240"/>
      <c r="D159" s="241" t="s">
        <v>206</v>
      </c>
      <c r="E159" s="242" t="s">
        <v>20</v>
      </c>
      <c r="F159" s="243" t="s">
        <v>2077</v>
      </c>
      <c r="G159" s="240"/>
      <c r="H159" s="242" t="s">
        <v>20</v>
      </c>
      <c r="I159" s="244"/>
      <c r="J159" s="244"/>
      <c r="K159" s="240"/>
      <c r="L159" s="240"/>
      <c r="M159" s="245"/>
      <c r="N159" s="246"/>
      <c r="O159" s="247"/>
      <c r="P159" s="247"/>
      <c r="Q159" s="247"/>
      <c r="R159" s="247"/>
      <c r="S159" s="247"/>
      <c r="T159" s="247"/>
      <c r="U159" s="247"/>
      <c r="V159" s="247"/>
      <c r="W159" s="247"/>
      <c r="X159" s="248"/>
      <c r="Y159" s="13"/>
      <c r="Z159" s="13"/>
      <c r="AA159" s="13"/>
      <c r="AB159" s="13"/>
      <c r="AC159" s="13"/>
      <c r="AD159" s="13"/>
      <c r="AE159" s="13"/>
      <c r="AT159" s="249" t="s">
        <v>206</v>
      </c>
      <c r="AU159" s="249" t="s">
        <v>84</v>
      </c>
      <c r="AV159" s="13" t="s">
        <v>82</v>
      </c>
      <c r="AW159" s="13" t="s">
        <v>5</v>
      </c>
      <c r="AX159" s="13" t="s">
        <v>74</v>
      </c>
      <c r="AY159" s="249" t="s">
        <v>194</v>
      </c>
    </row>
    <row r="160" s="13" customFormat="1">
      <c r="A160" s="13"/>
      <c r="B160" s="239"/>
      <c r="C160" s="240"/>
      <c r="D160" s="241" t="s">
        <v>206</v>
      </c>
      <c r="E160" s="242" t="s">
        <v>20</v>
      </c>
      <c r="F160" s="243" t="s">
        <v>262</v>
      </c>
      <c r="G160" s="240"/>
      <c r="H160" s="242" t="s">
        <v>20</v>
      </c>
      <c r="I160" s="244"/>
      <c r="J160" s="244"/>
      <c r="K160" s="240"/>
      <c r="L160" s="240"/>
      <c r="M160" s="245"/>
      <c r="N160" s="246"/>
      <c r="O160" s="247"/>
      <c r="P160" s="247"/>
      <c r="Q160" s="247"/>
      <c r="R160" s="247"/>
      <c r="S160" s="247"/>
      <c r="T160" s="247"/>
      <c r="U160" s="247"/>
      <c r="V160" s="247"/>
      <c r="W160" s="247"/>
      <c r="X160" s="248"/>
      <c r="Y160" s="13"/>
      <c r="Z160" s="13"/>
      <c r="AA160" s="13"/>
      <c r="AB160" s="13"/>
      <c r="AC160" s="13"/>
      <c r="AD160" s="13"/>
      <c r="AE160" s="13"/>
      <c r="AT160" s="249" t="s">
        <v>206</v>
      </c>
      <c r="AU160" s="249" t="s">
        <v>84</v>
      </c>
      <c r="AV160" s="13" t="s">
        <v>82</v>
      </c>
      <c r="AW160" s="13" t="s">
        <v>5</v>
      </c>
      <c r="AX160" s="13" t="s">
        <v>74</v>
      </c>
      <c r="AY160" s="249" t="s">
        <v>194</v>
      </c>
    </row>
    <row r="161" s="14" customFormat="1">
      <c r="A161" s="14"/>
      <c r="B161" s="250"/>
      <c r="C161" s="251"/>
      <c r="D161" s="241" t="s">
        <v>206</v>
      </c>
      <c r="E161" s="252" t="s">
        <v>20</v>
      </c>
      <c r="F161" s="253" t="s">
        <v>2078</v>
      </c>
      <c r="G161" s="251"/>
      <c r="H161" s="254">
        <v>0.086999999999999994</v>
      </c>
      <c r="I161" s="255"/>
      <c r="J161" s="255"/>
      <c r="K161" s="251"/>
      <c r="L161" s="251"/>
      <c r="M161" s="256"/>
      <c r="N161" s="257"/>
      <c r="O161" s="258"/>
      <c r="P161" s="258"/>
      <c r="Q161" s="258"/>
      <c r="R161" s="258"/>
      <c r="S161" s="258"/>
      <c r="T161" s="258"/>
      <c r="U161" s="258"/>
      <c r="V161" s="258"/>
      <c r="W161" s="258"/>
      <c r="X161" s="259"/>
      <c r="Y161" s="14"/>
      <c r="Z161" s="14"/>
      <c r="AA161" s="14"/>
      <c r="AB161" s="14"/>
      <c r="AC161" s="14"/>
      <c r="AD161" s="14"/>
      <c r="AE161" s="14"/>
      <c r="AT161" s="260" t="s">
        <v>206</v>
      </c>
      <c r="AU161" s="260" t="s">
        <v>84</v>
      </c>
      <c r="AV161" s="14" t="s">
        <v>84</v>
      </c>
      <c r="AW161" s="14" t="s">
        <v>5</v>
      </c>
      <c r="AX161" s="14" t="s">
        <v>74</v>
      </c>
      <c r="AY161" s="260" t="s">
        <v>194</v>
      </c>
    </row>
    <row r="162" s="15" customFormat="1">
      <c r="A162" s="15"/>
      <c r="B162" s="261"/>
      <c r="C162" s="262"/>
      <c r="D162" s="241" t="s">
        <v>206</v>
      </c>
      <c r="E162" s="263" t="s">
        <v>20</v>
      </c>
      <c r="F162" s="264" t="s">
        <v>210</v>
      </c>
      <c r="G162" s="262"/>
      <c r="H162" s="265">
        <v>0.086999999999999994</v>
      </c>
      <c r="I162" s="266"/>
      <c r="J162" s="266"/>
      <c r="K162" s="262"/>
      <c r="L162" s="262"/>
      <c r="M162" s="267"/>
      <c r="N162" s="268"/>
      <c r="O162" s="269"/>
      <c r="P162" s="269"/>
      <c r="Q162" s="269"/>
      <c r="R162" s="269"/>
      <c r="S162" s="269"/>
      <c r="T162" s="269"/>
      <c r="U162" s="269"/>
      <c r="V162" s="269"/>
      <c r="W162" s="269"/>
      <c r="X162" s="270"/>
      <c r="Y162" s="15"/>
      <c r="Z162" s="15"/>
      <c r="AA162" s="15"/>
      <c r="AB162" s="15"/>
      <c r="AC162" s="15"/>
      <c r="AD162" s="15"/>
      <c r="AE162" s="15"/>
      <c r="AT162" s="271" t="s">
        <v>206</v>
      </c>
      <c r="AU162" s="271" t="s">
        <v>84</v>
      </c>
      <c r="AV162" s="15" t="s">
        <v>202</v>
      </c>
      <c r="AW162" s="15" t="s">
        <v>5</v>
      </c>
      <c r="AX162" s="15" t="s">
        <v>82</v>
      </c>
      <c r="AY162" s="271" t="s">
        <v>194</v>
      </c>
    </row>
    <row r="163" s="2" customFormat="1" ht="16.5" customHeight="1">
      <c r="A163" s="41"/>
      <c r="B163" s="42"/>
      <c r="C163" s="283" t="s">
        <v>259</v>
      </c>
      <c r="D163" s="283" t="s">
        <v>418</v>
      </c>
      <c r="E163" s="284" t="s">
        <v>2079</v>
      </c>
      <c r="F163" s="285" t="s">
        <v>2080</v>
      </c>
      <c r="G163" s="286" t="s">
        <v>1642</v>
      </c>
      <c r="H163" s="287">
        <v>58.079999999999998</v>
      </c>
      <c r="I163" s="288"/>
      <c r="J163" s="289"/>
      <c r="K163" s="290">
        <f>ROUND(P163*H163,2)</f>
        <v>0</v>
      </c>
      <c r="L163" s="285" t="s">
        <v>20</v>
      </c>
      <c r="M163" s="291"/>
      <c r="N163" s="292" t="s">
        <v>20</v>
      </c>
      <c r="O163" s="228" t="s">
        <v>43</v>
      </c>
      <c r="P163" s="229">
        <f>I163+J163</f>
        <v>0</v>
      </c>
      <c r="Q163" s="229">
        <f>ROUND(I163*H163,2)</f>
        <v>0</v>
      </c>
      <c r="R163" s="229">
        <f>ROUND(J163*H163,2)</f>
        <v>0</v>
      </c>
      <c r="S163" s="87"/>
      <c r="T163" s="230">
        <f>S163*H163</f>
        <v>0</v>
      </c>
      <c r="U163" s="230">
        <v>0.001</v>
      </c>
      <c r="V163" s="230">
        <f>U163*H163</f>
        <v>0.05808</v>
      </c>
      <c r="W163" s="230">
        <v>0</v>
      </c>
      <c r="X163" s="231">
        <f>W163*H163</f>
        <v>0</v>
      </c>
      <c r="Y163" s="41"/>
      <c r="Z163" s="41"/>
      <c r="AA163" s="41"/>
      <c r="AB163" s="41"/>
      <c r="AC163" s="41"/>
      <c r="AD163" s="41"/>
      <c r="AE163" s="41"/>
      <c r="AR163" s="232" t="s">
        <v>243</v>
      </c>
      <c r="AT163" s="232" t="s">
        <v>418</v>
      </c>
      <c r="AU163" s="232" t="s">
        <v>84</v>
      </c>
      <c r="AY163" s="20" t="s">
        <v>194</v>
      </c>
      <c r="BE163" s="233">
        <f>IF(O163="základní",K163,0)</f>
        <v>0</v>
      </c>
      <c r="BF163" s="233">
        <f>IF(O163="snížená",K163,0)</f>
        <v>0</v>
      </c>
      <c r="BG163" s="233">
        <f>IF(O163="zákl. přenesená",K163,0)</f>
        <v>0</v>
      </c>
      <c r="BH163" s="233">
        <f>IF(O163="sníž. přenesená",K163,0)</f>
        <v>0</v>
      </c>
      <c r="BI163" s="233">
        <f>IF(O163="nulová",K163,0)</f>
        <v>0</v>
      </c>
      <c r="BJ163" s="20" t="s">
        <v>82</v>
      </c>
      <c r="BK163" s="233">
        <f>ROUND(P163*H163,2)</f>
        <v>0</v>
      </c>
      <c r="BL163" s="20" t="s">
        <v>202</v>
      </c>
      <c r="BM163" s="232" t="s">
        <v>2081</v>
      </c>
    </row>
    <row r="164" s="13" customFormat="1">
      <c r="A164" s="13"/>
      <c r="B164" s="239"/>
      <c r="C164" s="240"/>
      <c r="D164" s="241" t="s">
        <v>206</v>
      </c>
      <c r="E164" s="242" t="s">
        <v>20</v>
      </c>
      <c r="F164" s="243" t="s">
        <v>2041</v>
      </c>
      <c r="G164" s="240"/>
      <c r="H164" s="242" t="s">
        <v>20</v>
      </c>
      <c r="I164" s="244"/>
      <c r="J164" s="244"/>
      <c r="K164" s="240"/>
      <c r="L164" s="240"/>
      <c r="M164" s="245"/>
      <c r="N164" s="246"/>
      <c r="O164" s="247"/>
      <c r="P164" s="247"/>
      <c r="Q164" s="247"/>
      <c r="R164" s="247"/>
      <c r="S164" s="247"/>
      <c r="T164" s="247"/>
      <c r="U164" s="247"/>
      <c r="V164" s="247"/>
      <c r="W164" s="247"/>
      <c r="X164" s="248"/>
      <c r="Y164" s="13"/>
      <c r="Z164" s="13"/>
      <c r="AA164" s="13"/>
      <c r="AB164" s="13"/>
      <c r="AC164" s="13"/>
      <c r="AD164" s="13"/>
      <c r="AE164" s="13"/>
      <c r="AT164" s="249" t="s">
        <v>206</v>
      </c>
      <c r="AU164" s="249" t="s">
        <v>84</v>
      </c>
      <c r="AV164" s="13" t="s">
        <v>82</v>
      </c>
      <c r="AW164" s="13" t="s">
        <v>5</v>
      </c>
      <c r="AX164" s="13" t="s">
        <v>74</v>
      </c>
      <c r="AY164" s="249" t="s">
        <v>194</v>
      </c>
    </row>
    <row r="165" s="13" customFormat="1">
      <c r="A165" s="13"/>
      <c r="B165" s="239"/>
      <c r="C165" s="240"/>
      <c r="D165" s="241" t="s">
        <v>206</v>
      </c>
      <c r="E165" s="242" t="s">
        <v>20</v>
      </c>
      <c r="F165" s="243" t="s">
        <v>2080</v>
      </c>
      <c r="G165" s="240"/>
      <c r="H165" s="242" t="s">
        <v>20</v>
      </c>
      <c r="I165" s="244"/>
      <c r="J165" s="244"/>
      <c r="K165" s="240"/>
      <c r="L165" s="240"/>
      <c r="M165" s="245"/>
      <c r="N165" s="246"/>
      <c r="O165" s="247"/>
      <c r="P165" s="247"/>
      <c r="Q165" s="247"/>
      <c r="R165" s="247"/>
      <c r="S165" s="247"/>
      <c r="T165" s="247"/>
      <c r="U165" s="247"/>
      <c r="V165" s="247"/>
      <c r="W165" s="247"/>
      <c r="X165" s="248"/>
      <c r="Y165" s="13"/>
      <c r="Z165" s="13"/>
      <c r="AA165" s="13"/>
      <c r="AB165" s="13"/>
      <c r="AC165" s="13"/>
      <c r="AD165" s="13"/>
      <c r="AE165" s="13"/>
      <c r="AT165" s="249" t="s">
        <v>206</v>
      </c>
      <c r="AU165" s="249" t="s">
        <v>84</v>
      </c>
      <c r="AV165" s="13" t="s">
        <v>82</v>
      </c>
      <c r="AW165" s="13" t="s">
        <v>5</v>
      </c>
      <c r="AX165" s="13" t="s">
        <v>74</v>
      </c>
      <c r="AY165" s="249" t="s">
        <v>194</v>
      </c>
    </row>
    <row r="166" s="13" customFormat="1">
      <c r="A166" s="13"/>
      <c r="B166" s="239"/>
      <c r="C166" s="240"/>
      <c r="D166" s="241" t="s">
        <v>206</v>
      </c>
      <c r="E166" s="242" t="s">
        <v>20</v>
      </c>
      <c r="F166" s="243" t="s">
        <v>1642</v>
      </c>
      <c r="G166" s="240"/>
      <c r="H166" s="242" t="s">
        <v>20</v>
      </c>
      <c r="I166" s="244"/>
      <c r="J166" s="244"/>
      <c r="K166" s="240"/>
      <c r="L166" s="240"/>
      <c r="M166" s="245"/>
      <c r="N166" s="246"/>
      <c r="O166" s="247"/>
      <c r="P166" s="247"/>
      <c r="Q166" s="247"/>
      <c r="R166" s="247"/>
      <c r="S166" s="247"/>
      <c r="T166" s="247"/>
      <c r="U166" s="247"/>
      <c r="V166" s="247"/>
      <c r="W166" s="247"/>
      <c r="X166" s="248"/>
      <c r="Y166" s="13"/>
      <c r="Z166" s="13"/>
      <c r="AA166" s="13"/>
      <c r="AB166" s="13"/>
      <c r="AC166" s="13"/>
      <c r="AD166" s="13"/>
      <c r="AE166" s="13"/>
      <c r="AT166" s="249" t="s">
        <v>206</v>
      </c>
      <c r="AU166" s="249" t="s">
        <v>84</v>
      </c>
      <c r="AV166" s="13" t="s">
        <v>82</v>
      </c>
      <c r="AW166" s="13" t="s">
        <v>5</v>
      </c>
      <c r="AX166" s="13" t="s">
        <v>74</v>
      </c>
      <c r="AY166" s="249" t="s">
        <v>194</v>
      </c>
    </row>
    <row r="167" s="14" customFormat="1">
      <c r="A167" s="14"/>
      <c r="B167" s="250"/>
      <c r="C167" s="251"/>
      <c r="D167" s="241" t="s">
        <v>206</v>
      </c>
      <c r="E167" s="252" t="s">
        <v>20</v>
      </c>
      <c r="F167" s="253" t="s">
        <v>2082</v>
      </c>
      <c r="G167" s="251"/>
      <c r="H167" s="254">
        <v>58.079999999999998</v>
      </c>
      <c r="I167" s="255"/>
      <c r="J167" s="255"/>
      <c r="K167" s="251"/>
      <c r="L167" s="251"/>
      <c r="M167" s="256"/>
      <c r="N167" s="257"/>
      <c r="O167" s="258"/>
      <c r="P167" s="258"/>
      <c r="Q167" s="258"/>
      <c r="R167" s="258"/>
      <c r="S167" s="258"/>
      <c r="T167" s="258"/>
      <c r="U167" s="258"/>
      <c r="V167" s="258"/>
      <c r="W167" s="258"/>
      <c r="X167" s="259"/>
      <c r="Y167" s="14"/>
      <c r="Z167" s="14"/>
      <c r="AA167" s="14"/>
      <c r="AB167" s="14"/>
      <c r="AC167" s="14"/>
      <c r="AD167" s="14"/>
      <c r="AE167" s="14"/>
      <c r="AT167" s="260" t="s">
        <v>206</v>
      </c>
      <c r="AU167" s="260" t="s">
        <v>84</v>
      </c>
      <c r="AV167" s="14" t="s">
        <v>84</v>
      </c>
      <c r="AW167" s="14" t="s">
        <v>5</v>
      </c>
      <c r="AX167" s="14" t="s">
        <v>74</v>
      </c>
      <c r="AY167" s="260" t="s">
        <v>194</v>
      </c>
    </row>
    <row r="168" s="15" customFormat="1">
      <c r="A168" s="15"/>
      <c r="B168" s="261"/>
      <c r="C168" s="262"/>
      <c r="D168" s="241" t="s">
        <v>206</v>
      </c>
      <c r="E168" s="263" t="s">
        <v>20</v>
      </c>
      <c r="F168" s="264" t="s">
        <v>210</v>
      </c>
      <c r="G168" s="262"/>
      <c r="H168" s="265">
        <v>58.079999999999998</v>
      </c>
      <c r="I168" s="266"/>
      <c r="J168" s="266"/>
      <c r="K168" s="262"/>
      <c r="L168" s="262"/>
      <c r="M168" s="267"/>
      <c r="N168" s="268"/>
      <c r="O168" s="269"/>
      <c r="P168" s="269"/>
      <c r="Q168" s="269"/>
      <c r="R168" s="269"/>
      <c r="S168" s="269"/>
      <c r="T168" s="269"/>
      <c r="U168" s="269"/>
      <c r="V168" s="269"/>
      <c r="W168" s="269"/>
      <c r="X168" s="270"/>
      <c r="Y168" s="15"/>
      <c r="Z168" s="15"/>
      <c r="AA168" s="15"/>
      <c r="AB168" s="15"/>
      <c r="AC168" s="15"/>
      <c r="AD168" s="15"/>
      <c r="AE168" s="15"/>
      <c r="AT168" s="271" t="s">
        <v>206</v>
      </c>
      <c r="AU168" s="271" t="s">
        <v>84</v>
      </c>
      <c r="AV168" s="15" t="s">
        <v>202</v>
      </c>
      <c r="AW168" s="15" t="s">
        <v>5</v>
      </c>
      <c r="AX168" s="15" t="s">
        <v>82</v>
      </c>
      <c r="AY168" s="271" t="s">
        <v>194</v>
      </c>
    </row>
    <row r="169" s="2" customFormat="1" ht="24.15" customHeight="1">
      <c r="A169" s="41"/>
      <c r="B169" s="42"/>
      <c r="C169" s="220" t="s">
        <v>9</v>
      </c>
      <c r="D169" s="220" t="s">
        <v>197</v>
      </c>
      <c r="E169" s="221" t="s">
        <v>2073</v>
      </c>
      <c r="F169" s="222" t="s">
        <v>2074</v>
      </c>
      <c r="G169" s="223" t="s">
        <v>262</v>
      </c>
      <c r="H169" s="224">
        <v>0.086999999999999994</v>
      </c>
      <c r="I169" s="225"/>
      <c r="J169" s="225"/>
      <c r="K169" s="226">
        <f>ROUND(P169*H169,2)</f>
        <v>0</v>
      </c>
      <c r="L169" s="222" t="s">
        <v>201</v>
      </c>
      <c r="M169" s="47"/>
      <c r="N169" s="227" t="s">
        <v>20</v>
      </c>
      <c r="O169" s="228" t="s">
        <v>43</v>
      </c>
      <c r="P169" s="229">
        <f>I169+J169</f>
        <v>0</v>
      </c>
      <c r="Q169" s="229">
        <f>ROUND(I169*H169,2)</f>
        <v>0</v>
      </c>
      <c r="R169" s="229">
        <f>ROUND(J169*H169,2)</f>
        <v>0</v>
      </c>
      <c r="S169" s="87"/>
      <c r="T169" s="230">
        <f>S169*H169</f>
        <v>0</v>
      </c>
      <c r="U169" s="230">
        <v>0</v>
      </c>
      <c r="V169" s="230">
        <f>U169*H169</f>
        <v>0</v>
      </c>
      <c r="W169" s="230">
        <v>0</v>
      </c>
      <c r="X169" s="231">
        <f>W169*H169</f>
        <v>0</v>
      </c>
      <c r="Y169" s="41"/>
      <c r="Z169" s="41"/>
      <c r="AA169" s="41"/>
      <c r="AB169" s="41"/>
      <c r="AC169" s="41"/>
      <c r="AD169" s="41"/>
      <c r="AE169" s="41"/>
      <c r="AR169" s="232" t="s">
        <v>202</v>
      </c>
      <c r="AT169" s="232" t="s">
        <v>197</v>
      </c>
      <c r="AU169" s="232" t="s">
        <v>84</v>
      </c>
      <c r="AY169" s="20" t="s">
        <v>194</v>
      </c>
      <c r="BE169" s="233">
        <f>IF(O169="základní",K169,0)</f>
        <v>0</v>
      </c>
      <c r="BF169" s="233">
        <f>IF(O169="snížená",K169,0)</f>
        <v>0</v>
      </c>
      <c r="BG169" s="233">
        <f>IF(O169="zákl. přenesená",K169,0)</f>
        <v>0</v>
      </c>
      <c r="BH169" s="233">
        <f>IF(O169="sníž. přenesená",K169,0)</f>
        <v>0</v>
      </c>
      <c r="BI169" s="233">
        <f>IF(O169="nulová",K169,0)</f>
        <v>0</v>
      </c>
      <c r="BJ169" s="20" t="s">
        <v>82</v>
      </c>
      <c r="BK169" s="233">
        <f>ROUND(P169*H169,2)</f>
        <v>0</v>
      </c>
      <c r="BL169" s="20" t="s">
        <v>202</v>
      </c>
      <c r="BM169" s="232" t="s">
        <v>2083</v>
      </c>
    </row>
    <row r="170" s="2" customFormat="1">
      <c r="A170" s="41"/>
      <c r="B170" s="42"/>
      <c r="C170" s="43"/>
      <c r="D170" s="234" t="s">
        <v>204</v>
      </c>
      <c r="E170" s="43"/>
      <c r="F170" s="235" t="s">
        <v>2076</v>
      </c>
      <c r="G170" s="43"/>
      <c r="H170" s="43"/>
      <c r="I170" s="236"/>
      <c r="J170" s="236"/>
      <c r="K170" s="43"/>
      <c r="L170" s="43"/>
      <c r="M170" s="47"/>
      <c r="N170" s="237"/>
      <c r="O170" s="238"/>
      <c r="P170" s="87"/>
      <c r="Q170" s="87"/>
      <c r="R170" s="87"/>
      <c r="S170" s="87"/>
      <c r="T170" s="87"/>
      <c r="U170" s="87"/>
      <c r="V170" s="87"/>
      <c r="W170" s="87"/>
      <c r="X170" s="88"/>
      <c r="Y170" s="41"/>
      <c r="Z170" s="41"/>
      <c r="AA170" s="41"/>
      <c r="AB170" s="41"/>
      <c r="AC170" s="41"/>
      <c r="AD170" s="41"/>
      <c r="AE170" s="41"/>
      <c r="AT170" s="20" t="s">
        <v>204</v>
      </c>
      <c r="AU170" s="20" t="s">
        <v>84</v>
      </c>
    </row>
    <row r="171" s="13" customFormat="1">
      <c r="A171" s="13"/>
      <c r="B171" s="239"/>
      <c r="C171" s="240"/>
      <c r="D171" s="241" t="s">
        <v>206</v>
      </c>
      <c r="E171" s="242" t="s">
        <v>20</v>
      </c>
      <c r="F171" s="243" t="s">
        <v>2041</v>
      </c>
      <c r="G171" s="240"/>
      <c r="H171" s="242" t="s">
        <v>20</v>
      </c>
      <c r="I171" s="244"/>
      <c r="J171" s="244"/>
      <c r="K171" s="240"/>
      <c r="L171" s="240"/>
      <c r="M171" s="245"/>
      <c r="N171" s="246"/>
      <c r="O171" s="247"/>
      <c r="P171" s="247"/>
      <c r="Q171" s="247"/>
      <c r="R171" s="247"/>
      <c r="S171" s="247"/>
      <c r="T171" s="247"/>
      <c r="U171" s="247"/>
      <c r="V171" s="247"/>
      <c r="W171" s="247"/>
      <c r="X171" s="248"/>
      <c r="Y171" s="13"/>
      <c r="Z171" s="13"/>
      <c r="AA171" s="13"/>
      <c r="AB171" s="13"/>
      <c r="AC171" s="13"/>
      <c r="AD171" s="13"/>
      <c r="AE171" s="13"/>
      <c r="AT171" s="249" t="s">
        <v>206</v>
      </c>
      <c r="AU171" s="249" t="s">
        <v>84</v>
      </c>
      <c r="AV171" s="13" t="s">
        <v>82</v>
      </c>
      <c r="AW171" s="13" t="s">
        <v>5</v>
      </c>
      <c r="AX171" s="13" t="s">
        <v>74</v>
      </c>
      <c r="AY171" s="249" t="s">
        <v>194</v>
      </c>
    </row>
    <row r="172" s="13" customFormat="1">
      <c r="A172" s="13"/>
      <c r="B172" s="239"/>
      <c r="C172" s="240"/>
      <c r="D172" s="241" t="s">
        <v>206</v>
      </c>
      <c r="E172" s="242" t="s">
        <v>20</v>
      </c>
      <c r="F172" s="243" t="s">
        <v>2077</v>
      </c>
      <c r="G172" s="240"/>
      <c r="H172" s="242" t="s">
        <v>20</v>
      </c>
      <c r="I172" s="244"/>
      <c r="J172" s="244"/>
      <c r="K172" s="240"/>
      <c r="L172" s="240"/>
      <c r="M172" s="245"/>
      <c r="N172" s="246"/>
      <c r="O172" s="247"/>
      <c r="P172" s="247"/>
      <c r="Q172" s="247"/>
      <c r="R172" s="247"/>
      <c r="S172" s="247"/>
      <c r="T172" s="247"/>
      <c r="U172" s="247"/>
      <c r="V172" s="247"/>
      <c r="W172" s="247"/>
      <c r="X172" s="248"/>
      <c r="Y172" s="13"/>
      <c r="Z172" s="13"/>
      <c r="AA172" s="13"/>
      <c r="AB172" s="13"/>
      <c r="AC172" s="13"/>
      <c r="AD172" s="13"/>
      <c r="AE172" s="13"/>
      <c r="AT172" s="249" t="s">
        <v>206</v>
      </c>
      <c r="AU172" s="249" t="s">
        <v>84</v>
      </c>
      <c r="AV172" s="13" t="s">
        <v>82</v>
      </c>
      <c r="AW172" s="13" t="s">
        <v>5</v>
      </c>
      <c r="AX172" s="13" t="s">
        <v>74</v>
      </c>
      <c r="AY172" s="249" t="s">
        <v>194</v>
      </c>
    </row>
    <row r="173" s="13" customFormat="1">
      <c r="A173" s="13"/>
      <c r="B173" s="239"/>
      <c r="C173" s="240"/>
      <c r="D173" s="241" t="s">
        <v>206</v>
      </c>
      <c r="E173" s="242" t="s">
        <v>20</v>
      </c>
      <c r="F173" s="243" t="s">
        <v>262</v>
      </c>
      <c r="G173" s="240"/>
      <c r="H173" s="242" t="s">
        <v>20</v>
      </c>
      <c r="I173" s="244"/>
      <c r="J173" s="244"/>
      <c r="K173" s="240"/>
      <c r="L173" s="240"/>
      <c r="M173" s="245"/>
      <c r="N173" s="246"/>
      <c r="O173" s="247"/>
      <c r="P173" s="247"/>
      <c r="Q173" s="247"/>
      <c r="R173" s="247"/>
      <c r="S173" s="247"/>
      <c r="T173" s="247"/>
      <c r="U173" s="247"/>
      <c r="V173" s="247"/>
      <c r="W173" s="247"/>
      <c r="X173" s="248"/>
      <c r="Y173" s="13"/>
      <c r="Z173" s="13"/>
      <c r="AA173" s="13"/>
      <c r="AB173" s="13"/>
      <c r="AC173" s="13"/>
      <c r="AD173" s="13"/>
      <c r="AE173" s="13"/>
      <c r="AT173" s="249" t="s">
        <v>206</v>
      </c>
      <c r="AU173" s="249" t="s">
        <v>84</v>
      </c>
      <c r="AV173" s="13" t="s">
        <v>82</v>
      </c>
      <c r="AW173" s="13" t="s">
        <v>5</v>
      </c>
      <c r="AX173" s="13" t="s">
        <v>74</v>
      </c>
      <c r="AY173" s="249" t="s">
        <v>194</v>
      </c>
    </row>
    <row r="174" s="14" customFormat="1">
      <c r="A174" s="14"/>
      <c r="B174" s="250"/>
      <c r="C174" s="251"/>
      <c r="D174" s="241" t="s">
        <v>206</v>
      </c>
      <c r="E174" s="252" t="s">
        <v>20</v>
      </c>
      <c r="F174" s="253" t="s">
        <v>2078</v>
      </c>
      <c r="G174" s="251"/>
      <c r="H174" s="254">
        <v>0.086999999999999994</v>
      </c>
      <c r="I174" s="255"/>
      <c r="J174" s="255"/>
      <c r="K174" s="251"/>
      <c r="L174" s="251"/>
      <c r="M174" s="256"/>
      <c r="N174" s="257"/>
      <c r="O174" s="258"/>
      <c r="P174" s="258"/>
      <c r="Q174" s="258"/>
      <c r="R174" s="258"/>
      <c r="S174" s="258"/>
      <c r="T174" s="258"/>
      <c r="U174" s="258"/>
      <c r="V174" s="258"/>
      <c r="W174" s="258"/>
      <c r="X174" s="259"/>
      <c r="Y174" s="14"/>
      <c r="Z174" s="14"/>
      <c r="AA174" s="14"/>
      <c r="AB174" s="14"/>
      <c r="AC174" s="14"/>
      <c r="AD174" s="14"/>
      <c r="AE174" s="14"/>
      <c r="AT174" s="260" t="s">
        <v>206</v>
      </c>
      <c r="AU174" s="260" t="s">
        <v>84</v>
      </c>
      <c r="AV174" s="14" t="s">
        <v>84</v>
      </c>
      <c r="AW174" s="14" t="s">
        <v>5</v>
      </c>
      <c r="AX174" s="14" t="s">
        <v>74</v>
      </c>
      <c r="AY174" s="260" t="s">
        <v>194</v>
      </c>
    </row>
    <row r="175" s="15" customFormat="1">
      <c r="A175" s="15"/>
      <c r="B175" s="261"/>
      <c r="C175" s="262"/>
      <c r="D175" s="241" t="s">
        <v>206</v>
      </c>
      <c r="E175" s="263" t="s">
        <v>20</v>
      </c>
      <c r="F175" s="264" t="s">
        <v>210</v>
      </c>
      <c r="G175" s="262"/>
      <c r="H175" s="265">
        <v>0.086999999999999994</v>
      </c>
      <c r="I175" s="266"/>
      <c r="J175" s="266"/>
      <c r="K175" s="262"/>
      <c r="L175" s="262"/>
      <c r="M175" s="267"/>
      <c r="N175" s="268"/>
      <c r="O175" s="269"/>
      <c r="P175" s="269"/>
      <c r="Q175" s="269"/>
      <c r="R175" s="269"/>
      <c r="S175" s="269"/>
      <c r="T175" s="269"/>
      <c r="U175" s="269"/>
      <c r="V175" s="269"/>
      <c r="W175" s="269"/>
      <c r="X175" s="270"/>
      <c r="Y175" s="15"/>
      <c r="Z175" s="15"/>
      <c r="AA175" s="15"/>
      <c r="AB175" s="15"/>
      <c r="AC175" s="15"/>
      <c r="AD175" s="15"/>
      <c r="AE175" s="15"/>
      <c r="AT175" s="271" t="s">
        <v>206</v>
      </c>
      <c r="AU175" s="271" t="s">
        <v>84</v>
      </c>
      <c r="AV175" s="15" t="s">
        <v>202</v>
      </c>
      <c r="AW175" s="15" t="s">
        <v>5</v>
      </c>
      <c r="AX175" s="15" t="s">
        <v>82</v>
      </c>
      <c r="AY175" s="271" t="s">
        <v>194</v>
      </c>
    </row>
    <row r="176" s="2" customFormat="1" ht="24.15" customHeight="1">
      <c r="A176" s="41"/>
      <c r="B176" s="42"/>
      <c r="C176" s="283" t="s">
        <v>273</v>
      </c>
      <c r="D176" s="283" t="s">
        <v>418</v>
      </c>
      <c r="E176" s="284" t="s">
        <v>2084</v>
      </c>
      <c r="F176" s="285" t="s">
        <v>2085</v>
      </c>
      <c r="G176" s="286" t="s">
        <v>1642</v>
      </c>
      <c r="H176" s="287">
        <v>29.039999999999999</v>
      </c>
      <c r="I176" s="288"/>
      <c r="J176" s="289"/>
      <c r="K176" s="290">
        <f>ROUND(P176*H176,2)</f>
        <v>0</v>
      </c>
      <c r="L176" s="285" t="s">
        <v>201</v>
      </c>
      <c r="M176" s="291"/>
      <c r="N176" s="292" t="s">
        <v>20</v>
      </c>
      <c r="O176" s="228" t="s">
        <v>43</v>
      </c>
      <c r="P176" s="229">
        <f>I176+J176</f>
        <v>0</v>
      </c>
      <c r="Q176" s="229">
        <f>ROUND(I176*H176,2)</f>
        <v>0</v>
      </c>
      <c r="R176" s="229">
        <f>ROUND(J176*H176,2)</f>
        <v>0</v>
      </c>
      <c r="S176" s="87"/>
      <c r="T176" s="230">
        <f>S176*H176</f>
        <v>0</v>
      </c>
      <c r="U176" s="230">
        <v>0.001</v>
      </c>
      <c r="V176" s="230">
        <f>U176*H176</f>
        <v>0.02904</v>
      </c>
      <c r="W176" s="230">
        <v>0</v>
      </c>
      <c r="X176" s="231">
        <f>W176*H176</f>
        <v>0</v>
      </c>
      <c r="Y176" s="41"/>
      <c r="Z176" s="41"/>
      <c r="AA176" s="41"/>
      <c r="AB176" s="41"/>
      <c r="AC176" s="41"/>
      <c r="AD176" s="41"/>
      <c r="AE176" s="41"/>
      <c r="AR176" s="232" t="s">
        <v>243</v>
      </c>
      <c r="AT176" s="232" t="s">
        <v>418</v>
      </c>
      <c r="AU176" s="232" t="s">
        <v>84</v>
      </c>
      <c r="AY176" s="20" t="s">
        <v>194</v>
      </c>
      <c r="BE176" s="233">
        <f>IF(O176="základní",K176,0)</f>
        <v>0</v>
      </c>
      <c r="BF176" s="233">
        <f>IF(O176="snížená",K176,0)</f>
        <v>0</v>
      </c>
      <c r="BG176" s="233">
        <f>IF(O176="zákl. přenesená",K176,0)</f>
        <v>0</v>
      </c>
      <c r="BH176" s="233">
        <f>IF(O176="sníž. přenesená",K176,0)</f>
        <v>0</v>
      </c>
      <c r="BI176" s="233">
        <f>IF(O176="nulová",K176,0)</f>
        <v>0</v>
      </c>
      <c r="BJ176" s="20" t="s">
        <v>82</v>
      </c>
      <c r="BK176" s="233">
        <f>ROUND(P176*H176,2)</f>
        <v>0</v>
      </c>
      <c r="BL176" s="20" t="s">
        <v>202</v>
      </c>
      <c r="BM176" s="232" t="s">
        <v>2086</v>
      </c>
    </row>
    <row r="177" s="13" customFormat="1">
      <c r="A177" s="13"/>
      <c r="B177" s="239"/>
      <c r="C177" s="240"/>
      <c r="D177" s="241" t="s">
        <v>206</v>
      </c>
      <c r="E177" s="242" t="s">
        <v>20</v>
      </c>
      <c r="F177" s="243" t="s">
        <v>2041</v>
      </c>
      <c r="G177" s="240"/>
      <c r="H177" s="242" t="s">
        <v>20</v>
      </c>
      <c r="I177" s="244"/>
      <c r="J177" s="244"/>
      <c r="K177" s="240"/>
      <c r="L177" s="240"/>
      <c r="M177" s="245"/>
      <c r="N177" s="246"/>
      <c r="O177" s="247"/>
      <c r="P177" s="247"/>
      <c r="Q177" s="247"/>
      <c r="R177" s="247"/>
      <c r="S177" s="247"/>
      <c r="T177" s="247"/>
      <c r="U177" s="247"/>
      <c r="V177" s="247"/>
      <c r="W177" s="247"/>
      <c r="X177" s="248"/>
      <c r="Y177" s="13"/>
      <c r="Z177" s="13"/>
      <c r="AA177" s="13"/>
      <c r="AB177" s="13"/>
      <c r="AC177" s="13"/>
      <c r="AD177" s="13"/>
      <c r="AE177" s="13"/>
      <c r="AT177" s="249" t="s">
        <v>206</v>
      </c>
      <c r="AU177" s="249" t="s">
        <v>84</v>
      </c>
      <c r="AV177" s="13" t="s">
        <v>82</v>
      </c>
      <c r="AW177" s="13" t="s">
        <v>5</v>
      </c>
      <c r="AX177" s="13" t="s">
        <v>74</v>
      </c>
      <c r="AY177" s="249" t="s">
        <v>194</v>
      </c>
    </row>
    <row r="178" s="13" customFormat="1">
      <c r="A178" s="13"/>
      <c r="B178" s="239"/>
      <c r="C178" s="240"/>
      <c r="D178" s="241" t="s">
        <v>206</v>
      </c>
      <c r="E178" s="242" t="s">
        <v>20</v>
      </c>
      <c r="F178" s="243" t="s">
        <v>2087</v>
      </c>
      <c r="G178" s="240"/>
      <c r="H178" s="242" t="s">
        <v>20</v>
      </c>
      <c r="I178" s="244"/>
      <c r="J178" s="244"/>
      <c r="K178" s="240"/>
      <c r="L178" s="240"/>
      <c r="M178" s="245"/>
      <c r="N178" s="246"/>
      <c r="O178" s="247"/>
      <c r="P178" s="247"/>
      <c r="Q178" s="247"/>
      <c r="R178" s="247"/>
      <c r="S178" s="247"/>
      <c r="T178" s="247"/>
      <c r="U178" s="247"/>
      <c r="V178" s="247"/>
      <c r="W178" s="247"/>
      <c r="X178" s="248"/>
      <c r="Y178" s="13"/>
      <c r="Z178" s="13"/>
      <c r="AA178" s="13"/>
      <c r="AB178" s="13"/>
      <c r="AC178" s="13"/>
      <c r="AD178" s="13"/>
      <c r="AE178" s="13"/>
      <c r="AT178" s="249" t="s">
        <v>206</v>
      </c>
      <c r="AU178" s="249" t="s">
        <v>84</v>
      </c>
      <c r="AV178" s="13" t="s">
        <v>82</v>
      </c>
      <c r="AW178" s="13" t="s">
        <v>5</v>
      </c>
      <c r="AX178" s="13" t="s">
        <v>74</v>
      </c>
      <c r="AY178" s="249" t="s">
        <v>194</v>
      </c>
    </row>
    <row r="179" s="13" customFormat="1">
      <c r="A179" s="13"/>
      <c r="B179" s="239"/>
      <c r="C179" s="240"/>
      <c r="D179" s="241" t="s">
        <v>206</v>
      </c>
      <c r="E179" s="242" t="s">
        <v>20</v>
      </c>
      <c r="F179" s="243" t="s">
        <v>1642</v>
      </c>
      <c r="G179" s="240"/>
      <c r="H179" s="242" t="s">
        <v>20</v>
      </c>
      <c r="I179" s="244"/>
      <c r="J179" s="244"/>
      <c r="K179" s="240"/>
      <c r="L179" s="240"/>
      <c r="M179" s="245"/>
      <c r="N179" s="246"/>
      <c r="O179" s="247"/>
      <c r="P179" s="247"/>
      <c r="Q179" s="247"/>
      <c r="R179" s="247"/>
      <c r="S179" s="247"/>
      <c r="T179" s="247"/>
      <c r="U179" s="247"/>
      <c r="V179" s="247"/>
      <c r="W179" s="247"/>
      <c r="X179" s="248"/>
      <c r="Y179" s="13"/>
      <c r="Z179" s="13"/>
      <c r="AA179" s="13"/>
      <c r="AB179" s="13"/>
      <c r="AC179" s="13"/>
      <c r="AD179" s="13"/>
      <c r="AE179" s="13"/>
      <c r="AT179" s="249" t="s">
        <v>206</v>
      </c>
      <c r="AU179" s="249" t="s">
        <v>84</v>
      </c>
      <c r="AV179" s="13" t="s">
        <v>82</v>
      </c>
      <c r="AW179" s="13" t="s">
        <v>5</v>
      </c>
      <c r="AX179" s="13" t="s">
        <v>74</v>
      </c>
      <c r="AY179" s="249" t="s">
        <v>194</v>
      </c>
    </row>
    <row r="180" s="14" customFormat="1">
      <c r="A180" s="14"/>
      <c r="B180" s="250"/>
      <c r="C180" s="251"/>
      <c r="D180" s="241" t="s">
        <v>206</v>
      </c>
      <c r="E180" s="252" t="s">
        <v>20</v>
      </c>
      <c r="F180" s="253" t="s">
        <v>2068</v>
      </c>
      <c r="G180" s="251"/>
      <c r="H180" s="254">
        <v>29.039999999999999</v>
      </c>
      <c r="I180" s="255"/>
      <c r="J180" s="255"/>
      <c r="K180" s="251"/>
      <c r="L180" s="251"/>
      <c r="M180" s="256"/>
      <c r="N180" s="257"/>
      <c r="O180" s="258"/>
      <c r="P180" s="258"/>
      <c r="Q180" s="258"/>
      <c r="R180" s="258"/>
      <c r="S180" s="258"/>
      <c r="T180" s="258"/>
      <c r="U180" s="258"/>
      <c r="V180" s="258"/>
      <c r="W180" s="258"/>
      <c r="X180" s="259"/>
      <c r="Y180" s="14"/>
      <c r="Z180" s="14"/>
      <c r="AA180" s="14"/>
      <c r="AB180" s="14"/>
      <c r="AC180" s="14"/>
      <c r="AD180" s="14"/>
      <c r="AE180" s="14"/>
      <c r="AT180" s="260" t="s">
        <v>206</v>
      </c>
      <c r="AU180" s="260" t="s">
        <v>84</v>
      </c>
      <c r="AV180" s="14" t="s">
        <v>84</v>
      </c>
      <c r="AW180" s="14" t="s">
        <v>5</v>
      </c>
      <c r="AX180" s="14" t="s">
        <v>74</v>
      </c>
      <c r="AY180" s="260" t="s">
        <v>194</v>
      </c>
    </row>
    <row r="181" s="15" customFormat="1">
      <c r="A181" s="15"/>
      <c r="B181" s="261"/>
      <c r="C181" s="262"/>
      <c r="D181" s="241" t="s">
        <v>206</v>
      </c>
      <c r="E181" s="263" t="s">
        <v>20</v>
      </c>
      <c r="F181" s="264" t="s">
        <v>210</v>
      </c>
      <c r="G181" s="262"/>
      <c r="H181" s="265">
        <v>29.039999999999999</v>
      </c>
      <c r="I181" s="266"/>
      <c r="J181" s="266"/>
      <c r="K181" s="262"/>
      <c r="L181" s="262"/>
      <c r="M181" s="267"/>
      <c r="N181" s="268"/>
      <c r="O181" s="269"/>
      <c r="P181" s="269"/>
      <c r="Q181" s="269"/>
      <c r="R181" s="269"/>
      <c r="S181" s="269"/>
      <c r="T181" s="269"/>
      <c r="U181" s="269"/>
      <c r="V181" s="269"/>
      <c r="W181" s="269"/>
      <c r="X181" s="270"/>
      <c r="Y181" s="15"/>
      <c r="Z181" s="15"/>
      <c r="AA181" s="15"/>
      <c r="AB181" s="15"/>
      <c r="AC181" s="15"/>
      <c r="AD181" s="15"/>
      <c r="AE181" s="15"/>
      <c r="AT181" s="271" t="s">
        <v>206</v>
      </c>
      <c r="AU181" s="271" t="s">
        <v>84</v>
      </c>
      <c r="AV181" s="15" t="s">
        <v>202</v>
      </c>
      <c r="AW181" s="15" t="s">
        <v>5</v>
      </c>
      <c r="AX181" s="15" t="s">
        <v>82</v>
      </c>
      <c r="AY181" s="271" t="s">
        <v>194</v>
      </c>
    </row>
    <row r="182" s="2" customFormat="1" ht="24.15" customHeight="1">
      <c r="A182" s="41"/>
      <c r="B182" s="42"/>
      <c r="C182" s="220" t="s">
        <v>280</v>
      </c>
      <c r="D182" s="220" t="s">
        <v>197</v>
      </c>
      <c r="E182" s="221" t="s">
        <v>2088</v>
      </c>
      <c r="F182" s="222" t="s">
        <v>2089</v>
      </c>
      <c r="G182" s="223" t="s">
        <v>200</v>
      </c>
      <c r="H182" s="224">
        <v>1452</v>
      </c>
      <c r="I182" s="225"/>
      <c r="J182" s="225"/>
      <c r="K182" s="226">
        <f>ROUND(P182*H182,2)</f>
        <v>0</v>
      </c>
      <c r="L182" s="222" t="s">
        <v>201</v>
      </c>
      <c r="M182" s="47"/>
      <c r="N182" s="227" t="s">
        <v>20</v>
      </c>
      <c r="O182" s="228" t="s">
        <v>43</v>
      </c>
      <c r="P182" s="229">
        <f>I182+J182</f>
        <v>0</v>
      </c>
      <c r="Q182" s="229">
        <f>ROUND(I182*H182,2)</f>
        <v>0</v>
      </c>
      <c r="R182" s="229">
        <f>ROUND(J182*H182,2)</f>
        <v>0</v>
      </c>
      <c r="S182" s="87"/>
      <c r="T182" s="230">
        <f>S182*H182</f>
        <v>0</v>
      </c>
      <c r="U182" s="230">
        <v>0</v>
      </c>
      <c r="V182" s="230">
        <f>U182*H182</f>
        <v>0</v>
      </c>
      <c r="W182" s="230">
        <v>0</v>
      </c>
      <c r="X182" s="231">
        <f>W182*H182</f>
        <v>0</v>
      </c>
      <c r="Y182" s="41"/>
      <c r="Z182" s="41"/>
      <c r="AA182" s="41"/>
      <c r="AB182" s="41"/>
      <c r="AC182" s="41"/>
      <c r="AD182" s="41"/>
      <c r="AE182" s="41"/>
      <c r="AR182" s="232" t="s">
        <v>202</v>
      </c>
      <c r="AT182" s="232" t="s">
        <v>197</v>
      </c>
      <c r="AU182" s="232" t="s">
        <v>84</v>
      </c>
      <c r="AY182" s="20" t="s">
        <v>194</v>
      </c>
      <c r="BE182" s="233">
        <f>IF(O182="základní",K182,0)</f>
        <v>0</v>
      </c>
      <c r="BF182" s="233">
        <f>IF(O182="snížená",K182,0)</f>
        <v>0</v>
      </c>
      <c r="BG182" s="233">
        <f>IF(O182="zákl. přenesená",K182,0)</f>
        <v>0</v>
      </c>
      <c r="BH182" s="233">
        <f>IF(O182="sníž. přenesená",K182,0)</f>
        <v>0</v>
      </c>
      <c r="BI182" s="233">
        <f>IF(O182="nulová",K182,0)</f>
        <v>0</v>
      </c>
      <c r="BJ182" s="20" t="s">
        <v>82</v>
      </c>
      <c r="BK182" s="233">
        <f>ROUND(P182*H182,2)</f>
        <v>0</v>
      </c>
      <c r="BL182" s="20" t="s">
        <v>202</v>
      </c>
      <c r="BM182" s="232" t="s">
        <v>2090</v>
      </c>
    </row>
    <row r="183" s="2" customFormat="1">
      <c r="A183" s="41"/>
      <c r="B183" s="42"/>
      <c r="C183" s="43"/>
      <c r="D183" s="234" t="s">
        <v>204</v>
      </c>
      <c r="E183" s="43"/>
      <c r="F183" s="235" t="s">
        <v>2091</v>
      </c>
      <c r="G183" s="43"/>
      <c r="H183" s="43"/>
      <c r="I183" s="236"/>
      <c r="J183" s="236"/>
      <c r="K183" s="43"/>
      <c r="L183" s="43"/>
      <c r="M183" s="47"/>
      <c r="N183" s="237"/>
      <c r="O183" s="238"/>
      <c r="P183" s="87"/>
      <c r="Q183" s="87"/>
      <c r="R183" s="87"/>
      <c r="S183" s="87"/>
      <c r="T183" s="87"/>
      <c r="U183" s="87"/>
      <c r="V183" s="87"/>
      <c r="W183" s="87"/>
      <c r="X183" s="88"/>
      <c r="Y183" s="41"/>
      <c r="Z183" s="41"/>
      <c r="AA183" s="41"/>
      <c r="AB183" s="41"/>
      <c r="AC183" s="41"/>
      <c r="AD183" s="41"/>
      <c r="AE183" s="41"/>
      <c r="AT183" s="20" t="s">
        <v>204</v>
      </c>
      <c r="AU183" s="20" t="s">
        <v>84</v>
      </c>
    </row>
    <row r="184" s="13" customFormat="1">
      <c r="A184" s="13"/>
      <c r="B184" s="239"/>
      <c r="C184" s="240"/>
      <c r="D184" s="241" t="s">
        <v>206</v>
      </c>
      <c r="E184" s="242" t="s">
        <v>20</v>
      </c>
      <c r="F184" s="243" t="s">
        <v>2058</v>
      </c>
      <c r="G184" s="240"/>
      <c r="H184" s="242" t="s">
        <v>20</v>
      </c>
      <c r="I184" s="244"/>
      <c r="J184" s="244"/>
      <c r="K184" s="240"/>
      <c r="L184" s="240"/>
      <c r="M184" s="245"/>
      <c r="N184" s="246"/>
      <c r="O184" s="247"/>
      <c r="P184" s="247"/>
      <c r="Q184" s="247"/>
      <c r="R184" s="247"/>
      <c r="S184" s="247"/>
      <c r="T184" s="247"/>
      <c r="U184" s="247"/>
      <c r="V184" s="247"/>
      <c r="W184" s="247"/>
      <c r="X184" s="248"/>
      <c r="Y184" s="13"/>
      <c r="Z184" s="13"/>
      <c r="AA184" s="13"/>
      <c r="AB184" s="13"/>
      <c r="AC184" s="13"/>
      <c r="AD184" s="13"/>
      <c r="AE184" s="13"/>
      <c r="AT184" s="249" t="s">
        <v>206</v>
      </c>
      <c r="AU184" s="249" t="s">
        <v>84</v>
      </c>
      <c r="AV184" s="13" t="s">
        <v>82</v>
      </c>
      <c r="AW184" s="13" t="s">
        <v>5</v>
      </c>
      <c r="AX184" s="13" t="s">
        <v>74</v>
      </c>
      <c r="AY184" s="249" t="s">
        <v>194</v>
      </c>
    </row>
    <row r="185" s="14" customFormat="1">
      <c r="A185" s="14"/>
      <c r="B185" s="250"/>
      <c r="C185" s="251"/>
      <c r="D185" s="241" t="s">
        <v>206</v>
      </c>
      <c r="E185" s="252" t="s">
        <v>20</v>
      </c>
      <c r="F185" s="253" t="s">
        <v>2042</v>
      </c>
      <c r="G185" s="251"/>
      <c r="H185" s="254">
        <v>1452</v>
      </c>
      <c r="I185" s="255"/>
      <c r="J185" s="255"/>
      <c r="K185" s="251"/>
      <c r="L185" s="251"/>
      <c r="M185" s="256"/>
      <c r="N185" s="257"/>
      <c r="O185" s="258"/>
      <c r="P185" s="258"/>
      <c r="Q185" s="258"/>
      <c r="R185" s="258"/>
      <c r="S185" s="258"/>
      <c r="T185" s="258"/>
      <c r="U185" s="258"/>
      <c r="V185" s="258"/>
      <c r="W185" s="258"/>
      <c r="X185" s="259"/>
      <c r="Y185" s="14"/>
      <c r="Z185" s="14"/>
      <c r="AA185" s="14"/>
      <c r="AB185" s="14"/>
      <c r="AC185" s="14"/>
      <c r="AD185" s="14"/>
      <c r="AE185" s="14"/>
      <c r="AT185" s="260" t="s">
        <v>206</v>
      </c>
      <c r="AU185" s="260" t="s">
        <v>84</v>
      </c>
      <c r="AV185" s="14" t="s">
        <v>84</v>
      </c>
      <c r="AW185" s="14" t="s">
        <v>5</v>
      </c>
      <c r="AX185" s="14" t="s">
        <v>74</v>
      </c>
      <c r="AY185" s="260" t="s">
        <v>194</v>
      </c>
    </row>
    <row r="186" s="15" customFormat="1">
      <c r="A186" s="15"/>
      <c r="B186" s="261"/>
      <c r="C186" s="262"/>
      <c r="D186" s="241" t="s">
        <v>206</v>
      </c>
      <c r="E186" s="263" t="s">
        <v>20</v>
      </c>
      <c r="F186" s="264" t="s">
        <v>210</v>
      </c>
      <c r="G186" s="262"/>
      <c r="H186" s="265">
        <v>1452</v>
      </c>
      <c r="I186" s="266"/>
      <c r="J186" s="266"/>
      <c r="K186" s="262"/>
      <c r="L186" s="262"/>
      <c r="M186" s="267"/>
      <c r="N186" s="268"/>
      <c r="O186" s="269"/>
      <c r="P186" s="269"/>
      <c r="Q186" s="269"/>
      <c r="R186" s="269"/>
      <c r="S186" s="269"/>
      <c r="T186" s="269"/>
      <c r="U186" s="269"/>
      <c r="V186" s="269"/>
      <c r="W186" s="269"/>
      <c r="X186" s="270"/>
      <c r="Y186" s="15"/>
      <c r="Z186" s="15"/>
      <c r="AA186" s="15"/>
      <c r="AB186" s="15"/>
      <c r="AC186" s="15"/>
      <c r="AD186" s="15"/>
      <c r="AE186" s="15"/>
      <c r="AT186" s="271" t="s">
        <v>206</v>
      </c>
      <c r="AU186" s="271" t="s">
        <v>84</v>
      </c>
      <c r="AV186" s="15" t="s">
        <v>202</v>
      </c>
      <c r="AW186" s="15" t="s">
        <v>5</v>
      </c>
      <c r="AX186" s="15" t="s">
        <v>82</v>
      </c>
      <c r="AY186" s="271" t="s">
        <v>194</v>
      </c>
    </row>
    <row r="187" s="2" customFormat="1" ht="24.15" customHeight="1">
      <c r="A187" s="41"/>
      <c r="B187" s="42"/>
      <c r="C187" s="220" t="s">
        <v>282</v>
      </c>
      <c r="D187" s="220" t="s">
        <v>197</v>
      </c>
      <c r="E187" s="221" t="s">
        <v>2092</v>
      </c>
      <c r="F187" s="222" t="s">
        <v>2093</v>
      </c>
      <c r="G187" s="223" t="s">
        <v>200</v>
      </c>
      <c r="H187" s="224">
        <v>1452</v>
      </c>
      <c r="I187" s="225"/>
      <c r="J187" s="225"/>
      <c r="K187" s="226">
        <f>ROUND(P187*H187,2)</f>
        <v>0</v>
      </c>
      <c r="L187" s="222" t="s">
        <v>201</v>
      </c>
      <c r="M187" s="47"/>
      <c r="N187" s="227" t="s">
        <v>20</v>
      </c>
      <c r="O187" s="228" t="s">
        <v>43</v>
      </c>
      <c r="P187" s="229">
        <f>I187+J187</f>
        <v>0</v>
      </c>
      <c r="Q187" s="229">
        <f>ROUND(I187*H187,2)</f>
        <v>0</v>
      </c>
      <c r="R187" s="229">
        <f>ROUND(J187*H187,2)</f>
        <v>0</v>
      </c>
      <c r="S187" s="87"/>
      <c r="T187" s="230">
        <f>S187*H187</f>
        <v>0</v>
      </c>
      <c r="U187" s="230">
        <v>0</v>
      </c>
      <c r="V187" s="230">
        <f>U187*H187</f>
        <v>0</v>
      </c>
      <c r="W187" s="230">
        <v>0</v>
      </c>
      <c r="X187" s="231">
        <f>W187*H187</f>
        <v>0</v>
      </c>
      <c r="Y187" s="41"/>
      <c r="Z187" s="41"/>
      <c r="AA187" s="41"/>
      <c r="AB187" s="41"/>
      <c r="AC187" s="41"/>
      <c r="AD187" s="41"/>
      <c r="AE187" s="41"/>
      <c r="AR187" s="232" t="s">
        <v>202</v>
      </c>
      <c r="AT187" s="232" t="s">
        <v>197</v>
      </c>
      <c r="AU187" s="232" t="s">
        <v>84</v>
      </c>
      <c r="AY187" s="20" t="s">
        <v>194</v>
      </c>
      <c r="BE187" s="233">
        <f>IF(O187="základní",K187,0)</f>
        <v>0</v>
      </c>
      <c r="BF187" s="233">
        <f>IF(O187="snížená",K187,0)</f>
        <v>0</v>
      </c>
      <c r="BG187" s="233">
        <f>IF(O187="zákl. přenesená",K187,0)</f>
        <v>0</v>
      </c>
      <c r="BH187" s="233">
        <f>IF(O187="sníž. přenesená",K187,0)</f>
        <v>0</v>
      </c>
      <c r="BI187" s="233">
        <f>IF(O187="nulová",K187,0)</f>
        <v>0</v>
      </c>
      <c r="BJ187" s="20" t="s">
        <v>82</v>
      </c>
      <c r="BK187" s="233">
        <f>ROUND(P187*H187,2)</f>
        <v>0</v>
      </c>
      <c r="BL187" s="20" t="s">
        <v>202</v>
      </c>
      <c r="BM187" s="232" t="s">
        <v>2094</v>
      </c>
    </row>
    <row r="188" s="2" customFormat="1">
      <c r="A188" s="41"/>
      <c r="B188" s="42"/>
      <c r="C188" s="43"/>
      <c r="D188" s="234" t="s">
        <v>204</v>
      </c>
      <c r="E188" s="43"/>
      <c r="F188" s="235" t="s">
        <v>2095</v>
      </c>
      <c r="G188" s="43"/>
      <c r="H188" s="43"/>
      <c r="I188" s="236"/>
      <c r="J188" s="236"/>
      <c r="K188" s="43"/>
      <c r="L188" s="43"/>
      <c r="M188" s="47"/>
      <c r="N188" s="237"/>
      <c r="O188" s="238"/>
      <c r="P188" s="87"/>
      <c r="Q188" s="87"/>
      <c r="R188" s="87"/>
      <c r="S188" s="87"/>
      <c r="T188" s="87"/>
      <c r="U188" s="87"/>
      <c r="V188" s="87"/>
      <c r="W188" s="87"/>
      <c r="X188" s="88"/>
      <c r="Y188" s="41"/>
      <c r="Z188" s="41"/>
      <c r="AA188" s="41"/>
      <c r="AB188" s="41"/>
      <c r="AC188" s="41"/>
      <c r="AD188" s="41"/>
      <c r="AE188" s="41"/>
      <c r="AT188" s="20" t="s">
        <v>204</v>
      </c>
      <c r="AU188" s="20" t="s">
        <v>84</v>
      </c>
    </row>
    <row r="189" s="13" customFormat="1">
      <c r="A189" s="13"/>
      <c r="B189" s="239"/>
      <c r="C189" s="240"/>
      <c r="D189" s="241" t="s">
        <v>206</v>
      </c>
      <c r="E189" s="242" t="s">
        <v>20</v>
      </c>
      <c r="F189" s="243" t="s">
        <v>2041</v>
      </c>
      <c r="G189" s="240"/>
      <c r="H189" s="242" t="s">
        <v>20</v>
      </c>
      <c r="I189" s="244"/>
      <c r="J189" s="244"/>
      <c r="K189" s="240"/>
      <c r="L189" s="240"/>
      <c r="M189" s="245"/>
      <c r="N189" s="246"/>
      <c r="O189" s="247"/>
      <c r="P189" s="247"/>
      <c r="Q189" s="247"/>
      <c r="R189" s="247"/>
      <c r="S189" s="247"/>
      <c r="T189" s="247"/>
      <c r="U189" s="247"/>
      <c r="V189" s="247"/>
      <c r="W189" s="247"/>
      <c r="X189" s="248"/>
      <c r="Y189" s="13"/>
      <c r="Z189" s="13"/>
      <c r="AA189" s="13"/>
      <c r="AB189" s="13"/>
      <c r="AC189" s="13"/>
      <c r="AD189" s="13"/>
      <c r="AE189" s="13"/>
      <c r="AT189" s="249" t="s">
        <v>206</v>
      </c>
      <c r="AU189" s="249" t="s">
        <v>84</v>
      </c>
      <c r="AV189" s="13" t="s">
        <v>82</v>
      </c>
      <c r="AW189" s="13" t="s">
        <v>5</v>
      </c>
      <c r="AX189" s="13" t="s">
        <v>74</v>
      </c>
      <c r="AY189" s="249" t="s">
        <v>194</v>
      </c>
    </row>
    <row r="190" s="13" customFormat="1">
      <c r="A190" s="13"/>
      <c r="B190" s="239"/>
      <c r="C190" s="240"/>
      <c r="D190" s="241" t="s">
        <v>206</v>
      </c>
      <c r="E190" s="242" t="s">
        <v>20</v>
      </c>
      <c r="F190" s="243" t="s">
        <v>2096</v>
      </c>
      <c r="G190" s="240"/>
      <c r="H190" s="242" t="s">
        <v>20</v>
      </c>
      <c r="I190" s="244"/>
      <c r="J190" s="244"/>
      <c r="K190" s="240"/>
      <c r="L190" s="240"/>
      <c r="M190" s="245"/>
      <c r="N190" s="246"/>
      <c r="O190" s="247"/>
      <c r="P190" s="247"/>
      <c r="Q190" s="247"/>
      <c r="R190" s="247"/>
      <c r="S190" s="247"/>
      <c r="T190" s="247"/>
      <c r="U190" s="247"/>
      <c r="V190" s="247"/>
      <c r="W190" s="247"/>
      <c r="X190" s="248"/>
      <c r="Y190" s="13"/>
      <c r="Z190" s="13"/>
      <c r="AA190" s="13"/>
      <c r="AB190" s="13"/>
      <c r="AC190" s="13"/>
      <c r="AD190" s="13"/>
      <c r="AE190" s="13"/>
      <c r="AT190" s="249" t="s">
        <v>206</v>
      </c>
      <c r="AU190" s="249" t="s">
        <v>84</v>
      </c>
      <c r="AV190" s="13" t="s">
        <v>82</v>
      </c>
      <c r="AW190" s="13" t="s">
        <v>5</v>
      </c>
      <c r="AX190" s="13" t="s">
        <v>74</v>
      </c>
      <c r="AY190" s="249" t="s">
        <v>194</v>
      </c>
    </row>
    <row r="191" s="13" customFormat="1">
      <c r="A191" s="13"/>
      <c r="B191" s="239"/>
      <c r="C191" s="240"/>
      <c r="D191" s="241" t="s">
        <v>206</v>
      </c>
      <c r="E191" s="242" t="s">
        <v>20</v>
      </c>
      <c r="F191" s="243" t="s">
        <v>200</v>
      </c>
      <c r="G191" s="240"/>
      <c r="H191" s="242" t="s">
        <v>20</v>
      </c>
      <c r="I191" s="244"/>
      <c r="J191" s="244"/>
      <c r="K191" s="240"/>
      <c r="L191" s="240"/>
      <c r="M191" s="245"/>
      <c r="N191" s="246"/>
      <c r="O191" s="247"/>
      <c r="P191" s="247"/>
      <c r="Q191" s="247"/>
      <c r="R191" s="247"/>
      <c r="S191" s="247"/>
      <c r="T191" s="247"/>
      <c r="U191" s="247"/>
      <c r="V191" s="247"/>
      <c r="W191" s="247"/>
      <c r="X191" s="248"/>
      <c r="Y191" s="13"/>
      <c r="Z191" s="13"/>
      <c r="AA191" s="13"/>
      <c r="AB191" s="13"/>
      <c r="AC191" s="13"/>
      <c r="AD191" s="13"/>
      <c r="AE191" s="13"/>
      <c r="AT191" s="249" t="s">
        <v>206</v>
      </c>
      <c r="AU191" s="249" t="s">
        <v>84</v>
      </c>
      <c r="AV191" s="13" t="s">
        <v>82</v>
      </c>
      <c r="AW191" s="13" t="s">
        <v>5</v>
      </c>
      <c r="AX191" s="13" t="s">
        <v>74</v>
      </c>
      <c r="AY191" s="249" t="s">
        <v>194</v>
      </c>
    </row>
    <row r="192" s="14" customFormat="1">
      <c r="A192" s="14"/>
      <c r="B192" s="250"/>
      <c r="C192" s="251"/>
      <c r="D192" s="241" t="s">
        <v>206</v>
      </c>
      <c r="E192" s="252" t="s">
        <v>20</v>
      </c>
      <c r="F192" s="253" t="s">
        <v>2042</v>
      </c>
      <c r="G192" s="251"/>
      <c r="H192" s="254">
        <v>1452</v>
      </c>
      <c r="I192" s="255"/>
      <c r="J192" s="255"/>
      <c r="K192" s="251"/>
      <c r="L192" s="251"/>
      <c r="M192" s="256"/>
      <c r="N192" s="257"/>
      <c r="O192" s="258"/>
      <c r="P192" s="258"/>
      <c r="Q192" s="258"/>
      <c r="R192" s="258"/>
      <c r="S192" s="258"/>
      <c r="T192" s="258"/>
      <c r="U192" s="258"/>
      <c r="V192" s="258"/>
      <c r="W192" s="258"/>
      <c r="X192" s="259"/>
      <c r="Y192" s="14"/>
      <c r="Z192" s="14"/>
      <c r="AA192" s="14"/>
      <c r="AB192" s="14"/>
      <c r="AC192" s="14"/>
      <c r="AD192" s="14"/>
      <c r="AE192" s="14"/>
      <c r="AT192" s="260" t="s">
        <v>206</v>
      </c>
      <c r="AU192" s="260" t="s">
        <v>84</v>
      </c>
      <c r="AV192" s="14" t="s">
        <v>84</v>
      </c>
      <c r="AW192" s="14" t="s">
        <v>5</v>
      </c>
      <c r="AX192" s="14" t="s">
        <v>74</v>
      </c>
      <c r="AY192" s="260" t="s">
        <v>194</v>
      </c>
    </row>
    <row r="193" s="15" customFormat="1">
      <c r="A193" s="15"/>
      <c r="B193" s="261"/>
      <c r="C193" s="262"/>
      <c r="D193" s="241" t="s">
        <v>206</v>
      </c>
      <c r="E193" s="263" t="s">
        <v>20</v>
      </c>
      <c r="F193" s="264" t="s">
        <v>210</v>
      </c>
      <c r="G193" s="262"/>
      <c r="H193" s="265">
        <v>1452</v>
      </c>
      <c r="I193" s="266"/>
      <c r="J193" s="266"/>
      <c r="K193" s="262"/>
      <c r="L193" s="262"/>
      <c r="M193" s="267"/>
      <c r="N193" s="268"/>
      <c r="O193" s="269"/>
      <c r="P193" s="269"/>
      <c r="Q193" s="269"/>
      <c r="R193" s="269"/>
      <c r="S193" s="269"/>
      <c r="T193" s="269"/>
      <c r="U193" s="269"/>
      <c r="V193" s="269"/>
      <c r="W193" s="269"/>
      <c r="X193" s="270"/>
      <c r="Y193" s="15"/>
      <c r="Z193" s="15"/>
      <c r="AA193" s="15"/>
      <c r="AB193" s="15"/>
      <c r="AC193" s="15"/>
      <c r="AD193" s="15"/>
      <c r="AE193" s="15"/>
      <c r="AT193" s="271" t="s">
        <v>206</v>
      </c>
      <c r="AU193" s="271" t="s">
        <v>84</v>
      </c>
      <c r="AV193" s="15" t="s">
        <v>202</v>
      </c>
      <c r="AW193" s="15" t="s">
        <v>5</v>
      </c>
      <c r="AX193" s="15" t="s">
        <v>82</v>
      </c>
      <c r="AY193" s="271" t="s">
        <v>194</v>
      </c>
    </row>
    <row r="194" s="2" customFormat="1" ht="24.15" customHeight="1">
      <c r="A194" s="41"/>
      <c r="B194" s="42"/>
      <c r="C194" s="220" t="s">
        <v>289</v>
      </c>
      <c r="D194" s="220" t="s">
        <v>197</v>
      </c>
      <c r="E194" s="221" t="s">
        <v>2097</v>
      </c>
      <c r="F194" s="222" t="s">
        <v>2098</v>
      </c>
      <c r="G194" s="223" t="s">
        <v>200</v>
      </c>
      <c r="H194" s="224">
        <v>1452</v>
      </c>
      <c r="I194" s="225"/>
      <c r="J194" s="225"/>
      <c r="K194" s="226">
        <f>ROUND(P194*H194,2)</f>
        <v>0</v>
      </c>
      <c r="L194" s="222" t="s">
        <v>201</v>
      </c>
      <c r="M194" s="47"/>
      <c r="N194" s="227" t="s">
        <v>20</v>
      </c>
      <c r="O194" s="228" t="s">
        <v>43</v>
      </c>
      <c r="P194" s="229">
        <f>I194+J194</f>
        <v>0</v>
      </c>
      <c r="Q194" s="229">
        <f>ROUND(I194*H194,2)</f>
        <v>0</v>
      </c>
      <c r="R194" s="229">
        <f>ROUND(J194*H194,2)</f>
        <v>0</v>
      </c>
      <c r="S194" s="87"/>
      <c r="T194" s="230">
        <f>S194*H194</f>
        <v>0</v>
      </c>
      <c r="U194" s="230">
        <v>0</v>
      </c>
      <c r="V194" s="230">
        <f>U194*H194</f>
        <v>0</v>
      </c>
      <c r="W194" s="230">
        <v>0</v>
      </c>
      <c r="X194" s="231">
        <f>W194*H194</f>
        <v>0</v>
      </c>
      <c r="Y194" s="41"/>
      <c r="Z194" s="41"/>
      <c r="AA194" s="41"/>
      <c r="AB194" s="41"/>
      <c r="AC194" s="41"/>
      <c r="AD194" s="41"/>
      <c r="AE194" s="41"/>
      <c r="AR194" s="232" t="s">
        <v>202</v>
      </c>
      <c r="AT194" s="232" t="s">
        <v>197</v>
      </c>
      <c r="AU194" s="232" t="s">
        <v>84</v>
      </c>
      <c r="AY194" s="20" t="s">
        <v>194</v>
      </c>
      <c r="BE194" s="233">
        <f>IF(O194="základní",K194,0)</f>
        <v>0</v>
      </c>
      <c r="BF194" s="233">
        <f>IF(O194="snížená",K194,0)</f>
        <v>0</v>
      </c>
      <c r="BG194" s="233">
        <f>IF(O194="zákl. přenesená",K194,0)</f>
        <v>0</v>
      </c>
      <c r="BH194" s="233">
        <f>IF(O194="sníž. přenesená",K194,0)</f>
        <v>0</v>
      </c>
      <c r="BI194" s="233">
        <f>IF(O194="nulová",K194,0)</f>
        <v>0</v>
      </c>
      <c r="BJ194" s="20" t="s">
        <v>82</v>
      </c>
      <c r="BK194" s="233">
        <f>ROUND(P194*H194,2)</f>
        <v>0</v>
      </c>
      <c r="BL194" s="20" t="s">
        <v>202</v>
      </c>
      <c r="BM194" s="232" t="s">
        <v>2099</v>
      </c>
    </row>
    <row r="195" s="2" customFormat="1">
      <c r="A195" s="41"/>
      <c r="B195" s="42"/>
      <c r="C195" s="43"/>
      <c r="D195" s="234" t="s">
        <v>204</v>
      </c>
      <c r="E195" s="43"/>
      <c r="F195" s="235" t="s">
        <v>2100</v>
      </c>
      <c r="G195" s="43"/>
      <c r="H195" s="43"/>
      <c r="I195" s="236"/>
      <c r="J195" s="236"/>
      <c r="K195" s="43"/>
      <c r="L195" s="43"/>
      <c r="M195" s="47"/>
      <c r="N195" s="237"/>
      <c r="O195" s="238"/>
      <c r="P195" s="87"/>
      <c r="Q195" s="87"/>
      <c r="R195" s="87"/>
      <c r="S195" s="87"/>
      <c r="T195" s="87"/>
      <c r="U195" s="87"/>
      <c r="V195" s="87"/>
      <c r="W195" s="87"/>
      <c r="X195" s="88"/>
      <c r="Y195" s="41"/>
      <c r="Z195" s="41"/>
      <c r="AA195" s="41"/>
      <c r="AB195" s="41"/>
      <c r="AC195" s="41"/>
      <c r="AD195" s="41"/>
      <c r="AE195" s="41"/>
      <c r="AT195" s="20" t="s">
        <v>204</v>
      </c>
      <c r="AU195" s="20" t="s">
        <v>84</v>
      </c>
    </row>
    <row r="196" s="13" customFormat="1">
      <c r="A196" s="13"/>
      <c r="B196" s="239"/>
      <c r="C196" s="240"/>
      <c r="D196" s="241" t="s">
        <v>206</v>
      </c>
      <c r="E196" s="242" t="s">
        <v>20</v>
      </c>
      <c r="F196" s="243" t="s">
        <v>2058</v>
      </c>
      <c r="G196" s="240"/>
      <c r="H196" s="242" t="s">
        <v>20</v>
      </c>
      <c r="I196" s="244"/>
      <c r="J196" s="244"/>
      <c r="K196" s="240"/>
      <c r="L196" s="240"/>
      <c r="M196" s="245"/>
      <c r="N196" s="246"/>
      <c r="O196" s="247"/>
      <c r="P196" s="247"/>
      <c r="Q196" s="247"/>
      <c r="R196" s="247"/>
      <c r="S196" s="247"/>
      <c r="T196" s="247"/>
      <c r="U196" s="247"/>
      <c r="V196" s="247"/>
      <c r="W196" s="247"/>
      <c r="X196" s="248"/>
      <c r="Y196" s="13"/>
      <c r="Z196" s="13"/>
      <c r="AA196" s="13"/>
      <c r="AB196" s="13"/>
      <c r="AC196" s="13"/>
      <c r="AD196" s="13"/>
      <c r="AE196" s="13"/>
      <c r="AT196" s="249" t="s">
        <v>206</v>
      </c>
      <c r="AU196" s="249" t="s">
        <v>84</v>
      </c>
      <c r="AV196" s="13" t="s">
        <v>82</v>
      </c>
      <c r="AW196" s="13" t="s">
        <v>5</v>
      </c>
      <c r="AX196" s="13" t="s">
        <v>74</v>
      </c>
      <c r="AY196" s="249" t="s">
        <v>194</v>
      </c>
    </row>
    <row r="197" s="14" customFormat="1">
      <c r="A197" s="14"/>
      <c r="B197" s="250"/>
      <c r="C197" s="251"/>
      <c r="D197" s="241" t="s">
        <v>206</v>
      </c>
      <c r="E197" s="252" t="s">
        <v>20</v>
      </c>
      <c r="F197" s="253" t="s">
        <v>2042</v>
      </c>
      <c r="G197" s="251"/>
      <c r="H197" s="254">
        <v>1452</v>
      </c>
      <c r="I197" s="255"/>
      <c r="J197" s="255"/>
      <c r="K197" s="251"/>
      <c r="L197" s="251"/>
      <c r="M197" s="256"/>
      <c r="N197" s="257"/>
      <c r="O197" s="258"/>
      <c r="P197" s="258"/>
      <c r="Q197" s="258"/>
      <c r="R197" s="258"/>
      <c r="S197" s="258"/>
      <c r="T197" s="258"/>
      <c r="U197" s="258"/>
      <c r="V197" s="258"/>
      <c r="W197" s="258"/>
      <c r="X197" s="259"/>
      <c r="Y197" s="14"/>
      <c r="Z197" s="14"/>
      <c r="AA197" s="14"/>
      <c r="AB197" s="14"/>
      <c r="AC197" s="14"/>
      <c r="AD197" s="14"/>
      <c r="AE197" s="14"/>
      <c r="AT197" s="260" t="s">
        <v>206</v>
      </c>
      <c r="AU197" s="260" t="s">
        <v>84</v>
      </c>
      <c r="AV197" s="14" t="s">
        <v>84</v>
      </c>
      <c r="AW197" s="14" t="s">
        <v>5</v>
      </c>
      <c r="AX197" s="14" t="s">
        <v>74</v>
      </c>
      <c r="AY197" s="260" t="s">
        <v>194</v>
      </c>
    </row>
    <row r="198" s="15" customFormat="1">
      <c r="A198" s="15"/>
      <c r="B198" s="261"/>
      <c r="C198" s="262"/>
      <c r="D198" s="241" t="s">
        <v>206</v>
      </c>
      <c r="E198" s="263" t="s">
        <v>20</v>
      </c>
      <c r="F198" s="264" t="s">
        <v>210</v>
      </c>
      <c r="G198" s="262"/>
      <c r="H198" s="265">
        <v>1452</v>
      </c>
      <c r="I198" s="266"/>
      <c r="J198" s="266"/>
      <c r="K198" s="262"/>
      <c r="L198" s="262"/>
      <c r="M198" s="267"/>
      <c r="N198" s="268"/>
      <c r="O198" s="269"/>
      <c r="P198" s="269"/>
      <c r="Q198" s="269"/>
      <c r="R198" s="269"/>
      <c r="S198" s="269"/>
      <c r="T198" s="269"/>
      <c r="U198" s="269"/>
      <c r="V198" s="269"/>
      <c r="W198" s="269"/>
      <c r="X198" s="270"/>
      <c r="Y198" s="15"/>
      <c r="Z198" s="15"/>
      <c r="AA198" s="15"/>
      <c r="AB198" s="15"/>
      <c r="AC198" s="15"/>
      <c r="AD198" s="15"/>
      <c r="AE198" s="15"/>
      <c r="AT198" s="271" t="s">
        <v>206</v>
      </c>
      <c r="AU198" s="271" t="s">
        <v>84</v>
      </c>
      <c r="AV198" s="15" t="s">
        <v>202</v>
      </c>
      <c r="AW198" s="15" t="s">
        <v>5</v>
      </c>
      <c r="AX198" s="15" t="s">
        <v>82</v>
      </c>
      <c r="AY198" s="271" t="s">
        <v>194</v>
      </c>
    </row>
    <row r="199" s="2" customFormat="1" ht="24.15" customHeight="1">
      <c r="A199" s="41"/>
      <c r="B199" s="42"/>
      <c r="C199" s="220" t="s">
        <v>291</v>
      </c>
      <c r="D199" s="220" t="s">
        <v>197</v>
      </c>
      <c r="E199" s="221" t="s">
        <v>2101</v>
      </c>
      <c r="F199" s="222" t="s">
        <v>2102</v>
      </c>
      <c r="G199" s="223" t="s">
        <v>218</v>
      </c>
      <c r="H199" s="224">
        <v>29.039999999999999</v>
      </c>
      <c r="I199" s="225"/>
      <c r="J199" s="225"/>
      <c r="K199" s="226">
        <f>ROUND(P199*H199,2)</f>
        <v>0</v>
      </c>
      <c r="L199" s="222" t="s">
        <v>201</v>
      </c>
      <c r="M199" s="47"/>
      <c r="N199" s="227" t="s">
        <v>20</v>
      </c>
      <c r="O199" s="228" t="s">
        <v>43</v>
      </c>
      <c r="P199" s="229">
        <f>I199+J199</f>
        <v>0</v>
      </c>
      <c r="Q199" s="229">
        <f>ROUND(I199*H199,2)</f>
        <v>0</v>
      </c>
      <c r="R199" s="229">
        <f>ROUND(J199*H199,2)</f>
        <v>0</v>
      </c>
      <c r="S199" s="87"/>
      <c r="T199" s="230">
        <f>S199*H199</f>
        <v>0</v>
      </c>
      <c r="U199" s="230">
        <v>0</v>
      </c>
      <c r="V199" s="230">
        <f>U199*H199</f>
        <v>0</v>
      </c>
      <c r="W199" s="230">
        <v>0</v>
      </c>
      <c r="X199" s="231">
        <f>W199*H199</f>
        <v>0</v>
      </c>
      <c r="Y199" s="41"/>
      <c r="Z199" s="41"/>
      <c r="AA199" s="41"/>
      <c r="AB199" s="41"/>
      <c r="AC199" s="41"/>
      <c r="AD199" s="41"/>
      <c r="AE199" s="41"/>
      <c r="AR199" s="232" t="s">
        <v>202</v>
      </c>
      <c r="AT199" s="232" t="s">
        <v>197</v>
      </c>
      <c r="AU199" s="232" t="s">
        <v>84</v>
      </c>
      <c r="AY199" s="20" t="s">
        <v>194</v>
      </c>
      <c r="BE199" s="233">
        <f>IF(O199="základní",K199,0)</f>
        <v>0</v>
      </c>
      <c r="BF199" s="233">
        <f>IF(O199="snížená",K199,0)</f>
        <v>0</v>
      </c>
      <c r="BG199" s="233">
        <f>IF(O199="zákl. přenesená",K199,0)</f>
        <v>0</v>
      </c>
      <c r="BH199" s="233">
        <f>IF(O199="sníž. přenesená",K199,0)</f>
        <v>0</v>
      </c>
      <c r="BI199" s="233">
        <f>IF(O199="nulová",K199,0)</f>
        <v>0</v>
      </c>
      <c r="BJ199" s="20" t="s">
        <v>82</v>
      </c>
      <c r="BK199" s="233">
        <f>ROUND(P199*H199,2)</f>
        <v>0</v>
      </c>
      <c r="BL199" s="20" t="s">
        <v>202</v>
      </c>
      <c r="BM199" s="232" t="s">
        <v>2103</v>
      </c>
    </row>
    <row r="200" s="2" customFormat="1">
      <c r="A200" s="41"/>
      <c r="B200" s="42"/>
      <c r="C200" s="43"/>
      <c r="D200" s="234" t="s">
        <v>204</v>
      </c>
      <c r="E200" s="43"/>
      <c r="F200" s="235" t="s">
        <v>2104</v>
      </c>
      <c r="G200" s="43"/>
      <c r="H200" s="43"/>
      <c r="I200" s="236"/>
      <c r="J200" s="236"/>
      <c r="K200" s="43"/>
      <c r="L200" s="43"/>
      <c r="M200" s="47"/>
      <c r="N200" s="237"/>
      <c r="O200" s="238"/>
      <c r="P200" s="87"/>
      <c r="Q200" s="87"/>
      <c r="R200" s="87"/>
      <c r="S200" s="87"/>
      <c r="T200" s="87"/>
      <c r="U200" s="87"/>
      <c r="V200" s="87"/>
      <c r="W200" s="87"/>
      <c r="X200" s="88"/>
      <c r="Y200" s="41"/>
      <c r="Z200" s="41"/>
      <c r="AA200" s="41"/>
      <c r="AB200" s="41"/>
      <c r="AC200" s="41"/>
      <c r="AD200" s="41"/>
      <c r="AE200" s="41"/>
      <c r="AT200" s="20" t="s">
        <v>204</v>
      </c>
      <c r="AU200" s="20" t="s">
        <v>84</v>
      </c>
    </row>
    <row r="201" s="13" customFormat="1">
      <c r="A201" s="13"/>
      <c r="B201" s="239"/>
      <c r="C201" s="240"/>
      <c r="D201" s="241" t="s">
        <v>206</v>
      </c>
      <c r="E201" s="242" t="s">
        <v>20</v>
      </c>
      <c r="F201" s="243" t="s">
        <v>2058</v>
      </c>
      <c r="G201" s="240"/>
      <c r="H201" s="242" t="s">
        <v>20</v>
      </c>
      <c r="I201" s="244"/>
      <c r="J201" s="244"/>
      <c r="K201" s="240"/>
      <c r="L201" s="240"/>
      <c r="M201" s="245"/>
      <c r="N201" s="246"/>
      <c r="O201" s="247"/>
      <c r="P201" s="247"/>
      <c r="Q201" s="247"/>
      <c r="R201" s="247"/>
      <c r="S201" s="247"/>
      <c r="T201" s="247"/>
      <c r="U201" s="247"/>
      <c r="V201" s="247"/>
      <c r="W201" s="247"/>
      <c r="X201" s="248"/>
      <c r="Y201" s="13"/>
      <c r="Z201" s="13"/>
      <c r="AA201" s="13"/>
      <c r="AB201" s="13"/>
      <c r="AC201" s="13"/>
      <c r="AD201" s="13"/>
      <c r="AE201" s="13"/>
      <c r="AT201" s="249" t="s">
        <v>206</v>
      </c>
      <c r="AU201" s="249" t="s">
        <v>84</v>
      </c>
      <c r="AV201" s="13" t="s">
        <v>82</v>
      </c>
      <c r="AW201" s="13" t="s">
        <v>5</v>
      </c>
      <c r="AX201" s="13" t="s">
        <v>74</v>
      </c>
      <c r="AY201" s="249" t="s">
        <v>194</v>
      </c>
    </row>
    <row r="202" s="14" customFormat="1">
      <c r="A202" s="14"/>
      <c r="B202" s="250"/>
      <c r="C202" s="251"/>
      <c r="D202" s="241" t="s">
        <v>206</v>
      </c>
      <c r="E202" s="252" t="s">
        <v>20</v>
      </c>
      <c r="F202" s="253" t="s">
        <v>2105</v>
      </c>
      <c r="G202" s="251"/>
      <c r="H202" s="254">
        <v>29.039999999999999</v>
      </c>
      <c r="I202" s="255"/>
      <c r="J202" s="255"/>
      <c r="K202" s="251"/>
      <c r="L202" s="251"/>
      <c r="M202" s="256"/>
      <c r="N202" s="257"/>
      <c r="O202" s="258"/>
      <c r="P202" s="258"/>
      <c r="Q202" s="258"/>
      <c r="R202" s="258"/>
      <c r="S202" s="258"/>
      <c r="T202" s="258"/>
      <c r="U202" s="258"/>
      <c r="V202" s="258"/>
      <c r="W202" s="258"/>
      <c r="X202" s="259"/>
      <c r="Y202" s="14"/>
      <c r="Z202" s="14"/>
      <c r="AA202" s="14"/>
      <c r="AB202" s="14"/>
      <c r="AC202" s="14"/>
      <c r="AD202" s="14"/>
      <c r="AE202" s="14"/>
      <c r="AT202" s="260" t="s">
        <v>206</v>
      </c>
      <c r="AU202" s="260" t="s">
        <v>84</v>
      </c>
      <c r="AV202" s="14" t="s">
        <v>84</v>
      </c>
      <c r="AW202" s="14" t="s">
        <v>5</v>
      </c>
      <c r="AX202" s="14" t="s">
        <v>74</v>
      </c>
      <c r="AY202" s="260" t="s">
        <v>194</v>
      </c>
    </row>
    <row r="203" s="13" customFormat="1">
      <c r="A203" s="13"/>
      <c r="B203" s="239"/>
      <c r="C203" s="240"/>
      <c r="D203" s="241" t="s">
        <v>206</v>
      </c>
      <c r="E203" s="242" t="s">
        <v>20</v>
      </c>
      <c r="F203" s="243" t="s">
        <v>2106</v>
      </c>
      <c r="G203" s="240"/>
      <c r="H203" s="242" t="s">
        <v>20</v>
      </c>
      <c r="I203" s="244"/>
      <c r="J203" s="244"/>
      <c r="K203" s="240"/>
      <c r="L203" s="240"/>
      <c r="M203" s="245"/>
      <c r="N203" s="246"/>
      <c r="O203" s="247"/>
      <c r="P203" s="247"/>
      <c r="Q203" s="247"/>
      <c r="R203" s="247"/>
      <c r="S203" s="247"/>
      <c r="T203" s="247"/>
      <c r="U203" s="247"/>
      <c r="V203" s="247"/>
      <c r="W203" s="247"/>
      <c r="X203" s="248"/>
      <c r="Y203" s="13"/>
      <c r="Z203" s="13"/>
      <c r="AA203" s="13"/>
      <c r="AB203" s="13"/>
      <c r="AC203" s="13"/>
      <c r="AD203" s="13"/>
      <c r="AE203" s="13"/>
      <c r="AT203" s="249" t="s">
        <v>206</v>
      </c>
      <c r="AU203" s="249" t="s">
        <v>84</v>
      </c>
      <c r="AV203" s="13" t="s">
        <v>82</v>
      </c>
      <c r="AW203" s="13" t="s">
        <v>5</v>
      </c>
      <c r="AX203" s="13" t="s">
        <v>74</v>
      </c>
      <c r="AY203" s="249" t="s">
        <v>194</v>
      </c>
    </row>
    <row r="204" s="16" customFormat="1">
      <c r="A204" s="16"/>
      <c r="B204" s="272"/>
      <c r="C204" s="273"/>
      <c r="D204" s="241" t="s">
        <v>206</v>
      </c>
      <c r="E204" s="274" t="s">
        <v>20</v>
      </c>
      <c r="F204" s="275" t="s">
        <v>2107</v>
      </c>
      <c r="G204" s="273"/>
      <c r="H204" s="276">
        <v>29.039999999999999</v>
      </c>
      <c r="I204" s="277"/>
      <c r="J204" s="277"/>
      <c r="K204" s="273"/>
      <c r="L204" s="273"/>
      <c r="M204" s="278"/>
      <c r="N204" s="279"/>
      <c r="O204" s="280"/>
      <c r="P204" s="280"/>
      <c r="Q204" s="280"/>
      <c r="R204" s="280"/>
      <c r="S204" s="280"/>
      <c r="T204" s="280"/>
      <c r="U204" s="280"/>
      <c r="V204" s="280"/>
      <c r="W204" s="280"/>
      <c r="X204" s="281"/>
      <c r="Y204" s="16"/>
      <c r="Z204" s="16"/>
      <c r="AA204" s="16"/>
      <c r="AB204" s="16"/>
      <c r="AC204" s="16"/>
      <c r="AD204" s="16"/>
      <c r="AE204" s="16"/>
      <c r="AT204" s="282" t="s">
        <v>206</v>
      </c>
      <c r="AU204" s="282" t="s">
        <v>84</v>
      </c>
      <c r="AV204" s="16" t="s">
        <v>215</v>
      </c>
      <c r="AW204" s="16" t="s">
        <v>5</v>
      </c>
      <c r="AX204" s="16" t="s">
        <v>74</v>
      </c>
      <c r="AY204" s="282" t="s">
        <v>194</v>
      </c>
    </row>
    <row r="205" s="15" customFormat="1">
      <c r="A205" s="15"/>
      <c r="B205" s="261"/>
      <c r="C205" s="262"/>
      <c r="D205" s="241" t="s">
        <v>206</v>
      </c>
      <c r="E205" s="263" t="s">
        <v>20</v>
      </c>
      <c r="F205" s="264" t="s">
        <v>210</v>
      </c>
      <c r="G205" s="262"/>
      <c r="H205" s="265">
        <v>29.039999999999999</v>
      </c>
      <c r="I205" s="266"/>
      <c r="J205" s="266"/>
      <c r="K205" s="262"/>
      <c r="L205" s="262"/>
      <c r="M205" s="267"/>
      <c r="N205" s="268"/>
      <c r="O205" s="269"/>
      <c r="P205" s="269"/>
      <c r="Q205" s="269"/>
      <c r="R205" s="269"/>
      <c r="S205" s="269"/>
      <c r="T205" s="269"/>
      <c r="U205" s="269"/>
      <c r="V205" s="269"/>
      <c r="W205" s="269"/>
      <c r="X205" s="270"/>
      <c r="Y205" s="15"/>
      <c r="Z205" s="15"/>
      <c r="AA205" s="15"/>
      <c r="AB205" s="15"/>
      <c r="AC205" s="15"/>
      <c r="AD205" s="15"/>
      <c r="AE205" s="15"/>
      <c r="AT205" s="271" t="s">
        <v>206</v>
      </c>
      <c r="AU205" s="271" t="s">
        <v>84</v>
      </c>
      <c r="AV205" s="15" t="s">
        <v>202</v>
      </c>
      <c r="AW205" s="15" t="s">
        <v>5</v>
      </c>
      <c r="AX205" s="15" t="s">
        <v>82</v>
      </c>
      <c r="AY205" s="271" t="s">
        <v>194</v>
      </c>
    </row>
    <row r="206" s="2" customFormat="1" ht="24.15" customHeight="1">
      <c r="A206" s="41"/>
      <c r="B206" s="42"/>
      <c r="C206" s="220" t="s">
        <v>287</v>
      </c>
      <c r="D206" s="220" t="s">
        <v>197</v>
      </c>
      <c r="E206" s="221" t="s">
        <v>1826</v>
      </c>
      <c r="F206" s="222" t="s">
        <v>1652</v>
      </c>
      <c r="G206" s="223" t="s">
        <v>218</v>
      </c>
      <c r="H206" s="224">
        <v>29.039999999999999</v>
      </c>
      <c r="I206" s="225"/>
      <c r="J206" s="225"/>
      <c r="K206" s="226">
        <f>ROUND(P206*H206,2)</f>
        <v>0</v>
      </c>
      <c r="L206" s="222" t="s">
        <v>201</v>
      </c>
      <c r="M206" s="47"/>
      <c r="N206" s="227" t="s">
        <v>20</v>
      </c>
      <c r="O206" s="228" t="s">
        <v>43</v>
      </c>
      <c r="P206" s="229">
        <f>I206+J206</f>
        <v>0</v>
      </c>
      <c r="Q206" s="229">
        <f>ROUND(I206*H206,2)</f>
        <v>0</v>
      </c>
      <c r="R206" s="229">
        <f>ROUND(J206*H206,2)</f>
        <v>0</v>
      </c>
      <c r="S206" s="87"/>
      <c r="T206" s="230">
        <f>S206*H206</f>
        <v>0</v>
      </c>
      <c r="U206" s="230">
        <v>0</v>
      </c>
      <c r="V206" s="230">
        <f>U206*H206</f>
        <v>0</v>
      </c>
      <c r="W206" s="230">
        <v>0</v>
      </c>
      <c r="X206" s="231">
        <f>W206*H206</f>
        <v>0</v>
      </c>
      <c r="Y206" s="41"/>
      <c r="Z206" s="41"/>
      <c r="AA206" s="41"/>
      <c r="AB206" s="41"/>
      <c r="AC206" s="41"/>
      <c r="AD206" s="41"/>
      <c r="AE206" s="41"/>
      <c r="AR206" s="232" t="s">
        <v>202</v>
      </c>
      <c r="AT206" s="232" t="s">
        <v>197</v>
      </c>
      <c r="AU206" s="232" t="s">
        <v>84</v>
      </c>
      <c r="AY206" s="20" t="s">
        <v>194</v>
      </c>
      <c r="BE206" s="233">
        <f>IF(O206="základní",K206,0)</f>
        <v>0</v>
      </c>
      <c r="BF206" s="233">
        <f>IF(O206="snížená",K206,0)</f>
        <v>0</v>
      </c>
      <c r="BG206" s="233">
        <f>IF(O206="zákl. přenesená",K206,0)</f>
        <v>0</v>
      </c>
      <c r="BH206" s="233">
        <f>IF(O206="sníž. přenesená",K206,0)</f>
        <v>0</v>
      </c>
      <c r="BI206" s="233">
        <f>IF(O206="nulová",K206,0)</f>
        <v>0</v>
      </c>
      <c r="BJ206" s="20" t="s">
        <v>82</v>
      </c>
      <c r="BK206" s="233">
        <f>ROUND(P206*H206,2)</f>
        <v>0</v>
      </c>
      <c r="BL206" s="20" t="s">
        <v>202</v>
      </c>
      <c r="BM206" s="232" t="s">
        <v>2108</v>
      </c>
    </row>
    <row r="207" s="2" customFormat="1">
      <c r="A207" s="41"/>
      <c r="B207" s="42"/>
      <c r="C207" s="43"/>
      <c r="D207" s="234" t="s">
        <v>204</v>
      </c>
      <c r="E207" s="43"/>
      <c r="F207" s="235" t="s">
        <v>1828</v>
      </c>
      <c r="G207" s="43"/>
      <c r="H207" s="43"/>
      <c r="I207" s="236"/>
      <c r="J207" s="236"/>
      <c r="K207" s="43"/>
      <c r="L207" s="43"/>
      <c r="M207" s="47"/>
      <c r="N207" s="237"/>
      <c r="O207" s="238"/>
      <c r="P207" s="87"/>
      <c r="Q207" s="87"/>
      <c r="R207" s="87"/>
      <c r="S207" s="87"/>
      <c r="T207" s="87"/>
      <c r="U207" s="87"/>
      <c r="V207" s="87"/>
      <c r="W207" s="87"/>
      <c r="X207" s="88"/>
      <c r="Y207" s="41"/>
      <c r="Z207" s="41"/>
      <c r="AA207" s="41"/>
      <c r="AB207" s="41"/>
      <c r="AC207" s="41"/>
      <c r="AD207" s="41"/>
      <c r="AE207" s="41"/>
      <c r="AT207" s="20" t="s">
        <v>204</v>
      </c>
      <c r="AU207" s="20" t="s">
        <v>84</v>
      </c>
    </row>
    <row r="208" s="13" customFormat="1">
      <c r="A208" s="13"/>
      <c r="B208" s="239"/>
      <c r="C208" s="240"/>
      <c r="D208" s="241" t="s">
        <v>206</v>
      </c>
      <c r="E208" s="242" t="s">
        <v>20</v>
      </c>
      <c r="F208" s="243" t="s">
        <v>2058</v>
      </c>
      <c r="G208" s="240"/>
      <c r="H208" s="242" t="s">
        <v>20</v>
      </c>
      <c r="I208" s="244"/>
      <c r="J208" s="244"/>
      <c r="K208" s="240"/>
      <c r="L208" s="240"/>
      <c r="M208" s="245"/>
      <c r="N208" s="246"/>
      <c r="O208" s="247"/>
      <c r="P208" s="247"/>
      <c r="Q208" s="247"/>
      <c r="R208" s="247"/>
      <c r="S208" s="247"/>
      <c r="T208" s="247"/>
      <c r="U208" s="247"/>
      <c r="V208" s="247"/>
      <c r="W208" s="247"/>
      <c r="X208" s="248"/>
      <c r="Y208" s="13"/>
      <c r="Z208" s="13"/>
      <c r="AA208" s="13"/>
      <c r="AB208" s="13"/>
      <c r="AC208" s="13"/>
      <c r="AD208" s="13"/>
      <c r="AE208" s="13"/>
      <c r="AT208" s="249" t="s">
        <v>206</v>
      </c>
      <c r="AU208" s="249" t="s">
        <v>84</v>
      </c>
      <c r="AV208" s="13" t="s">
        <v>82</v>
      </c>
      <c r="AW208" s="13" t="s">
        <v>5</v>
      </c>
      <c r="AX208" s="13" t="s">
        <v>74</v>
      </c>
      <c r="AY208" s="249" t="s">
        <v>194</v>
      </c>
    </row>
    <row r="209" s="14" customFormat="1">
      <c r="A209" s="14"/>
      <c r="B209" s="250"/>
      <c r="C209" s="251"/>
      <c r="D209" s="241" t="s">
        <v>206</v>
      </c>
      <c r="E209" s="252" t="s">
        <v>20</v>
      </c>
      <c r="F209" s="253" t="s">
        <v>2105</v>
      </c>
      <c r="G209" s="251"/>
      <c r="H209" s="254">
        <v>29.039999999999999</v>
      </c>
      <c r="I209" s="255"/>
      <c r="J209" s="255"/>
      <c r="K209" s="251"/>
      <c r="L209" s="251"/>
      <c r="M209" s="256"/>
      <c r="N209" s="257"/>
      <c r="O209" s="258"/>
      <c r="P209" s="258"/>
      <c r="Q209" s="258"/>
      <c r="R209" s="258"/>
      <c r="S209" s="258"/>
      <c r="T209" s="258"/>
      <c r="U209" s="258"/>
      <c r="V209" s="258"/>
      <c r="W209" s="258"/>
      <c r="X209" s="259"/>
      <c r="Y209" s="14"/>
      <c r="Z209" s="14"/>
      <c r="AA209" s="14"/>
      <c r="AB209" s="14"/>
      <c r="AC209" s="14"/>
      <c r="AD209" s="14"/>
      <c r="AE209" s="14"/>
      <c r="AT209" s="260" t="s">
        <v>206</v>
      </c>
      <c r="AU209" s="260" t="s">
        <v>84</v>
      </c>
      <c r="AV209" s="14" t="s">
        <v>84</v>
      </c>
      <c r="AW209" s="14" t="s">
        <v>5</v>
      </c>
      <c r="AX209" s="14" t="s">
        <v>74</v>
      </c>
      <c r="AY209" s="260" t="s">
        <v>194</v>
      </c>
    </row>
    <row r="210" s="13" customFormat="1">
      <c r="A210" s="13"/>
      <c r="B210" s="239"/>
      <c r="C210" s="240"/>
      <c r="D210" s="241" t="s">
        <v>206</v>
      </c>
      <c r="E210" s="242" t="s">
        <v>20</v>
      </c>
      <c r="F210" s="243" t="s">
        <v>2106</v>
      </c>
      <c r="G210" s="240"/>
      <c r="H210" s="242" t="s">
        <v>20</v>
      </c>
      <c r="I210" s="244"/>
      <c r="J210" s="244"/>
      <c r="K210" s="240"/>
      <c r="L210" s="240"/>
      <c r="M210" s="245"/>
      <c r="N210" s="246"/>
      <c r="O210" s="247"/>
      <c r="P210" s="247"/>
      <c r="Q210" s="247"/>
      <c r="R210" s="247"/>
      <c r="S210" s="247"/>
      <c r="T210" s="247"/>
      <c r="U210" s="247"/>
      <c r="V210" s="247"/>
      <c r="W210" s="247"/>
      <c r="X210" s="248"/>
      <c r="Y210" s="13"/>
      <c r="Z210" s="13"/>
      <c r="AA210" s="13"/>
      <c r="AB210" s="13"/>
      <c r="AC210" s="13"/>
      <c r="AD210" s="13"/>
      <c r="AE210" s="13"/>
      <c r="AT210" s="249" t="s">
        <v>206</v>
      </c>
      <c r="AU210" s="249" t="s">
        <v>84</v>
      </c>
      <c r="AV210" s="13" t="s">
        <v>82</v>
      </c>
      <c r="AW210" s="13" t="s">
        <v>5</v>
      </c>
      <c r="AX210" s="13" t="s">
        <v>74</v>
      </c>
      <c r="AY210" s="249" t="s">
        <v>194</v>
      </c>
    </row>
    <row r="211" s="16" customFormat="1">
      <c r="A211" s="16"/>
      <c r="B211" s="272"/>
      <c r="C211" s="273"/>
      <c r="D211" s="241" t="s">
        <v>206</v>
      </c>
      <c r="E211" s="274" t="s">
        <v>20</v>
      </c>
      <c r="F211" s="275" t="s">
        <v>2107</v>
      </c>
      <c r="G211" s="273"/>
      <c r="H211" s="276">
        <v>29.039999999999999</v>
      </c>
      <c r="I211" s="277"/>
      <c r="J211" s="277"/>
      <c r="K211" s="273"/>
      <c r="L211" s="273"/>
      <c r="M211" s="278"/>
      <c r="N211" s="279"/>
      <c r="O211" s="280"/>
      <c r="P211" s="280"/>
      <c r="Q211" s="280"/>
      <c r="R211" s="280"/>
      <c r="S211" s="280"/>
      <c r="T211" s="280"/>
      <c r="U211" s="280"/>
      <c r="V211" s="280"/>
      <c r="W211" s="280"/>
      <c r="X211" s="281"/>
      <c r="Y211" s="16"/>
      <c r="Z211" s="16"/>
      <c r="AA211" s="16"/>
      <c r="AB211" s="16"/>
      <c r="AC211" s="16"/>
      <c r="AD211" s="16"/>
      <c r="AE211" s="16"/>
      <c r="AT211" s="282" t="s">
        <v>206</v>
      </c>
      <c r="AU211" s="282" t="s">
        <v>84</v>
      </c>
      <c r="AV211" s="16" t="s">
        <v>215</v>
      </c>
      <c r="AW211" s="16" t="s">
        <v>5</v>
      </c>
      <c r="AX211" s="16" t="s">
        <v>74</v>
      </c>
      <c r="AY211" s="282" t="s">
        <v>194</v>
      </c>
    </row>
    <row r="212" s="15" customFormat="1">
      <c r="A212" s="15"/>
      <c r="B212" s="261"/>
      <c r="C212" s="262"/>
      <c r="D212" s="241" t="s">
        <v>206</v>
      </c>
      <c r="E212" s="263" t="s">
        <v>20</v>
      </c>
      <c r="F212" s="264" t="s">
        <v>210</v>
      </c>
      <c r="G212" s="262"/>
      <c r="H212" s="265">
        <v>29.039999999999999</v>
      </c>
      <c r="I212" s="266"/>
      <c r="J212" s="266"/>
      <c r="K212" s="262"/>
      <c r="L212" s="262"/>
      <c r="M212" s="267"/>
      <c r="N212" s="268"/>
      <c r="O212" s="269"/>
      <c r="P212" s="269"/>
      <c r="Q212" s="269"/>
      <c r="R212" s="269"/>
      <c r="S212" s="269"/>
      <c r="T212" s="269"/>
      <c r="U212" s="269"/>
      <c r="V212" s="269"/>
      <c r="W212" s="269"/>
      <c r="X212" s="270"/>
      <c r="Y212" s="15"/>
      <c r="Z212" s="15"/>
      <c r="AA212" s="15"/>
      <c r="AB212" s="15"/>
      <c r="AC212" s="15"/>
      <c r="AD212" s="15"/>
      <c r="AE212" s="15"/>
      <c r="AT212" s="271" t="s">
        <v>206</v>
      </c>
      <c r="AU212" s="271" t="s">
        <v>84</v>
      </c>
      <c r="AV212" s="15" t="s">
        <v>202</v>
      </c>
      <c r="AW212" s="15" t="s">
        <v>5</v>
      </c>
      <c r="AX212" s="15" t="s">
        <v>82</v>
      </c>
      <c r="AY212" s="271" t="s">
        <v>194</v>
      </c>
    </row>
    <row r="213" s="2" customFormat="1" ht="24.15" customHeight="1">
      <c r="A213" s="41"/>
      <c r="B213" s="42"/>
      <c r="C213" s="220" t="s">
        <v>294</v>
      </c>
      <c r="D213" s="220" t="s">
        <v>197</v>
      </c>
      <c r="E213" s="221" t="s">
        <v>1829</v>
      </c>
      <c r="F213" s="222" t="s">
        <v>1656</v>
      </c>
      <c r="G213" s="223" t="s">
        <v>218</v>
      </c>
      <c r="H213" s="224">
        <v>290.39999999999998</v>
      </c>
      <c r="I213" s="225"/>
      <c r="J213" s="225"/>
      <c r="K213" s="226">
        <f>ROUND(P213*H213,2)</f>
        <v>0</v>
      </c>
      <c r="L213" s="222" t="s">
        <v>201</v>
      </c>
      <c r="M213" s="47"/>
      <c r="N213" s="227" t="s">
        <v>20</v>
      </c>
      <c r="O213" s="228" t="s">
        <v>43</v>
      </c>
      <c r="P213" s="229">
        <f>I213+J213</f>
        <v>0</v>
      </c>
      <c r="Q213" s="229">
        <f>ROUND(I213*H213,2)</f>
        <v>0</v>
      </c>
      <c r="R213" s="229">
        <f>ROUND(J213*H213,2)</f>
        <v>0</v>
      </c>
      <c r="S213" s="87"/>
      <c r="T213" s="230">
        <f>S213*H213</f>
        <v>0</v>
      </c>
      <c r="U213" s="230">
        <v>0</v>
      </c>
      <c r="V213" s="230">
        <f>U213*H213</f>
        <v>0</v>
      </c>
      <c r="W213" s="230">
        <v>0</v>
      </c>
      <c r="X213" s="231">
        <f>W213*H213</f>
        <v>0</v>
      </c>
      <c r="Y213" s="41"/>
      <c r="Z213" s="41"/>
      <c r="AA213" s="41"/>
      <c r="AB213" s="41"/>
      <c r="AC213" s="41"/>
      <c r="AD213" s="41"/>
      <c r="AE213" s="41"/>
      <c r="AR213" s="232" t="s">
        <v>202</v>
      </c>
      <c r="AT213" s="232" t="s">
        <v>197</v>
      </c>
      <c r="AU213" s="232" t="s">
        <v>84</v>
      </c>
      <c r="AY213" s="20" t="s">
        <v>194</v>
      </c>
      <c r="BE213" s="233">
        <f>IF(O213="základní",K213,0)</f>
        <v>0</v>
      </c>
      <c r="BF213" s="233">
        <f>IF(O213="snížená",K213,0)</f>
        <v>0</v>
      </c>
      <c r="BG213" s="233">
        <f>IF(O213="zákl. přenesená",K213,0)</f>
        <v>0</v>
      </c>
      <c r="BH213" s="233">
        <f>IF(O213="sníž. přenesená",K213,0)</f>
        <v>0</v>
      </c>
      <c r="BI213" s="233">
        <f>IF(O213="nulová",K213,0)</f>
        <v>0</v>
      </c>
      <c r="BJ213" s="20" t="s">
        <v>82</v>
      </c>
      <c r="BK213" s="233">
        <f>ROUND(P213*H213,2)</f>
        <v>0</v>
      </c>
      <c r="BL213" s="20" t="s">
        <v>202</v>
      </c>
      <c r="BM213" s="232" t="s">
        <v>2109</v>
      </c>
    </row>
    <row r="214" s="2" customFormat="1">
      <c r="A214" s="41"/>
      <c r="B214" s="42"/>
      <c r="C214" s="43"/>
      <c r="D214" s="234" t="s">
        <v>204</v>
      </c>
      <c r="E214" s="43"/>
      <c r="F214" s="235" t="s">
        <v>1831</v>
      </c>
      <c r="G214" s="43"/>
      <c r="H214" s="43"/>
      <c r="I214" s="236"/>
      <c r="J214" s="236"/>
      <c r="K214" s="43"/>
      <c r="L214" s="43"/>
      <c r="M214" s="47"/>
      <c r="N214" s="237"/>
      <c r="O214" s="238"/>
      <c r="P214" s="87"/>
      <c r="Q214" s="87"/>
      <c r="R214" s="87"/>
      <c r="S214" s="87"/>
      <c r="T214" s="87"/>
      <c r="U214" s="87"/>
      <c r="V214" s="87"/>
      <c r="W214" s="87"/>
      <c r="X214" s="88"/>
      <c r="Y214" s="41"/>
      <c r="Z214" s="41"/>
      <c r="AA214" s="41"/>
      <c r="AB214" s="41"/>
      <c r="AC214" s="41"/>
      <c r="AD214" s="41"/>
      <c r="AE214" s="41"/>
      <c r="AT214" s="20" t="s">
        <v>204</v>
      </c>
      <c r="AU214" s="20" t="s">
        <v>84</v>
      </c>
    </row>
    <row r="215" s="13" customFormat="1">
      <c r="A215" s="13"/>
      <c r="B215" s="239"/>
      <c r="C215" s="240"/>
      <c r="D215" s="241" t="s">
        <v>206</v>
      </c>
      <c r="E215" s="242" t="s">
        <v>20</v>
      </c>
      <c r="F215" s="243" t="s">
        <v>2058</v>
      </c>
      <c r="G215" s="240"/>
      <c r="H215" s="242" t="s">
        <v>20</v>
      </c>
      <c r="I215" s="244"/>
      <c r="J215" s="244"/>
      <c r="K215" s="240"/>
      <c r="L215" s="240"/>
      <c r="M215" s="245"/>
      <c r="N215" s="246"/>
      <c r="O215" s="247"/>
      <c r="P215" s="247"/>
      <c r="Q215" s="247"/>
      <c r="R215" s="247"/>
      <c r="S215" s="247"/>
      <c r="T215" s="247"/>
      <c r="U215" s="247"/>
      <c r="V215" s="247"/>
      <c r="W215" s="247"/>
      <c r="X215" s="248"/>
      <c r="Y215" s="13"/>
      <c r="Z215" s="13"/>
      <c r="AA215" s="13"/>
      <c r="AB215" s="13"/>
      <c r="AC215" s="13"/>
      <c r="AD215" s="13"/>
      <c r="AE215" s="13"/>
      <c r="AT215" s="249" t="s">
        <v>206</v>
      </c>
      <c r="AU215" s="249" t="s">
        <v>84</v>
      </c>
      <c r="AV215" s="13" t="s">
        <v>82</v>
      </c>
      <c r="AW215" s="13" t="s">
        <v>5</v>
      </c>
      <c r="AX215" s="13" t="s">
        <v>74</v>
      </c>
      <c r="AY215" s="249" t="s">
        <v>194</v>
      </c>
    </row>
    <row r="216" s="14" customFormat="1">
      <c r="A216" s="14"/>
      <c r="B216" s="250"/>
      <c r="C216" s="251"/>
      <c r="D216" s="241" t="s">
        <v>206</v>
      </c>
      <c r="E216" s="252" t="s">
        <v>20</v>
      </c>
      <c r="F216" s="253" t="s">
        <v>2105</v>
      </c>
      <c r="G216" s="251"/>
      <c r="H216" s="254">
        <v>29.039999999999999</v>
      </c>
      <c r="I216" s="255"/>
      <c r="J216" s="255"/>
      <c r="K216" s="251"/>
      <c r="L216" s="251"/>
      <c r="M216" s="256"/>
      <c r="N216" s="257"/>
      <c r="O216" s="258"/>
      <c r="P216" s="258"/>
      <c r="Q216" s="258"/>
      <c r="R216" s="258"/>
      <c r="S216" s="258"/>
      <c r="T216" s="258"/>
      <c r="U216" s="258"/>
      <c r="V216" s="258"/>
      <c r="W216" s="258"/>
      <c r="X216" s="259"/>
      <c r="Y216" s="14"/>
      <c r="Z216" s="14"/>
      <c r="AA216" s="14"/>
      <c r="AB216" s="14"/>
      <c r="AC216" s="14"/>
      <c r="AD216" s="14"/>
      <c r="AE216" s="14"/>
      <c r="AT216" s="260" t="s">
        <v>206</v>
      </c>
      <c r="AU216" s="260" t="s">
        <v>84</v>
      </c>
      <c r="AV216" s="14" t="s">
        <v>84</v>
      </c>
      <c r="AW216" s="14" t="s">
        <v>5</v>
      </c>
      <c r="AX216" s="14" t="s">
        <v>74</v>
      </c>
      <c r="AY216" s="260" t="s">
        <v>194</v>
      </c>
    </row>
    <row r="217" s="13" customFormat="1">
      <c r="A217" s="13"/>
      <c r="B217" s="239"/>
      <c r="C217" s="240"/>
      <c r="D217" s="241" t="s">
        <v>206</v>
      </c>
      <c r="E217" s="242" t="s">
        <v>20</v>
      </c>
      <c r="F217" s="243" t="s">
        <v>2106</v>
      </c>
      <c r="G217" s="240"/>
      <c r="H217" s="242" t="s">
        <v>20</v>
      </c>
      <c r="I217" s="244"/>
      <c r="J217" s="244"/>
      <c r="K217" s="240"/>
      <c r="L217" s="240"/>
      <c r="M217" s="245"/>
      <c r="N217" s="246"/>
      <c r="O217" s="247"/>
      <c r="P217" s="247"/>
      <c r="Q217" s="247"/>
      <c r="R217" s="247"/>
      <c r="S217" s="247"/>
      <c r="T217" s="247"/>
      <c r="U217" s="247"/>
      <c r="V217" s="247"/>
      <c r="W217" s="247"/>
      <c r="X217" s="248"/>
      <c r="Y217" s="13"/>
      <c r="Z217" s="13"/>
      <c r="AA217" s="13"/>
      <c r="AB217" s="13"/>
      <c r="AC217" s="13"/>
      <c r="AD217" s="13"/>
      <c r="AE217" s="13"/>
      <c r="AT217" s="249" t="s">
        <v>206</v>
      </c>
      <c r="AU217" s="249" t="s">
        <v>84</v>
      </c>
      <c r="AV217" s="13" t="s">
        <v>82</v>
      </c>
      <c r="AW217" s="13" t="s">
        <v>5</v>
      </c>
      <c r="AX217" s="13" t="s">
        <v>74</v>
      </c>
      <c r="AY217" s="249" t="s">
        <v>194</v>
      </c>
    </row>
    <row r="218" s="16" customFormat="1">
      <c r="A218" s="16"/>
      <c r="B218" s="272"/>
      <c r="C218" s="273"/>
      <c r="D218" s="241" t="s">
        <v>206</v>
      </c>
      <c r="E218" s="274" t="s">
        <v>20</v>
      </c>
      <c r="F218" s="275" t="s">
        <v>2107</v>
      </c>
      <c r="G218" s="273"/>
      <c r="H218" s="276">
        <v>29.039999999999999</v>
      </c>
      <c r="I218" s="277"/>
      <c r="J218" s="277"/>
      <c r="K218" s="273"/>
      <c r="L218" s="273"/>
      <c r="M218" s="278"/>
      <c r="N218" s="279"/>
      <c r="O218" s="280"/>
      <c r="P218" s="280"/>
      <c r="Q218" s="280"/>
      <c r="R218" s="280"/>
      <c r="S218" s="280"/>
      <c r="T218" s="280"/>
      <c r="U218" s="280"/>
      <c r="V218" s="280"/>
      <c r="W218" s="280"/>
      <c r="X218" s="281"/>
      <c r="Y218" s="16"/>
      <c r="Z218" s="16"/>
      <c r="AA218" s="16"/>
      <c r="AB218" s="16"/>
      <c r="AC218" s="16"/>
      <c r="AD218" s="16"/>
      <c r="AE218" s="16"/>
      <c r="AT218" s="282" t="s">
        <v>206</v>
      </c>
      <c r="AU218" s="282" t="s">
        <v>84</v>
      </c>
      <c r="AV218" s="16" t="s">
        <v>215</v>
      </c>
      <c r="AW218" s="16" t="s">
        <v>5</v>
      </c>
      <c r="AX218" s="16" t="s">
        <v>74</v>
      </c>
      <c r="AY218" s="282" t="s">
        <v>194</v>
      </c>
    </row>
    <row r="219" s="15" customFormat="1">
      <c r="A219" s="15"/>
      <c r="B219" s="261"/>
      <c r="C219" s="262"/>
      <c r="D219" s="241" t="s">
        <v>206</v>
      </c>
      <c r="E219" s="263" t="s">
        <v>20</v>
      </c>
      <c r="F219" s="264" t="s">
        <v>210</v>
      </c>
      <c r="G219" s="262"/>
      <c r="H219" s="265">
        <v>29.039999999999999</v>
      </c>
      <c r="I219" s="266"/>
      <c r="J219" s="266"/>
      <c r="K219" s="262"/>
      <c r="L219" s="262"/>
      <c r="M219" s="267"/>
      <c r="N219" s="268"/>
      <c r="O219" s="269"/>
      <c r="P219" s="269"/>
      <c r="Q219" s="269"/>
      <c r="R219" s="269"/>
      <c r="S219" s="269"/>
      <c r="T219" s="269"/>
      <c r="U219" s="269"/>
      <c r="V219" s="269"/>
      <c r="W219" s="269"/>
      <c r="X219" s="270"/>
      <c r="Y219" s="15"/>
      <c r="Z219" s="15"/>
      <c r="AA219" s="15"/>
      <c r="AB219" s="15"/>
      <c r="AC219" s="15"/>
      <c r="AD219" s="15"/>
      <c r="AE219" s="15"/>
      <c r="AT219" s="271" t="s">
        <v>206</v>
      </c>
      <c r="AU219" s="271" t="s">
        <v>84</v>
      </c>
      <c r="AV219" s="15" t="s">
        <v>202</v>
      </c>
      <c r="AW219" s="15" t="s">
        <v>5</v>
      </c>
      <c r="AX219" s="15" t="s">
        <v>82</v>
      </c>
      <c r="AY219" s="271" t="s">
        <v>194</v>
      </c>
    </row>
    <row r="220" s="14" customFormat="1">
      <c r="A220" s="14"/>
      <c r="B220" s="250"/>
      <c r="C220" s="251"/>
      <c r="D220" s="241" t="s">
        <v>206</v>
      </c>
      <c r="E220" s="251"/>
      <c r="F220" s="253" t="s">
        <v>2110</v>
      </c>
      <c r="G220" s="251"/>
      <c r="H220" s="254">
        <v>290.39999999999998</v>
      </c>
      <c r="I220" s="255"/>
      <c r="J220" s="255"/>
      <c r="K220" s="251"/>
      <c r="L220" s="251"/>
      <c r="M220" s="256"/>
      <c r="N220" s="257"/>
      <c r="O220" s="258"/>
      <c r="P220" s="258"/>
      <c r="Q220" s="258"/>
      <c r="R220" s="258"/>
      <c r="S220" s="258"/>
      <c r="T220" s="258"/>
      <c r="U220" s="258"/>
      <c r="V220" s="258"/>
      <c r="W220" s="258"/>
      <c r="X220" s="259"/>
      <c r="Y220" s="14"/>
      <c r="Z220" s="14"/>
      <c r="AA220" s="14"/>
      <c r="AB220" s="14"/>
      <c r="AC220" s="14"/>
      <c r="AD220" s="14"/>
      <c r="AE220" s="14"/>
      <c r="AT220" s="260" t="s">
        <v>206</v>
      </c>
      <c r="AU220" s="260" t="s">
        <v>84</v>
      </c>
      <c r="AV220" s="14" t="s">
        <v>84</v>
      </c>
      <c r="AW220" s="14" t="s">
        <v>4</v>
      </c>
      <c r="AX220" s="14" t="s">
        <v>82</v>
      </c>
      <c r="AY220" s="260" t="s">
        <v>194</v>
      </c>
    </row>
    <row r="221" s="12" customFormat="1" ht="22.8" customHeight="1">
      <c r="A221" s="12"/>
      <c r="B221" s="203"/>
      <c r="C221" s="204"/>
      <c r="D221" s="205" t="s">
        <v>73</v>
      </c>
      <c r="E221" s="218" t="s">
        <v>271</v>
      </c>
      <c r="F221" s="218" t="s">
        <v>2111</v>
      </c>
      <c r="G221" s="204"/>
      <c r="H221" s="204"/>
      <c r="I221" s="207"/>
      <c r="J221" s="207"/>
      <c r="K221" s="219">
        <f>BK221</f>
        <v>0</v>
      </c>
      <c r="L221" s="204"/>
      <c r="M221" s="209"/>
      <c r="N221" s="210"/>
      <c r="O221" s="211"/>
      <c r="P221" s="211"/>
      <c r="Q221" s="212">
        <f>SUM(Q222:Q288)</f>
        <v>0</v>
      </c>
      <c r="R221" s="212">
        <f>SUM(R222:R288)</f>
        <v>0</v>
      </c>
      <c r="S221" s="211"/>
      <c r="T221" s="213">
        <f>SUM(T222:T288)</f>
        <v>0</v>
      </c>
      <c r="U221" s="211"/>
      <c r="V221" s="213">
        <f>SUM(V222:V288)</f>
        <v>0.0047840000000000001</v>
      </c>
      <c r="W221" s="211"/>
      <c r="X221" s="214">
        <f>SUM(X222:X288)</f>
        <v>0</v>
      </c>
      <c r="Y221" s="12"/>
      <c r="Z221" s="12"/>
      <c r="AA221" s="12"/>
      <c r="AB221" s="12"/>
      <c r="AC221" s="12"/>
      <c r="AD221" s="12"/>
      <c r="AE221" s="12"/>
      <c r="AR221" s="215" t="s">
        <v>82</v>
      </c>
      <c r="AT221" s="216" t="s">
        <v>73</v>
      </c>
      <c r="AU221" s="216" t="s">
        <v>82</v>
      </c>
      <c r="AY221" s="215" t="s">
        <v>194</v>
      </c>
      <c r="BK221" s="217">
        <f>SUM(BK222:BK288)</f>
        <v>0</v>
      </c>
    </row>
    <row r="222" s="2" customFormat="1" ht="24.15" customHeight="1">
      <c r="A222" s="41"/>
      <c r="B222" s="42"/>
      <c r="C222" s="220" t="s">
        <v>315</v>
      </c>
      <c r="D222" s="220" t="s">
        <v>197</v>
      </c>
      <c r="E222" s="221" t="s">
        <v>2112</v>
      </c>
      <c r="F222" s="222" t="s">
        <v>2113</v>
      </c>
      <c r="G222" s="223" t="s">
        <v>200</v>
      </c>
      <c r="H222" s="224">
        <v>312</v>
      </c>
      <c r="I222" s="225"/>
      <c r="J222" s="225"/>
      <c r="K222" s="226">
        <f>ROUND(P222*H222,2)</f>
        <v>0</v>
      </c>
      <c r="L222" s="222" t="s">
        <v>201</v>
      </c>
      <c r="M222" s="47"/>
      <c r="N222" s="227" t="s">
        <v>20</v>
      </c>
      <c r="O222" s="228" t="s">
        <v>43</v>
      </c>
      <c r="P222" s="229">
        <f>I222+J222</f>
        <v>0</v>
      </c>
      <c r="Q222" s="229">
        <f>ROUND(I222*H222,2)</f>
        <v>0</v>
      </c>
      <c r="R222" s="229">
        <f>ROUND(J222*H222,2)</f>
        <v>0</v>
      </c>
      <c r="S222" s="87"/>
      <c r="T222" s="230">
        <f>S222*H222</f>
        <v>0</v>
      </c>
      <c r="U222" s="230">
        <v>0</v>
      </c>
      <c r="V222" s="230">
        <f>U222*H222</f>
        <v>0</v>
      </c>
      <c r="W222" s="230">
        <v>0</v>
      </c>
      <c r="X222" s="231">
        <f>W222*H222</f>
        <v>0</v>
      </c>
      <c r="Y222" s="41"/>
      <c r="Z222" s="41"/>
      <c r="AA222" s="41"/>
      <c r="AB222" s="41"/>
      <c r="AC222" s="41"/>
      <c r="AD222" s="41"/>
      <c r="AE222" s="41"/>
      <c r="AR222" s="232" t="s">
        <v>202</v>
      </c>
      <c r="AT222" s="232" t="s">
        <v>197</v>
      </c>
      <c r="AU222" s="232" t="s">
        <v>84</v>
      </c>
      <c r="AY222" s="20" t="s">
        <v>194</v>
      </c>
      <c r="BE222" s="233">
        <f>IF(O222="základní",K222,0)</f>
        <v>0</v>
      </c>
      <c r="BF222" s="233">
        <f>IF(O222="snížená",K222,0)</f>
        <v>0</v>
      </c>
      <c r="BG222" s="233">
        <f>IF(O222="zákl. přenesená",K222,0)</f>
        <v>0</v>
      </c>
      <c r="BH222" s="233">
        <f>IF(O222="sníž. přenesená",K222,0)</f>
        <v>0</v>
      </c>
      <c r="BI222" s="233">
        <f>IF(O222="nulová",K222,0)</f>
        <v>0</v>
      </c>
      <c r="BJ222" s="20" t="s">
        <v>82</v>
      </c>
      <c r="BK222" s="233">
        <f>ROUND(P222*H222,2)</f>
        <v>0</v>
      </c>
      <c r="BL222" s="20" t="s">
        <v>202</v>
      </c>
      <c r="BM222" s="232" t="s">
        <v>2114</v>
      </c>
    </row>
    <row r="223" s="2" customFormat="1">
      <c r="A223" s="41"/>
      <c r="B223" s="42"/>
      <c r="C223" s="43"/>
      <c r="D223" s="234" t="s">
        <v>204</v>
      </c>
      <c r="E223" s="43"/>
      <c r="F223" s="235" t="s">
        <v>2115</v>
      </c>
      <c r="G223" s="43"/>
      <c r="H223" s="43"/>
      <c r="I223" s="236"/>
      <c r="J223" s="236"/>
      <c r="K223" s="43"/>
      <c r="L223" s="43"/>
      <c r="M223" s="47"/>
      <c r="N223" s="237"/>
      <c r="O223" s="238"/>
      <c r="P223" s="87"/>
      <c r="Q223" s="87"/>
      <c r="R223" s="87"/>
      <c r="S223" s="87"/>
      <c r="T223" s="87"/>
      <c r="U223" s="87"/>
      <c r="V223" s="87"/>
      <c r="W223" s="87"/>
      <c r="X223" s="88"/>
      <c r="Y223" s="41"/>
      <c r="Z223" s="41"/>
      <c r="AA223" s="41"/>
      <c r="AB223" s="41"/>
      <c r="AC223" s="41"/>
      <c r="AD223" s="41"/>
      <c r="AE223" s="41"/>
      <c r="AT223" s="20" t="s">
        <v>204</v>
      </c>
      <c r="AU223" s="20" t="s">
        <v>84</v>
      </c>
    </row>
    <row r="224" s="13" customFormat="1">
      <c r="A224" s="13"/>
      <c r="B224" s="239"/>
      <c r="C224" s="240"/>
      <c r="D224" s="241" t="s">
        <v>206</v>
      </c>
      <c r="E224" s="242" t="s">
        <v>20</v>
      </c>
      <c r="F224" s="243" t="s">
        <v>2116</v>
      </c>
      <c r="G224" s="240"/>
      <c r="H224" s="242" t="s">
        <v>20</v>
      </c>
      <c r="I224" s="244"/>
      <c r="J224" s="244"/>
      <c r="K224" s="240"/>
      <c r="L224" s="240"/>
      <c r="M224" s="245"/>
      <c r="N224" s="246"/>
      <c r="O224" s="247"/>
      <c r="P224" s="247"/>
      <c r="Q224" s="247"/>
      <c r="R224" s="247"/>
      <c r="S224" s="247"/>
      <c r="T224" s="247"/>
      <c r="U224" s="247"/>
      <c r="V224" s="247"/>
      <c r="W224" s="247"/>
      <c r="X224" s="248"/>
      <c r="Y224" s="13"/>
      <c r="Z224" s="13"/>
      <c r="AA224" s="13"/>
      <c r="AB224" s="13"/>
      <c r="AC224" s="13"/>
      <c r="AD224" s="13"/>
      <c r="AE224" s="13"/>
      <c r="AT224" s="249" t="s">
        <v>206</v>
      </c>
      <c r="AU224" s="249" t="s">
        <v>84</v>
      </c>
      <c r="AV224" s="13" t="s">
        <v>82</v>
      </c>
      <c r="AW224" s="13" t="s">
        <v>5</v>
      </c>
      <c r="AX224" s="13" t="s">
        <v>74</v>
      </c>
      <c r="AY224" s="249" t="s">
        <v>194</v>
      </c>
    </row>
    <row r="225" s="13" customFormat="1">
      <c r="A225" s="13"/>
      <c r="B225" s="239"/>
      <c r="C225" s="240"/>
      <c r="D225" s="241" t="s">
        <v>206</v>
      </c>
      <c r="E225" s="242" t="s">
        <v>20</v>
      </c>
      <c r="F225" s="243" t="s">
        <v>2047</v>
      </c>
      <c r="G225" s="240"/>
      <c r="H225" s="242" t="s">
        <v>20</v>
      </c>
      <c r="I225" s="244"/>
      <c r="J225" s="244"/>
      <c r="K225" s="240"/>
      <c r="L225" s="240"/>
      <c r="M225" s="245"/>
      <c r="N225" s="246"/>
      <c r="O225" s="247"/>
      <c r="P225" s="247"/>
      <c r="Q225" s="247"/>
      <c r="R225" s="247"/>
      <c r="S225" s="247"/>
      <c r="T225" s="247"/>
      <c r="U225" s="247"/>
      <c r="V225" s="247"/>
      <c r="W225" s="247"/>
      <c r="X225" s="248"/>
      <c r="Y225" s="13"/>
      <c r="Z225" s="13"/>
      <c r="AA225" s="13"/>
      <c r="AB225" s="13"/>
      <c r="AC225" s="13"/>
      <c r="AD225" s="13"/>
      <c r="AE225" s="13"/>
      <c r="AT225" s="249" t="s">
        <v>206</v>
      </c>
      <c r="AU225" s="249" t="s">
        <v>84</v>
      </c>
      <c r="AV225" s="13" t="s">
        <v>82</v>
      </c>
      <c r="AW225" s="13" t="s">
        <v>5</v>
      </c>
      <c r="AX225" s="13" t="s">
        <v>74</v>
      </c>
      <c r="AY225" s="249" t="s">
        <v>194</v>
      </c>
    </row>
    <row r="226" s="13" customFormat="1">
      <c r="A226" s="13"/>
      <c r="B226" s="239"/>
      <c r="C226" s="240"/>
      <c r="D226" s="241" t="s">
        <v>206</v>
      </c>
      <c r="E226" s="242" t="s">
        <v>20</v>
      </c>
      <c r="F226" s="243" t="s">
        <v>200</v>
      </c>
      <c r="G226" s="240"/>
      <c r="H226" s="242" t="s">
        <v>20</v>
      </c>
      <c r="I226" s="244"/>
      <c r="J226" s="244"/>
      <c r="K226" s="240"/>
      <c r="L226" s="240"/>
      <c r="M226" s="245"/>
      <c r="N226" s="246"/>
      <c r="O226" s="247"/>
      <c r="P226" s="247"/>
      <c r="Q226" s="247"/>
      <c r="R226" s="247"/>
      <c r="S226" s="247"/>
      <c r="T226" s="247"/>
      <c r="U226" s="247"/>
      <c r="V226" s="247"/>
      <c r="W226" s="247"/>
      <c r="X226" s="248"/>
      <c r="Y226" s="13"/>
      <c r="Z226" s="13"/>
      <c r="AA226" s="13"/>
      <c r="AB226" s="13"/>
      <c r="AC226" s="13"/>
      <c r="AD226" s="13"/>
      <c r="AE226" s="13"/>
      <c r="AT226" s="249" t="s">
        <v>206</v>
      </c>
      <c r="AU226" s="249" t="s">
        <v>84</v>
      </c>
      <c r="AV226" s="13" t="s">
        <v>82</v>
      </c>
      <c r="AW226" s="13" t="s">
        <v>5</v>
      </c>
      <c r="AX226" s="13" t="s">
        <v>74</v>
      </c>
      <c r="AY226" s="249" t="s">
        <v>194</v>
      </c>
    </row>
    <row r="227" s="14" customFormat="1">
      <c r="A227" s="14"/>
      <c r="B227" s="250"/>
      <c r="C227" s="251"/>
      <c r="D227" s="241" t="s">
        <v>206</v>
      </c>
      <c r="E227" s="252" t="s">
        <v>20</v>
      </c>
      <c r="F227" s="253" t="s">
        <v>2117</v>
      </c>
      <c r="G227" s="251"/>
      <c r="H227" s="254">
        <v>312</v>
      </c>
      <c r="I227" s="255"/>
      <c r="J227" s="255"/>
      <c r="K227" s="251"/>
      <c r="L227" s="251"/>
      <c r="M227" s="256"/>
      <c r="N227" s="257"/>
      <c r="O227" s="258"/>
      <c r="P227" s="258"/>
      <c r="Q227" s="258"/>
      <c r="R227" s="258"/>
      <c r="S227" s="258"/>
      <c r="T227" s="258"/>
      <c r="U227" s="258"/>
      <c r="V227" s="258"/>
      <c r="W227" s="258"/>
      <c r="X227" s="259"/>
      <c r="Y227" s="14"/>
      <c r="Z227" s="14"/>
      <c r="AA227" s="14"/>
      <c r="AB227" s="14"/>
      <c r="AC227" s="14"/>
      <c r="AD227" s="14"/>
      <c r="AE227" s="14"/>
      <c r="AT227" s="260" t="s">
        <v>206</v>
      </c>
      <c r="AU227" s="260" t="s">
        <v>84</v>
      </c>
      <c r="AV227" s="14" t="s">
        <v>84</v>
      </c>
      <c r="AW227" s="14" t="s">
        <v>5</v>
      </c>
      <c r="AX227" s="14" t="s">
        <v>74</v>
      </c>
      <c r="AY227" s="260" t="s">
        <v>194</v>
      </c>
    </row>
    <row r="228" s="15" customFormat="1">
      <c r="A228" s="15"/>
      <c r="B228" s="261"/>
      <c r="C228" s="262"/>
      <c r="D228" s="241" t="s">
        <v>206</v>
      </c>
      <c r="E228" s="263" t="s">
        <v>20</v>
      </c>
      <c r="F228" s="264" t="s">
        <v>210</v>
      </c>
      <c r="G228" s="262"/>
      <c r="H228" s="265">
        <v>312</v>
      </c>
      <c r="I228" s="266"/>
      <c r="J228" s="266"/>
      <c r="K228" s="262"/>
      <c r="L228" s="262"/>
      <c r="M228" s="267"/>
      <c r="N228" s="268"/>
      <c r="O228" s="269"/>
      <c r="P228" s="269"/>
      <c r="Q228" s="269"/>
      <c r="R228" s="269"/>
      <c r="S228" s="269"/>
      <c r="T228" s="269"/>
      <c r="U228" s="269"/>
      <c r="V228" s="269"/>
      <c r="W228" s="269"/>
      <c r="X228" s="270"/>
      <c r="Y228" s="15"/>
      <c r="Z228" s="15"/>
      <c r="AA228" s="15"/>
      <c r="AB228" s="15"/>
      <c r="AC228" s="15"/>
      <c r="AD228" s="15"/>
      <c r="AE228" s="15"/>
      <c r="AT228" s="271" t="s">
        <v>206</v>
      </c>
      <c r="AU228" s="271" t="s">
        <v>84</v>
      </c>
      <c r="AV228" s="15" t="s">
        <v>202</v>
      </c>
      <c r="AW228" s="15" t="s">
        <v>5</v>
      </c>
      <c r="AX228" s="15" t="s">
        <v>82</v>
      </c>
      <c r="AY228" s="271" t="s">
        <v>194</v>
      </c>
    </row>
    <row r="229" s="2" customFormat="1" ht="33" customHeight="1">
      <c r="A229" s="41"/>
      <c r="B229" s="42"/>
      <c r="C229" s="220" t="s">
        <v>296</v>
      </c>
      <c r="D229" s="220" t="s">
        <v>197</v>
      </c>
      <c r="E229" s="221" t="s">
        <v>2054</v>
      </c>
      <c r="F229" s="222" t="s">
        <v>2055</v>
      </c>
      <c r="G229" s="223" t="s">
        <v>200</v>
      </c>
      <c r="H229" s="224">
        <v>104</v>
      </c>
      <c r="I229" s="225"/>
      <c r="J229" s="225"/>
      <c r="K229" s="226">
        <f>ROUND(P229*H229,2)</f>
        <v>0</v>
      </c>
      <c r="L229" s="222" t="s">
        <v>201</v>
      </c>
      <c r="M229" s="47"/>
      <c r="N229" s="227" t="s">
        <v>20</v>
      </c>
      <c r="O229" s="228" t="s">
        <v>43</v>
      </c>
      <c r="P229" s="229">
        <f>I229+J229</f>
        <v>0</v>
      </c>
      <c r="Q229" s="229">
        <f>ROUND(I229*H229,2)</f>
        <v>0</v>
      </c>
      <c r="R229" s="229">
        <f>ROUND(J229*H229,2)</f>
        <v>0</v>
      </c>
      <c r="S229" s="87"/>
      <c r="T229" s="230">
        <f>S229*H229</f>
        <v>0</v>
      </c>
      <c r="U229" s="230">
        <v>0</v>
      </c>
      <c r="V229" s="230">
        <f>U229*H229</f>
        <v>0</v>
      </c>
      <c r="W229" s="230">
        <v>0</v>
      </c>
      <c r="X229" s="231">
        <f>W229*H229</f>
        <v>0</v>
      </c>
      <c r="Y229" s="41"/>
      <c r="Z229" s="41"/>
      <c r="AA229" s="41"/>
      <c r="AB229" s="41"/>
      <c r="AC229" s="41"/>
      <c r="AD229" s="41"/>
      <c r="AE229" s="41"/>
      <c r="AR229" s="232" t="s">
        <v>202</v>
      </c>
      <c r="AT229" s="232" t="s">
        <v>197</v>
      </c>
      <c r="AU229" s="232" t="s">
        <v>84</v>
      </c>
      <c r="AY229" s="20" t="s">
        <v>194</v>
      </c>
      <c r="BE229" s="233">
        <f>IF(O229="základní",K229,0)</f>
        <v>0</v>
      </c>
      <c r="BF229" s="233">
        <f>IF(O229="snížená",K229,0)</f>
        <v>0</v>
      </c>
      <c r="BG229" s="233">
        <f>IF(O229="zákl. přenesená",K229,0)</f>
        <v>0</v>
      </c>
      <c r="BH229" s="233">
        <f>IF(O229="sníž. přenesená",K229,0)</f>
        <v>0</v>
      </c>
      <c r="BI229" s="233">
        <f>IF(O229="nulová",K229,0)</f>
        <v>0</v>
      </c>
      <c r="BJ229" s="20" t="s">
        <v>82</v>
      </c>
      <c r="BK229" s="233">
        <f>ROUND(P229*H229,2)</f>
        <v>0</v>
      </c>
      <c r="BL229" s="20" t="s">
        <v>202</v>
      </c>
      <c r="BM229" s="232" t="s">
        <v>2118</v>
      </c>
    </row>
    <row r="230" s="2" customFormat="1">
      <c r="A230" s="41"/>
      <c r="B230" s="42"/>
      <c r="C230" s="43"/>
      <c r="D230" s="234" t="s">
        <v>204</v>
      </c>
      <c r="E230" s="43"/>
      <c r="F230" s="235" t="s">
        <v>2057</v>
      </c>
      <c r="G230" s="43"/>
      <c r="H230" s="43"/>
      <c r="I230" s="236"/>
      <c r="J230" s="236"/>
      <c r="K230" s="43"/>
      <c r="L230" s="43"/>
      <c r="M230" s="47"/>
      <c r="N230" s="237"/>
      <c r="O230" s="238"/>
      <c r="P230" s="87"/>
      <c r="Q230" s="87"/>
      <c r="R230" s="87"/>
      <c r="S230" s="87"/>
      <c r="T230" s="87"/>
      <c r="U230" s="87"/>
      <c r="V230" s="87"/>
      <c r="W230" s="87"/>
      <c r="X230" s="88"/>
      <c r="Y230" s="41"/>
      <c r="Z230" s="41"/>
      <c r="AA230" s="41"/>
      <c r="AB230" s="41"/>
      <c r="AC230" s="41"/>
      <c r="AD230" s="41"/>
      <c r="AE230" s="41"/>
      <c r="AT230" s="20" t="s">
        <v>204</v>
      </c>
      <c r="AU230" s="20" t="s">
        <v>84</v>
      </c>
    </row>
    <row r="231" s="13" customFormat="1">
      <c r="A231" s="13"/>
      <c r="B231" s="239"/>
      <c r="C231" s="240"/>
      <c r="D231" s="241" t="s">
        <v>206</v>
      </c>
      <c r="E231" s="242" t="s">
        <v>20</v>
      </c>
      <c r="F231" s="243" t="s">
        <v>2119</v>
      </c>
      <c r="G231" s="240"/>
      <c r="H231" s="242" t="s">
        <v>20</v>
      </c>
      <c r="I231" s="244"/>
      <c r="J231" s="244"/>
      <c r="K231" s="240"/>
      <c r="L231" s="240"/>
      <c r="M231" s="245"/>
      <c r="N231" s="246"/>
      <c r="O231" s="247"/>
      <c r="P231" s="247"/>
      <c r="Q231" s="247"/>
      <c r="R231" s="247"/>
      <c r="S231" s="247"/>
      <c r="T231" s="247"/>
      <c r="U231" s="247"/>
      <c r="V231" s="247"/>
      <c r="W231" s="247"/>
      <c r="X231" s="248"/>
      <c r="Y231" s="13"/>
      <c r="Z231" s="13"/>
      <c r="AA231" s="13"/>
      <c r="AB231" s="13"/>
      <c r="AC231" s="13"/>
      <c r="AD231" s="13"/>
      <c r="AE231" s="13"/>
      <c r="AT231" s="249" t="s">
        <v>206</v>
      </c>
      <c r="AU231" s="249" t="s">
        <v>84</v>
      </c>
      <c r="AV231" s="13" t="s">
        <v>82</v>
      </c>
      <c r="AW231" s="13" t="s">
        <v>5</v>
      </c>
      <c r="AX231" s="13" t="s">
        <v>74</v>
      </c>
      <c r="AY231" s="249" t="s">
        <v>194</v>
      </c>
    </row>
    <row r="232" s="14" customFormat="1">
      <c r="A232" s="14"/>
      <c r="B232" s="250"/>
      <c r="C232" s="251"/>
      <c r="D232" s="241" t="s">
        <v>206</v>
      </c>
      <c r="E232" s="252" t="s">
        <v>20</v>
      </c>
      <c r="F232" s="253" t="s">
        <v>2120</v>
      </c>
      <c r="G232" s="251"/>
      <c r="H232" s="254">
        <v>104</v>
      </c>
      <c r="I232" s="255"/>
      <c r="J232" s="255"/>
      <c r="K232" s="251"/>
      <c r="L232" s="251"/>
      <c r="M232" s="256"/>
      <c r="N232" s="257"/>
      <c r="O232" s="258"/>
      <c r="P232" s="258"/>
      <c r="Q232" s="258"/>
      <c r="R232" s="258"/>
      <c r="S232" s="258"/>
      <c r="T232" s="258"/>
      <c r="U232" s="258"/>
      <c r="V232" s="258"/>
      <c r="W232" s="258"/>
      <c r="X232" s="259"/>
      <c r="Y232" s="14"/>
      <c r="Z232" s="14"/>
      <c r="AA232" s="14"/>
      <c r="AB232" s="14"/>
      <c r="AC232" s="14"/>
      <c r="AD232" s="14"/>
      <c r="AE232" s="14"/>
      <c r="AT232" s="260" t="s">
        <v>206</v>
      </c>
      <c r="AU232" s="260" t="s">
        <v>84</v>
      </c>
      <c r="AV232" s="14" t="s">
        <v>84</v>
      </c>
      <c r="AW232" s="14" t="s">
        <v>5</v>
      </c>
      <c r="AX232" s="14" t="s">
        <v>74</v>
      </c>
      <c r="AY232" s="260" t="s">
        <v>194</v>
      </c>
    </row>
    <row r="233" s="15" customFormat="1">
      <c r="A233" s="15"/>
      <c r="B233" s="261"/>
      <c r="C233" s="262"/>
      <c r="D233" s="241" t="s">
        <v>206</v>
      </c>
      <c r="E233" s="263" t="s">
        <v>20</v>
      </c>
      <c r="F233" s="264" t="s">
        <v>210</v>
      </c>
      <c r="G233" s="262"/>
      <c r="H233" s="265">
        <v>104</v>
      </c>
      <c r="I233" s="266"/>
      <c r="J233" s="266"/>
      <c r="K233" s="262"/>
      <c r="L233" s="262"/>
      <c r="M233" s="267"/>
      <c r="N233" s="268"/>
      <c r="O233" s="269"/>
      <c r="P233" s="269"/>
      <c r="Q233" s="269"/>
      <c r="R233" s="269"/>
      <c r="S233" s="269"/>
      <c r="T233" s="269"/>
      <c r="U233" s="269"/>
      <c r="V233" s="269"/>
      <c r="W233" s="269"/>
      <c r="X233" s="270"/>
      <c r="Y233" s="15"/>
      <c r="Z233" s="15"/>
      <c r="AA233" s="15"/>
      <c r="AB233" s="15"/>
      <c r="AC233" s="15"/>
      <c r="AD233" s="15"/>
      <c r="AE233" s="15"/>
      <c r="AT233" s="271" t="s">
        <v>206</v>
      </c>
      <c r="AU233" s="271" t="s">
        <v>84</v>
      </c>
      <c r="AV233" s="15" t="s">
        <v>202</v>
      </c>
      <c r="AW233" s="15" t="s">
        <v>5</v>
      </c>
      <c r="AX233" s="15" t="s">
        <v>82</v>
      </c>
      <c r="AY233" s="271" t="s">
        <v>194</v>
      </c>
    </row>
    <row r="234" s="2" customFormat="1" ht="24.15" customHeight="1">
      <c r="A234" s="41"/>
      <c r="B234" s="42"/>
      <c r="C234" s="220" t="s">
        <v>8</v>
      </c>
      <c r="D234" s="220" t="s">
        <v>197</v>
      </c>
      <c r="E234" s="221" t="s">
        <v>2121</v>
      </c>
      <c r="F234" s="222" t="s">
        <v>2122</v>
      </c>
      <c r="G234" s="223" t="s">
        <v>200</v>
      </c>
      <c r="H234" s="224">
        <v>104</v>
      </c>
      <c r="I234" s="225"/>
      <c r="J234" s="225"/>
      <c r="K234" s="226">
        <f>ROUND(P234*H234,2)</f>
        <v>0</v>
      </c>
      <c r="L234" s="222" t="s">
        <v>201</v>
      </c>
      <c r="M234" s="47"/>
      <c r="N234" s="227" t="s">
        <v>20</v>
      </c>
      <c r="O234" s="228" t="s">
        <v>43</v>
      </c>
      <c r="P234" s="229">
        <f>I234+J234</f>
        <v>0</v>
      </c>
      <c r="Q234" s="229">
        <f>ROUND(I234*H234,2)</f>
        <v>0</v>
      </c>
      <c r="R234" s="229">
        <f>ROUND(J234*H234,2)</f>
        <v>0</v>
      </c>
      <c r="S234" s="87"/>
      <c r="T234" s="230">
        <f>S234*H234</f>
        <v>0</v>
      </c>
      <c r="U234" s="230">
        <v>0</v>
      </c>
      <c r="V234" s="230">
        <f>U234*H234</f>
        <v>0</v>
      </c>
      <c r="W234" s="230">
        <v>0</v>
      </c>
      <c r="X234" s="231">
        <f>W234*H234</f>
        <v>0</v>
      </c>
      <c r="Y234" s="41"/>
      <c r="Z234" s="41"/>
      <c r="AA234" s="41"/>
      <c r="AB234" s="41"/>
      <c r="AC234" s="41"/>
      <c r="AD234" s="41"/>
      <c r="AE234" s="41"/>
      <c r="AR234" s="232" t="s">
        <v>202</v>
      </c>
      <c r="AT234" s="232" t="s">
        <v>197</v>
      </c>
      <c r="AU234" s="232" t="s">
        <v>84</v>
      </c>
      <c r="AY234" s="20" t="s">
        <v>194</v>
      </c>
      <c r="BE234" s="233">
        <f>IF(O234="základní",K234,0)</f>
        <v>0</v>
      </c>
      <c r="BF234" s="233">
        <f>IF(O234="snížená",K234,0)</f>
        <v>0</v>
      </c>
      <c r="BG234" s="233">
        <f>IF(O234="zákl. přenesená",K234,0)</f>
        <v>0</v>
      </c>
      <c r="BH234" s="233">
        <f>IF(O234="sníž. přenesená",K234,0)</f>
        <v>0</v>
      </c>
      <c r="BI234" s="233">
        <f>IF(O234="nulová",K234,0)</f>
        <v>0</v>
      </c>
      <c r="BJ234" s="20" t="s">
        <v>82</v>
      </c>
      <c r="BK234" s="233">
        <f>ROUND(P234*H234,2)</f>
        <v>0</v>
      </c>
      <c r="BL234" s="20" t="s">
        <v>202</v>
      </c>
      <c r="BM234" s="232" t="s">
        <v>2123</v>
      </c>
    </row>
    <row r="235" s="2" customFormat="1">
      <c r="A235" s="41"/>
      <c r="B235" s="42"/>
      <c r="C235" s="43"/>
      <c r="D235" s="234" t="s">
        <v>204</v>
      </c>
      <c r="E235" s="43"/>
      <c r="F235" s="235" t="s">
        <v>2124</v>
      </c>
      <c r="G235" s="43"/>
      <c r="H235" s="43"/>
      <c r="I235" s="236"/>
      <c r="J235" s="236"/>
      <c r="K235" s="43"/>
      <c r="L235" s="43"/>
      <c r="M235" s="47"/>
      <c r="N235" s="237"/>
      <c r="O235" s="238"/>
      <c r="P235" s="87"/>
      <c r="Q235" s="87"/>
      <c r="R235" s="87"/>
      <c r="S235" s="87"/>
      <c r="T235" s="87"/>
      <c r="U235" s="87"/>
      <c r="V235" s="87"/>
      <c r="W235" s="87"/>
      <c r="X235" s="88"/>
      <c r="Y235" s="41"/>
      <c r="Z235" s="41"/>
      <c r="AA235" s="41"/>
      <c r="AB235" s="41"/>
      <c r="AC235" s="41"/>
      <c r="AD235" s="41"/>
      <c r="AE235" s="41"/>
      <c r="AT235" s="20" t="s">
        <v>204</v>
      </c>
      <c r="AU235" s="20" t="s">
        <v>84</v>
      </c>
    </row>
    <row r="236" s="13" customFormat="1">
      <c r="A236" s="13"/>
      <c r="B236" s="239"/>
      <c r="C236" s="240"/>
      <c r="D236" s="241" t="s">
        <v>206</v>
      </c>
      <c r="E236" s="242" t="s">
        <v>20</v>
      </c>
      <c r="F236" s="243" t="s">
        <v>2116</v>
      </c>
      <c r="G236" s="240"/>
      <c r="H236" s="242" t="s">
        <v>20</v>
      </c>
      <c r="I236" s="244"/>
      <c r="J236" s="244"/>
      <c r="K236" s="240"/>
      <c r="L236" s="240"/>
      <c r="M236" s="245"/>
      <c r="N236" s="246"/>
      <c r="O236" s="247"/>
      <c r="P236" s="247"/>
      <c r="Q236" s="247"/>
      <c r="R236" s="247"/>
      <c r="S236" s="247"/>
      <c r="T236" s="247"/>
      <c r="U236" s="247"/>
      <c r="V236" s="247"/>
      <c r="W236" s="247"/>
      <c r="X236" s="248"/>
      <c r="Y236" s="13"/>
      <c r="Z236" s="13"/>
      <c r="AA236" s="13"/>
      <c r="AB236" s="13"/>
      <c r="AC236" s="13"/>
      <c r="AD236" s="13"/>
      <c r="AE236" s="13"/>
      <c r="AT236" s="249" t="s">
        <v>206</v>
      </c>
      <c r="AU236" s="249" t="s">
        <v>84</v>
      </c>
      <c r="AV236" s="13" t="s">
        <v>82</v>
      </c>
      <c r="AW236" s="13" t="s">
        <v>5</v>
      </c>
      <c r="AX236" s="13" t="s">
        <v>74</v>
      </c>
      <c r="AY236" s="249" t="s">
        <v>194</v>
      </c>
    </row>
    <row r="237" s="13" customFormat="1">
      <c r="A237" s="13"/>
      <c r="B237" s="239"/>
      <c r="C237" s="240"/>
      <c r="D237" s="241" t="s">
        <v>206</v>
      </c>
      <c r="E237" s="242" t="s">
        <v>20</v>
      </c>
      <c r="F237" s="243" t="s">
        <v>2125</v>
      </c>
      <c r="G237" s="240"/>
      <c r="H237" s="242" t="s">
        <v>20</v>
      </c>
      <c r="I237" s="244"/>
      <c r="J237" s="244"/>
      <c r="K237" s="240"/>
      <c r="L237" s="240"/>
      <c r="M237" s="245"/>
      <c r="N237" s="246"/>
      <c r="O237" s="247"/>
      <c r="P237" s="247"/>
      <c r="Q237" s="247"/>
      <c r="R237" s="247"/>
      <c r="S237" s="247"/>
      <c r="T237" s="247"/>
      <c r="U237" s="247"/>
      <c r="V237" s="247"/>
      <c r="W237" s="247"/>
      <c r="X237" s="248"/>
      <c r="Y237" s="13"/>
      <c r="Z237" s="13"/>
      <c r="AA237" s="13"/>
      <c r="AB237" s="13"/>
      <c r="AC237" s="13"/>
      <c r="AD237" s="13"/>
      <c r="AE237" s="13"/>
      <c r="AT237" s="249" t="s">
        <v>206</v>
      </c>
      <c r="AU237" s="249" t="s">
        <v>84</v>
      </c>
      <c r="AV237" s="13" t="s">
        <v>82</v>
      </c>
      <c r="AW237" s="13" t="s">
        <v>5</v>
      </c>
      <c r="AX237" s="13" t="s">
        <v>74</v>
      </c>
      <c r="AY237" s="249" t="s">
        <v>194</v>
      </c>
    </row>
    <row r="238" s="13" customFormat="1">
      <c r="A238" s="13"/>
      <c r="B238" s="239"/>
      <c r="C238" s="240"/>
      <c r="D238" s="241" t="s">
        <v>206</v>
      </c>
      <c r="E238" s="242" t="s">
        <v>20</v>
      </c>
      <c r="F238" s="243" t="s">
        <v>200</v>
      </c>
      <c r="G238" s="240"/>
      <c r="H238" s="242" t="s">
        <v>20</v>
      </c>
      <c r="I238" s="244"/>
      <c r="J238" s="244"/>
      <c r="K238" s="240"/>
      <c r="L238" s="240"/>
      <c r="M238" s="245"/>
      <c r="N238" s="246"/>
      <c r="O238" s="247"/>
      <c r="P238" s="247"/>
      <c r="Q238" s="247"/>
      <c r="R238" s="247"/>
      <c r="S238" s="247"/>
      <c r="T238" s="247"/>
      <c r="U238" s="247"/>
      <c r="V238" s="247"/>
      <c r="W238" s="247"/>
      <c r="X238" s="248"/>
      <c r="Y238" s="13"/>
      <c r="Z238" s="13"/>
      <c r="AA238" s="13"/>
      <c r="AB238" s="13"/>
      <c r="AC238" s="13"/>
      <c r="AD238" s="13"/>
      <c r="AE238" s="13"/>
      <c r="AT238" s="249" t="s">
        <v>206</v>
      </c>
      <c r="AU238" s="249" t="s">
        <v>84</v>
      </c>
      <c r="AV238" s="13" t="s">
        <v>82</v>
      </c>
      <c r="AW238" s="13" t="s">
        <v>5</v>
      </c>
      <c r="AX238" s="13" t="s">
        <v>74</v>
      </c>
      <c r="AY238" s="249" t="s">
        <v>194</v>
      </c>
    </row>
    <row r="239" s="14" customFormat="1">
      <c r="A239" s="14"/>
      <c r="B239" s="250"/>
      <c r="C239" s="251"/>
      <c r="D239" s="241" t="s">
        <v>206</v>
      </c>
      <c r="E239" s="252" t="s">
        <v>20</v>
      </c>
      <c r="F239" s="253" t="s">
        <v>2120</v>
      </c>
      <c r="G239" s="251"/>
      <c r="H239" s="254">
        <v>104</v>
      </c>
      <c r="I239" s="255"/>
      <c r="J239" s="255"/>
      <c r="K239" s="251"/>
      <c r="L239" s="251"/>
      <c r="M239" s="256"/>
      <c r="N239" s="257"/>
      <c r="O239" s="258"/>
      <c r="P239" s="258"/>
      <c r="Q239" s="258"/>
      <c r="R239" s="258"/>
      <c r="S239" s="258"/>
      <c r="T239" s="258"/>
      <c r="U239" s="258"/>
      <c r="V239" s="258"/>
      <c r="W239" s="258"/>
      <c r="X239" s="259"/>
      <c r="Y239" s="14"/>
      <c r="Z239" s="14"/>
      <c r="AA239" s="14"/>
      <c r="AB239" s="14"/>
      <c r="AC239" s="14"/>
      <c r="AD239" s="14"/>
      <c r="AE239" s="14"/>
      <c r="AT239" s="260" t="s">
        <v>206</v>
      </c>
      <c r="AU239" s="260" t="s">
        <v>84</v>
      </c>
      <c r="AV239" s="14" t="s">
        <v>84</v>
      </c>
      <c r="AW239" s="14" t="s">
        <v>5</v>
      </c>
      <c r="AX239" s="14" t="s">
        <v>74</v>
      </c>
      <c r="AY239" s="260" t="s">
        <v>194</v>
      </c>
    </row>
    <row r="240" s="15" customFormat="1">
      <c r="A240" s="15"/>
      <c r="B240" s="261"/>
      <c r="C240" s="262"/>
      <c r="D240" s="241" t="s">
        <v>206</v>
      </c>
      <c r="E240" s="263" t="s">
        <v>20</v>
      </c>
      <c r="F240" s="264" t="s">
        <v>210</v>
      </c>
      <c r="G240" s="262"/>
      <c r="H240" s="265">
        <v>104</v>
      </c>
      <c r="I240" s="266"/>
      <c r="J240" s="266"/>
      <c r="K240" s="262"/>
      <c r="L240" s="262"/>
      <c r="M240" s="267"/>
      <c r="N240" s="268"/>
      <c r="O240" s="269"/>
      <c r="P240" s="269"/>
      <c r="Q240" s="269"/>
      <c r="R240" s="269"/>
      <c r="S240" s="269"/>
      <c r="T240" s="269"/>
      <c r="U240" s="269"/>
      <c r="V240" s="269"/>
      <c r="W240" s="269"/>
      <c r="X240" s="270"/>
      <c r="Y240" s="15"/>
      <c r="Z240" s="15"/>
      <c r="AA240" s="15"/>
      <c r="AB240" s="15"/>
      <c r="AC240" s="15"/>
      <c r="AD240" s="15"/>
      <c r="AE240" s="15"/>
      <c r="AT240" s="271" t="s">
        <v>206</v>
      </c>
      <c r="AU240" s="271" t="s">
        <v>84</v>
      </c>
      <c r="AV240" s="15" t="s">
        <v>202</v>
      </c>
      <c r="AW240" s="15" t="s">
        <v>5</v>
      </c>
      <c r="AX240" s="15" t="s">
        <v>82</v>
      </c>
      <c r="AY240" s="271" t="s">
        <v>194</v>
      </c>
    </row>
    <row r="241" s="2" customFormat="1" ht="16.5" customHeight="1">
      <c r="A241" s="41"/>
      <c r="B241" s="42"/>
      <c r="C241" s="283" t="s">
        <v>304</v>
      </c>
      <c r="D241" s="283" t="s">
        <v>418</v>
      </c>
      <c r="E241" s="284" t="s">
        <v>2126</v>
      </c>
      <c r="F241" s="285" t="s">
        <v>2065</v>
      </c>
      <c r="G241" s="286" t="s">
        <v>1642</v>
      </c>
      <c r="H241" s="287">
        <v>0.624</v>
      </c>
      <c r="I241" s="288"/>
      <c r="J241" s="289"/>
      <c r="K241" s="290">
        <f>ROUND(P241*H241,2)</f>
        <v>0</v>
      </c>
      <c r="L241" s="285" t="s">
        <v>20</v>
      </c>
      <c r="M241" s="291"/>
      <c r="N241" s="292" t="s">
        <v>20</v>
      </c>
      <c r="O241" s="228" t="s">
        <v>43</v>
      </c>
      <c r="P241" s="229">
        <f>I241+J241</f>
        <v>0</v>
      </c>
      <c r="Q241" s="229">
        <f>ROUND(I241*H241,2)</f>
        <v>0</v>
      </c>
      <c r="R241" s="229">
        <f>ROUND(J241*H241,2)</f>
        <v>0</v>
      </c>
      <c r="S241" s="87"/>
      <c r="T241" s="230">
        <f>S241*H241</f>
        <v>0</v>
      </c>
      <c r="U241" s="230">
        <v>0.001</v>
      </c>
      <c r="V241" s="230">
        <f>U241*H241</f>
        <v>0.00062399999999999999</v>
      </c>
      <c r="W241" s="230">
        <v>0</v>
      </c>
      <c r="X241" s="231">
        <f>W241*H241</f>
        <v>0</v>
      </c>
      <c r="Y241" s="41"/>
      <c r="Z241" s="41"/>
      <c r="AA241" s="41"/>
      <c r="AB241" s="41"/>
      <c r="AC241" s="41"/>
      <c r="AD241" s="41"/>
      <c r="AE241" s="41"/>
      <c r="AR241" s="232" t="s">
        <v>243</v>
      </c>
      <c r="AT241" s="232" t="s">
        <v>418</v>
      </c>
      <c r="AU241" s="232" t="s">
        <v>84</v>
      </c>
      <c r="AY241" s="20" t="s">
        <v>194</v>
      </c>
      <c r="BE241" s="233">
        <f>IF(O241="základní",K241,0)</f>
        <v>0</v>
      </c>
      <c r="BF241" s="233">
        <f>IF(O241="snížená",K241,0)</f>
        <v>0</v>
      </c>
      <c r="BG241" s="233">
        <f>IF(O241="zákl. přenesená",K241,0)</f>
        <v>0</v>
      </c>
      <c r="BH241" s="233">
        <f>IF(O241="sníž. přenesená",K241,0)</f>
        <v>0</v>
      </c>
      <c r="BI241" s="233">
        <f>IF(O241="nulová",K241,0)</f>
        <v>0</v>
      </c>
      <c r="BJ241" s="20" t="s">
        <v>82</v>
      </c>
      <c r="BK241" s="233">
        <f>ROUND(P241*H241,2)</f>
        <v>0</v>
      </c>
      <c r="BL241" s="20" t="s">
        <v>202</v>
      </c>
      <c r="BM241" s="232" t="s">
        <v>2127</v>
      </c>
    </row>
    <row r="242" s="13" customFormat="1">
      <c r="A242" s="13"/>
      <c r="B242" s="239"/>
      <c r="C242" s="240"/>
      <c r="D242" s="241" t="s">
        <v>206</v>
      </c>
      <c r="E242" s="242" t="s">
        <v>20</v>
      </c>
      <c r="F242" s="243" t="s">
        <v>2116</v>
      </c>
      <c r="G242" s="240"/>
      <c r="H242" s="242" t="s">
        <v>20</v>
      </c>
      <c r="I242" s="244"/>
      <c r="J242" s="244"/>
      <c r="K242" s="240"/>
      <c r="L242" s="240"/>
      <c r="M242" s="245"/>
      <c r="N242" s="246"/>
      <c r="O242" s="247"/>
      <c r="P242" s="247"/>
      <c r="Q242" s="247"/>
      <c r="R242" s="247"/>
      <c r="S242" s="247"/>
      <c r="T242" s="247"/>
      <c r="U242" s="247"/>
      <c r="V242" s="247"/>
      <c r="W242" s="247"/>
      <c r="X242" s="248"/>
      <c r="Y242" s="13"/>
      <c r="Z242" s="13"/>
      <c r="AA242" s="13"/>
      <c r="AB242" s="13"/>
      <c r="AC242" s="13"/>
      <c r="AD242" s="13"/>
      <c r="AE242" s="13"/>
      <c r="AT242" s="249" t="s">
        <v>206</v>
      </c>
      <c r="AU242" s="249" t="s">
        <v>84</v>
      </c>
      <c r="AV242" s="13" t="s">
        <v>82</v>
      </c>
      <c r="AW242" s="13" t="s">
        <v>5</v>
      </c>
      <c r="AX242" s="13" t="s">
        <v>74</v>
      </c>
      <c r="AY242" s="249" t="s">
        <v>194</v>
      </c>
    </row>
    <row r="243" s="13" customFormat="1">
      <c r="A243" s="13"/>
      <c r="B243" s="239"/>
      <c r="C243" s="240"/>
      <c r="D243" s="241" t="s">
        <v>206</v>
      </c>
      <c r="E243" s="242" t="s">
        <v>20</v>
      </c>
      <c r="F243" s="243" t="s">
        <v>2065</v>
      </c>
      <c r="G243" s="240"/>
      <c r="H243" s="242" t="s">
        <v>20</v>
      </c>
      <c r="I243" s="244"/>
      <c r="J243" s="244"/>
      <c r="K243" s="240"/>
      <c r="L243" s="240"/>
      <c r="M243" s="245"/>
      <c r="N243" s="246"/>
      <c r="O243" s="247"/>
      <c r="P243" s="247"/>
      <c r="Q243" s="247"/>
      <c r="R243" s="247"/>
      <c r="S243" s="247"/>
      <c r="T243" s="247"/>
      <c r="U243" s="247"/>
      <c r="V243" s="247"/>
      <c r="W243" s="247"/>
      <c r="X243" s="248"/>
      <c r="Y243" s="13"/>
      <c r="Z243" s="13"/>
      <c r="AA243" s="13"/>
      <c r="AB243" s="13"/>
      <c r="AC243" s="13"/>
      <c r="AD243" s="13"/>
      <c r="AE243" s="13"/>
      <c r="AT243" s="249" t="s">
        <v>206</v>
      </c>
      <c r="AU243" s="249" t="s">
        <v>84</v>
      </c>
      <c r="AV243" s="13" t="s">
        <v>82</v>
      </c>
      <c r="AW243" s="13" t="s">
        <v>5</v>
      </c>
      <c r="AX243" s="13" t="s">
        <v>74</v>
      </c>
      <c r="AY243" s="249" t="s">
        <v>194</v>
      </c>
    </row>
    <row r="244" s="13" customFormat="1">
      <c r="A244" s="13"/>
      <c r="B244" s="239"/>
      <c r="C244" s="240"/>
      <c r="D244" s="241" t="s">
        <v>206</v>
      </c>
      <c r="E244" s="242" t="s">
        <v>20</v>
      </c>
      <c r="F244" s="243" t="s">
        <v>1642</v>
      </c>
      <c r="G244" s="240"/>
      <c r="H244" s="242" t="s">
        <v>20</v>
      </c>
      <c r="I244" s="244"/>
      <c r="J244" s="244"/>
      <c r="K244" s="240"/>
      <c r="L244" s="240"/>
      <c r="M244" s="245"/>
      <c r="N244" s="246"/>
      <c r="O244" s="247"/>
      <c r="P244" s="247"/>
      <c r="Q244" s="247"/>
      <c r="R244" s="247"/>
      <c r="S244" s="247"/>
      <c r="T244" s="247"/>
      <c r="U244" s="247"/>
      <c r="V244" s="247"/>
      <c r="W244" s="247"/>
      <c r="X244" s="248"/>
      <c r="Y244" s="13"/>
      <c r="Z244" s="13"/>
      <c r="AA244" s="13"/>
      <c r="AB244" s="13"/>
      <c r="AC244" s="13"/>
      <c r="AD244" s="13"/>
      <c r="AE244" s="13"/>
      <c r="AT244" s="249" t="s">
        <v>206</v>
      </c>
      <c r="AU244" s="249" t="s">
        <v>84</v>
      </c>
      <c r="AV244" s="13" t="s">
        <v>82</v>
      </c>
      <c r="AW244" s="13" t="s">
        <v>5</v>
      </c>
      <c r="AX244" s="13" t="s">
        <v>74</v>
      </c>
      <c r="AY244" s="249" t="s">
        <v>194</v>
      </c>
    </row>
    <row r="245" s="14" customFormat="1">
      <c r="A245" s="14"/>
      <c r="B245" s="250"/>
      <c r="C245" s="251"/>
      <c r="D245" s="241" t="s">
        <v>206</v>
      </c>
      <c r="E245" s="252" t="s">
        <v>20</v>
      </c>
      <c r="F245" s="253" t="s">
        <v>2128</v>
      </c>
      <c r="G245" s="251"/>
      <c r="H245" s="254">
        <v>0.624</v>
      </c>
      <c r="I245" s="255"/>
      <c r="J245" s="255"/>
      <c r="K245" s="251"/>
      <c r="L245" s="251"/>
      <c r="M245" s="256"/>
      <c r="N245" s="257"/>
      <c r="O245" s="258"/>
      <c r="P245" s="258"/>
      <c r="Q245" s="258"/>
      <c r="R245" s="258"/>
      <c r="S245" s="258"/>
      <c r="T245" s="258"/>
      <c r="U245" s="258"/>
      <c r="V245" s="258"/>
      <c r="W245" s="258"/>
      <c r="X245" s="259"/>
      <c r="Y245" s="14"/>
      <c r="Z245" s="14"/>
      <c r="AA245" s="14"/>
      <c r="AB245" s="14"/>
      <c r="AC245" s="14"/>
      <c r="AD245" s="14"/>
      <c r="AE245" s="14"/>
      <c r="AT245" s="260" t="s">
        <v>206</v>
      </c>
      <c r="AU245" s="260" t="s">
        <v>84</v>
      </c>
      <c r="AV245" s="14" t="s">
        <v>84</v>
      </c>
      <c r="AW245" s="14" t="s">
        <v>5</v>
      </c>
      <c r="AX245" s="14" t="s">
        <v>74</v>
      </c>
      <c r="AY245" s="260" t="s">
        <v>194</v>
      </c>
    </row>
    <row r="246" s="15" customFormat="1">
      <c r="A246" s="15"/>
      <c r="B246" s="261"/>
      <c r="C246" s="262"/>
      <c r="D246" s="241" t="s">
        <v>206</v>
      </c>
      <c r="E246" s="263" t="s">
        <v>20</v>
      </c>
      <c r="F246" s="264" t="s">
        <v>210</v>
      </c>
      <c r="G246" s="262"/>
      <c r="H246" s="265">
        <v>0.624</v>
      </c>
      <c r="I246" s="266"/>
      <c r="J246" s="266"/>
      <c r="K246" s="262"/>
      <c r="L246" s="262"/>
      <c r="M246" s="267"/>
      <c r="N246" s="268"/>
      <c r="O246" s="269"/>
      <c r="P246" s="269"/>
      <c r="Q246" s="269"/>
      <c r="R246" s="269"/>
      <c r="S246" s="269"/>
      <c r="T246" s="269"/>
      <c r="U246" s="269"/>
      <c r="V246" s="269"/>
      <c r="W246" s="269"/>
      <c r="X246" s="270"/>
      <c r="Y246" s="15"/>
      <c r="Z246" s="15"/>
      <c r="AA246" s="15"/>
      <c r="AB246" s="15"/>
      <c r="AC246" s="15"/>
      <c r="AD246" s="15"/>
      <c r="AE246" s="15"/>
      <c r="AT246" s="271" t="s">
        <v>206</v>
      </c>
      <c r="AU246" s="271" t="s">
        <v>84</v>
      </c>
      <c r="AV246" s="15" t="s">
        <v>202</v>
      </c>
      <c r="AW246" s="15" t="s">
        <v>5</v>
      </c>
      <c r="AX246" s="15" t="s">
        <v>82</v>
      </c>
      <c r="AY246" s="271" t="s">
        <v>194</v>
      </c>
    </row>
    <row r="247" s="2" customFormat="1" ht="24.15" customHeight="1">
      <c r="A247" s="41"/>
      <c r="B247" s="42"/>
      <c r="C247" s="220" t="s">
        <v>301</v>
      </c>
      <c r="D247" s="220" t="s">
        <v>197</v>
      </c>
      <c r="E247" s="221" t="s">
        <v>2073</v>
      </c>
      <c r="F247" s="222" t="s">
        <v>2074</v>
      </c>
      <c r="G247" s="223" t="s">
        <v>262</v>
      </c>
      <c r="H247" s="224">
        <v>0.0040000000000000001</v>
      </c>
      <c r="I247" s="225"/>
      <c r="J247" s="225"/>
      <c r="K247" s="226">
        <f>ROUND(P247*H247,2)</f>
        <v>0</v>
      </c>
      <c r="L247" s="222" t="s">
        <v>201</v>
      </c>
      <c r="M247" s="47"/>
      <c r="N247" s="227" t="s">
        <v>20</v>
      </c>
      <c r="O247" s="228" t="s">
        <v>43</v>
      </c>
      <c r="P247" s="229">
        <f>I247+J247</f>
        <v>0</v>
      </c>
      <c r="Q247" s="229">
        <f>ROUND(I247*H247,2)</f>
        <v>0</v>
      </c>
      <c r="R247" s="229">
        <f>ROUND(J247*H247,2)</f>
        <v>0</v>
      </c>
      <c r="S247" s="87"/>
      <c r="T247" s="230">
        <f>S247*H247</f>
        <v>0</v>
      </c>
      <c r="U247" s="230">
        <v>0</v>
      </c>
      <c r="V247" s="230">
        <f>U247*H247</f>
        <v>0</v>
      </c>
      <c r="W247" s="230">
        <v>0</v>
      </c>
      <c r="X247" s="231">
        <f>W247*H247</f>
        <v>0</v>
      </c>
      <c r="Y247" s="41"/>
      <c r="Z247" s="41"/>
      <c r="AA247" s="41"/>
      <c r="AB247" s="41"/>
      <c r="AC247" s="41"/>
      <c r="AD247" s="41"/>
      <c r="AE247" s="41"/>
      <c r="AR247" s="232" t="s">
        <v>202</v>
      </c>
      <c r="AT247" s="232" t="s">
        <v>197</v>
      </c>
      <c r="AU247" s="232" t="s">
        <v>84</v>
      </c>
      <c r="AY247" s="20" t="s">
        <v>194</v>
      </c>
      <c r="BE247" s="233">
        <f>IF(O247="základní",K247,0)</f>
        <v>0</v>
      </c>
      <c r="BF247" s="233">
        <f>IF(O247="snížená",K247,0)</f>
        <v>0</v>
      </c>
      <c r="BG247" s="233">
        <f>IF(O247="zákl. přenesená",K247,0)</f>
        <v>0</v>
      </c>
      <c r="BH247" s="233">
        <f>IF(O247="sníž. přenesená",K247,0)</f>
        <v>0</v>
      </c>
      <c r="BI247" s="233">
        <f>IF(O247="nulová",K247,0)</f>
        <v>0</v>
      </c>
      <c r="BJ247" s="20" t="s">
        <v>82</v>
      </c>
      <c r="BK247" s="233">
        <f>ROUND(P247*H247,2)</f>
        <v>0</v>
      </c>
      <c r="BL247" s="20" t="s">
        <v>202</v>
      </c>
      <c r="BM247" s="232" t="s">
        <v>2129</v>
      </c>
    </row>
    <row r="248" s="2" customFormat="1">
      <c r="A248" s="41"/>
      <c r="B248" s="42"/>
      <c r="C248" s="43"/>
      <c r="D248" s="234" t="s">
        <v>204</v>
      </c>
      <c r="E248" s="43"/>
      <c r="F248" s="235" t="s">
        <v>2076</v>
      </c>
      <c r="G248" s="43"/>
      <c r="H248" s="43"/>
      <c r="I248" s="236"/>
      <c r="J248" s="236"/>
      <c r="K248" s="43"/>
      <c r="L248" s="43"/>
      <c r="M248" s="47"/>
      <c r="N248" s="237"/>
      <c r="O248" s="238"/>
      <c r="P248" s="87"/>
      <c r="Q248" s="87"/>
      <c r="R248" s="87"/>
      <c r="S248" s="87"/>
      <c r="T248" s="87"/>
      <c r="U248" s="87"/>
      <c r="V248" s="87"/>
      <c r="W248" s="87"/>
      <c r="X248" s="88"/>
      <c r="Y248" s="41"/>
      <c r="Z248" s="41"/>
      <c r="AA248" s="41"/>
      <c r="AB248" s="41"/>
      <c r="AC248" s="41"/>
      <c r="AD248" s="41"/>
      <c r="AE248" s="41"/>
      <c r="AT248" s="20" t="s">
        <v>204</v>
      </c>
      <c r="AU248" s="20" t="s">
        <v>84</v>
      </c>
    </row>
    <row r="249" s="13" customFormat="1">
      <c r="A249" s="13"/>
      <c r="B249" s="239"/>
      <c r="C249" s="240"/>
      <c r="D249" s="241" t="s">
        <v>206</v>
      </c>
      <c r="E249" s="242" t="s">
        <v>20</v>
      </c>
      <c r="F249" s="243" t="s">
        <v>2116</v>
      </c>
      <c r="G249" s="240"/>
      <c r="H249" s="242" t="s">
        <v>20</v>
      </c>
      <c r="I249" s="244"/>
      <c r="J249" s="244"/>
      <c r="K249" s="240"/>
      <c r="L249" s="240"/>
      <c r="M249" s="245"/>
      <c r="N249" s="246"/>
      <c r="O249" s="247"/>
      <c r="P249" s="247"/>
      <c r="Q249" s="247"/>
      <c r="R249" s="247"/>
      <c r="S249" s="247"/>
      <c r="T249" s="247"/>
      <c r="U249" s="247"/>
      <c r="V249" s="247"/>
      <c r="W249" s="247"/>
      <c r="X249" s="248"/>
      <c r="Y249" s="13"/>
      <c r="Z249" s="13"/>
      <c r="AA249" s="13"/>
      <c r="AB249" s="13"/>
      <c r="AC249" s="13"/>
      <c r="AD249" s="13"/>
      <c r="AE249" s="13"/>
      <c r="AT249" s="249" t="s">
        <v>206</v>
      </c>
      <c r="AU249" s="249" t="s">
        <v>84</v>
      </c>
      <c r="AV249" s="13" t="s">
        <v>82</v>
      </c>
      <c r="AW249" s="13" t="s">
        <v>5</v>
      </c>
      <c r="AX249" s="13" t="s">
        <v>74</v>
      </c>
      <c r="AY249" s="249" t="s">
        <v>194</v>
      </c>
    </row>
    <row r="250" s="13" customFormat="1">
      <c r="A250" s="13"/>
      <c r="B250" s="239"/>
      <c r="C250" s="240"/>
      <c r="D250" s="241" t="s">
        <v>206</v>
      </c>
      <c r="E250" s="242" t="s">
        <v>20</v>
      </c>
      <c r="F250" s="243" t="s">
        <v>2130</v>
      </c>
      <c r="G250" s="240"/>
      <c r="H250" s="242" t="s">
        <v>20</v>
      </c>
      <c r="I250" s="244"/>
      <c r="J250" s="244"/>
      <c r="K250" s="240"/>
      <c r="L250" s="240"/>
      <c r="M250" s="245"/>
      <c r="N250" s="246"/>
      <c r="O250" s="247"/>
      <c r="P250" s="247"/>
      <c r="Q250" s="247"/>
      <c r="R250" s="247"/>
      <c r="S250" s="247"/>
      <c r="T250" s="247"/>
      <c r="U250" s="247"/>
      <c r="V250" s="247"/>
      <c r="W250" s="247"/>
      <c r="X250" s="248"/>
      <c r="Y250" s="13"/>
      <c r="Z250" s="13"/>
      <c r="AA250" s="13"/>
      <c r="AB250" s="13"/>
      <c r="AC250" s="13"/>
      <c r="AD250" s="13"/>
      <c r="AE250" s="13"/>
      <c r="AT250" s="249" t="s">
        <v>206</v>
      </c>
      <c r="AU250" s="249" t="s">
        <v>84</v>
      </c>
      <c r="AV250" s="13" t="s">
        <v>82</v>
      </c>
      <c r="AW250" s="13" t="s">
        <v>5</v>
      </c>
      <c r="AX250" s="13" t="s">
        <v>74</v>
      </c>
      <c r="AY250" s="249" t="s">
        <v>194</v>
      </c>
    </row>
    <row r="251" s="13" customFormat="1">
      <c r="A251" s="13"/>
      <c r="B251" s="239"/>
      <c r="C251" s="240"/>
      <c r="D251" s="241" t="s">
        <v>206</v>
      </c>
      <c r="E251" s="242" t="s">
        <v>20</v>
      </c>
      <c r="F251" s="243" t="s">
        <v>262</v>
      </c>
      <c r="G251" s="240"/>
      <c r="H251" s="242" t="s">
        <v>20</v>
      </c>
      <c r="I251" s="244"/>
      <c r="J251" s="244"/>
      <c r="K251" s="240"/>
      <c r="L251" s="240"/>
      <c r="M251" s="245"/>
      <c r="N251" s="246"/>
      <c r="O251" s="247"/>
      <c r="P251" s="247"/>
      <c r="Q251" s="247"/>
      <c r="R251" s="247"/>
      <c r="S251" s="247"/>
      <c r="T251" s="247"/>
      <c r="U251" s="247"/>
      <c r="V251" s="247"/>
      <c r="W251" s="247"/>
      <c r="X251" s="248"/>
      <c r="Y251" s="13"/>
      <c r="Z251" s="13"/>
      <c r="AA251" s="13"/>
      <c r="AB251" s="13"/>
      <c r="AC251" s="13"/>
      <c r="AD251" s="13"/>
      <c r="AE251" s="13"/>
      <c r="AT251" s="249" t="s">
        <v>206</v>
      </c>
      <c r="AU251" s="249" t="s">
        <v>84</v>
      </c>
      <c r="AV251" s="13" t="s">
        <v>82</v>
      </c>
      <c r="AW251" s="13" t="s">
        <v>5</v>
      </c>
      <c r="AX251" s="13" t="s">
        <v>74</v>
      </c>
      <c r="AY251" s="249" t="s">
        <v>194</v>
      </c>
    </row>
    <row r="252" s="14" customFormat="1">
      <c r="A252" s="14"/>
      <c r="B252" s="250"/>
      <c r="C252" s="251"/>
      <c r="D252" s="241" t="s">
        <v>206</v>
      </c>
      <c r="E252" s="252" t="s">
        <v>20</v>
      </c>
      <c r="F252" s="253" t="s">
        <v>2131</v>
      </c>
      <c r="G252" s="251"/>
      <c r="H252" s="254">
        <v>0.0040000000000000001</v>
      </c>
      <c r="I252" s="255"/>
      <c r="J252" s="255"/>
      <c r="K252" s="251"/>
      <c r="L252" s="251"/>
      <c r="M252" s="256"/>
      <c r="N252" s="257"/>
      <c r="O252" s="258"/>
      <c r="P252" s="258"/>
      <c r="Q252" s="258"/>
      <c r="R252" s="258"/>
      <c r="S252" s="258"/>
      <c r="T252" s="258"/>
      <c r="U252" s="258"/>
      <c r="V252" s="258"/>
      <c r="W252" s="258"/>
      <c r="X252" s="259"/>
      <c r="Y252" s="14"/>
      <c r="Z252" s="14"/>
      <c r="AA252" s="14"/>
      <c r="AB252" s="14"/>
      <c r="AC252" s="14"/>
      <c r="AD252" s="14"/>
      <c r="AE252" s="14"/>
      <c r="AT252" s="260" t="s">
        <v>206</v>
      </c>
      <c r="AU252" s="260" t="s">
        <v>84</v>
      </c>
      <c r="AV252" s="14" t="s">
        <v>84</v>
      </c>
      <c r="AW252" s="14" t="s">
        <v>5</v>
      </c>
      <c r="AX252" s="14" t="s">
        <v>74</v>
      </c>
      <c r="AY252" s="260" t="s">
        <v>194</v>
      </c>
    </row>
    <row r="253" s="15" customFormat="1">
      <c r="A253" s="15"/>
      <c r="B253" s="261"/>
      <c r="C253" s="262"/>
      <c r="D253" s="241" t="s">
        <v>206</v>
      </c>
      <c r="E253" s="263" t="s">
        <v>20</v>
      </c>
      <c r="F253" s="264" t="s">
        <v>210</v>
      </c>
      <c r="G253" s="262"/>
      <c r="H253" s="265">
        <v>0.0040000000000000001</v>
      </c>
      <c r="I253" s="266"/>
      <c r="J253" s="266"/>
      <c r="K253" s="262"/>
      <c r="L253" s="262"/>
      <c r="M253" s="267"/>
      <c r="N253" s="268"/>
      <c r="O253" s="269"/>
      <c r="P253" s="269"/>
      <c r="Q253" s="269"/>
      <c r="R253" s="269"/>
      <c r="S253" s="269"/>
      <c r="T253" s="269"/>
      <c r="U253" s="269"/>
      <c r="V253" s="269"/>
      <c r="W253" s="269"/>
      <c r="X253" s="270"/>
      <c r="Y253" s="15"/>
      <c r="Z253" s="15"/>
      <c r="AA253" s="15"/>
      <c r="AB253" s="15"/>
      <c r="AC253" s="15"/>
      <c r="AD253" s="15"/>
      <c r="AE253" s="15"/>
      <c r="AT253" s="271" t="s">
        <v>206</v>
      </c>
      <c r="AU253" s="271" t="s">
        <v>84</v>
      </c>
      <c r="AV253" s="15" t="s">
        <v>202</v>
      </c>
      <c r="AW253" s="15" t="s">
        <v>5</v>
      </c>
      <c r="AX253" s="15" t="s">
        <v>82</v>
      </c>
      <c r="AY253" s="271" t="s">
        <v>194</v>
      </c>
    </row>
    <row r="254" s="2" customFormat="1" ht="16.5" customHeight="1">
      <c r="A254" s="41"/>
      <c r="B254" s="42"/>
      <c r="C254" s="283" t="s">
        <v>299</v>
      </c>
      <c r="D254" s="283" t="s">
        <v>418</v>
      </c>
      <c r="E254" s="284" t="s">
        <v>2079</v>
      </c>
      <c r="F254" s="285" t="s">
        <v>2080</v>
      </c>
      <c r="G254" s="286" t="s">
        <v>1642</v>
      </c>
      <c r="H254" s="287">
        <v>4.1600000000000001</v>
      </c>
      <c r="I254" s="288"/>
      <c r="J254" s="289"/>
      <c r="K254" s="290">
        <f>ROUND(P254*H254,2)</f>
        <v>0</v>
      </c>
      <c r="L254" s="285" t="s">
        <v>20</v>
      </c>
      <c r="M254" s="291"/>
      <c r="N254" s="292" t="s">
        <v>20</v>
      </c>
      <c r="O254" s="228" t="s">
        <v>43</v>
      </c>
      <c r="P254" s="229">
        <f>I254+J254</f>
        <v>0</v>
      </c>
      <c r="Q254" s="229">
        <f>ROUND(I254*H254,2)</f>
        <v>0</v>
      </c>
      <c r="R254" s="229">
        <f>ROUND(J254*H254,2)</f>
        <v>0</v>
      </c>
      <c r="S254" s="87"/>
      <c r="T254" s="230">
        <f>S254*H254</f>
        <v>0</v>
      </c>
      <c r="U254" s="230">
        <v>0.001</v>
      </c>
      <c r="V254" s="230">
        <f>U254*H254</f>
        <v>0.0041600000000000005</v>
      </c>
      <c r="W254" s="230">
        <v>0</v>
      </c>
      <c r="X254" s="231">
        <f>W254*H254</f>
        <v>0</v>
      </c>
      <c r="Y254" s="41"/>
      <c r="Z254" s="41"/>
      <c r="AA254" s="41"/>
      <c r="AB254" s="41"/>
      <c r="AC254" s="41"/>
      <c r="AD254" s="41"/>
      <c r="AE254" s="41"/>
      <c r="AR254" s="232" t="s">
        <v>243</v>
      </c>
      <c r="AT254" s="232" t="s">
        <v>418</v>
      </c>
      <c r="AU254" s="232" t="s">
        <v>84</v>
      </c>
      <c r="AY254" s="20" t="s">
        <v>194</v>
      </c>
      <c r="BE254" s="233">
        <f>IF(O254="základní",K254,0)</f>
        <v>0</v>
      </c>
      <c r="BF254" s="233">
        <f>IF(O254="snížená",K254,0)</f>
        <v>0</v>
      </c>
      <c r="BG254" s="233">
        <f>IF(O254="zákl. přenesená",K254,0)</f>
        <v>0</v>
      </c>
      <c r="BH254" s="233">
        <f>IF(O254="sníž. přenesená",K254,0)</f>
        <v>0</v>
      </c>
      <c r="BI254" s="233">
        <f>IF(O254="nulová",K254,0)</f>
        <v>0</v>
      </c>
      <c r="BJ254" s="20" t="s">
        <v>82</v>
      </c>
      <c r="BK254" s="233">
        <f>ROUND(P254*H254,2)</f>
        <v>0</v>
      </c>
      <c r="BL254" s="20" t="s">
        <v>202</v>
      </c>
      <c r="BM254" s="232" t="s">
        <v>2132</v>
      </c>
    </row>
    <row r="255" s="13" customFormat="1">
      <c r="A255" s="13"/>
      <c r="B255" s="239"/>
      <c r="C255" s="240"/>
      <c r="D255" s="241" t="s">
        <v>206</v>
      </c>
      <c r="E255" s="242" t="s">
        <v>20</v>
      </c>
      <c r="F255" s="243" t="s">
        <v>2116</v>
      </c>
      <c r="G255" s="240"/>
      <c r="H255" s="242" t="s">
        <v>20</v>
      </c>
      <c r="I255" s="244"/>
      <c r="J255" s="244"/>
      <c r="K255" s="240"/>
      <c r="L255" s="240"/>
      <c r="M255" s="245"/>
      <c r="N255" s="246"/>
      <c r="O255" s="247"/>
      <c r="P255" s="247"/>
      <c r="Q255" s="247"/>
      <c r="R255" s="247"/>
      <c r="S255" s="247"/>
      <c r="T255" s="247"/>
      <c r="U255" s="247"/>
      <c r="V255" s="247"/>
      <c r="W255" s="247"/>
      <c r="X255" s="248"/>
      <c r="Y255" s="13"/>
      <c r="Z255" s="13"/>
      <c r="AA255" s="13"/>
      <c r="AB255" s="13"/>
      <c r="AC255" s="13"/>
      <c r="AD255" s="13"/>
      <c r="AE255" s="13"/>
      <c r="AT255" s="249" t="s">
        <v>206</v>
      </c>
      <c r="AU255" s="249" t="s">
        <v>84</v>
      </c>
      <c r="AV255" s="13" t="s">
        <v>82</v>
      </c>
      <c r="AW255" s="13" t="s">
        <v>5</v>
      </c>
      <c r="AX255" s="13" t="s">
        <v>74</v>
      </c>
      <c r="AY255" s="249" t="s">
        <v>194</v>
      </c>
    </row>
    <row r="256" s="13" customFormat="1">
      <c r="A256" s="13"/>
      <c r="B256" s="239"/>
      <c r="C256" s="240"/>
      <c r="D256" s="241" t="s">
        <v>206</v>
      </c>
      <c r="E256" s="242" t="s">
        <v>20</v>
      </c>
      <c r="F256" s="243" t="s">
        <v>2080</v>
      </c>
      <c r="G256" s="240"/>
      <c r="H256" s="242" t="s">
        <v>20</v>
      </c>
      <c r="I256" s="244"/>
      <c r="J256" s="244"/>
      <c r="K256" s="240"/>
      <c r="L256" s="240"/>
      <c r="M256" s="245"/>
      <c r="N256" s="246"/>
      <c r="O256" s="247"/>
      <c r="P256" s="247"/>
      <c r="Q256" s="247"/>
      <c r="R256" s="247"/>
      <c r="S256" s="247"/>
      <c r="T256" s="247"/>
      <c r="U256" s="247"/>
      <c r="V256" s="247"/>
      <c r="W256" s="247"/>
      <c r="X256" s="248"/>
      <c r="Y256" s="13"/>
      <c r="Z256" s="13"/>
      <c r="AA256" s="13"/>
      <c r="AB256" s="13"/>
      <c r="AC256" s="13"/>
      <c r="AD256" s="13"/>
      <c r="AE256" s="13"/>
      <c r="AT256" s="249" t="s">
        <v>206</v>
      </c>
      <c r="AU256" s="249" t="s">
        <v>84</v>
      </c>
      <c r="AV256" s="13" t="s">
        <v>82</v>
      </c>
      <c r="AW256" s="13" t="s">
        <v>5</v>
      </c>
      <c r="AX256" s="13" t="s">
        <v>74</v>
      </c>
      <c r="AY256" s="249" t="s">
        <v>194</v>
      </c>
    </row>
    <row r="257" s="13" customFormat="1">
      <c r="A257" s="13"/>
      <c r="B257" s="239"/>
      <c r="C257" s="240"/>
      <c r="D257" s="241" t="s">
        <v>206</v>
      </c>
      <c r="E257" s="242" t="s">
        <v>20</v>
      </c>
      <c r="F257" s="243" t="s">
        <v>1642</v>
      </c>
      <c r="G257" s="240"/>
      <c r="H257" s="242" t="s">
        <v>20</v>
      </c>
      <c r="I257" s="244"/>
      <c r="J257" s="244"/>
      <c r="K257" s="240"/>
      <c r="L257" s="240"/>
      <c r="M257" s="245"/>
      <c r="N257" s="246"/>
      <c r="O257" s="247"/>
      <c r="P257" s="247"/>
      <c r="Q257" s="247"/>
      <c r="R257" s="247"/>
      <c r="S257" s="247"/>
      <c r="T257" s="247"/>
      <c r="U257" s="247"/>
      <c r="V257" s="247"/>
      <c r="W257" s="247"/>
      <c r="X257" s="248"/>
      <c r="Y257" s="13"/>
      <c r="Z257" s="13"/>
      <c r="AA257" s="13"/>
      <c r="AB257" s="13"/>
      <c r="AC257" s="13"/>
      <c r="AD257" s="13"/>
      <c r="AE257" s="13"/>
      <c r="AT257" s="249" t="s">
        <v>206</v>
      </c>
      <c r="AU257" s="249" t="s">
        <v>84</v>
      </c>
      <c r="AV257" s="13" t="s">
        <v>82</v>
      </c>
      <c r="AW257" s="13" t="s">
        <v>5</v>
      </c>
      <c r="AX257" s="13" t="s">
        <v>74</v>
      </c>
      <c r="AY257" s="249" t="s">
        <v>194</v>
      </c>
    </row>
    <row r="258" s="14" customFormat="1">
      <c r="A258" s="14"/>
      <c r="B258" s="250"/>
      <c r="C258" s="251"/>
      <c r="D258" s="241" t="s">
        <v>206</v>
      </c>
      <c r="E258" s="252" t="s">
        <v>20</v>
      </c>
      <c r="F258" s="253" t="s">
        <v>2133</v>
      </c>
      <c r="G258" s="251"/>
      <c r="H258" s="254">
        <v>4.1600000000000001</v>
      </c>
      <c r="I258" s="255"/>
      <c r="J258" s="255"/>
      <c r="K258" s="251"/>
      <c r="L258" s="251"/>
      <c r="M258" s="256"/>
      <c r="N258" s="257"/>
      <c r="O258" s="258"/>
      <c r="P258" s="258"/>
      <c r="Q258" s="258"/>
      <c r="R258" s="258"/>
      <c r="S258" s="258"/>
      <c r="T258" s="258"/>
      <c r="U258" s="258"/>
      <c r="V258" s="258"/>
      <c r="W258" s="258"/>
      <c r="X258" s="259"/>
      <c r="Y258" s="14"/>
      <c r="Z258" s="14"/>
      <c r="AA258" s="14"/>
      <c r="AB258" s="14"/>
      <c r="AC258" s="14"/>
      <c r="AD258" s="14"/>
      <c r="AE258" s="14"/>
      <c r="AT258" s="260" t="s">
        <v>206</v>
      </c>
      <c r="AU258" s="260" t="s">
        <v>84</v>
      </c>
      <c r="AV258" s="14" t="s">
        <v>84</v>
      </c>
      <c r="AW258" s="14" t="s">
        <v>5</v>
      </c>
      <c r="AX258" s="14" t="s">
        <v>74</v>
      </c>
      <c r="AY258" s="260" t="s">
        <v>194</v>
      </c>
    </row>
    <row r="259" s="15" customFormat="1">
      <c r="A259" s="15"/>
      <c r="B259" s="261"/>
      <c r="C259" s="262"/>
      <c r="D259" s="241" t="s">
        <v>206</v>
      </c>
      <c r="E259" s="263" t="s">
        <v>20</v>
      </c>
      <c r="F259" s="264" t="s">
        <v>210</v>
      </c>
      <c r="G259" s="262"/>
      <c r="H259" s="265">
        <v>4.1600000000000001</v>
      </c>
      <c r="I259" s="266"/>
      <c r="J259" s="266"/>
      <c r="K259" s="262"/>
      <c r="L259" s="262"/>
      <c r="M259" s="267"/>
      <c r="N259" s="268"/>
      <c r="O259" s="269"/>
      <c r="P259" s="269"/>
      <c r="Q259" s="269"/>
      <c r="R259" s="269"/>
      <c r="S259" s="269"/>
      <c r="T259" s="269"/>
      <c r="U259" s="269"/>
      <c r="V259" s="269"/>
      <c r="W259" s="269"/>
      <c r="X259" s="270"/>
      <c r="Y259" s="15"/>
      <c r="Z259" s="15"/>
      <c r="AA259" s="15"/>
      <c r="AB259" s="15"/>
      <c r="AC259" s="15"/>
      <c r="AD259" s="15"/>
      <c r="AE259" s="15"/>
      <c r="AT259" s="271" t="s">
        <v>206</v>
      </c>
      <c r="AU259" s="271" t="s">
        <v>84</v>
      </c>
      <c r="AV259" s="15" t="s">
        <v>202</v>
      </c>
      <c r="AW259" s="15" t="s">
        <v>5</v>
      </c>
      <c r="AX259" s="15" t="s">
        <v>82</v>
      </c>
      <c r="AY259" s="271" t="s">
        <v>194</v>
      </c>
    </row>
    <row r="260" s="2" customFormat="1" ht="24.15" customHeight="1">
      <c r="A260" s="41"/>
      <c r="B260" s="42"/>
      <c r="C260" s="220" t="s">
        <v>308</v>
      </c>
      <c r="D260" s="220" t="s">
        <v>197</v>
      </c>
      <c r="E260" s="221" t="s">
        <v>2092</v>
      </c>
      <c r="F260" s="222" t="s">
        <v>2093</v>
      </c>
      <c r="G260" s="223" t="s">
        <v>200</v>
      </c>
      <c r="H260" s="224">
        <v>104</v>
      </c>
      <c r="I260" s="225"/>
      <c r="J260" s="225"/>
      <c r="K260" s="226">
        <f>ROUND(P260*H260,2)</f>
        <v>0</v>
      </c>
      <c r="L260" s="222" t="s">
        <v>201</v>
      </c>
      <c r="M260" s="47"/>
      <c r="N260" s="227" t="s">
        <v>20</v>
      </c>
      <c r="O260" s="228" t="s">
        <v>43</v>
      </c>
      <c r="P260" s="229">
        <f>I260+J260</f>
        <v>0</v>
      </c>
      <c r="Q260" s="229">
        <f>ROUND(I260*H260,2)</f>
        <v>0</v>
      </c>
      <c r="R260" s="229">
        <f>ROUND(J260*H260,2)</f>
        <v>0</v>
      </c>
      <c r="S260" s="87"/>
      <c r="T260" s="230">
        <f>S260*H260</f>
        <v>0</v>
      </c>
      <c r="U260" s="230">
        <v>0</v>
      </c>
      <c r="V260" s="230">
        <f>U260*H260</f>
        <v>0</v>
      </c>
      <c r="W260" s="230">
        <v>0</v>
      </c>
      <c r="X260" s="231">
        <f>W260*H260</f>
        <v>0</v>
      </c>
      <c r="Y260" s="41"/>
      <c r="Z260" s="41"/>
      <c r="AA260" s="41"/>
      <c r="AB260" s="41"/>
      <c r="AC260" s="41"/>
      <c r="AD260" s="41"/>
      <c r="AE260" s="41"/>
      <c r="AR260" s="232" t="s">
        <v>202</v>
      </c>
      <c r="AT260" s="232" t="s">
        <v>197</v>
      </c>
      <c r="AU260" s="232" t="s">
        <v>84</v>
      </c>
      <c r="AY260" s="20" t="s">
        <v>194</v>
      </c>
      <c r="BE260" s="233">
        <f>IF(O260="základní",K260,0)</f>
        <v>0</v>
      </c>
      <c r="BF260" s="233">
        <f>IF(O260="snížená",K260,0)</f>
        <v>0</v>
      </c>
      <c r="BG260" s="233">
        <f>IF(O260="zákl. přenesená",K260,0)</f>
        <v>0</v>
      </c>
      <c r="BH260" s="233">
        <f>IF(O260="sníž. přenesená",K260,0)</f>
        <v>0</v>
      </c>
      <c r="BI260" s="233">
        <f>IF(O260="nulová",K260,0)</f>
        <v>0</v>
      </c>
      <c r="BJ260" s="20" t="s">
        <v>82</v>
      </c>
      <c r="BK260" s="233">
        <f>ROUND(P260*H260,2)</f>
        <v>0</v>
      </c>
      <c r="BL260" s="20" t="s">
        <v>202</v>
      </c>
      <c r="BM260" s="232" t="s">
        <v>2134</v>
      </c>
    </row>
    <row r="261" s="2" customFormat="1">
      <c r="A261" s="41"/>
      <c r="B261" s="42"/>
      <c r="C261" s="43"/>
      <c r="D261" s="234" t="s">
        <v>204</v>
      </c>
      <c r="E261" s="43"/>
      <c r="F261" s="235" t="s">
        <v>2095</v>
      </c>
      <c r="G261" s="43"/>
      <c r="H261" s="43"/>
      <c r="I261" s="236"/>
      <c r="J261" s="236"/>
      <c r="K261" s="43"/>
      <c r="L261" s="43"/>
      <c r="M261" s="47"/>
      <c r="N261" s="237"/>
      <c r="O261" s="238"/>
      <c r="P261" s="87"/>
      <c r="Q261" s="87"/>
      <c r="R261" s="87"/>
      <c r="S261" s="87"/>
      <c r="T261" s="87"/>
      <c r="U261" s="87"/>
      <c r="V261" s="87"/>
      <c r="W261" s="87"/>
      <c r="X261" s="88"/>
      <c r="Y261" s="41"/>
      <c r="Z261" s="41"/>
      <c r="AA261" s="41"/>
      <c r="AB261" s="41"/>
      <c r="AC261" s="41"/>
      <c r="AD261" s="41"/>
      <c r="AE261" s="41"/>
      <c r="AT261" s="20" t="s">
        <v>204</v>
      </c>
      <c r="AU261" s="20" t="s">
        <v>84</v>
      </c>
    </row>
    <row r="262" s="13" customFormat="1">
      <c r="A262" s="13"/>
      <c r="B262" s="239"/>
      <c r="C262" s="240"/>
      <c r="D262" s="241" t="s">
        <v>206</v>
      </c>
      <c r="E262" s="242" t="s">
        <v>20</v>
      </c>
      <c r="F262" s="243" t="s">
        <v>2116</v>
      </c>
      <c r="G262" s="240"/>
      <c r="H262" s="242" t="s">
        <v>20</v>
      </c>
      <c r="I262" s="244"/>
      <c r="J262" s="244"/>
      <c r="K262" s="240"/>
      <c r="L262" s="240"/>
      <c r="M262" s="245"/>
      <c r="N262" s="246"/>
      <c r="O262" s="247"/>
      <c r="P262" s="247"/>
      <c r="Q262" s="247"/>
      <c r="R262" s="247"/>
      <c r="S262" s="247"/>
      <c r="T262" s="247"/>
      <c r="U262" s="247"/>
      <c r="V262" s="247"/>
      <c r="W262" s="247"/>
      <c r="X262" s="248"/>
      <c r="Y262" s="13"/>
      <c r="Z262" s="13"/>
      <c r="AA262" s="13"/>
      <c r="AB262" s="13"/>
      <c r="AC262" s="13"/>
      <c r="AD262" s="13"/>
      <c r="AE262" s="13"/>
      <c r="AT262" s="249" t="s">
        <v>206</v>
      </c>
      <c r="AU262" s="249" t="s">
        <v>84</v>
      </c>
      <c r="AV262" s="13" t="s">
        <v>82</v>
      </c>
      <c r="AW262" s="13" t="s">
        <v>5</v>
      </c>
      <c r="AX262" s="13" t="s">
        <v>74</v>
      </c>
      <c r="AY262" s="249" t="s">
        <v>194</v>
      </c>
    </row>
    <row r="263" s="13" customFormat="1">
      <c r="A263" s="13"/>
      <c r="B263" s="239"/>
      <c r="C263" s="240"/>
      <c r="D263" s="241" t="s">
        <v>206</v>
      </c>
      <c r="E263" s="242" t="s">
        <v>20</v>
      </c>
      <c r="F263" s="243" t="s">
        <v>2096</v>
      </c>
      <c r="G263" s="240"/>
      <c r="H263" s="242" t="s">
        <v>20</v>
      </c>
      <c r="I263" s="244"/>
      <c r="J263" s="244"/>
      <c r="K263" s="240"/>
      <c r="L263" s="240"/>
      <c r="M263" s="245"/>
      <c r="N263" s="246"/>
      <c r="O263" s="247"/>
      <c r="P263" s="247"/>
      <c r="Q263" s="247"/>
      <c r="R263" s="247"/>
      <c r="S263" s="247"/>
      <c r="T263" s="247"/>
      <c r="U263" s="247"/>
      <c r="V263" s="247"/>
      <c r="W263" s="247"/>
      <c r="X263" s="248"/>
      <c r="Y263" s="13"/>
      <c r="Z263" s="13"/>
      <c r="AA263" s="13"/>
      <c r="AB263" s="13"/>
      <c r="AC263" s="13"/>
      <c r="AD263" s="13"/>
      <c r="AE263" s="13"/>
      <c r="AT263" s="249" t="s">
        <v>206</v>
      </c>
      <c r="AU263" s="249" t="s">
        <v>84</v>
      </c>
      <c r="AV263" s="13" t="s">
        <v>82</v>
      </c>
      <c r="AW263" s="13" t="s">
        <v>5</v>
      </c>
      <c r="AX263" s="13" t="s">
        <v>74</v>
      </c>
      <c r="AY263" s="249" t="s">
        <v>194</v>
      </c>
    </row>
    <row r="264" s="13" customFormat="1">
      <c r="A264" s="13"/>
      <c r="B264" s="239"/>
      <c r="C264" s="240"/>
      <c r="D264" s="241" t="s">
        <v>206</v>
      </c>
      <c r="E264" s="242" t="s">
        <v>20</v>
      </c>
      <c r="F264" s="243" t="s">
        <v>200</v>
      </c>
      <c r="G264" s="240"/>
      <c r="H264" s="242" t="s">
        <v>20</v>
      </c>
      <c r="I264" s="244"/>
      <c r="J264" s="244"/>
      <c r="K264" s="240"/>
      <c r="L264" s="240"/>
      <c r="M264" s="245"/>
      <c r="N264" s="246"/>
      <c r="O264" s="247"/>
      <c r="P264" s="247"/>
      <c r="Q264" s="247"/>
      <c r="R264" s="247"/>
      <c r="S264" s="247"/>
      <c r="T264" s="247"/>
      <c r="U264" s="247"/>
      <c r="V264" s="247"/>
      <c r="W264" s="247"/>
      <c r="X264" s="248"/>
      <c r="Y264" s="13"/>
      <c r="Z264" s="13"/>
      <c r="AA264" s="13"/>
      <c r="AB264" s="13"/>
      <c r="AC264" s="13"/>
      <c r="AD264" s="13"/>
      <c r="AE264" s="13"/>
      <c r="AT264" s="249" t="s">
        <v>206</v>
      </c>
      <c r="AU264" s="249" t="s">
        <v>84</v>
      </c>
      <c r="AV264" s="13" t="s">
        <v>82</v>
      </c>
      <c r="AW264" s="13" t="s">
        <v>5</v>
      </c>
      <c r="AX264" s="13" t="s">
        <v>74</v>
      </c>
      <c r="AY264" s="249" t="s">
        <v>194</v>
      </c>
    </row>
    <row r="265" s="14" customFormat="1">
      <c r="A265" s="14"/>
      <c r="B265" s="250"/>
      <c r="C265" s="251"/>
      <c r="D265" s="241" t="s">
        <v>206</v>
      </c>
      <c r="E265" s="252" t="s">
        <v>20</v>
      </c>
      <c r="F265" s="253" t="s">
        <v>2120</v>
      </c>
      <c r="G265" s="251"/>
      <c r="H265" s="254">
        <v>104</v>
      </c>
      <c r="I265" s="255"/>
      <c r="J265" s="255"/>
      <c r="K265" s="251"/>
      <c r="L265" s="251"/>
      <c r="M265" s="256"/>
      <c r="N265" s="257"/>
      <c r="O265" s="258"/>
      <c r="P265" s="258"/>
      <c r="Q265" s="258"/>
      <c r="R265" s="258"/>
      <c r="S265" s="258"/>
      <c r="T265" s="258"/>
      <c r="U265" s="258"/>
      <c r="V265" s="258"/>
      <c r="W265" s="258"/>
      <c r="X265" s="259"/>
      <c r="Y265" s="14"/>
      <c r="Z265" s="14"/>
      <c r="AA265" s="14"/>
      <c r="AB265" s="14"/>
      <c r="AC265" s="14"/>
      <c r="AD265" s="14"/>
      <c r="AE265" s="14"/>
      <c r="AT265" s="260" t="s">
        <v>206</v>
      </c>
      <c r="AU265" s="260" t="s">
        <v>84</v>
      </c>
      <c r="AV265" s="14" t="s">
        <v>84</v>
      </c>
      <c r="AW265" s="14" t="s">
        <v>5</v>
      </c>
      <c r="AX265" s="14" t="s">
        <v>74</v>
      </c>
      <c r="AY265" s="260" t="s">
        <v>194</v>
      </c>
    </row>
    <row r="266" s="15" customFormat="1">
      <c r="A266" s="15"/>
      <c r="B266" s="261"/>
      <c r="C266" s="262"/>
      <c r="D266" s="241" t="s">
        <v>206</v>
      </c>
      <c r="E266" s="263" t="s">
        <v>20</v>
      </c>
      <c r="F266" s="264" t="s">
        <v>210</v>
      </c>
      <c r="G266" s="262"/>
      <c r="H266" s="265">
        <v>104</v>
      </c>
      <c r="I266" s="266"/>
      <c r="J266" s="266"/>
      <c r="K266" s="262"/>
      <c r="L266" s="262"/>
      <c r="M266" s="267"/>
      <c r="N266" s="268"/>
      <c r="O266" s="269"/>
      <c r="P266" s="269"/>
      <c r="Q266" s="269"/>
      <c r="R266" s="269"/>
      <c r="S266" s="269"/>
      <c r="T266" s="269"/>
      <c r="U266" s="269"/>
      <c r="V266" s="269"/>
      <c r="W266" s="269"/>
      <c r="X266" s="270"/>
      <c r="Y266" s="15"/>
      <c r="Z266" s="15"/>
      <c r="AA266" s="15"/>
      <c r="AB266" s="15"/>
      <c r="AC266" s="15"/>
      <c r="AD266" s="15"/>
      <c r="AE266" s="15"/>
      <c r="AT266" s="271" t="s">
        <v>206</v>
      </c>
      <c r="AU266" s="271" t="s">
        <v>84</v>
      </c>
      <c r="AV266" s="15" t="s">
        <v>202</v>
      </c>
      <c r="AW266" s="15" t="s">
        <v>5</v>
      </c>
      <c r="AX266" s="15" t="s">
        <v>82</v>
      </c>
      <c r="AY266" s="271" t="s">
        <v>194</v>
      </c>
    </row>
    <row r="267" s="2" customFormat="1" ht="24.15" customHeight="1">
      <c r="A267" s="41"/>
      <c r="B267" s="42"/>
      <c r="C267" s="220" t="s">
        <v>317</v>
      </c>
      <c r="D267" s="220" t="s">
        <v>197</v>
      </c>
      <c r="E267" s="221" t="s">
        <v>2101</v>
      </c>
      <c r="F267" s="222" t="s">
        <v>2102</v>
      </c>
      <c r="G267" s="223" t="s">
        <v>218</v>
      </c>
      <c r="H267" s="224">
        <v>2.0800000000000001</v>
      </c>
      <c r="I267" s="225"/>
      <c r="J267" s="225"/>
      <c r="K267" s="226">
        <f>ROUND(P267*H267,2)</f>
        <v>0</v>
      </c>
      <c r="L267" s="222" t="s">
        <v>201</v>
      </c>
      <c r="M267" s="47"/>
      <c r="N267" s="227" t="s">
        <v>20</v>
      </c>
      <c r="O267" s="228" t="s">
        <v>43</v>
      </c>
      <c r="P267" s="229">
        <f>I267+J267</f>
        <v>0</v>
      </c>
      <c r="Q267" s="229">
        <f>ROUND(I267*H267,2)</f>
        <v>0</v>
      </c>
      <c r="R267" s="229">
        <f>ROUND(J267*H267,2)</f>
        <v>0</v>
      </c>
      <c r="S267" s="87"/>
      <c r="T267" s="230">
        <f>S267*H267</f>
        <v>0</v>
      </c>
      <c r="U267" s="230">
        <v>0</v>
      </c>
      <c r="V267" s="230">
        <f>U267*H267</f>
        <v>0</v>
      </c>
      <c r="W267" s="230">
        <v>0</v>
      </c>
      <c r="X267" s="231">
        <f>W267*H267</f>
        <v>0</v>
      </c>
      <c r="Y267" s="41"/>
      <c r="Z267" s="41"/>
      <c r="AA267" s="41"/>
      <c r="AB267" s="41"/>
      <c r="AC267" s="41"/>
      <c r="AD267" s="41"/>
      <c r="AE267" s="41"/>
      <c r="AR267" s="232" t="s">
        <v>202</v>
      </c>
      <c r="AT267" s="232" t="s">
        <v>197</v>
      </c>
      <c r="AU267" s="232" t="s">
        <v>84</v>
      </c>
      <c r="AY267" s="20" t="s">
        <v>194</v>
      </c>
      <c r="BE267" s="233">
        <f>IF(O267="základní",K267,0)</f>
        <v>0</v>
      </c>
      <c r="BF267" s="233">
        <f>IF(O267="snížená",K267,0)</f>
        <v>0</v>
      </c>
      <c r="BG267" s="233">
        <f>IF(O267="zákl. přenesená",K267,0)</f>
        <v>0</v>
      </c>
      <c r="BH267" s="233">
        <f>IF(O267="sníž. přenesená",K267,0)</f>
        <v>0</v>
      </c>
      <c r="BI267" s="233">
        <f>IF(O267="nulová",K267,0)</f>
        <v>0</v>
      </c>
      <c r="BJ267" s="20" t="s">
        <v>82</v>
      </c>
      <c r="BK267" s="233">
        <f>ROUND(P267*H267,2)</f>
        <v>0</v>
      </c>
      <c r="BL267" s="20" t="s">
        <v>202</v>
      </c>
      <c r="BM267" s="232" t="s">
        <v>2135</v>
      </c>
    </row>
    <row r="268" s="2" customFormat="1">
      <c r="A268" s="41"/>
      <c r="B268" s="42"/>
      <c r="C268" s="43"/>
      <c r="D268" s="234" t="s">
        <v>204</v>
      </c>
      <c r="E268" s="43"/>
      <c r="F268" s="235" t="s">
        <v>2104</v>
      </c>
      <c r="G268" s="43"/>
      <c r="H268" s="43"/>
      <c r="I268" s="236"/>
      <c r="J268" s="236"/>
      <c r="K268" s="43"/>
      <c r="L268" s="43"/>
      <c r="M268" s="47"/>
      <c r="N268" s="237"/>
      <c r="O268" s="238"/>
      <c r="P268" s="87"/>
      <c r="Q268" s="87"/>
      <c r="R268" s="87"/>
      <c r="S268" s="87"/>
      <c r="T268" s="87"/>
      <c r="U268" s="87"/>
      <c r="V268" s="87"/>
      <c r="W268" s="87"/>
      <c r="X268" s="88"/>
      <c r="Y268" s="41"/>
      <c r="Z268" s="41"/>
      <c r="AA268" s="41"/>
      <c r="AB268" s="41"/>
      <c r="AC268" s="41"/>
      <c r="AD268" s="41"/>
      <c r="AE268" s="41"/>
      <c r="AT268" s="20" t="s">
        <v>204</v>
      </c>
      <c r="AU268" s="20" t="s">
        <v>84</v>
      </c>
    </row>
    <row r="269" s="13" customFormat="1">
      <c r="A269" s="13"/>
      <c r="B269" s="239"/>
      <c r="C269" s="240"/>
      <c r="D269" s="241" t="s">
        <v>206</v>
      </c>
      <c r="E269" s="242" t="s">
        <v>20</v>
      </c>
      <c r="F269" s="243" t="s">
        <v>2116</v>
      </c>
      <c r="G269" s="240"/>
      <c r="H269" s="242" t="s">
        <v>20</v>
      </c>
      <c r="I269" s="244"/>
      <c r="J269" s="244"/>
      <c r="K269" s="240"/>
      <c r="L269" s="240"/>
      <c r="M269" s="245"/>
      <c r="N269" s="246"/>
      <c r="O269" s="247"/>
      <c r="P269" s="247"/>
      <c r="Q269" s="247"/>
      <c r="R269" s="247"/>
      <c r="S269" s="247"/>
      <c r="T269" s="247"/>
      <c r="U269" s="247"/>
      <c r="V269" s="247"/>
      <c r="W269" s="247"/>
      <c r="X269" s="248"/>
      <c r="Y269" s="13"/>
      <c r="Z269" s="13"/>
      <c r="AA269" s="13"/>
      <c r="AB269" s="13"/>
      <c r="AC269" s="13"/>
      <c r="AD269" s="13"/>
      <c r="AE269" s="13"/>
      <c r="AT269" s="249" t="s">
        <v>206</v>
      </c>
      <c r="AU269" s="249" t="s">
        <v>84</v>
      </c>
      <c r="AV269" s="13" t="s">
        <v>82</v>
      </c>
      <c r="AW269" s="13" t="s">
        <v>5</v>
      </c>
      <c r="AX269" s="13" t="s">
        <v>74</v>
      </c>
      <c r="AY269" s="249" t="s">
        <v>194</v>
      </c>
    </row>
    <row r="270" s="13" customFormat="1">
      <c r="A270" s="13"/>
      <c r="B270" s="239"/>
      <c r="C270" s="240"/>
      <c r="D270" s="241" t="s">
        <v>206</v>
      </c>
      <c r="E270" s="242" t="s">
        <v>20</v>
      </c>
      <c r="F270" s="243" t="s">
        <v>1971</v>
      </c>
      <c r="G270" s="240"/>
      <c r="H270" s="242" t="s">
        <v>20</v>
      </c>
      <c r="I270" s="244"/>
      <c r="J270" s="244"/>
      <c r="K270" s="240"/>
      <c r="L270" s="240"/>
      <c r="M270" s="245"/>
      <c r="N270" s="246"/>
      <c r="O270" s="247"/>
      <c r="P270" s="247"/>
      <c r="Q270" s="247"/>
      <c r="R270" s="247"/>
      <c r="S270" s="247"/>
      <c r="T270" s="247"/>
      <c r="U270" s="247"/>
      <c r="V270" s="247"/>
      <c r="W270" s="247"/>
      <c r="X270" s="248"/>
      <c r="Y270" s="13"/>
      <c r="Z270" s="13"/>
      <c r="AA270" s="13"/>
      <c r="AB270" s="13"/>
      <c r="AC270" s="13"/>
      <c r="AD270" s="13"/>
      <c r="AE270" s="13"/>
      <c r="AT270" s="249" t="s">
        <v>206</v>
      </c>
      <c r="AU270" s="249" t="s">
        <v>84</v>
      </c>
      <c r="AV270" s="13" t="s">
        <v>82</v>
      </c>
      <c r="AW270" s="13" t="s">
        <v>5</v>
      </c>
      <c r="AX270" s="13" t="s">
        <v>74</v>
      </c>
      <c r="AY270" s="249" t="s">
        <v>194</v>
      </c>
    </row>
    <row r="271" s="13" customFormat="1">
      <c r="A271" s="13"/>
      <c r="B271" s="239"/>
      <c r="C271" s="240"/>
      <c r="D271" s="241" t="s">
        <v>206</v>
      </c>
      <c r="E271" s="242" t="s">
        <v>20</v>
      </c>
      <c r="F271" s="243" t="s">
        <v>218</v>
      </c>
      <c r="G271" s="240"/>
      <c r="H271" s="242" t="s">
        <v>20</v>
      </c>
      <c r="I271" s="244"/>
      <c r="J271" s="244"/>
      <c r="K271" s="240"/>
      <c r="L271" s="240"/>
      <c r="M271" s="245"/>
      <c r="N271" s="246"/>
      <c r="O271" s="247"/>
      <c r="P271" s="247"/>
      <c r="Q271" s="247"/>
      <c r="R271" s="247"/>
      <c r="S271" s="247"/>
      <c r="T271" s="247"/>
      <c r="U271" s="247"/>
      <c r="V271" s="247"/>
      <c r="W271" s="247"/>
      <c r="X271" s="248"/>
      <c r="Y271" s="13"/>
      <c r="Z271" s="13"/>
      <c r="AA271" s="13"/>
      <c r="AB271" s="13"/>
      <c r="AC271" s="13"/>
      <c r="AD271" s="13"/>
      <c r="AE271" s="13"/>
      <c r="AT271" s="249" t="s">
        <v>206</v>
      </c>
      <c r="AU271" s="249" t="s">
        <v>84</v>
      </c>
      <c r="AV271" s="13" t="s">
        <v>82</v>
      </c>
      <c r="AW271" s="13" t="s">
        <v>5</v>
      </c>
      <c r="AX271" s="13" t="s">
        <v>74</v>
      </c>
      <c r="AY271" s="249" t="s">
        <v>194</v>
      </c>
    </row>
    <row r="272" s="14" customFormat="1">
      <c r="A272" s="14"/>
      <c r="B272" s="250"/>
      <c r="C272" s="251"/>
      <c r="D272" s="241" t="s">
        <v>206</v>
      </c>
      <c r="E272" s="252" t="s">
        <v>20</v>
      </c>
      <c r="F272" s="253" t="s">
        <v>2136</v>
      </c>
      <c r="G272" s="251"/>
      <c r="H272" s="254">
        <v>2.0800000000000001</v>
      </c>
      <c r="I272" s="255"/>
      <c r="J272" s="255"/>
      <c r="K272" s="251"/>
      <c r="L272" s="251"/>
      <c r="M272" s="256"/>
      <c r="N272" s="257"/>
      <c r="O272" s="258"/>
      <c r="P272" s="258"/>
      <c r="Q272" s="258"/>
      <c r="R272" s="258"/>
      <c r="S272" s="258"/>
      <c r="T272" s="258"/>
      <c r="U272" s="258"/>
      <c r="V272" s="258"/>
      <c r="W272" s="258"/>
      <c r="X272" s="259"/>
      <c r="Y272" s="14"/>
      <c r="Z272" s="14"/>
      <c r="AA272" s="14"/>
      <c r="AB272" s="14"/>
      <c r="AC272" s="14"/>
      <c r="AD272" s="14"/>
      <c r="AE272" s="14"/>
      <c r="AT272" s="260" t="s">
        <v>206</v>
      </c>
      <c r="AU272" s="260" t="s">
        <v>84</v>
      </c>
      <c r="AV272" s="14" t="s">
        <v>84</v>
      </c>
      <c r="AW272" s="14" t="s">
        <v>5</v>
      </c>
      <c r="AX272" s="14" t="s">
        <v>74</v>
      </c>
      <c r="AY272" s="260" t="s">
        <v>194</v>
      </c>
    </row>
    <row r="273" s="15" customFormat="1">
      <c r="A273" s="15"/>
      <c r="B273" s="261"/>
      <c r="C273" s="262"/>
      <c r="D273" s="241" t="s">
        <v>206</v>
      </c>
      <c r="E273" s="263" t="s">
        <v>20</v>
      </c>
      <c r="F273" s="264" t="s">
        <v>210</v>
      </c>
      <c r="G273" s="262"/>
      <c r="H273" s="265">
        <v>2.0800000000000001</v>
      </c>
      <c r="I273" s="266"/>
      <c r="J273" s="266"/>
      <c r="K273" s="262"/>
      <c r="L273" s="262"/>
      <c r="M273" s="267"/>
      <c r="N273" s="268"/>
      <c r="O273" s="269"/>
      <c r="P273" s="269"/>
      <c r="Q273" s="269"/>
      <c r="R273" s="269"/>
      <c r="S273" s="269"/>
      <c r="T273" s="269"/>
      <c r="U273" s="269"/>
      <c r="V273" s="269"/>
      <c r="W273" s="269"/>
      <c r="X273" s="270"/>
      <c r="Y273" s="15"/>
      <c r="Z273" s="15"/>
      <c r="AA273" s="15"/>
      <c r="AB273" s="15"/>
      <c r="AC273" s="15"/>
      <c r="AD273" s="15"/>
      <c r="AE273" s="15"/>
      <c r="AT273" s="271" t="s">
        <v>206</v>
      </c>
      <c r="AU273" s="271" t="s">
        <v>84</v>
      </c>
      <c r="AV273" s="15" t="s">
        <v>202</v>
      </c>
      <c r="AW273" s="15" t="s">
        <v>5</v>
      </c>
      <c r="AX273" s="15" t="s">
        <v>82</v>
      </c>
      <c r="AY273" s="271" t="s">
        <v>194</v>
      </c>
    </row>
    <row r="274" s="2" customFormat="1" ht="24.15" customHeight="1">
      <c r="A274" s="41"/>
      <c r="B274" s="42"/>
      <c r="C274" s="220" t="s">
        <v>326</v>
      </c>
      <c r="D274" s="220" t="s">
        <v>197</v>
      </c>
      <c r="E274" s="221" t="s">
        <v>1826</v>
      </c>
      <c r="F274" s="222" t="s">
        <v>1652</v>
      </c>
      <c r="G274" s="223" t="s">
        <v>218</v>
      </c>
      <c r="H274" s="224">
        <v>2.0800000000000001</v>
      </c>
      <c r="I274" s="225"/>
      <c r="J274" s="225"/>
      <c r="K274" s="226">
        <f>ROUND(P274*H274,2)</f>
        <v>0</v>
      </c>
      <c r="L274" s="222" t="s">
        <v>201</v>
      </c>
      <c r="M274" s="47"/>
      <c r="N274" s="227" t="s">
        <v>20</v>
      </c>
      <c r="O274" s="228" t="s">
        <v>43</v>
      </c>
      <c r="P274" s="229">
        <f>I274+J274</f>
        <v>0</v>
      </c>
      <c r="Q274" s="229">
        <f>ROUND(I274*H274,2)</f>
        <v>0</v>
      </c>
      <c r="R274" s="229">
        <f>ROUND(J274*H274,2)</f>
        <v>0</v>
      </c>
      <c r="S274" s="87"/>
      <c r="T274" s="230">
        <f>S274*H274</f>
        <v>0</v>
      </c>
      <c r="U274" s="230">
        <v>0</v>
      </c>
      <c r="V274" s="230">
        <f>U274*H274</f>
        <v>0</v>
      </c>
      <c r="W274" s="230">
        <v>0</v>
      </c>
      <c r="X274" s="231">
        <f>W274*H274</f>
        <v>0</v>
      </c>
      <c r="Y274" s="41"/>
      <c r="Z274" s="41"/>
      <c r="AA274" s="41"/>
      <c r="AB274" s="41"/>
      <c r="AC274" s="41"/>
      <c r="AD274" s="41"/>
      <c r="AE274" s="41"/>
      <c r="AR274" s="232" t="s">
        <v>202</v>
      </c>
      <c r="AT274" s="232" t="s">
        <v>197</v>
      </c>
      <c r="AU274" s="232" t="s">
        <v>84</v>
      </c>
      <c r="AY274" s="20" t="s">
        <v>194</v>
      </c>
      <c r="BE274" s="233">
        <f>IF(O274="základní",K274,0)</f>
        <v>0</v>
      </c>
      <c r="BF274" s="233">
        <f>IF(O274="snížená",K274,0)</f>
        <v>0</v>
      </c>
      <c r="BG274" s="233">
        <f>IF(O274="zákl. přenesená",K274,0)</f>
        <v>0</v>
      </c>
      <c r="BH274" s="233">
        <f>IF(O274="sníž. přenesená",K274,0)</f>
        <v>0</v>
      </c>
      <c r="BI274" s="233">
        <f>IF(O274="nulová",K274,0)</f>
        <v>0</v>
      </c>
      <c r="BJ274" s="20" t="s">
        <v>82</v>
      </c>
      <c r="BK274" s="233">
        <f>ROUND(P274*H274,2)</f>
        <v>0</v>
      </c>
      <c r="BL274" s="20" t="s">
        <v>202</v>
      </c>
      <c r="BM274" s="232" t="s">
        <v>2137</v>
      </c>
    </row>
    <row r="275" s="2" customFormat="1">
      <c r="A275" s="41"/>
      <c r="B275" s="42"/>
      <c r="C275" s="43"/>
      <c r="D275" s="234" t="s">
        <v>204</v>
      </c>
      <c r="E275" s="43"/>
      <c r="F275" s="235" t="s">
        <v>1828</v>
      </c>
      <c r="G275" s="43"/>
      <c r="H275" s="43"/>
      <c r="I275" s="236"/>
      <c r="J275" s="236"/>
      <c r="K275" s="43"/>
      <c r="L275" s="43"/>
      <c r="M275" s="47"/>
      <c r="N275" s="237"/>
      <c r="O275" s="238"/>
      <c r="P275" s="87"/>
      <c r="Q275" s="87"/>
      <c r="R275" s="87"/>
      <c r="S275" s="87"/>
      <c r="T275" s="87"/>
      <c r="U275" s="87"/>
      <c r="V275" s="87"/>
      <c r="W275" s="87"/>
      <c r="X275" s="88"/>
      <c r="Y275" s="41"/>
      <c r="Z275" s="41"/>
      <c r="AA275" s="41"/>
      <c r="AB275" s="41"/>
      <c r="AC275" s="41"/>
      <c r="AD275" s="41"/>
      <c r="AE275" s="41"/>
      <c r="AT275" s="20" t="s">
        <v>204</v>
      </c>
      <c r="AU275" s="20" t="s">
        <v>84</v>
      </c>
    </row>
    <row r="276" s="13" customFormat="1">
      <c r="A276" s="13"/>
      <c r="B276" s="239"/>
      <c r="C276" s="240"/>
      <c r="D276" s="241" t="s">
        <v>206</v>
      </c>
      <c r="E276" s="242" t="s">
        <v>20</v>
      </c>
      <c r="F276" s="243" t="s">
        <v>2116</v>
      </c>
      <c r="G276" s="240"/>
      <c r="H276" s="242" t="s">
        <v>20</v>
      </c>
      <c r="I276" s="244"/>
      <c r="J276" s="244"/>
      <c r="K276" s="240"/>
      <c r="L276" s="240"/>
      <c r="M276" s="245"/>
      <c r="N276" s="246"/>
      <c r="O276" s="247"/>
      <c r="P276" s="247"/>
      <c r="Q276" s="247"/>
      <c r="R276" s="247"/>
      <c r="S276" s="247"/>
      <c r="T276" s="247"/>
      <c r="U276" s="247"/>
      <c r="V276" s="247"/>
      <c r="W276" s="247"/>
      <c r="X276" s="248"/>
      <c r="Y276" s="13"/>
      <c r="Z276" s="13"/>
      <c r="AA276" s="13"/>
      <c r="AB276" s="13"/>
      <c r="AC276" s="13"/>
      <c r="AD276" s="13"/>
      <c r="AE276" s="13"/>
      <c r="AT276" s="249" t="s">
        <v>206</v>
      </c>
      <c r="AU276" s="249" t="s">
        <v>84</v>
      </c>
      <c r="AV276" s="13" t="s">
        <v>82</v>
      </c>
      <c r="AW276" s="13" t="s">
        <v>5</v>
      </c>
      <c r="AX276" s="13" t="s">
        <v>74</v>
      </c>
      <c r="AY276" s="249" t="s">
        <v>194</v>
      </c>
    </row>
    <row r="277" s="13" customFormat="1">
      <c r="A277" s="13"/>
      <c r="B277" s="239"/>
      <c r="C277" s="240"/>
      <c r="D277" s="241" t="s">
        <v>206</v>
      </c>
      <c r="E277" s="242" t="s">
        <v>20</v>
      </c>
      <c r="F277" s="243" t="s">
        <v>1971</v>
      </c>
      <c r="G277" s="240"/>
      <c r="H277" s="242" t="s">
        <v>20</v>
      </c>
      <c r="I277" s="244"/>
      <c r="J277" s="244"/>
      <c r="K277" s="240"/>
      <c r="L277" s="240"/>
      <c r="M277" s="245"/>
      <c r="N277" s="246"/>
      <c r="O277" s="247"/>
      <c r="P277" s="247"/>
      <c r="Q277" s="247"/>
      <c r="R277" s="247"/>
      <c r="S277" s="247"/>
      <c r="T277" s="247"/>
      <c r="U277" s="247"/>
      <c r="V277" s="247"/>
      <c r="W277" s="247"/>
      <c r="X277" s="248"/>
      <c r="Y277" s="13"/>
      <c r="Z277" s="13"/>
      <c r="AA277" s="13"/>
      <c r="AB277" s="13"/>
      <c r="AC277" s="13"/>
      <c r="AD277" s="13"/>
      <c r="AE277" s="13"/>
      <c r="AT277" s="249" t="s">
        <v>206</v>
      </c>
      <c r="AU277" s="249" t="s">
        <v>84</v>
      </c>
      <c r="AV277" s="13" t="s">
        <v>82</v>
      </c>
      <c r="AW277" s="13" t="s">
        <v>5</v>
      </c>
      <c r="AX277" s="13" t="s">
        <v>74</v>
      </c>
      <c r="AY277" s="249" t="s">
        <v>194</v>
      </c>
    </row>
    <row r="278" s="13" customFormat="1">
      <c r="A278" s="13"/>
      <c r="B278" s="239"/>
      <c r="C278" s="240"/>
      <c r="D278" s="241" t="s">
        <v>206</v>
      </c>
      <c r="E278" s="242" t="s">
        <v>20</v>
      </c>
      <c r="F278" s="243" t="s">
        <v>218</v>
      </c>
      <c r="G278" s="240"/>
      <c r="H278" s="242" t="s">
        <v>20</v>
      </c>
      <c r="I278" s="244"/>
      <c r="J278" s="244"/>
      <c r="K278" s="240"/>
      <c r="L278" s="240"/>
      <c r="M278" s="245"/>
      <c r="N278" s="246"/>
      <c r="O278" s="247"/>
      <c r="P278" s="247"/>
      <c r="Q278" s="247"/>
      <c r="R278" s="247"/>
      <c r="S278" s="247"/>
      <c r="T278" s="247"/>
      <c r="U278" s="247"/>
      <c r="V278" s="247"/>
      <c r="W278" s="247"/>
      <c r="X278" s="248"/>
      <c r="Y278" s="13"/>
      <c r="Z278" s="13"/>
      <c r="AA278" s="13"/>
      <c r="AB278" s="13"/>
      <c r="AC278" s="13"/>
      <c r="AD278" s="13"/>
      <c r="AE278" s="13"/>
      <c r="AT278" s="249" t="s">
        <v>206</v>
      </c>
      <c r="AU278" s="249" t="s">
        <v>84</v>
      </c>
      <c r="AV278" s="13" t="s">
        <v>82</v>
      </c>
      <c r="AW278" s="13" t="s">
        <v>5</v>
      </c>
      <c r="AX278" s="13" t="s">
        <v>74</v>
      </c>
      <c r="AY278" s="249" t="s">
        <v>194</v>
      </c>
    </row>
    <row r="279" s="14" customFormat="1">
      <c r="A279" s="14"/>
      <c r="B279" s="250"/>
      <c r="C279" s="251"/>
      <c r="D279" s="241" t="s">
        <v>206</v>
      </c>
      <c r="E279" s="252" t="s">
        <v>20</v>
      </c>
      <c r="F279" s="253" t="s">
        <v>2136</v>
      </c>
      <c r="G279" s="251"/>
      <c r="H279" s="254">
        <v>2.0800000000000001</v>
      </c>
      <c r="I279" s="255"/>
      <c r="J279" s="255"/>
      <c r="K279" s="251"/>
      <c r="L279" s="251"/>
      <c r="M279" s="256"/>
      <c r="N279" s="257"/>
      <c r="O279" s="258"/>
      <c r="P279" s="258"/>
      <c r="Q279" s="258"/>
      <c r="R279" s="258"/>
      <c r="S279" s="258"/>
      <c r="T279" s="258"/>
      <c r="U279" s="258"/>
      <c r="V279" s="258"/>
      <c r="W279" s="258"/>
      <c r="X279" s="259"/>
      <c r="Y279" s="14"/>
      <c r="Z279" s="14"/>
      <c r="AA279" s="14"/>
      <c r="AB279" s="14"/>
      <c r="AC279" s="14"/>
      <c r="AD279" s="14"/>
      <c r="AE279" s="14"/>
      <c r="AT279" s="260" t="s">
        <v>206</v>
      </c>
      <c r="AU279" s="260" t="s">
        <v>84</v>
      </c>
      <c r="AV279" s="14" t="s">
        <v>84</v>
      </c>
      <c r="AW279" s="14" t="s">
        <v>5</v>
      </c>
      <c r="AX279" s="14" t="s">
        <v>74</v>
      </c>
      <c r="AY279" s="260" t="s">
        <v>194</v>
      </c>
    </row>
    <row r="280" s="15" customFormat="1">
      <c r="A280" s="15"/>
      <c r="B280" s="261"/>
      <c r="C280" s="262"/>
      <c r="D280" s="241" t="s">
        <v>206</v>
      </c>
      <c r="E280" s="263" t="s">
        <v>20</v>
      </c>
      <c r="F280" s="264" t="s">
        <v>210</v>
      </c>
      <c r="G280" s="262"/>
      <c r="H280" s="265">
        <v>2.0800000000000001</v>
      </c>
      <c r="I280" s="266"/>
      <c r="J280" s="266"/>
      <c r="K280" s="262"/>
      <c r="L280" s="262"/>
      <c r="M280" s="267"/>
      <c r="N280" s="268"/>
      <c r="O280" s="269"/>
      <c r="P280" s="269"/>
      <c r="Q280" s="269"/>
      <c r="R280" s="269"/>
      <c r="S280" s="269"/>
      <c r="T280" s="269"/>
      <c r="U280" s="269"/>
      <c r="V280" s="269"/>
      <c r="W280" s="269"/>
      <c r="X280" s="270"/>
      <c r="Y280" s="15"/>
      <c r="Z280" s="15"/>
      <c r="AA280" s="15"/>
      <c r="AB280" s="15"/>
      <c r="AC280" s="15"/>
      <c r="AD280" s="15"/>
      <c r="AE280" s="15"/>
      <c r="AT280" s="271" t="s">
        <v>206</v>
      </c>
      <c r="AU280" s="271" t="s">
        <v>84</v>
      </c>
      <c r="AV280" s="15" t="s">
        <v>202</v>
      </c>
      <c r="AW280" s="15" t="s">
        <v>5</v>
      </c>
      <c r="AX280" s="15" t="s">
        <v>82</v>
      </c>
      <c r="AY280" s="271" t="s">
        <v>194</v>
      </c>
    </row>
    <row r="281" s="2" customFormat="1" ht="24.15" customHeight="1">
      <c r="A281" s="41"/>
      <c r="B281" s="42"/>
      <c r="C281" s="220" t="s">
        <v>328</v>
      </c>
      <c r="D281" s="220" t="s">
        <v>197</v>
      </c>
      <c r="E281" s="221" t="s">
        <v>1829</v>
      </c>
      <c r="F281" s="222" t="s">
        <v>1656</v>
      </c>
      <c r="G281" s="223" t="s">
        <v>218</v>
      </c>
      <c r="H281" s="224">
        <v>20.800000000000001</v>
      </c>
      <c r="I281" s="225"/>
      <c r="J281" s="225"/>
      <c r="K281" s="226">
        <f>ROUND(P281*H281,2)</f>
        <v>0</v>
      </c>
      <c r="L281" s="222" t="s">
        <v>201</v>
      </c>
      <c r="M281" s="47"/>
      <c r="N281" s="227" t="s">
        <v>20</v>
      </c>
      <c r="O281" s="228" t="s">
        <v>43</v>
      </c>
      <c r="P281" s="229">
        <f>I281+J281</f>
        <v>0</v>
      </c>
      <c r="Q281" s="229">
        <f>ROUND(I281*H281,2)</f>
        <v>0</v>
      </c>
      <c r="R281" s="229">
        <f>ROUND(J281*H281,2)</f>
        <v>0</v>
      </c>
      <c r="S281" s="87"/>
      <c r="T281" s="230">
        <f>S281*H281</f>
        <v>0</v>
      </c>
      <c r="U281" s="230">
        <v>0</v>
      </c>
      <c r="V281" s="230">
        <f>U281*H281</f>
        <v>0</v>
      </c>
      <c r="W281" s="230">
        <v>0</v>
      </c>
      <c r="X281" s="231">
        <f>W281*H281</f>
        <v>0</v>
      </c>
      <c r="Y281" s="41"/>
      <c r="Z281" s="41"/>
      <c r="AA281" s="41"/>
      <c r="AB281" s="41"/>
      <c r="AC281" s="41"/>
      <c r="AD281" s="41"/>
      <c r="AE281" s="41"/>
      <c r="AR281" s="232" t="s">
        <v>202</v>
      </c>
      <c r="AT281" s="232" t="s">
        <v>197</v>
      </c>
      <c r="AU281" s="232" t="s">
        <v>84</v>
      </c>
      <c r="AY281" s="20" t="s">
        <v>194</v>
      </c>
      <c r="BE281" s="233">
        <f>IF(O281="základní",K281,0)</f>
        <v>0</v>
      </c>
      <c r="BF281" s="233">
        <f>IF(O281="snížená",K281,0)</f>
        <v>0</v>
      </c>
      <c r="BG281" s="233">
        <f>IF(O281="zákl. přenesená",K281,0)</f>
        <v>0</v>
      </c>
      <c r="BH281" s="233">
        <f>IF(O281="sníž. přenesená",K281,0)</f>
        <v>0</v>
      </c>
      <c r="BI281" s="233">
        <f>IF(O281="nulová",K281,0)</f>
        <v>0</v>
      </c>
      <c r="BJ281" s="20" t="s">
        <v>82</v>
      </c>
      <c r="BK281" s="233">
        <f>ROUND(P281*H281,2)</f>
        <v>0</v>
      </c>
      <c r="BL281" s="20" t="s">
        <v>202</v>
      </c>
      <c r="BM281" s="232" t="s">
        <v>2138</v>
      </c>
    </row>
    <row r="282" s="2" customFormat="1">
      <c r="A282" s="41"/>
      <c r="B282" s="42"/>
      <c r="C282" s="43"/>
      <c r="D282" s="234" t="s">
        <v>204</v>
      </c>
      <c r="E282" s="43"/>
      <c r="F282" s="235" t="s">
        <v>1831</v>
      </c>
      <c r="G282" s="43"/>
      <c r="H282" s="43"/>
      <c r="I282" s="236"/>
      <c r="J282" s="236"/>
      <c r="K282" s="43"/>
      <c r="L282" s="43"/>
      <c r="M282" s="47"/>
      <c r="N282" s="237"/>
      <c r="O282" s="238"/>
      <c r="P282" s="87"/>
      <c r="Q282" s="87"/>
      <c r="R282" s="87"/>
      <c r="S282" s="87"/>
      <c r="T282" s="87"/>
      <c r="U282" s="87"/>
      <c r="V282" s="87"/>
      <c r="W282" s="87"/>
      <c r="X282" s="88"/>
      <c r="Y282" s="41"/>
      <c r="Z282" s="41"/>
      <c r="AA282" s="41"/>
      <c r="AB282" s="41"/>
      <c r="AC282" s="41"/>
      <c r="AD282" s="41"/>
      <c r="AE282" s="41"/>
      <c r="AT282" s="20" t="s">
        <v>204</v>
      </c>
      <c r="AU282" s="20" t="s">
        <v>84</v>
      </c>
    </row>
    <row r="283" s="13" customFormat="1">
      <c r="A283" s="13"/>
      <c r="B283" s="239"/>
      <c r="C283" s="240"/>
      <c r="D283" s="241" t="s">
        <v>206</v>
      </c>
      <c r="E283" s="242" t="s">
        <v>20</v>
      </c>
      <c r="F283" s="243" t="s">
        <v>2116</v>
      </c>
      <c r="G283" s="240"/>
      <c r="H283" s="242" t="s">
        <v>20</v>
      </c>
      <c r="I283" s="244"/>
      <c r="J283" s="244"/>
      <c r="K283" s="240"/>
      <c r="L283" s="240"/>
      <c r="M283" s="245"/>
      <c r="N283" s="246"/>
      <c r="O283" s="247"/>
      <c r="P283" s="247"/>
      <c r="Q283" s="247"/>
      <c r="R283" s="247"/>
      <c r="S283" s="247"/>
      <c r="T283" s="247"/>
      <c r="U283" s="247"/>
      <c r="V283" s="247"/>
      <c r="W283" s="247"/>
      <c r="X283" s="248"/>
      <c r="Y283" s="13"/>
      <c r="Z283" s="13"/>
      <c r="AA283" s="13"/>
      <c r="AB283" s="13"/>
      <c r="AC283" s="13"/>
      <c r="AD283" s="13"/>
      <c r="AE283" s="13"/>
      <c r="AT283" s="249" t="s">
        <v>206</v>
      </c>
      <c r="AU283" s="249" t="s">
        <v>84</v>
      </c>
      <c r="AV283" s="13" t="s">
        <v>82</v>
      </c>
      <c r="AW283" s="13" t="s">
        <v>5</v>
      </c>
      <c r="AX283" s="13" t="s">
        <v>74</v>
      </c>
      <c r="AY283" s="249" t="s">
        <v>194</v>
      </c>
    </row>
    <row r="284" s="13" customFormat="1">
      <c r="A284" s="13"/>
      <c r="B284" s="239"/>
      <c r="C284" s="240"/>
      <c r="D284" s="241" t="s">
        <v>206</v>
      </c>
      <c r="E284" s="242" t="s">
        <v>20</v>
      </c>
      <c r="F284" s="243" t="s">
        <v>1971</v>
      </c>
      <c r="G284" s="240"/>
      <c r="H284" s="242" t="s">
        <v>20</v>
      </c>
      <c r="I284" s="244"/>
      <c r="J284" s="244"/>
      <c r="K284" s="240"/>
      <c r="L284" s="240"/>
      <c r="M284" s="245"/>
      <c r="N284" s="246"/>
      <c r="O284" s="247"/>
      <c r="P284" s="247"/>
      <c r="Q284" s="247"/>
      <c r="R284" s="247"/>
      <c r="S284" s="247"/>
      <c r="T284" s="247"/>
      <c r="U284" s="247"/>
      <c r="V284" s="247"/>
      <c r="W284" s="247"/>
      <c r="X284" s="248"/>
      <c r="Y284" s="13"/>
      <c r="Z284" s="13"/>
      <c r="AA284" s="13"/>
      <c r="AB284" s="13"/>
      <c r="AC284" s="13"/>
      <c r="AD284" s="13"/>
      <c r="AE284" s="13"/>
      <c r="AT284" s="249" t="s">
        <v>206</v>
      </c>
      <c r="AU284" s="249" t="s">
        <v>84</v>
      </c>
      <c r="AV284" s="13" t="s">
        <v>82</v>
      </c>
      <c r="AW284" s="13" t="s">
        <v>5</v>
      </c>
      <c r="AX284" s="13" t="s">
        <v>74</v>
      </c>
      <c r="AY284" s="249" t="s">
        <v>194</v>
      </c>
    </row>
    <row r="285" s="13" customFormat="1">
      <c r="A285" s="13"/>
      <c r="B285" s="239"/>
      <c r="C285" s="240"/>
      <c r="D285" s="241" t="s">
        <v>206</v>
      </c>
      <c r="E285" s="242" t="s">
        <v>20</v>
      </c>
      <c r="F285" s="243" t="s">
        <v>218</v>
      </c>
      <c r="G285" s="240"/>
      <c r="H285" s="242" t="s">
        <v>20</v>
      </c>
      <c r="I285" s="244"/>
      <c r="J285" s="244"/>
      <c r="K285" s="240"/>
      <c r="L285" s="240"/>
      <c r="M285" s="245"/>
      <c r="N285" s="246"/>
      <c r="O285" s="247"/>
      <c r="P285" s="247"/>
      <c r="Q285" s="247"/>
      <c r="R285" s="247"/>
      <c r="S285" s="247"/>
      <c r="T285" s="247"/>
      <c r="U285" s="247"/>
      <c r="V285" s="247"/>
      <c r="W285" s="247"/>
      <c r="X285" s="248"/>
      <c r="Y285" s="13"/>
      <c r="Z285" s="13"/>
      <c r="AA285" s="13"/>
      <c r="AB285" s="13"/>
      <c r="AC285" s="13"/>
      <c r="AD285" s="13"/>
      <c r="AE285" s="13"/>
      <c r="AT285" s="249" t="s">
        <v>206</v>
      </c>
      <c r="AU285" s="249" t="s">
        <v>84</v>
      </c>
      <c r="AV285" s="13" t="s">
        <v>82</v>
      </c>
      <c r="AW285" s="13" t="s">
        <v>5</v>
      </c>
      <c r="AX285" s="13" t="s">
        <v>74</v>
      </c>
      <c r="AY285" s="249" t="s">
        <v>194</v>
      </c>
    </row>
    <row r="286" s="14" customFormat="1">
      <c r="A286" s="14"/>
      <c r="B286" s="250"/>
      <c r="C286" s="251"/>
      <c r="D286" s="241" t="s">
        <v>206</v>
      </c>
      <c r="E286" s="252" t="s">
        <v>20</v>
      </c>
      <c r="F286" s="253" t="s">
        <v>2136</v>
      </c>
      <c r="G286" s="251"/>
      <c r="H286" s="254">
        <v>2.0800000000000001</v>
      </c>
      <c r="I286" s="255"/>
      <c r="J286" s="255"/>
      <c r="K286" s="251"/>
      <c r="L286" s="251"/>
      <c r="M286" s="256"/>
      <c r="N286" s="257"/>
      <c r="O286" s="258"/>
      <c r="P286" s="258"/>
      <c r="Q286" s="258"/>
      <c r="R286" s="258"/>
      <c r="S286" s="258"/>
      <c r="T286" s="258"/>
      <c r="U286" s="258"/>
      <c r="V286" s="258"/>
      <c r="W286" s="258"/>
      <c r="X286" s="259"/>
      <c r="Y286" s="14"/>
      <c r="Z286" s="14"/>
      <c r="AA286" s="14"/>
      <c r="AB286" s="14"/>
      <c r="AC286" s="14"/>
      <c r="AD286" s="14"/>
      <c r="AE286" s="14"/>
      <c r="AT286" s="260" t="s">
        <v>206</v>
      </c>
      <c r="AU286" s="260" t="s">
        <v>84</v>
      </c>
      <c r="AV286" s="14" t="s">
        <v>84</v>
      </c>
      <c r="AW286" s="14" t="s">
        <v>5</v>
      </c>
      <c r="AX286" s="14" t="s">
        <v>74</v>
      </c>
      <c r="AY286" s="260" t="s">
        <v>194</v>
      </c>
    </row>
    <row r="287" s="15" customFormat="1">
      <c r="A287" s="15"/>
      <c r="B287" s="261"/>
      <c r="C287" s="262"/>
      <c r="D287" s="241" t="s">
        <v>206</v>
      </c>
      <c r="E287" s="263" t="s">
        <v>20</v>
      </c>
      <c r="F287" s="264" t="s">
        <v>210</v>
      </c>
      <c r="G287" s="262"/>
      <c r="H287" s="265">
        <v>2.0800000000000001</v>
      </c>
      <c r="I287" s="266"/>
      <c r="J287" s="266"/>
      <c r="K287" s="262"/>
      <c r="L287" s="262"/>
      <c r="M287" s="267"/>
      <c r="N287" s="268"/>
      <c r="O287" s="269"/>
      <c r="P287" s="269"/>
      <c r="Q287" s="269"/>
      <c r="R287" s="269"/>
      <c r="S287" s="269"/>
      <c r="T287" s="269"/>
      <c r="U287" s="269"/>
      <c r="V287" s="269"/>
      <c r="W287" s="269"/>
      <c r="X287" s="270"/>
      <c r="Y287" s="15"/>
      <c r="Z287" s="15"/>
      <c r="AA287" s="15"/>
      <c r="AB287" s="15"/>
      <c r="AC287" s="15"/>
      <c r="AD287" s="15"/>
      <c r="AE287" s="15"/>
      <c r="AT287" s="271" t="s">
        <v>206</v>
      </c>
      <c r="AU287" s="271" t="s">
        <v>84</v>
      </c>
      <c r="AV287" s="15" t="s">
        <v>202</v>
      </c>
      <c r="AW287" s="15" t="s">
        <v>5</v>
      </c>
      <c r="AX287" s="15" t="s">
        <v>82</v>
      </c>
      <c r="AY287" s="271" t="s">
        <v>194</v>
      </c>
    </row>
    <row r="288" s="14" customFormat="1">
      <c r="A288" s="14"/>
      <c r="B288" s="250"/>
      <c r="C288" s="251"/>
      <c r="D288" s="241" t="s">
        <v>206</v>
      </c>
      <c r="E288" s="251"/>
      <c r="F288" s="253" t="s">
        <v>2139</v>
      </c>
      <c r="G288" s="251"/>
      <c r="H288" s="254">
        <v>20.800000000000001</v>
      </c>
      <c r="I288" s="255"/>
      <c r="J288" s="255"/>
      <c r="K288" s="251"/>
      <c r="L288" s="251"/>
      <c r="M288" s="256"/>
      <c r="N288" s="257"/>
      <c r="O288" s="258"/>
      <c r="P288" s="258"/>
      <c r="Q288" s="258"/>
      <c r="R288" s="258"/>
      <c r="S288" s="258"/>
      <c r="T288" s="258"/>
      <c r="U288" s="258"/>
      <c r="V288" s="258"/>
      <c r="W288" s="258"/>
      <c r="X288" s="259"/>
      <c r="Y288" s="14"/>
      <c r="Z288" s="14"/>
      <c r="AA288" s="14"/>
      <c r="AB288" s="14"/>
      <c r="AC288" s="14"/>
      <c r="AD288" s="14"/>
      <c r="AE288" s="14"/>
      <c r="AT288" s="260" t="s">
        <v>206</v>
      </c>
      <c r="AU288" s="260" t="s">
        <v>84</v>
      </c>
      <c r="AV288" s="14" t="s">
        <v>84</v>
      </c>
      <c r="AW288" s="14" t="s">
        <v>4</v>
      </c>
      <c r="AX288" s="14" t="s">
        <v>82</v>
      </c>
      <c r="AY288" s="260" t="s">
        <v>194</v>
      </c>
    </row>
    <row r="289" s="12" customFormat="1" ht="22.8" customHeight="1">
      <c r="A289" s="12"/>
      <c r="B289" s="203"/>
      <c r="C289" s="204"/>
      <c r="D289" s="205" t="s">
        <v>73</v>
      </c>
      <c r="E289" s="218" t="s">
        <v>306</v>
      </c>
      <c r="F289" s="218" t="s">
        <v>2140</v>
      </c>
      <c r="G289" s="204"/>
      <c r="H289" s="204"/>
      <c r="I289" s="207"/>
      <c r="J289" s="207"/>
      <c r="K289" s="219">
        <f>BK289</f>
        <v>0</v>
      </c>
      <c r="L289" s="204"/>
      <c r="M289" s="209"/>
      <c r="N289" s="210"/>
      <c r="O289" s="211"/>
      <c r="P289" s="211"/>
      <c r="Q289" s="212">
        <f>SUM(Q290:Q356)</f>
        <v>0</v>
      </c>
      <c r="R289" s="212">
        <f>SUM(R290:R356)</f>
        <v>0</v>
      </c>
      <c r="S289" s="211"/>
      <c r="T289" s="213">
        <f>SUM(T290:T356)</f>
        <v>0</v>
      </c>
      <c r="U289" s="211"/>
      <c r="V289" s="213">
        <f>SUM(V290:V356)</f>
        <v>0.040820000000000002</v>
      </c>
      <c r="W289" s="211"/>
      <c r="X289" s="214">
        <f>SUM(X290:X356)</f>
        <v>0</v>
      </c>
      <c r="Y289" s="12"/>
      <c r="Z289" s="12"/>
      <c r="AA289" s="12"/>
      <c r="AB289" s="12"/>
      <c r="AC289" s="12"/>
      <c r="AD289" s="12"/>
      <c r="AE289" s="12"/>
      <c r="AR289" s="215" t="s">
        <v>82</v>
      </c>
      <c r="AT289" s="216" t="s">
        <v>73</v>
      </c>
      <c r="AU289" s="216" t="s">
        <v>82</v>
      </c>
      <c r="AY289" s="215" t="s">
        <v>194</v>
      </c>
      <c r="BK289" s="217">
        <f>SUM(BK290:BK356)</f>
        <v>0</v>
      </c>
    </row>
    <row r="290" s="2" customFormat="1" ht="24.15" customHeight="1">
      <c r="A290" s="41"/>
      <c r="B290" s="42"/>
      <c r="C290" s="220" t="s">
        <v>337</v>
      </c>
      <c r="D290" s="220" t="s">
        <v>197</v>
      </c>
      <c r="E290" s="221" t="s">
        <v>2141</v>
      </c>
      <c r="F290" s="222" t="s">
        <v>2142</v>
      </c>
      <c r="G290" s="223" t="s">
        <v>200</v>
      </c>
      <c r="H290" s="224">
        <v>2661</v>
      </c>
      <c r="I290" s="225"/>
      <c r="J290" s="225"/>
      <c r="K290" s="226">
        <f>ROUND(P290*H290,2)</f>
        <v>0</v>
      </c>
      <c r="L290" s="222" t="s">
        <v>201</v>
      </c>
      <c r="M290" s="47"/>
      <c r="N290" s="227" t="s">
        <v>20</v>
      </c>
      <c r="O290" s="228" t="s">
        <v>43</v>
      </c>
      <c r="P290" s="229">
        <f>I290+J290</f>
        <v>0</v>
      </c>
      <c r="Q290" s="229">
        <f>ROUND(I290*H290,2)</f>
        <v>0</v>
      </c>
      <c r="R290" s="229">
        <f>ROUND(J290*H290,2)</f>
        <v>0</v>
      </c>
      <c r="S290" s="87"/>
      <c r="T290" s="230">
        <f>S290*H290</f>
        <v>0</v>
      </c>
      <c r="U290" s="230">
        <v>0</v>
      </c>
      <c r="V290" s="230">
        <f>U290*H290</f>
        <v>0</v>
      </c>
      <c r="W290" s="230">
        <v>0</v>
      </c>
      <c r="X290" s="231">
        <f>W290*H290</f>
        <v>0</v>
      </c>
      <c r="Y290" s="41"/>
      <c r="Z290" s="41"/>
      <c r="AA290" s="41"/>
      <c r="AB290" s="41"/>
      <c r="AC290" s="41"/>
      <c r="AD290" s="41"/>
      <c r="AE290" s="41"/>
      <c r="AR290" s="232" t="s">
        <v>202</v>
      </c>
      <c r="AT290" s="232" t="s">
        <v>197</v>
      </c>
      <c r="AU290" s="232" t="s">
        <v>84</v>
      </c>
      <c r="AY290" s="20" t="s">
        <v>194</v>
      </c>
      <c r="BE290" s="233">
        <f>IF(O290="základní",K290,0)</f>
        <v>0</v>
      </c>
      <c r="BF290" s="233">
        <f>IF(O290="snížená",K290,0)</f>
        <v>0</v>
      </c>
      <c r="BG290" s="233">
        <f>IF(O290="zákl. přenesená",K290,0)</f>
        <v>0</v>
      </c>
      <c r="BH290" s="233">
        <f>IF(O290="sníž. přenesená",K290,0)</f>
        <v>0</v>
      </c>
      <c r="BI290" s="233">
        <f>IF(O290="nulová",K290,0)</f>
        <v>0</v>
      </c>
      <c r="BJ290" s="20" t="s">
        <v>82</v>
      </c>
      <c r="BK290" s="233">
        <f>ROUND(P290*H290,2)</f>
        <v>0</v>
      </c>
      <c r="BL290" s="20" t="s">
        <v>202</v>
      </c>
      <c r="BM290" s="232" t="s">
        <v>2143</v>
      </c>
    </row>
    <row r="291" s="2" customFormat="1">
      <c r="A291" s="41"/>
      <c r="B291" s="42"/>
      <c r="C291" s="43"/>
      <c r="D291" s="234" t="s">
        <v>204</v>
      </c>
      <c r="E291" s="43"/>
      <c r="F291" s="235" t="s">
        <v>2144</v>
      </c>
      <c r="G291" s="43"/>
      <c r="H291" s="43"/>
      <c r="I291" s="236"/>
      <c r="J291" s="236"/>
      <c r="K291" s="43"/>
      <c r="L291" s="43"/>
      <c r="M291" s="47"/>
      <c r="N291" s="237"/>
      <c r="O291" s="238"/>
      <c r="P291" s="87"/>
      <c r="Q291" s="87"/>
      <c r="R291" s="87"/>
      <c r="S291" s="87"/>
      <c r="T291" s="87"/>
      <c r="U291" s="87"/>
      <c r="V291" s="87"/>
      <c r="W291" s="87"/>
      <c r="X291" s="88"/>
      <c r="Y291" s="41"/>
      <c r="Z291" s="41"/>
      <c r="AA291" s="41"/>
      <c r="AB291" s="41"/>
      <c r="AC291" s="41"/>
      <c r="AD291" s="41"/>
      <c r="AE291" s="41"/>
      <c r="AT291" s="20" t="s">
        <v>204</v>
      </c>
      <c r="AU291" s="20" t="s">
        <v>84</v>
      </c>
    </row>
    <row r="292" s="13" customFormat="1">
      <c r="A292" s="13"/>
      <c r="B292" s="239"/>
      <c r="C292" s="240"/>
      <c r="D292" s="241" t="s">
        <v>206</v>
      </c>
      <c r="E292" s="242" t="s">
        <v>20</v>
      </c>
      <c r="F292" s="243" t="s">
        <v>2145</v>
      </c>
      <c r="G292" s="240"/>
      <c r="H292" s="242" t="s">
        <v>20</v>
      </c>
      <c r="I292" s="244"/>
      <c r="J292" s="244"/>
      <c r="K292" s="240"/>
      <c r="L292" s="240"/>
      <c r="M292" s="245"/>
      <c r="N292" s="246"/>
      <c r="O292" s="247"/>
      <c r="P292" s="247"/>
      <c r="Q292" s="247"/>
      <c r="R292" s="247"/>
      <c r="S292" s="247"/>
      <c r="T292" s="247"/>
      <c r="U292" s="247"/>
      <c r="V292" s="247"/>
      <c r="W292" s="247"/>
      <c r="X292" s="248"/>
      <c r="Y292" s="13"/>
      <c r="Z292" s="13"/>
      <c r="AA292" s="13"/>
      <c r="AB292" s="13"/>
      <c r="AC292" s="13"/>
      <c r="AD292" s="13"/>
      <c r="AE292" s="13"/>
      <c r="AT292" s="249" t="s">
        <v>206</v>
      </c>
      <c r="AU292" s="249" t="s">
        <v>84</v>
      </c>
      <c r="AV292" s="13" t="s">
        <v>82</v>
      </c>
      <c r="AW292" s="13" t="s">
        <v>5</v>
      </c>
      <c r="AX292" s="13" t="s">
        <v>74</v>
      </c>
      <c r="AY292" s="249" t="s">
        <v>194</v>
      </c>
    </row>
    <row r="293" s="13" customFormat="1">
      <c r="A293" s="13"/>
      <c r="B293" s="239"/>
      <c r="C293" s="240"/>
      <c r="D293" s="241" t="s">
        <v>206</v>
      </c>
      <c r="E293" s="242" t="s">
        <v>20</v>
      </c>
      <c r="F293" s="243" t="s">
        <v>2047</v>
      </c>
      <c r="G293" s="240"/>
      <c r="H293" s="242" t="s">
        <v>20</v>
      </c>
      <c r="I293" s="244"/>
      <c r="J293" s="244"/>
      <c r="K293" s="240"/>
      <c r="L293" s="240"/>
      <c r="M293" s="245"/>
      <c r="N293" s="246"/>
      <c r="O293" s="247"/>
      <c r="P293" s="247"/>
      <c r="Q293" s="247"/>
      <c r="R293" s="247"/>
      <c r="S293" s="247"/>
      <c r="T293" s="247"/>
      <c r="U293" s="247"/>
      <c r="V293" s="247"/>
      <c r="W293" s="247"/>
      <c r="X293" s="248"/>
      <c r="Y293" s="13"/>
      <c r="Z293" s="13"/>
      <c r="AA293" s="13"/>
      <c r="AB293" s="13"/>
      <c r="AC293" s="13"/>
      <c r="AD293" s="13"/>
      <c r="AE293" s="13"/>
      <c r="AT293" s="249" t="s">
        <v>206</v>
      </c>
      <c r="AU293" s="249" t="s">
        <v>84</v>
      </c>
      <c r="AV293" s="13" t="s">
        <v>82</v>
      </c>
      <c r="AW293" s="13" t="s">
        <v>5</v>
      </c>
      <c r="AX293" s="13" t="s">
        <v>74</v>
      </c>
      <c r="AY293" s="249" t="s">
        <v>194</v>
      </c>
    </row>
    <row r="294" s="13" customFormat="1">
      <c r="A294" s="13"/>
      <c r="B294" s="239"/>
      <c r="C294" s="240"/>
      <c r="D294" s="241" t="s">
        <v>206</v>
      </c>
      <c r="E294" s="242" t="s">
        <v>20</v>
      </c>
      <c r="F294" s="243" t="s">
        <v>200</v>
      </c>
      <c r="G294" s="240"/>
      <c r="H294" s="242" t="s">
        <v>20</v>
      </c>
      <c r="I294" s="244"/>
      <c r="J294" s="244"/>
      <c r="K294" s="240"/>
      <c r="L294" s="240"/>
      <c r="M294" s="245"/>
      <c r="N294" s="246"/>
      <c r="O294" s="247"/>
      <c r="P294" s="247"/>
      <c r="Q294" s="247"/>
      <c r="R294" s="247"/>
      <c r="S294" s="247"/>
      <c r="T294" s="247"/>
      <c r="U294" s="247"/>
      <c r="V294" s="247"/>
      <c r="W294" s="247"/>
      <c r="X294" s="248"/>
      <c r="Y294" s="13"/>
      <c r="Z294" s="13"/>
      <c r="AA294" s="13"/>
      <c r="AB294" s="13"/>
      <c r="AC294" s="13"/>
      <c r="AD294" s="13"/>
      <c r="AE294" s="13"/>
      <c r="AT294" s="249" t="s">
        <v>206</v>
      </c>
      <c r="AU294" s="249" t="s">
        <v>84</v>
      </c>
      <c r="AV294" s="13" t="s">
        <v>82</v>
      </c>
      <c r="AW294" s="13" t="s">
        <v>5</v>
      </c>
      <c r="AX294" s="13" t="s">
        <v>74</v>
      </c>
      <c r="AY294" s="249" t="s">
        <v>194</v>
      </c>
    </row>
    <row r="295" s="14" customFormat="1">
      <c r="A295" s="14"/>
      <c r="B295" s="250"/>
      <c r="C295" s="251"/>
      <c r="D295" s="241" t="s">
        <v>206</v>
      </c>
      <c r="E295" s="252" t="s">
        <v>20</v>
      </c>
      <c r="F295" s="253" t="s">
        <v>2146</v>
      </c>
      <c r="G295" s="251"/>
      <c r="H295" s="254">
        <v>2661</v>
      </c>
      <c r="I295" s="255"/>
      <c r="J295" s="255"/>
      <c r="K295" s="251"/>
      <c r="L295" s="251"/>
      <c r="M295" s="256"/>
      <c r="N295" s="257"/>
      <c r="O295" s="258"/>
      <c r="P295" s="258"/>
      <c r="Q295" s="258"/>
      <c r="R295" s="258"/>
      <c r="S295" s="258"/>
      <c r="T295" s="258"/>
      <c r="U295" s="258"/>
      <c r="V295" s="258"/>
      <c r="W295" s="258"/>
      <c r="X295" s="259"/>
      <c r="Y295" s="14"/>
      <c r="Z295" s="14"/>
      <c r="AA295" s="14"/>
      <c r="AB295" s="14"/>
      <c r="AC295" s="14"/>
      <c r="AD295" s="14"/>
      <c r="AE295" s="14"/>
      <c r="AT295" s="260" t="s">
        <v>206</v>
      </c>
      <c r="AU295" s="260" t="s">
        <v>84</v>
      </c>
      <c r="AV295" s="14" t="s">
        <v>84</v>
      </c>
      <c r="AW295" s="14" t="s">
        <v>5</v>
      </c>
      <c r="AX295" s="14" t="s">
        <v>74</v>
      </c>
      <c r="AY295" s="260" t="s">
        <v>194</v>
      </c>
    </row>
    <row r="296" s="15" customFormat="1">
      <c r="A296" s="15"/>
      <c r="B296" s="261"/>
      <c r="C296" s="262"/>
      <c r="D296" s="241" t="s">
        <v>206</v>
      </c>
      <c r="E296" s="263" t="s">
        <v>20</v>
      </c>
      <c r="F296" s="264" t="s">
        <v>210</v>
      </c>
      <c r="G296" s="262"/>
      <c r="H296" s="265">
        <v>2661</v>
      </c>
      <c r="I296" s="266"/>
      <c r="J296" s="266"/>
      <c r="K296" s="262"/>
      <c r="L296" s="262"/>
      <c r="M296" s="267"/>
      <c r="N296" s="268"/>
      <c r="O296" s="269"/>
      <c r="P296" s="269"/>
      <c r="Q296" s="269"/>
      <c r="R296" s="269"/>
      <c r="S296" s="269"/>
      <c r="T296" s="269"/>
      <c r="U296" s="269"/>
      <c r="V296" s="269"/>
      <c r="W296" s="269"/>
      <c r="X296" s="270"/>
      <c r="Y296" s="15"/>
      <c r="Z296" s="15"/>
      <c r="AA296" s="15"/>
      <c r="AB296" s="15"/>
      <c r="AC296" s="15"/>
      <c r="AD296" s="15"/>
      <c r="AE296" s="15"/>
      <c r="AT296" s="271" t="s">
        <v>206</v>
      </c>
      <c r="AU296" s="271" t="s">
        <v>84</v>
      </c>
      <c r="AV296" s="15" t="s">
        <v>202</v>
      </c>
      <c r="AW296" s="15" t="s">
        <v>5</v>
      </c>
      <c r="AX296" s="15" t="s">
        <v>82</v>
      </c>
      <c r="AY296" s="271" t="s">
        <v>194</v>
      </c>
    </row>
    <row r="297" s="2" customFormat="1" ht="33" customHeight="1">
      <c r="A297" s="41"/>
      <c r="B297" s="42"/>
      <c r="C297" s="220" t="s">
        <v>324</v>
      </c>
      <c r="D297" s="220" t="s">
        <v>197</v>
      </c>
      <c r="E297" s="221" t="s">
        <v>2147</v>
      </c>
      <c r="F297" s="222" t="s">
        <v>2148</v>
      </c>
      <c r="G297" s="223" t="s">
        <v>200</v>
      </c>
      <c r="H297" s="224">
        <v>887</v>
      </c>
      <c r="I297" s="225"/>
      <c r="J297" s="225"/>
      <c r="K297" s="226">
        <f>ROUND(P297*H297,2)</f>
        <v>0</v>
      </c>
      <c r="L297" s="222" t="s">
        <v>201</v>
      </c>
      <c r="M297" s="47"/>
      <c r="N297" s="227" t="s">
        <v>20</v>
      </c>
      <c r="O297" s="228" t="s">
        <v>43</v>
      </c>
      <c r="P297" s="229">
        <f>I297+J297</f>
        <v>0</v>
      </c>
      <c r="Q297" s="229">
        <f>ROUND(I297*H297,2)</f>
        <v>0</v>
      </c>
      <c r="R297" s="229">
        <f>ROUND(J297*H297,2)</f>
        <v>0</v>
      </c>
      <c r="S297" s="87"/>
      <c r="T297" s="230">
        <f>S297*H297</f>
        <v>0</v>
      </c>
      <c r="U297" s="230">
        <v>0</v>
      </c>
      <c r="V297" s="230">
        <f>U297*H297</f>
        <v>0</v>
      </c>
      <c r="W297" s="230">
        <v>0</v>
      </c>
      <c r="X297" s="231">
        <f>W297*H297</f>
        <v>0</v>
      </c>
      <c r="Y297" s="41"/>
      <c r="Z297" s="41"/>
      <c r="AA297" s="41"/>
      <c r="AB297" s="41"/>
      <c r="AC297" s="41"/>
      <c r="AD297" s="41"/>
      <c r="AE297" s="41"/>
      <c r="AR297" s="232" t="s">
        <v>202</v>
      </c>
      <c r="AT297" s="232" t="s">
        <v>197</v>
      </c>
      <c r="AU297" s="232" t="s">
        <v>84</v>
      </c>
      <c r="AY297" s="20" t="s">
        <v>194</v>
      </c>
      <c r="BE297" s="233">
        <f>IF(O297="základní",K297,0)</f>
        <v>0</v>
      </c>
      <c r="BF297" s="233">
        <f>IF(O297="snížená",K297,0)</f>
        <v>0</v>
      </c>
      <c r="BG297" s="233">
        <f>IF(O297="zákl. přenesená",K297,0)</f>
        <v>0</v>
      </c>
      <c r="BH297" s="233">
        <f>IF(O297="sníž. přenesená",K297,0)</f>
        <v>0</v>
      </c>
      <c r="BI297" s="233">
        <f>IF(O297="nulová",K297,0)</f>
        <v>0</v>
      </c>
      <c r="BJ297" s="20" t="s">
        <v>82</v>
      </c>
      <c r="BK297" s="233">
        <f>ROUND(P297*H297,2)</f>
        <v>0</v>
      </c>
      <c r="BL297" s="20" t="s">
        <v>202</v>
      </c>
      <c r="BM297" s="232" t="s">
        <v>2149</v>
      </c>
    </row>
    <row r="298" s="2" customFormat="1">
      <c r="A298" s="41"/>
      <c r="B298" s="42"/>
      <c r="C298" s="43"/>
      <c r="D298" s="234" t="s">
        <v>204</v>
      </c>
      <c r="E298" s="43"/>
      <c r="F298" s="235" t="s">
        <v>2150</v>
      </c>
      <c r="G298" s="43"/>
      <c r="H298" s="43"/>
      <c r="I298" s="236"/>
      <c r="J298" s="236"/>
      <c r="K298" s="43"/>
      <c r="L298" s="43"/>
      <c r="M298" s="47"/>
      <c r="N298" s="237"/>
      <c r="O298" s="238"/>
      <c r="P298" s="87"/>
      <c r="Q298" s="87"/>
      <c r="R298" s="87"/>
      <c r="S298" s="87"/>
      <c r="T298" s="87"/>
      <c r="U298" s="87"/>
      <c r="V298" s="87"/>
      <c r="W298" s="87"/>
      <c r="X298" s="88"/>
      <c r="Y298" s="41"/>
      <c r="Z298" s="41"/>
      <c r="AA298" s="41"/>
      <c r="AB298" s="41"/>
      <c r="AC298" s="41"/>
      <c r="AD298" s="41"/>
      <c r="AE298" s="41"/>
      <c r="AT298" s="20" t="s">
        <v>204</v>
      </c>
      <c r="AU298" s="20" t="s">
        <v>84</v>
      </c>
    </row>
    <row r="299" s="13" customFormat="1">
      <c r="A299" s="13"/>
      <c r="B299" s="239"/>
      <c r="C299" s="240"/>
      <c r="D299" s="241" t="s">
        <v>206</v>
      </c>
      <c r="E299" s="242" t="s">
        <v>20</v>
      </c>
      <c r="F299" s="243" t="s">
        <v>2145</v>
      </c>
      <c r="G299" s="240"/>
      <c r="H299" s="242" t="s">
        <v>20</v>
      </c>
      <c r="I299" s="244"/>
      <c r="J299" s="244"/>
      <c r="K299" s="240"/>
      <c r="L299" s="240"/>
      <c r="M299" s="245"/>
      <c r="N299" s="246"/>
      <c r="O299" s="247"/>
      <c r="P299" s="247"/>
      <c r="Q299" s="247"/>
      <c r="R299" s="247"/>
      <c r="S299" s="247"/>
      <c r="T299" s="247"/>
      <c r="U299" s="247"/>
      <c r="V299" s="247"/>
      <c r="W299" s="247"/>
      <c r="X299" s="248"/>
      <c r="Y299" s="13"/>
      <c r="Z299" s="13"/>
      <c r="AA299" s="13"/>
      <c r="AB299" s="13"/>
      <c r="AC299" s="13"/>
      <c r="AD299" s="13"/>
      <c r="AE299" s="13"/>
      <c r="AT299" s="249" t="s">
        <v>206</v>
      </c>
      <c r="AU299" s="249" t="s">
        <v>84</v>
      </c>
      <c r="AV299" s="13" t="s">
        <v>82</v>
      </c>
      <c r="AW299" s="13" t="s">
        <v>5</v>
      </c>
      <c r="AX299" s="13" t="s">
        <v>74</v>
      </c>
      <c r="AY299" s="249" t="s">
        <v>194</v>
      </c>
    </row>
    <row r="300" s="14" customFormat="1">
      <c r="A300" s="14"/>
      <c r="B300" s="250"/>
      <c r="C300" s="251"/>
      <c r="D300" s="241" t="s">
        <v>206</v>
      </c>
      <c r="E300" s="252" t="s">
        <v>20</v>
      </c>
      <c r="F300" s="253" t="s">
        <v>2151</v>
      </c>
      <c r="G300" s="251"/>
      <c r="H300" s="254">
        <v>887</v>
      </c>
      <c r="I300" s="255"/>
      <c r="J300" s="255"/>
      <c r="K300" s="251"/>
      <c r="L300" s="251"/>
      <c r="M300" s="256"/>
      <c r="N300" s="257"/>
      <c r="O300" s="258"/>
      <c r="P300" s="258"/>
      <c r="Q300" s="258"/>
      <c r="R300" s="258"/>
      <c r="S300" s="258"/>
      <c r="T300" s="258"/>
      <c r="U300" s="258"/>
      <c r="V300" s="258"/>
      <c r="W300" s="258"/>
      <c r="X300" s="259"/>
      <c r="Y300" s="14"/>
      <c r="Z300" s="14"/>
      <c r="AA300" s="14"/>
      <c r="AB300" s="14"/>
      <c r="AC300" s="14"/>
      <c r="AD300" s="14"/>
      <c r="AE300" s="14"/>
      <c r="AT300" s="260" t="s">
        <v>206</v>
      </c>
      <c r="AU300" s="260" t="s">
        <v>84</v>
      </c>
      <c r="AV300" s="14" t="s">
        <v>84</v>
      </c>
      <c r="AW300" s="14" t="s">
        <v>5</v>
      </c>
      <c r="AX300" s="14" t="s">
        <v>74</v>
      </c>
      <c r="AY300" s="260" t="s">
        <v>194</v>
      </c>
    </row>
    <row r="301" s="15" customFormat="1">
      <c r="A301" s="15"/>
      <c r="B301" s="261"/>
      <c r="C301" s="262"/>
      <c r="D301" s="241" t="s">
        <v>206</v>
      </c>
      <c r="E301" s="263" t="s">
        <v>20</v>
      </c>
      <c r="F301" s="264" t="s">
        <v>210</v>
      </c>
      <c r="G301" s="262"/>
      <c r="H301" s="265">
        <v>887</v>
      </c>
      <c r="I301" s="266"/>
      <c r="J301" s="266"/>
      <c r="K301" s="262"/>
      <c r="L301" s="262"/>
      <c r="M301" s="267"/>
      <c r="N301" s="268"/>
      <c r="O301" s="269"/>
      <c r="P301" s="269"/>
      <c r="Q301" s="269"/>
      <c r="R301" s="269"/>
      <c r="S301" s="269"/>
      <c r="T301" s="269"/>
      <c r="U301" s="269"/>
      <c r="V301" s="269"/>
      <c r="W301" s="269"/>
      <c r="X301" s="270"/>
      <c r="Y301" s="15"/>
      <c r="Z301" s="15"/>
      <c r="AA301" s="15"/>
      <c r="AB301" s="15"/>
      <c r="AC301" s="15"/>
      <c r="AD301" s="15"/>
      <c r="AE301" s="15"/>
      <c r="AT301" s="271" t="s">
        <v>206</v>
      </c>
      <c r="AU301" s="271" t="s">
        <v>84</v>
      </c>
      <c r="AV301" s="15" t="s">
        <v>202</v>
      </c>
      <c r="AW301" s="15" t="s">
        <v>5</v>
      </c>
      <c r="AX301" s="15" t="s">
        <v>82</v>
      </c>
      <c r="AY301" s="271" t="s">
        <v>194</v>
      </c>
    </row>
    <row r="302" s="2" customFormat="1" ht="24.15" customHeight="1">
      <c r="A302" s="41"/>
      <c r="B302" s="42"/>
      <c r="C302" s="220" t="s">
        <v>331</v>
      </c>
      <c r="D302" s="220" t="s">
        <v>197</v>
      </c>
      <c r="E302" s="221" t="s">
        <v>2152</v>
      </c>
      <c r="F302" s="222" t="s">
        <v>2153</v>
      </c>
      <c r="G302" s="223" t="s">
        <v>200</v>
      </c>
      <c r="H302" s="224">
        <v>887</v>
      </c>
      <c r="I302" s="225"/>
      <c r="J302" s="225"/>
      <c r="K302" s="226">
        <f>ROUND(P302*H302,2)</f>
        <v>0</v>
      </c>
      <c r="L302" s="222" t="s">
        <v>201</v>
      </c>
      <c r="M302" s="47"/>
      <c r="N302" s="227" t="s">
        <v>20</v>
      </c>
      <c r="O302" s="228" t="s">
        <v>43</v>
      </c>
      <c r="P302" s="229">
        <f>I302+J302</f>
        <v>0</v>
      </c>
      <c r="Q302" s="229">
        <f>ROUND(I302*H302,2)</f>
        <v>0</v>
      </c>
      <c r="R302" s="229">
        <f>ROUND(J302*H302,2)</f>
        <v>0</v>
      </c>
      <c r="S302" s="87"/>
      <c r="T302" s="230">
        <f>S302*H302</f>
        <v>0</v>
      </c>
      <c r="U302" s="230">
        <v>0</v>
      </c>
      <c r="V302" s="230">
        <f>U302*H302</f>
        <v>0</v>
      </c>
      <c r="W302" s="230">
        <v>0</v>
      </c>
      <c r="X302" s="231">
        <f>W302*H302</f>
        <v>0</v>
      </c>
      <c r="Y302" s="41"/>
      <c r="Z302" s="41"/>
      <c r="AA302" s="41"/>
      <c r="AB302" s="41"/>
      <c r="AC302" s="41"/>
      <c r="AD302" s="41"/>
      <c r="AE302" s="41"/>
      <c r="AR302" s="232" t="s">
        <v>202</v>
      </c>
      <c r="AT302" s="232" t="s">
        <v>197</v>
      </c>
      <c r="AU302" s="232" t="s">
        <v>84</v>
      </c>
      <c r="AY302" s="20" t="s">
        <v>194</v>
      </c>
      <c r="BE302" s="233">
        <f>IF(O302="základní",K302,0)</f>
        <v>0</v>
      </c>
      <c r="BF302" s="233">
        <f>IF(O302="snížená",K302,0)</f>
        <v>0</v>
      </c>
      <c r="BG302" s="233">
        <f>IF(O302="zákl. přenesená",K302,0)</f>
        <v>0</v>
      </c>
      <c r="BH302" s="233">
        <f>IF(O302="sníž. přenesená",K302,0)</f>
        <v>0</v>
      </c>
      <c r="BI302" s="233">
        <f>IF(O302="nulová",K302,0)</f>
        <v>0</v>
      </c>
      <c r="BJ302" s="20" t="s">
        <v>82</v>
      </c>
      <c r="BK302" s="233">
        <f>ROUND(P302*H302,2)</f>
        <v>0</v>
      </c>
      <c r="BL302" s="20" t="s">
        <v>202</v>
      </c>
      <c r="BM302" s="232" t="s">
        <v>2154</v>
      </c>
    </row>
    <row r="303" s="2" customFormat="1">
      <c r="A303" s="41"/>
      <c r="B303" s="42"/>
      <c r="C303" s="43"/>
      <c r="D303" s="234" t="s">
        <v>204</v>
      </c>
      <c r="E303" s="43"/>
      <c r="F303" s="235" t="s">
        <v>2155</v>
      </c>
      <c r="G303" s="43"/>
      <c r="H303" s="43"/>
      <c r="I303" s="236"/>
      <c r="J303" s="236"/>
      <c r="K303" s="43"/>
      <c r="L303" s="43"/>
      <c r="M303" s="47"/>
      <c r="N303" s="237"/>
      <c r="O303" s="238"/>
      <c r="P303" s="87"/>
      <c r="Q303" s="87"/>
      <c r="R303" s="87"/>
      <c r="S303" s="87"/>
      <c r="T303" s="87"/>
      <c r="U303" s="87"/>
      <c r="V303" s="87"/>
      <c r="W303" s="87"/>
      <c r="X303" s="88"/>
      <c r="Y303" s="41"/>
      <c r="Z303" s="41"/>
      <c r="AA303" s="41"/>
      <c r="AB303" s="41"/>
      <c r="AC303" s="41"/>
      <c r="AD303" s="41"/>
      <c r="AE303" s="41"/>
      <c r="AT303" s="20" t="s">
        <v>204</v>
      </c>
      <c r="AU303" s="20" t="s">
        <v>84</v>
      </c>
    </row>
    <row r="304" s="13" customFormat="1">
      <c r="A304" s="13"/>
      <c r="B304" s="239"/>
      <c r="C304" s="240"/>
      <c r="D304" s="241" t="s">
        <v>206</v>
      </c>
      <c r="E304" s="242" t="s">
        <v>20</v>
      </c>
      <c r="F304" s="243" t="s">
        <v>2145</v>
      </c>
      <c r="G304" s="240"/>
      <c r="H304" s="242" t="s">
        <v>20</v>
      </c>
      <c r="I304" s="244"/>
      <c r="J304" s="244"/>
      <c r="K304" s="240"/>
      <c r="L304" s="240"/>
      <c r="M304" s="245"/>
      <c r="N304" s="246"/>
      <c r="O304" s="247"/>
      <c r="P304" s="247"/>
      <c r="Q304" s="247"/>
      <c r="R304" s="247"/>
      <c r="S304" s="247"/>
      <c r="T304" s="247"/>
      <c r="U304" s="247"/>
      <c r="V304" s="247"/>
      <c r="W304" s="247"/>
      <c r="X304" s="248"/>
      <c r="Y304" s="13"/>
      <c r="Z304" s="13"/>
      <c r="AA304" s="13"/>
      <c r="AB304" s="13"/>
      <c r="AC304" s="13"/>
      <c r="AD304" s="13"/>
      <c r="AE304" s="13"/>
      <c r="AT304" s="249" t="s">
        <v>206</v>
      </c>
      <c r="AU304" s="249" t="s">
        <v>84</v>
      </c>
      <c r="AV304" s="13" t="s">
        <v>82</v>
      </c>
      <c r="AW304" s="13" t="s">
        <v>5</v>
      </c>
      <c r="AX304" s="13" t="s">
        <v>74</v>
      </c>
      <c r="AY304" s="249" t="s">
        <v>194</v>
      </c>
    </row>
    <row r="305" s="13" customFormat="1">
      <c r="A305" s="13"/>
      <c r="B305" s="239"/>
      <c r="C305" s="240"/>
      <c r="D305" s="241" t="s">
        <v>206</v>
      </c>
      <c r="E305" s="242" t="s">
        <v>20</v>
      </c>
      <c r="F305" s="243" t="s">
        <v>2125</v>
      </c>
      <c r="G305" s="240"/>
      <c r="H305" s="242" t="s">
        <v>20</v>
      </c>
      <c r="I305" s="244"/>
      <c r="J305" s="244"/>
      <c r="K305" s="240"/>
      <c r="L305" s="240"/>
      <c r="M305" s="245"/>
      <c r="N305" s="246"/>
      <c r="O305" s="247"/>
      <c r="P305" s="247"/>
      <c r="Q305" s="247"/>
      <c r="R305" s="247"/>
      <c r="S305" s="247"/>
      <c r="T305" s="247"/>
      <c r="U305" s="247"/>
      <c r="V305" s="247"/>
      <c r="W305" s="247"/>
      <c r="X305" s="248"/>
      <c r="Y305" s="13"/>
      <c r="Z305" s="13"/>
      <c r="AA305" s="13"/>
      <c r="AB305" s="13"/>
      <c r="AC305" s="13"/>
      <c r="AD305" s="13"/>
      <c r="AE305" s="13"/>
      <c r="AT305" s="249" t="s">
        <v>206</v>
      </c>
      <c r="AU305" s="249" t="s">
        <v>84</v>
      </c>
      <c r="AV305" s="13" t="s">
        <v>82</v>
      </c>
      <c r="AW305" s="13" t="s">
        <v>5</v>
      </c>
      <c r="AX305" s="13" t="s">
        <v>74</v>
      </c>
      <c r="AY305" s="249" t="s">
        <v>194</v>
      </c>
    </row>
    <row r="306" s="13" customFormat="1">
      <c r="A306" s="13"/>
      <c r="B306" s="239"/>
      <c r="C306" s="240"/>
      <c r="D306" s="241" t="s">
        <v>206</v>
      </c>
      <c r="E306" s="242" t="s">
        <v>20</v>
      </c>
      <c r="F306" s="243" t="s">
        <v>200</v>
      </c>
      <c r="G306" s="240"/>
      <c r="H306" s="242" t="s">
        <v>20</v>
      </c>
      <c r="I306" s="244"/>
      <c r="J306" s="244"/>
      <c r="K306" s="240"/>
      <c r="L306" s="240"/>
      <c r="M306" s="245"/>
      <c r="N306" s="246"/>
      <c r="O306" s="247"/>
      <c r="P306" s="247"/>
      <c r="Q306" s="247"/>
      <c r="R306" s="247"/>
      <c r="S306" s="247"/>
      <c r="T306" s="247"/>
      <c r="U306" s="247"/>
      <c r="V306" s="247"/>
      <c r="W306" s="247"/>
      <c r="X306" s="248"/>
      <c r="Y306" s="13"/>
      <c r="Z306" s="13"/>
      <c r="AA306" s="13"/>
      <c r="AB306" s="13"/>
      <c r="AC306" s="13"/>
      <c r="AD306" s="13"/>
      <c r="AE306" s="13"/>
      <c r="AT306" s="249" t="s">
        <v>206</v>
      </c>
      <c r="AU306" s="249" t="s">
        <v>84</v>
      </c>
      <c r="AV306" s="13" t="s">
        <v>82</v>
      </c>
      <c r="AW306" s="13" t="s">
        <v>5</v>
      </c>
      <c r="AX306" s="13" t="s">
        <v>74</v>
      </c>
      <c r="AY306" s="249" t="s">
        <v>194</v>
      </c>
    </row>
    <row r="307" s="14" customFormat="1">
      <c r="A307" s="14"/>
      <c r="B307" s="250"/>
      <c r="C307" s="251"/>
      <c r="D307" s="241" t="s">
        <v>206</v>
      </c>
      <c r="E307" s="252" t="s">
        <v>20</v>
      </c>
      <c r="F307" s="253" t="s">
        <v>2151</v>
      </c>
      <c r="G307" s="251"/>
      <c r="H307" s="254">
        <v>887</v>
      </c>
      <c r="I307" s="255"/>
      <c r="J307" s="255"/>
      <c r="K307" s="251"/>
      <c r="L307" s="251"/>
      <c r="M307" s="256"/>
      <c r="N307" s="257"/>
      <c r="O307" s="258"/>
      <c r="P307" s="258"/>
      <c r="Q307" s="258"/>
      <c r="R307" s="258"/>
      <c r="S307" s="258"/>
      <c r="T307" s="258"/>
      <c r="U307" s="258"/>
      <c r="V307" s="258"/>
      <c r="W307" s="258"/>
      <c r="X307" s="259"/>
      <c r="Y307" s="14"/>
      <c r="Z307" s="14"/>
      <c r="AA307" s="14"/>
      <c r="AB307" s="14"/>
      <c r="AC307" s="14"/>
      <c r="AD307" s="14"/>
      <c r="AE307" s="14"/>
      <c r="AT307" s="260" t="s">
        <v>206</v>
      </c>
      <c r="AU307" s="260" t="s">
        <v>84</v>
      </c>
      <c r="AV307" s="14" t="s">
        <v>84</v>
      </c>
      <c r="AW307" s="14" t="s">
        <v>5</v>
      </c>
      <c r="AX307" s="14" t="s">
        <v>74</v>
      </c>
      <c r="AY307" s="260" t="s">
        <v>194</v>
      </c>
    </row>
    <row r="308" s="15" customFormat="1">
      <c r="A308" s="15"/>
      <c r="B308" s="261"/>
      <c r="C308" s="262"/>
      <c r="D308" s="241" t="s">
        <v>206</v>
      </c>
      <c r="E308" s="263" t="s">
        <v>20</v>
      </c>
      <c r="F308" s="264" t="s">
        <v>210</v>
      </c>
      <c r="G308" s="262"/>
      <c r="H308" s="265">
        <v>887</v>
      </c>
      <c r="I308" s="266"/>
      <c r="J308" s="266"/>
      <c r="K308" s="262"/>
      <c r="L308" s="262"/>
      <c r="M308" s="267"/>
      <c r="N308" s="268"/>
      <c r="O308" s="269"/>
      <c r="P308" s="269"/>
      <c r="Q308" s="269"/>
      <c r="R308" s="269"/>
      <c r="S308" s="269"/>
      <c r="T308" s="269"/>
      <c r="U308" s="269"/>
      <c r="V308" s="269"/>
      <c r="W308" s="269"/>
      <c r="X308" s="270"/>
      <c r="Y308" s="15"/>
      <c r="Z308" s="15"/>
      <c r="AA308" s="15"/>
      <c r="AB308" s="15"/>
      <c r="AC308" s="15"/>
      <c r="AD308" s="15"/>
      <c r="AE308" s="15"/>
      <c r="AT308" s="271" t="s">
        <v>206</v>
      </c>
      <c r="AU308" s="271" t="s">
        <v>84</v>
      </c>
      <c r="AV308" s="15" t="s">
        <v>202</v>
      </c>
      <c r="AW308" s="15" t="s">
        <v>5</v>
      </c>
      <c r="AX308" s="15" t="s">
        <v>82</v>
      </c>
      <c r="AY308" s="271" t="s">
        <v>194</v>
      </c>
    </row>
    <row r="309" s="2" customFormat="1" ht="16.5" customHeight="1">
      <c r="A309" s="41"/>
      <c r="B309" s="42"/>
      <c r="C309" s="283" t="s">
        <v>333</v>
      </c>
      <c r="D309" s="283" t="s">
        <v>418</v>
      </c>
      <c r="E309" s="284" t="s">
        <v>2064</v>
      </c>
      <c r="F309" s="285" t="s">
        <v>2065</v>
      </c>
      <c r="G309" s="286" t="s">
        <v>1642</v>
      </c>
      <c r="H309" s="287">
        <v>5.3200000000000003</v>
      </c>
      <c r="I309" s="288"/>
      <c r="J309" s="289"/>
      <c r="K309" s="290">
        <f>ROUND(P309*H309,2)</f>
        <v>0</v>
      </c>
      <c r="L309" s="285" t="s">
        <v>20</v>
      </c>
      <c r="M309" s="291"/>
      <c r="N309" s="292" t="s">
        <v>20</v>
      </c>
      <c r="O309" s="228" t="s">
        <v>43</v>
      </c>
      <c r="P309" s="229">
        <f>I309+J309</f>
        <v>0</v>
      </c>
      <c r="Q309" s="229">
        <f>ROUND(I309*H309,2)</f>
        <v>0</v>
      </c>
      <c r="R309" s="229">
        <f>ROUND(J309*H309,2)</f>
        <v>0</v>
      </c>
      <c r="S309" s="87"/>
      <c r="T309" s="230">
        <f>S309*H309</f>
        <v>0</v>
      </c>
      <c r="U309" s="230">
        <v>0.001</v>
      </c>
      <c r="V309" s="230">
        <f>U309*H309</f>
        <v>0.0053200000000000001</v>
      </c>
      <c r="W309" s="230">
        <v>0</v>
      </c>
      <c r="X309" s="231">
        <f>W309*H309</f>
        <v>0</v>
      </c>
      <c r="Y309" s="41"/>
      <c r="Z309" s="41"/>
      <c r="AA309" s="41"/>
      <c r="AB309" s="41"/>
      <c r="AC309" s="41"/>
      <c r="AD309" s="41"/>
      <c r="AE309" s="41"/>
      <c r="AR309" s="232" t="s">
        <v>243</v>
      </c>
      <c r="AT309" s="232" t="s">
        <v>418</v>
      </c>
      <c r="AU309" s="232" t="s">
        <v>84</v>
      </c>
      <c r="AY309" s="20" t="s">
        <v>194</v>
      </c>
      <c r="BE309" s="233">
        <f>IF(O309="základní",K309,0)</f>
        <v>0</v>
      </c>
      <c r="BF309" s="233">
        <f>IF(O309="snížená",K309,0)</f>
        <v>0</v>
      </c>
      <c r="BG309" s="233">
        <f>IF(O309="zákl. přenesená",K309,0)</f>
        <v>0</v>
      </c>
      <c r="BH309" s="233">
        <f>IF(O309="sníž. přenesená",K309,0)</f>
        <v>0</v>
      </c>
      <c r="BI309" s="233">
        <f>IF(O309="nulová",K309,0)</f>
        <v>0</v>
      </c>
      <c r="BJ309" s="20" t="s">
        <v>82</v>
      </c>
      <c r="BK309" s="233">
        <f>ROUND(P309*H309,2)</f>
        <v>0</v>
      </c>
      <c r="BL309" s="20" t="s">
        <v>202</v>
      </c>
      <c r="BM309" s="232" t="s">
        <v>2156</v>
      </c>
    </row>
    <row r="310" s="13" customFormat="1">
      <c r="A310" s="13"/>
      <c r="B310" s="239"/>
      <c r="C310" s="240"/>
      <c r="D310" s="241" t="s">
        <v>206</v>
      </c>
      <c r="E310" s="242" t="s">
        <v>20</v>
      </c>
      <c r="F310" s="243" t="s">
        <v>2145</v>
      </c>
      <c r="G310" s="240"/>
      <c r="H310" s="242" t="s">
        <v>20</v>
      </c>
      <c r="I310" s="244"/>
      <c r="J310" s="244"/>
      <c r="K310" s="240"/>
      <c r="L310" s="240"/>
      <c r="M310" s="245"/>
      <c r="N310" s="246"/>
      <c r="O310" s="247"/>
      <c r="P310" s="247"/>
      <c r="Q310" s="247"/>
      <c r="R310" s="247"/>
      <c r="S310" s="247"/>
      <c r="T310" s="247"/>
      <c r="U310" s="247"/>
      <c r="V310" s="247"/>
      <c r="W310" s="247"/>
      <c r="X310" s="248"/>
      <c r="Y310" s="13"/>
      <c r="Z310" s="13"/>
      <c r="AA310" s="13"/>
      <c r="AB310" s="13"/>
      <c r="AC310" s="13"/>
      <c r="AD310" s="13"/>
      <c r="AE310" s="13"/>
      <c r="AT310" s="249" t="s">
        <v>206</v>
      </c>
      <c r="AU310" s="249" t="s">
        <v>84</v>
      </c>
      <c r="AV310" s="13" t="s">
        <v>82</v>
      </c>
      <c r="AW310" s="13" t="s">
        <v>5</v>
      </c>
      <c r="AX310" s="13" t="s">
        <v>74</v>
      </c>
      <c r="AY310" s="249" t="s">
        <v>194</v>
      </c>
    </row>
    <row r="311" s="13" customFormat="1">
      <c r="A311" s="13"/>
      <c r="B311" s="239"/>
      <c r="C311" s="240"/>
      <c r="D311" s="241" t="s">
        <v>206</v>
      </c>
      <c r="E311" s="242" t="s">
        <v>20</v>
      </c>
      <c r="F311" s="243" t="s">
        <v>2065</v>
      </c>
      <c r="G311" s="240"/>
      <c r="H311" s="242" t="s">
        <v>20</v>
      </c>
      <c r="I311" s="244"/>
      <c r="J311" s="244"/>
      <c r="K311" s="240"/>
      <c r="L311" s="240"/>
      <c r="M311" s="245"/>
      <c r="N311" s="246"/>
      <c r="O311" s="247"/>
      <c r="P311" s="247"/>
      <c r="Q311" s="247"/>
      <c r="R311" s="247"/>
      <c r="S311" s="247"/>
      <c r="T311" s="247"/>
      <c r="U311" s="247"/>
      <c r="V311" s="247"/>
      <c r="W311" s="247"/>
      <c r="X311" s="248"/>
      <c r="Y311" s="13"/>
      <c r="Z311" s="13"/>
      <c r="AA311" s="13"/>
      <c r="AB311" s="13"/>
      <c r="AC311" s="13"/>
      <c r="AD311" s="13"/>
      <c r="AE311" s="13"/>
      <c r="AT311" s="249" t="s">
        <v>206</v>
      </c>
      <c r="AU311" s="249" t="s">
        <v>84</v>
      </c>
      <c r="AV311" s="13" t="s">
        <v>82</v>
      </c>
      <c r="AW311" s="13" t="s">
        <v>5</v>
      </c>
      <c r="AX311" s="13" t="s">
        <v>74</v>
      </c>
      <c r="AY311" s="249" t="s">
        <v>194</v>
      </c>
    </row>
    <row r="312" s="13" customFormat="1">
      <c r="A312" s="13"/>
      <c r="B312" s="239"/>
      <c r="C312" s="240"/>
      <c r="D312" s="241" t="s">
        <v>206</v>
      </c>
      <c r="E312" s="242" t="s">
        <v>20</v>
      </c>
      <c r="F312" s="243" t="s">
        <v>1642</v>
      </c>
      <c r="G312" s="240"/>
      <c r="H312" s="242" t="s">
        <v>20</v>
      </c>
      <c r="I312" s="244"/>
      <c r="J312" s="244"/>
      <c r="K312" s="240"/>
      <c r="L312" s="240"/>
      <c r="M312" s="245"/>
      <c r="N312" s="246"/>
      <c r="O312" s="247"/>
      <c r="P312" s="247"/>
      <c r="Q312" s="247"/>
      <c r="R312" s="247"/>
      <c r="S312" s="247"/>
      <c r="T312" s="247"/>
      <c r="U312" s="247"/>
      <c r="V312" s="247"/>
      <c r="W312" s="247"/>
      <c r="X312" s="248"/>
      <c r="Y312" s="13"/>
      <c r="Z312" s="13"/>
      <c r="AA312" s="13"/>
      <c r="AB312" s="13"/>
      <c r="AC312" s="13"/>
      <c r="AD312" s="13"/>
      <c r="AE312" s="13"/>
      <c r="AT312" s="249" t="s">
        <v>206</v>
      </c>
      <c r="AU312" s="249" t="s">
        <v>84</v>
      </c>
      <c r="AV312" s="13" t="s">
        <v>82</v>
      </c>
      <c r="AW312" s="13" t="s">
        <v>5</v>
      </c>
      <c r="AX312" s="13" t="s">
        <v>74</v>
      </c>
      <c r="AY312" s="249" t="s">
        <v>194</v>
      </c>
    </row>
    <row r="313" s="14" customFormat="1">
      <c r="A313" s="14"/>
      <c r="B313" s="250"/>
      <c r="C313" s="251"/>
      <c r="D313" s="241" t="s">
        <v>206</v>
      </c>
      <c r="E313" s="252" t="s">
        <v>20</v>
      </c>
      <c r="F313" s="253" t="s">
        <v>2157</v>
      </c>
      <c r="G313" s="251"/>
      <c r="H313" s="254">
        <v>5.3200000000000003</v>
      </c>
      <c r="I313" s="255"/>
      <c r="J313" s="255"/>
      <c r="K313" s="251"/>
      <c r="L313" s="251"/>
      <c r="M313" s="256"/>
      <c r="N313" s="257"/>
      <c r="O313" s="258"/>
      <c r="P313" s="258"/>
      <c r="Q313" s="258"/>
      <c r="R313" s="258"/>
      <c r="S313" s="258"/>
      <c r="T313" s="258"/>
      <c r="U313" s="258"/>
      <c r="V313" s="258"/>
      <c r="W313" s="258"/>
      <c r="X313" s="259"/>
      <c r="Y313" s="14"/>
      <c r="Z313" s="14"/>
      <c r="AA313" s="14"/>
      <c r="AB313" s="14"/>
      <c r="AC313" s="14"/>
      <c r="AD313" s="14"/>
      <c r="AE313" s="14"/>
      <c r="AT313" s="260" t="s">
        <v>206</v>
      </c>
      <c r="AU313" s="260" t="s">
        <v>84</v>
      </c>
      <c r="AV313" s="14" t="s">
        <v>84</v>
      </c>
      <c r="AW313" s="14" t="s">
        <v>5</v>
      </c>
      <c r="AX313" s="14" t="s">
        <v>74</v>
      </c>
      <c r="AY313" s="260" t="s">
        <v>194</v>
      </c>
    </row>
    <row r="314" s="15" customFormat="1">
      <c r="A314" s="15"/>
      <c r="B314" s="261"/>
      <c r="C314" s="262"/>
      <c r="D314" s="241" t="s">
        <v>206</v>
      </c>
      <c r="E314" s="263" t="s">
        <v>20</v>
      </c>
      <c r="F314" s="264" t="s">
        <v>210</v>
      </c>
      <c r="G314" s="262"/>
      <c r="H314" s="265">
        <v>5.3200000000000003</v>
      </c>
      <c r="I314" s="266"/>
      <c r="J314" s="266"/>
      <c r="K314" s="262"/>
      <c r="L314" s="262"/>
      <c r="M314" s="267"/>
      <c r="N314" s="268"/>
      <c r="O314" s="269"/>
      <c r="P314" s="269"/>
      <c r="Q314" s="269"/>
      <c r="R314" s="269"/>
      <c r="S314" s="269"/>
      <c r="T314" s="269"/>
      <c r="U314" s="269"/>
      <c r="V314" s="269"/>
      <c r="W314" s="269"/>
      <c r="X314" s="270"/>
      <c r="Y314" s="15"/>
      <c r="Z314" s="15"/>
      <c r="AA314" s="15"/>
      <c r="AB314" s="15"/>
      <c r="AC314" s="15"/>
      <c r="AD314" s="15"/>
      <c r="AE314" s="15"/>
      <c r="AT314" s="271" t="s">
        <v>206</v>
      </c>
      <c r="AU314" s="271" t="s">
        <v>84</v>
      </c>
      <c r="AV314" s="15" t="s">
        <v>202</v>
      </c>
      <c r="AW314" s="15" t="s">
        <v>5</v>
      </c>
      <c r="AX314" s="15" t="s">
        <v>82</v>
      </c>
      <c r="AY314" s="271" t="s">
        <v>194</v>
      </c>
    </row>
    <row r="315" s="2" customFormat="1" ht="24.15" customHeight="1">
      <c r="A315" s="41"/>
      <c r="B315" s="42"/>
      <c r="C315" s="220" t="s">
        <v>335</v>
      </c>
      <c r="D315" s="220" t="s">
        <v>197</v>
      </c>
      <c r="E315" s="221" t="s">
        <v>2158</v>
      </c>
      <c r="F315" s="222" t="s">
        <v>2159</v>
      </c>
      <c r="G315" s="223" t="s">
        <v>262</v>
      </c>
      <c r="H315" s="224">
        <v>0.035999999999999997</v>
      </c>
      <c r="I315" s="225"/>
      <c r="J315" s="225"/>
      <c r="K315" s="226">
        <f>ROUND(P315*H315,2)</f>
        <v>0</v>
      </c>
      <c r="L315" s="222" t="s">
        <v>201</v>
      </c>
      <c r="M315" s="47"/>
      <c r="N315" s="227" t="s">
        <v>20</v>
      </c>
      <c r="O315" s="228" t="s">
        <v>43</v>
      </c>
      <c r="P315" s="229">
        <f>I315+J315</f>
        <v>0</v>
      </c>
      <c r="Q315" s="229">
        <f>ROUND(I315*H315,2)</f>
        <v>0</v>
      </c>
      <c r="R315" s="229">
        <f>ROUND(J315*H315,2)</f>
        <v>0</v>
      </c>
      <c r="S315" s="87"/>
      <c r="T315" s="230">
        <f>S315*H315</f>
        <v>0</v>
      </c>
      <c r="U315" s="230">
        <v>0</v>
      </c>
      <c r="V315" s="230">
        <f>U315*H315</f>
        <v>0</v>
      </c>
      <c r="W315" s="230">
        <v>0</v>
      </c>
      <c r="X315" s="231">
        <f>W315*H315</f>
        <v>0</v>
      </c>
      <c r="Y315" s="41"/>
      <c r="Z315" s="41"/>
      <c r="AA315" s="41"/>
      <c r="AB315" s="41"/>
      <c r="AC315" s="41"/>
      <c r="AD315" s="41"/>
      <c r="AE315" s="41"/>
      <c r="AR315" s="232" t="s">
        <v>202</v>
      </c>
      <c r="AT315" s="232" t="s">
        <v>197</v>
      </c>
      <c r="AU315" s="232" t="s">
        <v>84</v>
      </c>
      <c r="AY315" s="20" t="s">
        <v>194</v>
      </c>
      <c r="BE315" s="233">
        <f>IF(O315="základní",K315,0)</f>
        <v>0</v>
      </c>
      <c r="BF315" s="233">
        <f>IF(O315="snížená",K315,0)</f>
        <v>0</v>
      </c>
      <c r="BG315" s="233">
        <f>IF(O315="zákl. přenesená",K315,0)</f>
        <v>0</v>
      </c>
      <c r="BH315" s="233">
        <f>IF(O315="sníž. přenesená",K315,0)</f>
        <v>0</v>
      </c>
      <c r="BI315" s="233">
        <f>IF(O315="nulová",K315,0)</f>
        <v>0</v>
      </c>
      <c r="BJ315" s="20" t="s">
        <v>82</v>
      </c>
      <c r="BK315" s="233">
        <f>ROUND(P315*H315,2)</f>
        <v>0</v>
      </c>
      <c r="BL315" s="20" t="s">
        <v>202</v>
      </c>
      <c r="BM315" s="232" t="s">
        <v>2160</v>
      </c>
    </row>
    <row r="316" s="2" customFormat="1">
      <c r="A316" s="41"/>
      <c r="B316" s="42"/>
      <c r="C316" s="43"/>
      <c r="D316" s="234" t="s">
        <v>204</v>
      </c>
      <c r="E316" s="43"/>
      <c r="F316" s="235" t="s">
        <v>2161</v>
      </c>
      <c r="G316" s="43"/>
      <c r="H316" s="43"/>
      <c r="I316" s="236"/>
      <c r="J316" s="236"/>
      <c r="K316" s="43"/>
      <c r="L316" s="43"/>
      <c r="M316" s="47"/>
      <c r="N316" s="237"/>
      <c r="O316" s="238"/>
      <c r="P316" s="87"/>
      <c r="Q316" s="87"/>
      <c r="R316" s="87"/>
      <c r="S316" s="87"/>
      <c r="T316" s="87"/>
      <c r="U316" s="87"/>
      <c r="V316" s="87"/>
      <c r="W316" s="87"/>
      <c r="X316" s="88"/>
      <c r="Y316" s="41"/>
      <c r="Z316" s="41"/>
      <c r="AA316" s="41"/>
      <c r="AB316" s="41"/>
      <c r="AC316" s="41"/>
      <c r="AD316" s="41"/>
      <c r="AE316" s="41"/>
      <c r="AT316" s="20" t="s">
        <v>204</v>
      </c>
      <c r="AU316" s="20" t="s">
        <v>84</v>
      </c>
    </row>
    <row r="317" s="13" customFormat="1">
      <c r="A317" s="13"/>
      <c r="B317" s="239"/>
      <c r="C317" s="240"/>
      <c r="D317" s="241" t="s">
        <v>206</v>
      </c>
      <c r="E317" s="242" t="s">
        <v>20</v>
      </c>
      <c r="F317" s="243" t="s">
        <v>2145</v>
      </c>
      <c r="G317" s="240"/>
      <c r="H317" s="242" t="s">
        <v>20</v>
      </c>
      <c r="I317" s="244"/>
      <c r="J317" s="244"/>
      <c r="K317" s="240"/>
      <c r="L317" s="240"/>
      <c r="M317" s="245"/>
      <c r="N317" s="246"/>
      <c r="O317" s="247"/>
      <c r="P317" s="247"/>
      <c r="Q317" s="247"/>
      <c r="R317" s="247"/>
      <c r="S317" s="247"/>
      <c r="T317" s="247"/>
      <c r="U317" s="247"/>
      <c r="V317" s="247"/>
      <c r="W317" s="247"/>
      <c r="X317" s="248"/>
      <c r="Y317" s="13"/>
      <c r="Z317" s="13"/>
      <c r="AA317" s="13"/>
      <c r="AB317" s="13"/>
      <c r="AC317" s="13"/>
      <c r="AD317" s="13"/>
      <c r="AE317" s="13"/>
      <c r="AT317" s="249" t="s">
        <v>206</v>
      </c>
      <c r="AU317" s="249" t="s">
        <v>84</v>
      </c>
      <c r="AV317" s="13" t="s">
        <v>82</v>
      </c>
      <c r="AW317" s="13" t="s">
        <v>5</v>
      </c>
      <c r="AX317" s="13" t="s">
        <v>74</v>
      </c>
      <c r="AY317" s="249" t="s">
        <v>194</v>
      </c>
    </row>
    <row r="318" s="13" customFormat="1">
      <c r="A318" s="13"/>
      <c r="B318" s="239"/>
      <c r="C318" s="240"/>
      <c r="D318" s="241" t="s">
        <v>206</v>
      </c>
      <c r="E318" s="242" t="s">
        <v>20</v>
      </c>
      <c r="F318" s="243" t="s">
        <v>2162</v>
      </c>
      <c r="G318" s="240"/>
      <c r="H318" s="242" t="s">
        <v>20</v>
      </c>
      <c r="I318" s="244"/>
      <c r="J318" s="244"/>
      <c r="K318" s="240"/>
      <c r="L318" s="240"/>
      <c r="M318" s="245"/>
      <c r="N318" s="246"/>
      <c r="O318" s="247"/>
      <c r="P318" s="247"/>
      <c r="Q318" s="247"/>
      <c r="R318" s="247"/>
      <c r="S318" s="247"/>
      <c r="T318" s="247"/>
      <c r="U318" s="247"/>
      <c r="V318" s="247"/>
      <c r="W318" s="247"/>
      <c r="X318" s="248"/>
      <c r="Y318" s="13"/>
      <c r="Z318" s="13"/>
      <c r="AA318" s="13"/>
      <c r="AB318" s="13"/>
      <c r="AC318" s="13"/>
      <c r="AD318" s="13"/>
      <c r="AE318" s="13"/>
      <c r="AT318" s="249" t="s">
        <v>206</v>
      </c>
      <c r="AU318" s="249" t="s">
        <v>84</v>
      </c>
      <c r="AV318" s="13" t="s">
        <v>82</v>
      </c>
      <c r="AW318" s="13" t="s">
        <v>5</v>
      </c>
      <c r="AX318" s="13" t="s">
        <v>74</v>
      </c>
      <c r="AY318" s="249" t="s">
        <v>194</v>
      </c>
    </row>
    <row r="319" s="13" customFormat="1">
      <c r="A319" s="13"/>
      <c r="B319" s="239"/>
      <c r="C319" s="240"/>
      <c r="D319" s="241" t="s">
        <v>206</v>
      </c>
      <c r="E319" s="242" t="s">
        <v>20</v>
      </c>
      <c r="F319" s="243" t="s">
        <v>262</v>
      </c>
      <c r="G319" s="240"/>
      <c r="H319" s="242" t="s">
        <v>20</v>
      </c>
      <c r="I319" s="244"/>
      <c r="J319" s="244"/>
      <c r="K319" s="240"/>
      <c r="L319" s="240"/>
      <c r="M319" s="245"/>
      <c r="N319" s="246"/>
      <c r="O319" s="247"/>
      <c r="P319" s="247"/>
      <c r="Q319" s="247"/>
      <c r="R319" s="247"/>
      <c r="S319" s="247"/>
      <c r="T319" s="247"/>
      <c r="U319" s="247"/>
      <c r="V319" s="247"/>
      <c r="W319" s="247"/>
      <c r="X319" s="248"/>
      <c r="Y319" s="13"/>
      <c r="Z319" s="13"/>
      <c r="AA319" s="13"/>
      <c r="AB319" s="13"/>
      <c r="AC319" s="13"/>
      <c r="AD319" s="13"/>
      <c r="AE319" s="13"/>
      <c r="AT319" s="249" t="s">
        <v>206</v>
      </c>
      <c r="AU319" s="249" t="s">
        <v>84</v>
      </c>
      <c r="AV319" s="13" t="s">
        <v>82</v>
      </c>
      <c r="AW319" s="13" t="s">
        <v>5</v>
      </c>
      <c r="AX319" s="13" t="s">
        <v>74</v>
      </c>
      <c r="AY319" s="249" t="s">
        <v>194</v>
      </c>
    </row>
    <row r="320" s="14" customFormat="1">
      <c r="A320" s="14"/>
      <c r="B320" s="250"/>
      <c r="C320" s="251"/>
      <c r="D320" s="241" t="s">
        <v>206</v>
      </c>
      <c r="E320" s="252" t="s">
        <v>20</v>
      </c>
      <c r="F320" s="253" t="s">
        <v>2163</v>
      </c>
      <c r="G320" s="251"/>
      <c r="H320" s="254">
        <v>0.035999999999999997</v>
      </c>
      <c r="I320" s="255"/>
      <c r="J320" s="255"/>
      <c r="K320" s="251"/>
      <c r="L320" s="251"/>
      <c r="M320" s="256"/>
      <c r="N320" s="257"/>
      <c r="O320" s="258"/>
      <c r="P320" s="258"/>
      <c r="Q320" s="258"/>
      <c r="R320" s="258"/>
      <c r="S320" s="258"/>
      <c r="T320" s="258"/>
      <c r="U320" s="258"/>
      <c r="V320" s="258"/>
      <c r="W320" s="258"/>
      <c r="X320" s="259"/>
      <c r="Y320" s="14"/>
      <c r="Z320" s="14"/>
      <c r="AA320" s="14"/>
      <c r="AB320" s="14"/>
      <c r="AC320" s="14"/>
      <c r="AD320" s="14"/>
      <c r="AE320" s="14"/>
      <c r="AT320" s="260" t="s">
        <v>206</v>
      </c>
      <c r="AU320" s="260" t="s">
        <v>84</v>
      </c>
      <c r="AV320" s="14" t="s">
        <v>84</v>
      </c>
      <c r="AW320" s="14" t="s">
        <v>5</v>
      </c>
      <c r="AX320" s="14" t="s">
        <v>74</v>
      </c>
      <c r="AY320" s="260" t="s">
        <v>194</v>
      </c>
    </row>
    <row r="321" s="15" customFormat="1">
      <c r="A321" s="15"/>
      <c r="B321" s="261"/>
      <c r="C321" s="262"/>
      <c r="D321" s="241" t="s">
        <v>206</v>
      </c>
      <c r="E321" s="263" t="s">
        <v>20</v>
      </c>
      <c r="F321" s="264" t="s">
        <v>210</v>
      </c>
      <c r="G321" s="262"/>
      <c r="H321" s="265">
        <v>0.035999999999999997</v>
      </c>
      <c r="I321" s="266"/>
      <c r="J321" s="266"/>
      <c r="K321" s="262"/>
      <c r="L321" s="262"/>
      <c r="M321" s="267"/>
      <c r="N321" s="268"/>
      <c r="O321" s="269"/>
      <c r="P321" s="269"/>
      <c r="Q321" s="269"/>
      <c r="R321" s="269"/>
      <c r="S321" s="269"/>
      <c r="T321" s="269"/>
      <c r="U321" s="269"/>
      <c r="V321" s="269"/>
      <c r="W321" s="269"/>
      <c r="X321" s="270"/>
      <c r="Y321" s="15"/>
      <c r="Z321" s="15"/>
      <c r="AA321" s="15"/>
      <c r="AB321" s="15"/>
      <c r="AC321" s="15"/>
      <c r="AD321" s="15"/>
      <c r="AE321" s="15"/>
      <c r="AT321" s="271" t="s">
        <v>206</v>
      </c>
      <c r="AU321" s="271" t="s">
        <v>84</v>
      </c>
      <c r="AV321" s="15" t="s">
        <v>202</v>
      </c>
      <c r="AW321" s="15" t="s">
        <v>5</v>
      </c>
      <c r="AX321" s="15" t="s">
        <v>82</v>
      </c>
      <c r="AY321" s="271" t="s">
        <v>194</v>
      </c>
    </row>
    <row r="322" s="2" customFormat="1" ht="16.5" customHeight="1">
      <c r="A322" s="41"/>
      <c r="B322" s="42"/>
      <c r="C322" s="283" t="s">
        <v>342</v>
      </c>
      <c r="D322" s="283" t="s">
        <v>418</v>
      </c>
      <c r="E322" s="284" t="s">
        <v>2079</v>
      </c>
      <c r="F322" s="285" t="s">
        <v>2080</v>
      </c>
      <c r="G322" s="286" t="s">
        <v>1642</v>
      </c>
      <c r="H322" s="287">
        <v>35.5</v>
      </c>
      <c r="I322" s="288"/>
      <c r="J322" s="289"/>
      <c r="K322" s="290">
        <f>ROUND(P322*H322,2)</f>
        <v>0</v>
      </c>
      <c r="L322" s="285" t="s">
        <v>20</v>
      </c>
      <c r="M322" s="291"/>
      <c r="N322" s="292" t="s">
        <v>20</v>
      </c>
      <c r="O322" s="228" t="s">
        <v>43</v>
      </c>
      <c r="P322" s="229">
        <f>I322+J322</f>
        <v>0</v>
      </c>
      <c r="Q322" s="229">
        <f>ROUND(I322*H322,2)</f>
        <v>0</v>
      </c>
      <c r="R322" s="229">
        <f>ROUND(J322*H322,2)</f>
        <v>0</v>
      </c>
      <c r="S322" s="87"/>
      <c r="T322" s="230">
        <f>S322*H322</f>
        <v>0</v>
      </c>
      <c r="U322" s="230">
        <v>0.001</v>
      </c>
      <c r="V322" s="230">
        <f>U322*H322</f>
        <v>0.035500000000000004</v>
      </c>
      <c r="W322" s="230">
        <v>0</v>
      </c>
      <c r="X322" s="231">
        <f>W322*H322</f>
        <v>0</v>
      </c>
      <c r="Y322" s="41"/>
      <c r="Z322" s="41"/>
      <c r="AA322" s="41"/>
      <c r="AB322" s="41"/>
      <c r="AC322" s="41"/>
      <c r="AD322" s="41"/>
      <c r="AE322" s="41"/>
      <c r="AR322" s="232" t="s">
        <v>243</v>
      </c>
      <c r="AT322" s="232" t="s">
        <v>418</v>
      </c>
      <c r="AU322" s="232" t="s">
        <v>84</v>
      </c>
      <c r="AY322" s="20" t="s">
        <v>194</v>
      </c>
      <c r="BE322" s="233">
        <f>IF(O322="základní",K322,0)</f>
        <v>0</v>
      </c>
      <c r="BF322" s="233">
        <f>IF(O322="snížená",K322,0)</f>
        <v>0</v>
      </c>
      <c r="BG322" s="233">
        <f>IF(O322="zákl. přenesená",K322,0)</f>
        <v>0</v>
      </c>
      <c r="BH322" s="233">
        <f>IF(O322="sníž. přenesená",K322,0)</f>
        <v>0</v>
      </c>
      <c r="BI322" s="233">
        <f>IF(O322="nulová",K322,0)</f>
        <v>0</v>
      </c>
      <c r="BJ322" s="20" t="s">
        <v>82</v>
      </c>
      <c r="BK322" s="233">
        <f>ROUND(P322*H322,2)</f>
        <v>0</v>
      </c>
      <c r="BL322" s="20" t="s">
        <v>202</v>
      </c>
      <c r="BM322" s="232" t="s">
        <v>2164</v>
      </c>
    </row>
    <row r="323" s="13" customFormat="1">
      <c r="A323" s="13"/>
      <c r="B323" s="239"/>
      <c r="C323" s="240"/>
      <c r="D323" s="241" t="s">
        <v>206</v>
      </c>
      <c r="E323" s="242" t="s">
        <v>20</v>
      </c>
      <c r="F323" s="243" t="s">
        <v>2145</v>
      </c>
      <c r="G323" s="240"/>
      <c r="H323" s="242" t="s">
        <v>20</v>
      </c>
      <c r="I323" s="244"/>
      <c r="J323" s="244"/>
      <c r="K323" s="240"/>
      <c r="L323" s="240"/>
      <c r="M323" s="245"/>
      <c r="N323" s="246"/>
      <c r="O323" s="247"/>
      <c r="P323" s="247"/>
      <c r="Q323" s="247"/>
      <c r="R323" s="247"/>
      <c r="S323" s="247"/>
      <c r="T323" s="247"/>
      <c r="U323" s="247"/>
      <c r="V323" s="247"/>
      <c r="W323" s="247"/>
      <c r="X323" s="248"/>
      <c r="Y323" s="13"/>
      <c r="Z323" s="13"/>
      <c r="AA323" s="13"/>
      <c r="AB323" s="13"/>
      <c r="AC323" s="13"/>
      <c r="AD323" s="13"/>
      <c r="AE323" s="13"/>
      <c r="AT323" s="249" t="s">
        <v>206</v>
      </c>
      <c r="AU323" s="249" t="s">
        <v>84</v>
      </c>
      <c r="AV323" s="13" t="s">
        <v>82</v>
      </c>
      <c r="AW323" s="13" t="s">
        <v>5</v>
      </c>
      <c r="AX323" s="13" t="s">
        <v>74</v>
      </c>
      <c r="AY323" s="249" t="s">
        <v>194</v>
      </c>
    </row>
    <row r="324" s="13" customFormat="1">
      <c r="A324" s="13"/>
      <c r="B324" s="239"/>
      <c r="C324" s="240"/>
      <c r="D324" s="241" t="s">
        <v>206</v>
      </c>
      <c r="E324" s="242" t="s">
        <v>20</v>
      </c>
      <c r="F324" s="243" t="s">
        <v>2080</v>
      </c>
      <c r="G324" s="240"/>
      <c r="H324" s="242" t="s">
        <v>20</v>
      </c>
      <c r="I324" s="244"/>
      <c r="J324" s="244"/>
      <c r="K324" s="240"/>
      <c r="L324" s="240"/>
      <c r="M324" s="245"/>
      <c r="N324" s="246"/>
      <c r="O324" s="247"/>
      <c r="P324" s="247"/>
      <c r="Q324" s="247"/>
      <c r="R324" s="247"/>
      <c r="S324" s="247"/>
      <c r="T324" s="247"/>
      <c r="U324" s="247"/>
      <c r="V324" s="247"/>
      <c r="W324" s="247"/>
      <c r="X324" s="248"/>
      <c r="Y324" s="13"/>
      <c r="Z324" s="13"/>
      <c r="AA324" s="13"/>
      <c r="AB324" s="13"/>
      <c r="AC324" s="13"/>
      <c r="AD324" s="13"/>
      <c r="AE324" s="13"/>
      <c r="AT324" s="249" t="s">
        <v>206</v>
      </c>
      <c r="AU324" s="249" t="s">
        <v>84</v>
      </c>
      <c r="AV324" s="13" t="s">
        <v>82</v>
      </c>
      <c r="AW324" s="13" t="s">
        <v>5</v>
      </c>
      <c r="AX324" s="13" t="s">
        <v>74</v>
      </c>
      <c r="AY324" s="249" t="s">
        <v>194</v>
      </c>
    </row>
    <row r="325" s="13" customFormat="1">
      <c r="A325" s="13"/>
      <c r="B325" s="239"/>
      <c r="C325" s="240"/>
      <c r="D325" s="241" t="s">
        <v>206</v>
      </c>
      <c r="E325" s="242" t="s">
        <v>20</v>
      </c>
      <c r="F325" s="243" t="s">
        <v>1642</v>
      </c>
      <c r="G325" s="240"/>
      <c r="H325" s="242" t="s">
        <v>20</v>
      </c>
      <c r="I325" s="244"/>
      <c r="J325" s="244"/>
      <c r="K325" s="240"/>
      <c r="L325" s="240"/>
      <c r="M325" s="245"/>
      <c r="N325" s="246"/>
      <c r="O325" s="247"/>
      <c r="P325" s="247"/>
      <c r="Q325" s="247"/>
      <c r="R325" s="247"/>
      <c r="S325" s="247"/>
      <c r="T325" s="247"/>
      <c r="U325" s="247"/>
      <c r="V325" s="247"/>
      <c r="W325" s="247"/>
      <c r="X325" s="248"/>
      <c r="Y325" s="13"/>
      <c r="Z325" s="13"/>
      <c r="AA325" s="13"/>
      <c r="AB325" s="13"/>
      <c r="AC325" s="13"/>
      <c r="AD325" s="13"/>
      <c r="AE325" s="13"/>
      <c r="AT325" s="249" t="s">
        <v>206</v>
      </c>
      <c r="AU325" s="249" t="s">
        <v>84</v>
      </c>
      <c r="AV325" s="13" t="s">
        <v>82</v>
      </c>
      <c r="AW325" s="13" t="s">
        <v>5</v>
      </c>
      <c r="AX325" s="13" t="s">
        <v>74</v>
      </c>
      <c r="AY325" s="249" t="s">
        <v>194</v>
      </c>
    </row>
    <row r="326" s="14" customFormat="1">
      <c r="A326" s="14"/>
      <c r="B326" s="250"/>
      <c r="C326" s="251"/>
      <c r="D326" s="241" t="s">
        <v>206</v>
      </c>
      <c r="E326" s="252" t="s">
        <v>20</v>
      </c>
      <c r="F326" s="253" t="s">
        <v>2165</v>
      </c>
      <c r="G326" s="251"/>
      <c r="H326" s="254">
        <v>35.5</v>
      </c>
      <c r="I326" s="255"/>
      <c r="J326" s="255"/>
      <c r="K326" s="251"/>
      <c r="L326" s="251"/>
      <c r="M326" s="256"/>
      <c r="N326" s="257"/>
      <c r="O326" s="258"/>
      <c r="P326" s="258"/>
      <c r="Q326" s="258"/>
      <c r="R326" s="258"/>
      <c r="S326" s="258"/>
      <c r="T326" s="258"/>
      <c r="U326" s="258"/>
      <c r="V326" s="258"/>
      <c r="W326" s="258"/>
      <c r="X326" s="259"/>
      <c r="Y326" s="14"/>
      <c r="Z326" s="14"/>
      <c r="AA326" s="14"/>
      <c r="AB326" s="14"/>
      <c r="AC326" s="14"/>
      <c r="AD326" s="14"/>
      <c r="AE326" s="14"/>
      <c r="AT326" s="260" t="s">
        <v>206</v>
      </c>
      <c r="AU326" s="260" t="s">
        <v>84</v>
      </c>
      <c r="AV326" s="14" t="s">
        <v>84</v>
      </c>
      <c r="AW326" s="14" t="s">
        <v>5</v>
      </c>
      <c r="AX326" s="14" t="s">
        <v>74</v>
      </c>
      <c r="AY326" s="260" t="s">
        <v>194</v>
      </c>
    </row>
    <row r="327" s="15" customFormat="1">
      <c r="A327" s="15"/>
      <c r="B327" s="261"/>
      <c r="C327" s="262"/>
      <c r="D327" s="241" t="s">
        <v>206</v>
      </c>
      <c r="E327" s="263" t="s">
        <v>20</v>
      </c>
      <c r="F327" s="264" t="s">
        <v>210</v>
      </c>
      <c r="G327" s="262"/>
      <c r="H327" s="265">
        <v>35.5</v>
      </c>
      <c r="I327" s="266"/>
      <c r="J327" s="266"/>
      <c r="K327" s="262"/>
      <c r="L327" s="262"/>
      <c r="M327" s="267"/>
      <c r="N327" s="268"/>
      <c r="O327" s="269"/>
      <c r="P327" s="269"/>
      <c r="Q327" s="269"/>
      <c r="R327" s="269"/>
      <c r="S327" s="269"/>
      <c r="T327" s="269"/>
      <c r="U327" s="269"/>
      <c r="V327" s="269"/>
      <c r="W327" s="269"/>
      <c r="X327" s="270"/>
      <c r="Y327" s="15"/>
      <c r="Z327" s="15"/>
      <c r="AA327" s="15"/>
      <c r="AB327" s="15"/>
      <c r="AC327" s="15"/>
      <c r="AD327" s="15"/>
      <c r="AE327" s="15"/>
      <c r="AT327" s="271" t="s">
        <v>206</v>
      </c>
      <c r="AU327" s="271" t="s">
        <v>84</v>
      </c>
      <c r="AV327" s="15" t="s">
        <v>202</v>
      </c>
      <c r="AW327" s="15" t="s">
        <v>5</v>
      </c>
      <c r="AX327" s="15" t="s">
        <v>82</v>
      </c>
      <c r="AY327" s="271" t="s">
        <v>194</v>
      </c>
    </row>
    <row r="328" s="2" customFormat="1" ht="24.15" customHeight="1">
      <c r="A328" s="41"/>
      <c r="B328" s="42"/>
      <c r="C328" s="220" t="s">
        <v>339</v>
      </c>
      <c r="D328" s="220" t="s">
        <v>197</v>
      </c>
      <c r="E328" s="221" t="s">
        <v>2092</v>
      </c>
      <c r="F328" s="222" t="s">
        <v>2093</v>
      </c>
      <c r="G328" s="223" t="s">
        <v>200</v>
      </c>
      <c r="H328" s="224">
        <v>887</v>
      </c>
      <c r="I328" s="225"/>
      <c r="J328" s="225"/>
      <c r="K328" s="226">
        <f>ROUND(P328*H328,2)</f>
        <v>0</v>
      </c>
      <c r="L328" s="222" t="s">
        <v>201</v>
      </c>
      <c r="M328" s="47"/>
      <c r="N328" s="227" t="s">
        <v>20</v>
      </c>
      <c r="O328" s="228" t="s">
        <v>43</v>
      </c>
      <c r="P328" s="229">
        <f>I328+J328</f>
        <v>0</v>
      </c>
      <c r="Q328" s="229">
        <f>ROUND(I328*H328,2)</f>
        <v>0</v>
      </c>
      <c r="R328" s="229">
        <f>ROUND(J328*H328,2)</f>
        <v>0</v>
      </c>
      <c r="S328" s="87"/>
      <c r="T328" s="230">
        <f>S328*H328</f>
        <v>0</v>
      </c>
      <c r="U328" s="230">
        <v>0</v>
      </c>
      <c r="V328" s="230">
        <f>U328*H328</f>
        <v>0</v>
      </c>
      <c r="W328" s="230">
        <v>0</v>
      </c>
      <c r="X328" s="231">
        <f>W328*H328</f>
        <v>0</v>
      </c>
      <c r="Y328" s="41"/>
      <c r="Z328" s="41"/>
      <c r="AA328" s="41"/>
      <c r="AB328" s="41"/>
      <c r="AC328" s="41"/>
      <c r="AD328" s="41"/>
      <c r="AE328" s="41"/>
      <c r="AR328" s="232" t="s">
        <v>202</v>
      </c>
      <c r="AT328" s="232" t="s">
        <v>197</v>
      </c>
      <c r="AU328" s="232" t="s">
        <v>84</v>
      </c>
      <c r="AY328" s="20" t="s">
        <v>194</v>
      </c>
      <c r="BE328" s="233">
        <f>IF(O328="základní",K328,0)</f>
        <v>0</v>
      </c>
      <c r="BF328" s="233">
        <f>IF(O328="snížená",K328,0)</f>
        <v>0</v>
      </c>
      <c r="BG328" s="233">
        <f>IF(O328="zákl. přenesená",K328,0)</f>
        <v>0</v>
      </c>
      <c r="BH328" s="233">
        <f>IF(O328="sníž. přenesená",K328,0)</f>
        <v>0</v>
      </c>
      <c r="BI328" s="233">
        <f>IF(O328="nulová",K328,0)</f>
        <v>0</v>
      </c>
      <c r="BJ328" s="20" t="s">
        <v>82</v>
      </c>
      <c r="BK328" s="233">
        <f>ROUND(P328*H328,2)</f>
        <v>0</v>
      </c>
      <c r="BL328" s="20" t="s">
        <v>202</v>
      </c>
      <c r="BM328" s="232" t="s">
        <v>2166</v>
      </c>
    </row>
    <row r="329" s="2" customFormat="1">
      <c r="A329" s="41"/>
      <c r="B329" s="42"/>
      <c r="C329" s="43"/>
      <c r="D329" s="234" t="s">
        <v>204</v>
      </c>
      <c r="E329" s="43"/>
      <c r="F329" s="235" t="s">
        <v>2095</v>
      </c>
      <c r="G329" s="43"/>
      <c r="H329" s="43"/>
      <c r="I329" s="236"/>
      <c r="J329" s="236"/>
      <c r="K329" s="43"/>
      <c r="L329" s="43"/>
      <c r="M329" s="47"/>
      <c r="N329" s="237"/>
      <c r="O329" s="238"/>
      <c r="P329" s="87"/>
      <c r="Q329" s="87"/>
      <c r="R329" s="87"/>
      <c r="S329" s="87"/>
      <c r="T329" s="87"/>
      <c r="U329" s="87"/>
      <c r="V329" s="87"/>
      <c r="W329" s="87"/>
      <c r="X329" s="88"/>
      <c r="Y329" s="41"/>
      <c r="Z329" s="41"/>
      <c r="AA329" s="41"/>
      <c r="AB329" s="41"/>
      <c r="AC329" s="41"/>
      <c r="AD329" s="41"/>
      <c r="AE329" s="41"/>
      <c r="AT329" s="20" t="s">
        <v>204</v>
      </c>
      <c r="AU329" s="20" t="s">
        <v>84</v>
      </c>
    </row>
    <row r="330" s="13" customFormat="1">
      <c r="A330" s="13"/>
      <c r="B330" s="239"/>
      <c r="C330" s="240"/>
      <c r="D330" s="241" t="s">
        <v>206</v>
      </c>
      <c r="E330" s="242" t="s">
        <v>20</v>
      </c>
      <c r="F330" s="243" t="s">
        <v>2145</v>
      </c>
      <c r="G330" s="240"/>
      <c r="H330" s="242" t="s">
        <v>20</v>
      </c>
      <c r="I330" s="244"/>
      <c r="J330" s="244"/>
      <c r="K330" s="240"/>
      <c r="L330" s="240"/>
      <c r="M330" s="245"/>
      <c r="N330" s="246"/>
      <c r="O330" s="247"/>
      <c r="P330" s="247"/>
      <c r="Q330" s="247"/>
      <c r="R330" s="247"/>
      <c r="S330" s="247"/>
      <c r="T330" s="247"/>
      <c r="U330" s="247"/>
      <c r="V330" s="247"/>
      <c r="W330" s="247"/>
      <c r="X330" s="248"/>
      <c r="Y330" s="13"/>
      <c r="Z330" s="13"/>
      <c r="AA330" s="13"/>
      <c r="AB330" s="13"/>
      <c r="AC330" s="13"/>
      <c r="AD330" s="13"/>
      <c r="AE330" s="13"/>
      <c r="AT330" s="249" t="s">
        <v>206</v>
      </c>
      <c r="AU330" s="249" t="s">
        <v>84</v>
      </c>
      <c r="AV330" s="13" t="s">
        <v>82</v>
      </c>
      <c r="AW330" s="13" t="s">
        <v>5</v>
      </c>
      <c r="AX330" s="13" t="s">
        <v>74</v>
      </c>
      <c r="AY330" s="249" t="s">
        <v>194</v>
      </c>
    </row>
    <row r="331" s="13" customFormat="1">
      <c r="A331" s="13"/>
      <c r="B331" s="239"/>
      <c r="C331" s="240"/>
      <c r="D331" s="241" t="s">
        <v>206</v>
      </c>
      <c r="E331" s="242" t="s">
        <v>20</v>
      </c>
      <c r="F331" s="243" t="s">
        <v>2096</v>
      </c>
      <c r="G331" s="240"/>
      <c r="H331" s="242" t="s">
        <v>20</v>
      </c>
      <c r="I331" s="244"/>
      <c r="J331" s="244"/>
      <c r="K331" s="240"/>
      <c r="L331" s="240"/>
      <c r="M331" s="245"/>
      <c r="N331" s="246"/>
      <c r="O331" s="247"/>
      <c r="P331" s="247"/>
      <c r="Q331" s="247"/>
      <c r="R331" s="247"/>
      <c r="S331" s="247"/>
      <c r="T331" s="247"/>
      <c r="U331" s="247"/>
      <c r="V331" s="247"/>
      <c r="W331" s="247"/>
      <c r="X331" s="248"/>
      <c r="Y331" s="13"/>
      <c r="Z331" s="13"/>
      <c r="AA331" s="13"/>
      <c r="AB331" s="13"/>
      <c r="AC331" s="13"/>
      <c r="AD331" s="13"/>
      <c r="AE331" s="13"/>
      <c r="AT331" s="249" t="s">
        <v>206</v>
      </c>
      <c r="AU331" s="249" t="s">
        <v>84</v>
      </c>
      <c r="AV331" s="13" t="s">
        <v>82</v>
      </c>
      <c r="AW331" s="13" t="s">
        <v>5</v>
      </c>
      <c r="AX331" s="13" t="s">
        <v>74</v>
      </c>
      <c r="AY331" s="249" t="s">
        <v>194</v>
      </c>
    </row>
    <row r="332" s="13" customFormat="1">
      <c r="A332" s="13"/>
      <c r="B332" s="239"/>
      <c r="C332" s="240"/>
      <c r="D332" s="241" t="s">
        <v>206</v>
      </c>
      <c r="E332" s="242" t="s">
        <v>20</v>
      </c>
      <c r="F332" s="243" t="s">
        <v>200</v>
      </c>
      <c r="G332" s="240"/>
      <c r="H332" s="242" t="s">
        <v>20</v>
      </c>
      <c r="I332" s="244"/>
      <c r="J332" s="244"/>
      <c r="K332" s="240"/>
      <c r="L332" s="240"/>
      <c r="M332" s="245"/>
      <c r="N332" s="246"/>
      <c r="O332" s="247"/>
      <c r="P332" s="247"/>
      <c r="Q332" s="247"/>
      <c r="R332" s="247"/>
      <c r="S332" s="247"/>
      <c r="T332" s="247"/>
      <c r="U332" s="247"/>
      <c r="V332" s="247"/>
      <c r="W332" s="247"/>
      <c r="X332" s="248"/>
      <c r="Y332" s="13"/>
      <c r="Z332" s="13"/>
      <c r="AA332" s="13"/>
      <c r="AB332" s="13"/>
      <c r="AC332" s="13"/>
      <c r="AD332" s="13"/>
      <c r="AE332" s="13"/>
      <c r="AT332" s="249" t="s">
        <v>206</v>
      </c>
      <c r="AU332" s="249" t="s">
        <v>84</v>
      </c>
      <c r="AV332" s="13" t="s">
        <v>82</v>
      </c>
      <c r="AW332" s="13" t="s">
        <v>5</v>
      </c>
      <c r="AX332" s="13" t="s">
        <v>74</v>
      </c>
      <c r="AY332" s="249" t="s">
        <v>194</v>
      </c>
    </row>
    <row r="333" s="14" customFormat="1">
      <c r="A333" s="14"/>
      <c r="B333" s="250"/>
      <c r="C333" s="251"/>
      <c r="D333" s="241" t="s">
        <v>206</v>
      </c>
      <c r="E333" s="252" t="s">
        <v>20</v>
      </c>
      <c r="F333" s="253" t="s">
        <v>2151</v>
      </c>
      <c r="G333" s="251"/>
      <c r="H333" s="254">
        <v>887</v>
      </c>
      <c r="I333" s="255"/>
      <c r="J333" s="255"/>
      <c r="K333" s="251"/>
      <c r="L333" s="251"/>
      <c r="M333" s="256"/>
      <c r="N333" s="257"/>
      <c r="O333" s="258"/>
      <c r="P333" s="258"/>
      <c r="Q333" s="258"/>
      <c r="R333" s="258"/>
      <c r="S333" s="258"/>
      <c r="T333" s="258"/>
      <c r="U333" s="258"/>
      <c r="V333" s="258"/>
      <c r="W333" s="258"/>
      <c r="X333" s="259"/>
      <c r="Y333" s="14"/>
      <c r="Z333" s="14"/>
      <c r="AA333" s="14"/>
      <c r="AB333" s="14"/>
      <c r="AC333" s="14"/>
      <c r="AD333" s="14"/>
      <c r="AE333" s="14"/>
      <c r="AT333" s="260" t="s">
        <v>206</v>
      </c>
      <c r="AU333" s="260" t="s">
        <v>84</v>
      </c>
      <c r="AV333" s="14" t="s">
        <v>84</v>
      </c>
      <c r="AW333" s="14" t="s">
        <v>5</v>
      </c>
      <c r="AX333" s="14" t="s">
        <v>74</v>
      </c>
      <c r="AY333" s="260" t="s">
        <v>194</v>
      </c>
    </row>
    <row r="334" s="15" customFormat="1">
      <c r="A334" s="15"/>
      <c r="B334" s="261"/>
      <c r="C334" s="262"/>
      <c r="D334" s="241" t="s">
        <v>206</v>
      </c>
      <c r="E334" s="263" t="s">
        <v>20</v>
      </c>
      <c r="F334" s="264" t="s">
        <v>210</v>
      </c>
      <c r="G334" s="262"/>
      <c r="H334" s="265">
        <v>887</v>
      </c>
      <c r="I334" s="266"/>
      <c r="J334" s="266"/>
      <c r="K334" s="262"/>
      <c r="L334" s="262"/>
      <c r="M334" s="267"/>
      <c r="N334" s="268"/>
      <c r="O334" s="269"/>
      <c r="P334" s="269"/>
      <c r="Q334" s="269"/>
      <c r="R334" s="269"/>
      <c r="S334" s="269"/>
      <c r="T334" s="269"/>
      <c r="U334" s="269"/>
      <c r="V334" s="269"/>
      <c r="W334" s="269"/>
      <c r="X334" s="270"/>
      <c r="Y334" s="15"/>
      <c r="Z334" s="15"/>
      <c r="AA334" s="15"/>
      <c r="AB334" s="15"/>
      <c r="AC334" s="15"/>
      <c r="AD334" s="15"/>
      <c r="AE334" s="15"/>
      <c r="AT334" s="271" t="s">
        <v>206</v>
      </c>
      <c r="AU334" s="271" t="s">
        <v>84</v>
      </c>
      <c r="AV334" s="15" t="s">
        <v>202</v>
      </c>
      <c r="AW334" s="15" t="s">
        <v>5</v>
      </c>
      <c r="AX334" s="15" t="s">
        <v>82</v>
      </c>
      <c r="AY334" s="271" t="s">
        <v>194</v>
      </c>
    </row>
    <row r="335" s="2" customFormat="1" ht="24.15" customHeight="1">
      <c r="A335" s="41"/>
      <c r="B335" s="42"/>
      <c r="C335" s="220" t="s">
        <v>346</v>
      </c>
      <c r="D335" s="220" t="s">
        <v>197</v>
      </c>
      <c r="E335" s="221" t="s">
        <v>2101</v>
      </c>
      <c r="F335" s="222" t="s">
        <v>2102</v>
      </c>
      <c r="G335" s="223" t="s">
        <v>218</v>
      </c>
      <c r="H335" s="224">
        <v>17.699999999999999</v>
      </c>
      <c r="I335" s="225"/>
      <c r="J335" s="225"/>
      <c r="K335" s="226">
        <f>ROUND(P335*H335,2)</f>
        <v>0</v>
      </c>
      <c r="L335" s="222" t="s">
        <v>201</v>
      </c>
      <c r="M335" s="47"/>
      <c r="N335" s="227" t="s">
        <v>20</v>
      </c>
      <c r="O335" s="228" t="s">
        <v>43</v>
      </c>
      <c r="P335" s="229">
        <f>I335+J335</f>
        <v>0</v>
      </c>
      <c r="Q335" s="229">
        <f>ROUND(I335*H335,2)</f>
        <v>0</v>
      </c>
      <c r="R335" s="229">
        <f>ROUND(J335*H335,2)</f>
        <v>0</v>
      </c>
      <c r="S335" s="87"/>
      <c r="T335" s="230">
        <f>S335*H335</f>
        <v>0</v>
      </c>
      <c r="U335" s="230">
        <v>0</v>
      </c>
      <c r="V335" s="230">
        <f>U335*H335</f>
        <v>0</v>
      </c>
      <c r="W335" s="230">
        <v>0</v>
      </c>
      <c r="X335" s="231">
        <f>W335*H335</f>
        <v>0</v>
      </c>
      <c r="Y335" s="41"/>
      <c r="Z335" s="41"/>
      <c r="AA335" s="41"/>
      <c r="AB335" s="41"/>
      <c r="AC335" s="41"/>
      <c r="AD335" s="41"/>
      <c r="AE335" s="41"/>
      <c r="AR335" s="232" t="s">
        <v>202</v>
      </c>
      <c r="AT335" s="232" t="s">
        <v>197</v>
      </c>
      <c r="AU335" s="232" t="s">
        <v>84</v>
      </c>
      <c r="AY335" s="20" t="s">
        <v>194</v>
      </c>
      <c r="BE335" s="233">
        <f>IF(O335="základní",K335,0)</f>
        <v>0</v>
      </c>
      <c r="BF335" s="233">
        <f>IF(O335="snížená",K335,0)</f>
        <v>0</v>
      </c>
      <c r="BG335" s="233">
        <f>IF(O335="zákl. přenesená",K335,0)</f>
        <v>0</v>
      </c>
      <c r="BH335" s="233">
        <f>IF(O335="sníž. přenesená",K335,0)</f>
        <v>0</v>
      </c>
      <c r="BI335" s="233">
        <f>IF(O335="nulová",K335,0)</f>
        <v>0</v>
      </c>
      <c r="BJ335" s="20" t="s">
        <v>82</v>
      </c>
      <c r="BK335" s="233">
        <f>ROUND(P335*H335,2)</f>
        <v>0</v>
      </c>
      <c r="BL335" s="20" t="s">
        <v>202</v>
      </c>
      <c r="BM335" s="232" t="s">
        <v>2167</v>
      </c>
    </row>
    <row r="336" s="2" customFormat="1">
      <c r="A336" s="41"/>
      <c r="B336" s="42"/>
      <c r="C336" s="43"/>
      <c r="D336" s="234" t="s">
        <v>204</v>
      </c>
      <c r="E336" s="43"/>
      <c r="F336" s="235" t="s">
        <v>2104</v>
      </c>
      <c r="G336" s="43"/>
      <c r="H336" s="43"/>
      <c r="I336" s="236"/>
      <c r="J336" s="236"/>
      <c r="K336" s="43"/>
      <c r="L336" s="43"/>
      <c r="M336" s="47"/>
      <c r="N336" s="237"/>
      <c r="O336" s="238"/>
      <c r="P336" s="87"/>
      <c r="Q336" s="87"/>
      <c r="R336" s="87"/>
      <c r="S336" s="87"/>
      <c r="T336" s="87"/>
      <c r="U336" s="87"/>
      <c r="V336" s="87"/>
      <c r="W336" s="87"/>
      <c r="X336" s="88"/>
      <c r="Y336" s="41"/>
      <c r="Z336" s="41"/>
      <c r="AA336" s="41"/>
      <c r="AB336" s="41"/>
      <c r="AC336" s="41"/>
      <c r="AD336" s="41"/>
      <c r="AE336" s="41"/>
      <c r="AT336" s="20" t="s">
        <v>204</v>
      </c>
      <c r="AU336" s="20" t="s">
        <v>84</v>
      </c>
    </row>
    <row r="337" s="13" customFormat="1">
      <c r="A337" s="13"/>
      <c r="B337" s="239"/>
      <c r="C337" s="240"/>
      <c r="D337" s="241" t="s">
        <v>206</v>
      </c>
      <c r="E337" s="242" t="s">
        <v>20</v>
      </c>
      <c r="F337" s="243" t="s">
        <v>2145</v>
      </c>
      <c r="G337" s="240"/>
      <c r="H337" s="242" t="s">
        <v>20</v>
      </c>
      <c r="I337" s="244"/>
      <c r="J337" s="244"/>
      <c r="K337" s="240"/>
      <c r="L337" s="240"/>
      <c r="M337" s="245"/>
      <c r="N337" s="246"/>
      <c r="O337" s="247"/>
      <c r="P337" s="247"/>
      <c r="Q337" s="247"/>
      <c r="R337" s="247"/>
      <c r="S337" s="247"/>
      <c r="T337" s="247"/>
      <c r="U337" s="247"/>
      <c r="V337" s="247"/>
      <c r="W337" s="247"/>
      <c r="X337" s="248"/>
      <c r="Y337" s="13"/>
      <c r="Z337" s="13"/>
      <c r="AA337" s="13"/>
      <c r="AB337" s="13"/>
      <c r="AC337" s="13"/>
      <c r="AD337" s="13"/>
      <c r="AE337" s="13"/>
      <c r="AT337" s="249" t="s">
        <v>206</v>
      </c>
      <c r="AU337" s="249" t="s">
        <v>84</v>
      </c>
      <c r="AV337" s="13" t="s">
        <v>82</v>
      </c>
      <c r="AW337" s="13" t="s">
        <v>5</v>
      </c>
      <c r="AX337" s="13" t="s">
        <v>74</v>
      </c>
      <c r="AY337" s="249" t="s">
        <v>194</v>
      </c>
    </row>
    <row r="338" s="13" customFormat="1">
      <c r="A338" s="13"/>
      <c r="B338" s="239"/>
      <c r="C338" s="240"/>
      <c r="D338" s="241" t="s">
        <v>206</v>
      </c>
      <c r="E338" s="242" t="s">
        <v>20</v>
      </c>
      <c r="F338" s="243" t="s">
        <v>1825</v>
      </c>
      <c r="G338" s="240"/>
      <c r="H338" s="242" t="s">
        <v>20</v>
      </c>
      <c r="I338" s="244"/>
      <c r="J338" s="244"/>
      <c r="K338" s="240"/>
      <c r="L338" s="240"/>
      <c r="M338" s="245"/>
      <c r="N338" s="246"/>
      <c r="O338" s="247"/>
      <c r="P338" s="247"/>
      <c r="Q338" s="247"/>
      <c r="R338" s="247"/>
      <c r="S338" s="247"/>
      <c r="T338" s="247"/>
      <c r="U338" s="247"/>
      <c r="V338" s="247"/>
      <c r="W338" s="247"/>
      <c r="X338" s="248"/>
      <c r="Y338" s="13"/>
      <c r="Z338" s="13"/>
      <c r="AA338" s="13"/>
      <c r="AB338" s="13"/>
      <c r="AC338" s="13"/>
      <c r="AD338" s="13"/>
      <c r="AE338" s="13"/>
      <c r="AT338" s="249" t="s">
        <v>206</v>
      </c>
      <c r="AU338" s="249" t="s">
        <v>84</v>
      </c>
      <c r="AV338" s="13" t="s">
        <v>82</v>
      </c>
      <c r="AW338" s="13" t="s">
        <v>5</v>
      </c>
      <c r="AX338" s="13" t="s">
        <v>74</v>
      </c>
      <c r="AY338" s="249" t="s">
        <v>194</v>
      </c>
    </row>
    <row r="339" s="13" customFormat="1">
      <c r="A339" s="13"/>
      <c r="B339" s="239"/>
      <c r="C339" s="240"/>
      <c r="D339" s="241" t="s">
        <v>206</v>
      </c>
      <c r="E339" s="242" t="s">
        <v>20</v>
      </c>
      <c r="F339" s="243" t="s">
        <v>218</v>
      </c>
      <c r="G339" s="240"/>
      <c r="H339" s="242" t="s">
        <v>20</v>
      </c>
      <c r="I339" s="244"/>
      <c r="J339" s="244"/>
      <c r="K339" s="240"/>
      <c r="L339" s="240"/>
      <c r="M339" s="245"/>
      <c r="N339" s="246"/>
      <c r="O339" s="247"/>
      <c r="P339" s="247"/>
      <c r="Q339" s="247"/>
      <c r="R339" s="247"/>
      <c r="S339" s="247"/>
      <c r="T339" s="247"/>
      <c r="U339" s="247"/>
      <c r="V339" s="247"/>
      <c r="W339" s="247"/>
      <c r="X339" s="248"/>
      <c r="Y339" s="13"/>
      <c r="Z339" s="13"/>
      <c r="AA339" s="13"/>
      <c r="AB339" s="13"/>
      <c r="AC339" s="13"/>
      <c r="AD339" s="13"/>
      <c r="AE339" s="13"/>
      <c r="AT339" s="249" t="s">
        <v>206</v>
      </c>
      <c r="AU339" s="249" t="s">
        <v>84</v>
      </c>
      <c r="AV339" s="13" t="s">
        <v>82</v>
      </c>
      <c r="AW339" s="13" t="s">
        <v>5</v>
      </c>
      <c r="AX339" s="13" t="s">
        <v>74</v>
      </c>
      <c r="AY339" s="249" t="s">
        <v>194</v>
      </c>
    </row>
    <row r="340" s="14" customFormat="1">
      <c r="A340" s="14"/>
      <c r="B340" s="250"/>
      <c r="C340" s="251"/>
      <c r="D340" s="241" t="s">
        <v>206</v>
      </c>
      <c r="E340" s="252" t="s">
        <v>20</v>
      </c>
      <c r="F340" s="253" t="s">
        <v>2168</v>
      </c>
      <c r="G340" s="251"/>
      <c r="H340" s="254">
        <v>17.699999999999999</v>
      </c>
      <c r="I340" s="255"/>
      <c r="J340" s="255"/>
      <c r="K340" s="251"/>
      <c r="L340" s="251"/>
      <c r="M340" s="256"/>
      <c r="N340" s="257"/>
      <c r="O340" s="258"/>
      <c r="P340" s="258"/>
      <c r="Q340" s="258"/>
      <c r="R340" s="258"/>
      <c r="S340" s="258"/>
      <c r="T340" s="258"/>
      <c r="U340" s="258"/>
      <c r="V340" s="258"/>
      <c r="W340" s="258"/>
      <c r="X340" s="259"/>
      <c r="Y340" s="14"/>
      <c r="Z340" s="14"/>
      <c r="AA340" s="14"/>
      <c r="AB340" s="14"/>
      <c r="AC340" s="14"/>
      <c r="AD340" s="14"/>
      <c r="AE340" s="14"/>
      <c r="AT340" s="260" t="s">
        <v>206</v>
      </c>
      <c r="AU340" s="260" t="s">
        <v>84</v>
      </c>
      <c r="AV340" s="14" t="s">
        <v>84</v>
      </c>
      <c r="AW340" s="14" t="s">
        <v>5</v>
      </c>
      <c r="AX340" s="14" t="s">
        <v>74</v>
      </c>
      <c r="AY340" s="260" t="s">
        <v>194</v>
      </c>
    </row>
    <row r="341" s="15" customFormat="1">
      <c r="A341" s="15"/>
      <c r="B341" s="261"/>
      <c r="C341" s="262"/>
      <c r="D341" s="241" t="s">
        <v>206</v>
      </c>
      <c r="E341" s="263" t="s">
        <v>20</v>
      </c>
      <c r="F341" s="264" t="s">
        <v>210</v>
      </c>
      <c r="G341" s="262"/>
      <c r="H341" s="265">
        <v>17.699999999999999</v>
      </c>
      <c r="I341" s="266"/>
      <c r="J341" s="266"/>
      <c r="K341" s="262"/>
      <c r="L341" s="262"/>
      <c r="M341" s="267"/>
      <c r="N341" s="268"/>
      <c r="O341" s="269"/>
      <c r="P341" s="269"/>
      <c r="Q341" s="269"/>
      <c r="R341" s="269"/>
      <c r="S341" s="269"/>
      <c r="T341" s="269"/>
      <c r="U341" s="269"/>
      <c r="V341" s="269"/>
      <c r="W341" s="269"/>
      <c r="X341" s="270"/>
      <c r="Y341" s="15"/>
      <c r="Z341" s="15"/>
      <c r="AA341" s="15"/>
      <c r="AB341" s="15"/>
      <c r="AC341" s="15"/>
      <c r="AD341" s="15"/>
      <c r="AE341" s="15"/>
      <c r="AT341" s="271" t="s">
        <v>206</v>
      </c>
      <c r="AU341" s="271" t="s">
        <v>84</v>
      </c>
      <c r="AV341" s="15" t="s">
        <v>202</v>
      </c>
      <c r="AW341" s="15" t="s">
        <v>5</v>
      </c>
      <c r="AX341" s="15" t="s">
        <v>82</v>
      </c>
      <c r="AY341" s="271" t="s">
        <v>194</v>
      </c>
    </row>
    <row r="342" s="2" customFormat="1" ht="24.15" customHeight="1">
      <c r="A342" s="41"/>
      <c r="B342" s="42"/>
      <c r="C342" s="220" t="s">
        <v>351</v>
      </c>
      <c r="D342" s="220" t="s">
        <v>197</v>
      </c>
      <c r="E342" s="221" t="s">
        <v>1826</v>
      </c>
      <c r="F342" s="222" t="s">
        <v>1652</v>
      </c>
      <c r="G342" s="223" t="s">
        <v>218</v>
      </c>
      <c r="H342" s="224">
        <v>17.699999999999999</v>
      </c>
      <c r="I342" s="225"/>
      <c r="J342" s="225"/>
      <c r="K342" s="226">
        <f>ROUND(P342*H342,2)</f>
        <v>0</v>
      </c>
      <c r="L342" s="222" t="s">
        <v>201</v>
      </c>
      <c r="M342" s="47"/>
      <c r="N342" s="227" t="s">
        <v>20</v>
      </c>
      <c r="O342" s="228" t="s">
        <v>43</v>
      </c>
      <c r="P342" s="229">
        <f>I342+J342</f>
        <v>0</v>
      </c>
      <c r="Q342" s="229">
        <f>ROUND(I342*H342,2)</f>
        <v>0</v>
      </c>
      <c r="R342" s="229">
        <f>ROUND(J342*H342,2)</f>
        <v>0</v>
      </c>
      <c r="S342" s="87"/>
      <c r="T342" s="230">
        <f>S342*H342</f>
        <v>0</v>
      </c>
      <c r="U342" s="230">
        <v>0</v>
      </c>
      <c r="V342" s="230">
        <f>U342*H342</f>
        <v>0</v>
      </c>
      <c r="W342" s="230">
        <v>0</v>
      </c>
      <c r="X342" s="231">
        <f>W342*H342</f>
        <v>0</v>
      </c>
      <c r="Y342" s="41"/>
      <c r="Z342" s="41"/>
      <c r="AA342" s="41"/>
      <c r="AB342" s="41"/>
      <c r="AC342" s="41"/>
      <c r="AD342" s="41"/>
      <c r="AE342" s="41"/>
      <c r="AR342" s="232" t="s">
        <v>202</v>
      </c>
      <c r="AT342" s="232" t="s">
        <v>197</v>
      </c>
      <c r="AU342" s="232" t="s">
        <v>84</v>
      </c>
      <c r="AY342" s="20" t="s">
        <v>194</v>
      </c>
      <c r="BE342" s="233">
        <f>IF(O342="základní",K342,0)</f>
        <v>0</v>
      </c>
      <c r="BF342" s="233">
        <f>IF(O342="snížená",K342,0)</f>
        <v>0</v>
      </c>
      <c r="BG342" s="233">
        <f>IF(O342="zákl. přenesená",K342,0)</f>
        <v>0</v>
      </c>
      <c r="BH342" s="233">
        <f>IF(O342="sníž. přenesená",K342,0)</f>
        <v>0</v>
      </c>
      <c r="BI342" s="233">
        <f>IF(O342="nulová",K342,0)</f>
        <v>0</v>
      </c>
      <c r="BJ342" s="20" t="s">
        <v>82</v>
      </c>
      <c r="BK342" s="233">
        <f>ROUND(P342*H342,2)</f>
        <v>0</v>
      </c>
      <c r="BL342" s="20" t="s">
        <v>202</v>
      </c>
      <c r="BM342" s="232" t="s">
        <v>2169</v>
      </c>
    </row>
    <row r="343" s="2" customFormat="1">
      <c r="A343" s="41"/>
      <c r="B343" s="42"/>
      <c r="C343" s="43"/>
      <c r="D343" s="234" t="s">
        <v>204</v>
      </c>
      <c r="E343" s="43"/>
      <c r="F343" s="235" t="s">
        <v>1828</v>
      </c>
      <c r="G343" s="43"/>
      <c r="H343" s="43"/>
      <c r="I343" s="236"/>
      <c r="J343" s="236"/>
      <c r="K343" s="43"/>
      <c r="L343" s="43"/>
      <c r="M343" s="47"/>
      <c r="N343" s="237"/>
      <c r="O343" s="238"/>
      <c r="P343" s="87"/>
      <c r="Q343" s="87"/>
      <c r="R343" s="87"/>
      <c r="S343" s="87"/>
      <c r="T343" s="87"/>
      <c r="U343" s="87"/>
      <c r="V343" s="87"/>
      <c r="W343" s="87"/>
      <c r="X343" s="88"/>
      <c r="Y343" s="41"/>
      <c r="Z343" s="41"/>
      <c r="AA343" s="41"/>
      <c r="AB343" s="41"/>
      <c r="AC343" s="41"/>
      <c r="AD343" s="41"/>
      <c r="AE343" s="41"/>
      <c r="AT343" s="20" t="s">
        <v>204</v>
      </c>
      <c r="AU343" s="20" t="s">
        <v>84</v>
      </c>
    </row>
    <row r="344" s="13" customFormat="1">
      <c r="A344" s="13"/>
      <c r="B344" s="239"/>
      <c r="C344" s="240"/>
      <c r="D344" s="241" t="s">
        <v>206</v>
      </c>
      <c r="E344" s="242" t="s">
        <v>20</v>
      </c>
      <c r="F344" s="243" t="s">
        <v>2145</v>
      </c>
      <c r="G344" s="240"/>
      <c r="H344" s="242" t="s">
        <v>20</v>
      </c>
      <c r="I344" s="244"/>
      <c r="J344" s="244"/>
      <c r="K344" s="240"/>
      <c r="L344" s="240"/>
      <c r="M344" s="245"/>
      <c r="N344" s="246"/>
      <c r="O344" s="247"/>
      <c r="P344" s="247"/>
      <c r="Q344" s="247"/>
      <c r="R344" s="247"/>
      <c r="S344" s="247"/>
      <c r="T344" s="247"/>
      <c r="U344" s="247"/>
      <c r="V344" s="247"/>
      <c r="W344" s="247"/>
      <c r="X344" s="248"/>
      <c r="Y344" s="13"/>
      <c r="Z344" s="13"/>
      <c r="AA344" s="13"/>
      <c r="AB344" s="13"/>
      <c r="AC344" s="13"/>
      <c r="AD344" s="13"/>
      <c r="AE344" s="13"/>
      <c r="AT344" s="249" t="s">
        <v>206</v>
      </c>
      <c r="AU344" s="249" t="s">
        <v>84</v>
      </c>
      <c r="AV344" s="13" t="s">
        <v>82</v>
      </c>
      <c r="AW344" s="13" t="s">
        <v>5</v>
      </c>
      <c r="AX344" s="13" t="s">
        <v>74</v>
      </c>
      <c r="AY344" s="249" t="s">
        <v>194</v>
      </c>
    </row>
    <row r="345" s="13" customFormat="1">
      <c r="A345" s="13"/>
      <c r="B345" s="239"/>
      <c r="C345" s="240"/>
      <c r="D345" s="241" t="s">
        <v>206</v>
      </c>
      <c r="E345" s="242" t="s">
        <v>20</v>
      </c>
      <c r="F345" s="243" t="s">
        <v>1825</v>
      </c>
      <c r="G345" s="240"/>
      <c r="H345" s="242" t="s">
        <v>20</v>
      </c>
      <c r="I345" s="244"/>
      <c r="J345" s="244"/>
      <c r="K345" s="240"/>
      <c r="L345" s="240"/>
      <c r="M345" s="245"/>
      <c r="N345" s="246"/>
      <c r="O345" s="247"/>
      <c r="P345" s="247"/>
      <c r="Q345" s="247"/>
      <c r="R345" s="247"/>
      <c r="S345" s="247"/>
      <c r="T345" s="247"/>
      <c r="U345" s="247"/>
      <c r="V345" s="247"/>
      <c r="W345" s="247"/>
      <c r="X345" s="248"/>
      <c r="Y345" s="13"/>
      <c r="Z345" s="13"/>
      <c r="AA345" s="13"/>
      <c r="AB345" s="13"/>
      <c r="AC345" s="13"/>
      <c r="AD345" s="13"/>
      <c r="AE345" s="13"/>
      <c r="AT345" s="249" t="s">
        <v>206</v>
      </c>
      <c r="AU345" s="249" t="s">
        <v>84</v>
      </c>
      <c r="AV345" s="13" t="s">
        <v>82</v>
      </c>
      <c r="AW345" s="13" t="s">
        <v>5</v>
      </c>
      <c r="AX345" s="13" t="s">
        <v>74</v>
      </c>
      <c r="AY345" s="249" t="s">
        <v>194</v>
      </c>
    </row>
    <row r="346" s="13" customFormat="1">
      <c r="A346" s="13"/>
      <c r="B346" s="239"/>
      <c r="C346" s="240"/>
      <c r="D346" s="241" t="s">
        <v>206</v>
      </c>
      <c r="E346" s="242" t="s">
        <v>20</v>
      </c>
      <c r="F346" s="243" t="s">
        <v>218</v>
      </c>
      <c r="G346" s="240"/>
      <c r="H346" s="242" t="s">
        <v>20</v>
      </c>
      <c r="I346" s="244"/>
      <c r="J346" s="244"/>
      <c r="K346" s="240"/>
      <c r="L346" s="240"/>
      <c r="M346" s="245"/>
      <c r="N346" s="246"/>
      <c r="O346" s="247"/>
      <c r="P346" s="247"/>
      <c r="Q346" s="247"/>
      <c r="R346" s="247"/>
      <c r="S346" s="247"/>
      <c r="T346" s="247"/>
      <c r="U346" s="247"/>
      <c r="V346" s="247"/>
      <c r="W346" s="247"/>
      <c r="X346" s="248"/>
      <c r="Y346" s="13"/>
      <c r="Z346" s="13"/>
      <c r="AA346" s="13"/>
      <c r="AB346" s="13"/>
      <c r="AC346" s="13"/>
      <c r="AD346" s="13"/>
      <c r="AE346" s="13"/>
      <c r="AT346" s="249" t="s">
        <v>206</v>
      </c>
      <c r="AU346" s="249" t="s">
        <v>84</v>
      </c>
      <c r="AV346" s="13" t="s">
        <v>82</v>
      </c>
      <c r="AW346" s="13" t="s">
        <v>5</v>
      </c>
      <c r="AX346" s="13" t="s">
        <v>74</v>
      </c>
      <c r="AY346" s="249" t="s">
        <v>194</v>
      </c>
    </row>
    <row r="347" s="14" customFormat="1">
      <c r="A347" s="14"/>
      <c r="B347" s="250"/>
      <c r="C347" s="251"/>
      <c r="D347" s="241" t="s">
        <v>206</v>
      </c>
      <c r="E347" s="252" t="s">
        <v>20</v>
      </c>
      <c r="F347" s="253" t="s">
        <v>2168</v>
      </c>
      <c r="G347" s="251"/>
      <c r="H347" s="254">
        <v>17.699999999999999</v>
      </c>
      <c r="I347" s="255"/>
      <c r="J347" s="255"/>
      <c r="K347" s="251"/>
      <c r="L347" s="251"/>
      <c r="M347" s="256"/>
      <c r="N347" s="257"/>
      <c r="O347" s="258"/>
      <c r="P347" s="258"/>
      <c r="Q347" s="258"/>
      <c r="R347" s="258"/>
      <c r="S347" s="258"/>
      <c r="T347" s="258"/>
      <c r="U347" s="258"/>
      <c r="V347" s="258"/>
      <c r="W347" s="258"/>
      <c r="X347" s="259"/>
      <c r="Y347" s="14"/>
      <c r="Z347" s="14"/>
      <c r="AA347" s="14"/>
      <c r="AB347" s="14"/>
      <c r="AC347" s="14"/>
      <c r="AD347" s="14"/>
      <c r="AE347" s="14"/>
      <c r="AT347" s="260" t="s">
        <v>206</v>
      </c>
      <c r="AU347" s="260" t="s">
        <v>84</v>
      </c>
      <c r="AV347" s="14" t="s">
        <v>84</v>
      </c>
      <c r="AW347" s="14" t="s">
        <v>5</v>
      </c>
      <c r="AX347" s="14" t="s">
        <v>74</v>
      </c>
      <c r="AY347" s="260" t="s">
        <v>194</v>
      </c>
    </row>
    <row r="348" s="15" customFormat="1">
      <c r="A348" s="15"/>
      <c r="B348" s="261"/>
      <c r="C348" s="262"/>
      <c r="D348" s="241" t="s">
        <v>206</v>
      </c>
      <c r="E348" s="263" t="s">
        <v>20</v>
      </c>
      <c r="F348" s="264" t="s">
        <v>210</v>
      </c>
      <c r="G348" s="262"/>
      <c r="H348" s="265">
        <v>17.699999999999999</v>
      </c>
      <c r="I348" s="266"/>
      <c r="J348" s="266"/>
      <c r="K348" s="262"/>
      <c r="L348" s="262"/>
      <c r="M348" s="267"/>
      <c r="N348" s="268"/>
      <c r="O348" s="269"/>
      <c r="P348" s="269"/>
      <c r="Q348" s="269"/>
      <c r="R348" s="269"/>
      <c r="S348" s="269"/>
      <c r="T348" s="269"/>
      <c r="U348" s="269"/>
      <c r="V348" s="269"/>
      <c r="W348" s="269"/>
      <c r="X348" s="270"/>
      <c r="Y348" s="15"/>
      <c r="Z348" s="15"/>
      <c r="AA348" s="15"/>
      <c r="AB348" s="15"/>
      <c r="AC348" s="15"/>
      <c r="AD348" s="15"/>
      <c r="AE348" s="15"/>
      <c r="AT348" s="271" t="s">
        <v>206</v>
      </c>
      <c r="AU348" s="271" t="s">
        <v>84</v>
      </c>
      <c r="AV348" s="15" t="s">
        <v>202</v>
      </c>
      <c r="AW348" s="15" t="s">
        <v>5</v>
      </c>
      <c r="AX348" s="15" t="s">
        <v>82</v>
      </c>
      <c r="AY348" s="271" t="s">
        <v>194</v>
      </c>
    </row>
    <row r="349" s="2" customFormat="1" ht="24.15" customHeight="1">
      <c r="A349" s="41"/>
      <c r="B349" s="42"/>
      <c r="C349" s="220" t="s">
        <v>353</v>
      </c>
      <c r="D349" s="220" t="s">
        <v>197</v>
      </c>
      <c r="E349" s="221" t="s">
        <v>1829</v>
      </c>
      <c r="F349" s="222" t="s">
        <v>1656</v>
      </c>
      <c r="G349" s="223" t="s">
        <v>218</v>
      </c>
      <c r="H349" s="224">
        <v>177</v>
      </c>
      <c r="I349" s="225"/>
      <c r="J349" s="225"/>
      <c r="K349" s="226">
        <f>ROUND(P349*H349,2)</f>
        <v>0</v>
      </c>
      <c r="L349" s="222" t="s">
        <v>201</v>
      </c>
      <c r="M349" s="47"/>
      <c r="N349" s="227" t="s">
        <v>20</v>
      </c>
      <c r="O349" s="228" t="s">
        <v>43</v>
      </c>
      <c r="P349" s="229">
        <f>I349+J349</f>
        <v>0</v>
      </c>
      <c r="Q349" s="229">
        <f>ROUND(I349*H349,2)</f>
        <v>0</v>
      </c>
      <c r="R349" s="229">
        <f>ROUND(J349*H349,2)</f>
        <v>0</v>
      </c>
      <c r="S349" s="87"/>
      <c r="T349" s="230">
        <f>S349*H349</f>
        <v>0</v>
      </c>
      <c r="U349" s="230">
        <v>0</v>
      </c>
      <c r="V349" s="230">
        <f>U349*H349</f>
        <v>0</v>
      </c>
      <c r="W349" s="230">
        <v>0</v>
      </c>
      <c r="X349" s="231">
        <f>W349*H349</f>
        <v>0</v>
      </c>
      <c r="Y349" s="41"/>
      <c r="Z349" s="41"/>
      <c r="AA349" s="41"/>
      <c r="AB349" s="41"/>
      <c r="AC349" s="41"/>
      <c r="AD349" s="41"/>
      <c r="AE349" s="41"/>
      <c r="AR349" s="232" t="s">
        <v>202</v>
      </c>
      <c r="AT349" s="232" t="s">
        <v>197</v>
      </c>
      <c r="AU349" s="232" t="s">
        <v>84</v>
      </c>
      <c r="AY349" s="20" t="s">
        <v>194</v>
      </c>
      <c r="BE349" s="233">
        <f>IF(O349="základní",K349,0)</f>
        <v>0</v>
      </c>
      <c r="BF349" s="233">
        <f>IF(O349="snížená",K349,0)</f>
        <v>0</v>
      </c>
      <c r="BG349" s="233">
        <f>IF(O349="zákl. přenesená",K349,0)</f>
        <v>0</v>
      </c>
      <c r="BH349" s="233">
        <f>IF(O349="sníž. přenesená",K349,0)</f>
        <v>0</v>
      </c>
      <c r="BI349" s="233">
        <f>IF(O349="nulová",K349,0)</f>
        <v>0</v>
      </c>
      <c r="BJ349" s="20" t="s">
        <v>82</v>
      </c>
      <c r="BK349" s="233">
        <f>ROUND(P349*H349,2)</f>
        <v>0</v>
      </c>
      <c r="BL349" s="20" t="s">
        <v>202</v>
      </c>
      <c r="BM349" s="232" t="s">
        <v>2170</v>
      </c>
    </row>
    <row r="350" s="2" customFormat="1">
      <c r="A350" s="41"/>
      <c r="B350" s="42"/>
      <c r="C350" s="43"/>
      <c r="D350" s="234" t="s">
        <v>204</v>
      </c>
      <c r="E350" s="43"/>
      <c r="F350" s="235" t="s">
        <v>1831</v>
      </c>
      <c r="G350" s="43"/>
      <c r="H350" s="43"/>
      <c r="I350" s="236"/>
      <c r="J350" s="236"/>
      <c r="K350" s="43"/>
      <c r="L350" s="43"/>
      <c r="M350" s="47"/>
      <c r="N350" s="237"/>
      <c r="O350" s="238"/>
      <c r="P350" s="87"/>
      <c r="Q350" s="87"/>
      <c r="R350" s="87"/>
      <c r="S350" s="87"/>
      <c r="T350" s="87"/>
      <c r="U350" s="87"/>
      <c r="V350" s="87"/>
      <c r="W350" s="87"/>
      <c r="X350" s="88"/>
      <c r="Y350" s="41"/>
      <c r="Z350" s="41"/>
      <c r="AA350" s="41"/>
      <c r="AB350" s="41"/>
      <c r="AC350" s="41"/>
      <c r="AD350" s="41"/>
      <c r="AE350" s="41"/>
      <c r="AT350" s="20" t="s">
        <v>204</v>
      </c>
      <c r="AU350" s="20" t="s">
        <v>84</v>
      </c>
    </row>
    <row r="351" s="13" customFormat="1">
      <c r="A351" s="13"/>
      <c r="B351" s="239"/>
      <c r="C351" s="240"/>
      <c r="D351" s="241" t="s">
        <v>206</v>
      </c>
      <c r="E351" s="242" t="s">
        <v>20</v>
      </c>
      <c r="F351" s="243" t="s">
        <v>2145</v>
      </c>
      <c r="G351" s="240"/>
      <c r="H351" s="242" t="s">
        <v>20</v>
      </c>
      <c r="I351" s="244"/>
      <c r="J351" s="244"/>
      <c r="K351" s="240"/>
      <c r="L351" s="240"/>
      <c r="M351" s="245"/>
      <c r="N351" s="246"/>
      <c r="O351" s="247"/>
      <c r="P351" s="247"/>
      <c r="Q351" s="247"/>
      <c r="R351" s="247"/>
      <c r="S351" s="247"/>
      <c r="T351" s="247"/>
      <c r="U351" s="247"/>
      <c r="V351" s="247"/>
      <c r="W351" s="247"/>
      <c r="X351" s="248"/>
      <c r="Y351" s="13"/>
      <c r="Z351" s="13"/>
      <c r="AA351" s="13"/>
      <c r="AB351" s="13"/>
      <c r="AC351" s="13"/>
      <c r="AD351" s="13"/>
      <c r="AE351" s="13"/>
      <c r="AT351" s="249" t="s">
        <v>206</v>
      </c>
      <c r="AU351" s="249" t="s">
        <v>84</v>
      </c>
      <c r="AV351" s="13" t="s">
        <v>82</v>
      </c>
      <c r="AW351" s="13" t="s">
        <v>5</v>
      </c>
      <c r="AX351" s="13" t="s">
        <v>74</v>
      </c>
      <c r="AY351" s="249" t="s">
        <v>194</v>
      </c>
    </row>
    <row r="352" s="13" customFormat="1">
      <c r="A352" s="13"/>
      <c r="B352" s="239"/>
      <c r="C352" s="240"/>
      <c r="D352" s="241" t="s">
        <v>206</v>
      </c>
      <c r="E352" s="242" t="s">
        <v>20</v>
      </c>
      <c r="F352" s="243" t="s">
        <v>1825</v>
      </c>
      <c r="G352" s="240"/>
      <c r="H352" s="242" t="s">
        <v>20</v>
      </c>
      <c r="I352" s="244"/>
      <c r="J352" s="244"/>
      <c r="K352" s="240"/>
      <c r="L352" s="240"/>
      <c r="M352" s="245"/>
      <c r="N352" s="246"/>
      <c r="O352" s="247"/>
      <c r="P352" s="247"/>
      <c r="Q352" s="247"/>
      <c r="R352" s="247"/>
      <c r="S352" s="247"/>
      <c r="T352" s="247"/>
      <c r="U352" s="247"/>
      <c r="V352" s="247"/>
      <c r="W352" s="247"/>
      <c r="X352" s="248"/>
      <c r="Y352" s="13"/>
      <c r="Z352" s="13"/>
      <c r="AA352" s="13"/>
      <c r="AB352" s="13"/>
      <c r="AC352" s="13"/>
      <c r="AD352" s="13"/>
      <c r="AE352" s="13"/>
      <c r="AT352" s="249" t="s">
        <v>206</v>
      </c>
      <c r="AU352" s="249" t="s">
        <v>84</v>
      </c>
      <c r="AV352" s="13" t="s">
        <v>82</v>
      </c>
      <c r="AW352" s="13" t="s">
        <v>5</v>
      </c>
      <c r="AX352" s="13" t="s">
        <v>74</v>
      </c>
      <c r="AY352" s="249" t="s">
        <v>194</v>
      </c>
    </row>
    <row r="353" s="13" customFormat="1">
      <c r="A353" s="13"/>
      <c r="B353" s="239"/>
      <c r="C353" s="240"/>
      <c r="D353" s="241" t="s">
        <v>206</v>
      </c>
      <c r="E353" s="242" t="s">
        <v>20</v>
      </c>
      <c r="F353" s="243" t="s">
        <v>218</v>
      </c>
      <c r="G353" s="240"/>
      <c r="H353" s="242" t="s">
        <v>20</v>
      </c>
      <c r="I353" s="244"/>
      <c r="J353" s="244"/>
      <c r="K353" s="240"/>
      <c r="L353" s="240"/>
      <c r="M353" s="245"/>
      <c r="N353" s="246"/>
      <c r="O353" s="247"/>
      <c r="P353" s="247"/>
      <c r="Q353" s="247"/>
      <c r="R353" s="247"/>
      <c r="S353" s="247"/>
      <c r="T353" s="247"/>
      <c r="U353" s="247"/>
      <c r="V353" s="247"/>
      <c r="W353" s="247"/>
      <c r="X353" s="248"/>
      <c r="Y353" s="13"/>
      <c r="Z353" s="13"/>
      <c r="AA353" s="13"/>
      <c r="AB353" s="13"/>
      <c r="AC353" s="13"/>
      <c r="AD353" s="13"/>
      <c r="AE353" s="13"/>
      <c r="AT353" s="249" t="s">
        <v>206</v>
      </c>
      <c r="AU353" s="249" t="s">
        <v>84</v>
      </c>
      <c r="AV353" s="13" t="s">
        <v>82</v>
      </c>
      <c r="AW353" s="13" t="s">
        <v>5</v>
      </c>
      <c r="AX353" s="13" t="s">
        <v>74</v>
      </c>
      <c r="AY353" s="249" t="s">
        <v>194</v>
      </c>
    </row>
    <row r="354" s="14" customFormat="1">
      <c r="A354" s="14"/>
      <c r="B354" s="250"/>
      <c r="C354" s="251"/>
      <c r="D354" s="241" t="s">
        <v>206</v>
      </c>
      <c r="E354" s="252" t="s">
        <v>20</v>
      </c>
      <c r="F354" s="253" t="s">
        <v>2168</v>
      </c>
      <c r="G354" s="251"/>
      <c r="H354" s="254">
        <v>17.699999999999999</v>
      </c>
      <c r="I354" s="255"/>
      <c r="J354" s="255"/>
      <c r="K354" s="251"/>
      <c r="L354" s="251"/>
      <c r="M354" s="256"/>
      <c r="N354" s="257"/>
      <c r="O354" s="258"/>
      <c r="P354" s="258"/>
      <c r="Q354" s="258"/>
      <c r="R354" s="258"/>
      <c r="S354" s="258"/>
      <c r="T354" s="258"/>
      <c r="U354" s="258"/>
      <c r="V354" s="258"/>
      <c r="W354" s="258"/>
      <c r="X354" s="259"/>
      <c r="Y354" s="14"/>
      <c r="Z354" s="14"/>
      <c r="AA354" s="14"/>
      <c r="AB354" s="14"/>
      <c r="AC354" s="14"/>
      <c r="AD354" s="14"/>
      <c r="AE354" s="14"/>
      <c r="AT354" s="260" t="s">
        <v>206</v>
      </c>
      <c r="AU354" s="260" t="s">
        <v>84</v>
      </c>
      <c r="AV354" s="14" t="s">
        <v>84</v>
      </c>
      <c r="AW354" s="14" t="s">
        <v>5</v>
      </c>
      <c r="AX354" s="14" t="s">
        <v>74</v>
      </c>
      <c r="AY354" s="260" t="s">
        <v>194</v>
      </c>
    </row>
    <row r="355" s="15" customFormat="1">
      <c r="A355" s="15"/>
      <c r="B355" s="261"/>
      <c r="C355" s="262"/>
      <c r="D355" s="241" t="s">
        <v>206</v>
      </c>
      <c r="E355" s="263" t="s">
        <v>20</v>
      </c>
      <c r="F355" s="264" t="s">
        <v>210</v>
      </c>
      <c r="G355" s="262"/>
      <c r="H355" s="265">
        <v>17.699999999999999</v>
      </c>
      <c r="I355" s="266"/>
      <c r="J355" s="266"/>
      <c r="K355" s="262"/>
      <c r="L355" s="262"/>
      <c r="M355" s="267"/>
      <c r="N355" s="268"/>
      <c r="O355" s="269"/>
      <c r="P355" s="269"/>
      <c r="Q355" s="269"/>
      <c r="R355" s="269"/>
      <c r="S355" s="269"/>
      <c r="T355" s="269"/>
      <c r="U355" s="269"/>
      <c r="V355" s="269"/>
      <c r="W355" s="269"/>
      <c r="X355" s="270"/>
      <c r="Y355" s="15"/>
      <c r="Z355" s="15"/>
      <c r="AA355" s="15"/>
      <c r="AB355" s="15"/>
      <c r="AC355" s="15"/>
      <c r="AD355" s="15"/>
      <c r="AE355" s="15"/>
      <c r="AT355" s="271" t="s">
        <v>206</v>
      </c>
      <c r="AU355" s="271" t="s">
        <v>84</v>
      </c>
      <c r="AV355" s="15" t="s">
        <v>202</v>
      </c>
      <c r="AW355" s="15" t="s">
        <v>5</v>
      </c>
      <c r="AX355" s="15" t="s">
        <v>82</v>
      </c>
      <c r="AY355" s="271" t="s">
        <v>194</v>
      </c>
    </row>
    <row r="356" s="14" customFormat="1">
      <c r="A356" s="14"/>
      <c r="B356" s="250"/>
      <c r="C356" s="251"/>
      <c r="D356" s="241" t="s">
        <v>206</v>
      </c>
      <c r="E356" s="251"/>
      <c r="F356" s="253" t="s">
        <v>2171</v>
      </c>
      <c r="G356" s="251"/>
      <c r="H356" s="254">
        <v>177</v>
      </c>
      <c r="I356" s="255"/>
      <c r="J356" s="255"/>
      <c r="K356" s="251"/>
      <c r="L356" s="251"/>
      <c r="M356" s="256"/>
      <c r="N356" s="257"/>
      <c r="O356" s="258"/>
      <c r="P356" s="258"/>
      <c r="Q356" s="258"/>
      <c r="R356" s="258"/>
      <c r="S356" s="258"/>
      <c r="T356" s="258"/>
      <c r="U356" s="258"/>
      <c r="V356" s="258"/>
      <c r="W356" s="258"/>
      <c r="X356" s="259"/>
      <c r="Y356" s="14"/>
      <c r="Z356" s="14"/>
      <c r="AA356" s="14"/>
      <c r="AB356" s="14"/>
      <c r="AC356" s="14"/>
      <c r="AD356" s="14"/>
      <c r="AE356" s="14"/>
      <c r="AT356" s="260" t="s">
        <v>206</v>
      </c>
      <c r="AU356" s="260" t="s">
        <v>84</v>
      </c>
      <c r="AV356" s="14" t="s">
        <v>84</v>
      </c>
      <c r="AW356" s="14" t="s">
        <v>4</v>
      </c>
      <c r="AX356" s="14" t="s">
        <v>82</v>
      </c>
      <c r="AY356" s="260" t="s">
        <v>194</v>
      </c>
    </row>
    <row r="357" s="12" customFormat="1" ht="22.8" customHeight="1">
      <c r="A357" s="12"/>
      <c r="B357" s="203"/>
      <c r="C357" s="204"/>
      <c r="D357" s="205" t="s">
        <v>73</v>
      </c>
      <c r="E357" s="218" t="s">
        <v>344</v>
      </c>
      <c r="F357" s="218" t="s">
        <v>2172</v>
      </c>
      <c r="G357" s="204"/>
      <c r="H357" s="204"/>
      <c r="I357" s="207"/>
      <c r="J357" s="207"/>
      <c r="K357" s="219">
        <f>BK357</f>
        <v>0</v>
      </c>
      <c r="L357" s="204"/>
      <c r="M357" s="209"/>
      <c r="N357" s="210"/>
      <c r="O357" s="211"/>
      <c r="P357" s="211"/>
      <c r="Q357" s="212">
        <f>SUM(Q358:Q424)</f>
        <v>0</v>
      </c>
      <c r="R357" s="212">
        <f>SUM(R358:R424)</f>
        <v>0</v>
      </c>
      <c r="S357" s="211"/>
      <c r="T357" s="213">
        <f>SUM(T358:T424)</f>
        <v>0</v>
      </c>
      <c r="U357" s="211"/>
      <c r="V357" s="213">
        <f>SUM(V358:V424)</f>
        <v>0.0096600000000000019</v>
      </c>
      <c r="W357" s="211"/>
      <c r="X357" s="214">
        <f>SUM(X358:X424)</f>
        <v>0</v>
      </c>
      <c r="Y357" s="12"/>
      <c r="Z357" s="12"/>
      <c r="AA357" s="12"/>
      <c r="AB357" s="12"/>
      <c r="AC357" s="12"/>
      <c r="AD357" s="12"/>
      <c r="AE357" s="12"/>
      <c r="AR357" s="215" t="s">
        <v>82</v>
      </c>
      <c r="AT357" s="216" t="s">
        <v>73</v>
      </c>
      <c r="AU357" s="216" t="s">
        <v>82</v>
      </c>
      <c r="AY357" s="215" t="s">
        <v>194</v>
      </c>
      <c r="BK357" s="217">
        <f>SUM(BK358:BK424)</f>
        <v>0</v>
      </c>
    </row>
    <row r="358" s="2" customFormat="1" ht="24.15" customHeight="1">
      <c r="A358" s="41"/>
      <c r="B358" s="42"/>
      <c r="C358" s="220" t="s">
        <v>380</v>
      </c>
      <c r="D358" s="220" t="s">
        <v>197</v>
      </c>
      <c r="E358" s="221" t="s">
        <v>2173</v>
      </c>
      <c r="F358" s="222" t="s">
        <v>2174</v>
      </c>
      <c r="G358" s="223" t="s">
        <v>200</v>
      </c>
      <c r="H358" s="224">
        <v>630</v>
      </c>
      <c r="I358" s="225"/>
      <c r="J358" s="225"/>
      <c r="K358" s="226">
        <f>ROUND(P358*H358,2)</f>
        <v>0</v>
      </c>
      <c r="L358" s="222" t="s">
        <v>201</v>
      </c>
      <c r="M358" s="47"/>
      <c r="N358" s="227" t="s">
        <v>20</v>
      </c>
      <c r="O358" s="228" t="s">
        <v>43</v>
      </c>
      <c r="P358" s="229">
        <f>I358+J358</f>
        <v>0</v>
      </c>
      <c r="Q358" s="229">
        <f>ROUND(I358*H358,2)</f>
        <v>0</v>
      </c>
      <c r="R358" s="229">
        <f>ROUND(J358*H358,2)</f>
        <v>0</v>
      </c>
      <c r="S358" s="87"/>
      <c r="T358" s="230">
        <f>S358*H358</f>
        <v>0</v>
      </c>
      <c r="U358" s="230">
        <v>0</v>
      </c>
      <c r="V358" s="230">
        <f>U358*H358</f>
        <v>0</v>
      </c>
      <c r="W358" s="230">
        <v>0</v>
      </c>
      <c r="X358" s="231">
        <f>W358*H358</f>
        <v>0</v>
      </c>
      <c r="Y358" s="41"/>
      <c r="Z358" s="41"/>
      <c r="AA358" s="41"/>
      <c r="AB358" s="41"/>
      <c r="AC358" s="41"/>
      <c r="AD358" s="41"/>
      <c r="AE358" s="41"/>
      <c r="AR358" s="232" t="s">
        <v>202</v>
      </c>
      <c r="AT358" s="232" t="s">
        <v>197</v>
      </c>
      <c r="AU358" s="232" t="s">
        <v>84</v>
      </c>
      <c r="AY358" s="20" t="s">
        <v>194</v>
      </c>
      <c r="BE358" s="233">
        <f>IF(O358="základní",K358,0)</f>
        <v>0</v>
      </c>
      <c r="BF358" s="233">
        <f>IF(O358="snížená",K358,0)</f>
        <v>0</v>
      </c>
      <c r="BG358" s="233">
        <f>IF(O358="zákl. přenesená",K358,0)</f>
        <v>0</v>
      </c>
      <c r="BH358" s="233">
        <f>IF(O358="sníž. přenesená",K358,0)</f>
        <v>0</v>
      </c>
      <c r="BI358" s="233">
        <f>IF(O358="nulová",K358,0)</f>
        <v>0</v>
      </c>
      <c r="BJ358" s="20" t="s">
        <v>82</v>
      </c>
      <c r="BK358" s="233">
        <f>ROUND(P358*H358,2)</f>
        <v>0</v>
      </c>
      <c r="BL358" s="20" t="s">
        <v>202</v>
      </c>
      <c r="BM358" s="232" t="s">
        <v>2175</v>
      </c>
    </row>
    <row r="359" s="2" customFormat="1">
      <c r="A359" s="41"/>
      <c r="B359" s="42"/>
      <c r="C359" s="43"/>
      <c r="D359" s="234" t="s">
        <v>204</v>
      </c>
      <c r="E359" s="43"/>
      <c r="F359" s="235" t="s">
        <v>2176</v>
      </c>
      <c r="G359" s="43"/>
      <c r="H359" s="43"/>
      <c r="I359" s="236"/>
      <c r="J359" s="236"/>
      <c r="K359" s="43"/>
      <c r="L359" s="43"/>
      <c r="M359" s="47"/>
      <c r="N359" s="237"/>
      <c r="O359" s="238"/>
      <c r="P359" s="87"/>
      <c r="Q359" s="87"/>
      <c r="R359" s="87"/>
      <c r="S359" s="87"/>
      <c r="T359" s="87"/>
      <c r="U359" s="87"/>
      <c r="V359" s="87"/>
      <c r="W359" s="87"/>
      <c r="X359" s="88"/>
      <c r="Y359" s="41"/>
      <c r="Z359" s="41"/>
      <c r="AA359" s="41"/>
      <c r="AB359" s="41"/>
      <c r="AC359" s="41"/>
      <c r="AD359" s="41"/>
      <c r="AE359" s="41"/>
      <c r="AT359" s="20" t="s">
        <v>204</v>
      </c>
      <c r="AU359" s="20" t="s">
        <v>84</v>
      </c>
    </row>
    <row r="360" s="13" customFormat="1">
      <c r="A360" s="13"/>
      <c r="B360" s="239"/>
      <c r="C360" s="240"/>
      <c r="D360" s="241" t="s">
        <v>206</v>
      </c>
      <c r="E360" s="242" t="s">
        <v>20</v>
      </c>
      <c r="F360" s="243" t="s">
        <v>2177</v>
      </c>
      <c r="G360" s="240"/>
      <c r="H360" s="242" t="s">
        <v>20</v>
      </c>
      <c r="I360" s="244"/>
      <c r="J360" s="244"/>
      <c r="K360" s="240"/>
      <c r="L360" s="240"/>
      <c r="M360" s="245"/>
      <c r="N360" s="246"/>
      <c r="O360" s="247"/>
      <c r="P360" s="247"/>
      <c r="Q360" s="247"/>
      <c r="R360" s="247"/>
      <c r="S360" s="247"/>
      <c r="T360" s="247"/>
      <c r="U360" s="247"/>
      <c r="V360" s="247"/>
      <c r="W360" s="247"/>
      <c r="X360" s="248"/>
      <c r="Y360" s="13"/>
      <c r="Z360" s="13"/>
      <c r="AA360" s="13"/>
      <c r="AB360" s="13"/>
      <c r="AC360" s="13"/>
      <c r="AD360" s="13"/>
      <c r="AE360" s="13"/>
      <c r="AT360" s="249" t="s">
        <v>206</v>
      </c>
      <c r="AU360" s="249" t="s">
        <v>84</v>
      </c>
      <c r="AV360" s="13" t="s">
        <v>82</v>
      </c>
      <c r="AW360" s="13" t="s">
        <v>5</v>
      </c>
      <c r="AX360" s="13" t="s">
        <v>74</v>
      </c>
      <c r="AY360" s="249" t="s">
        <v>194</v>
      </c>
    </row>
    <row r="361" s="13" customFormat="1">
      <c r="A361" s="13"/>
      <c r="B361" s="239"/>
      <c r="C361" s="240"/>
      <c r="D361" s="241" t="s">
        <v>206</v>
      </c>
      <c r="E361" s="242" t="s">
        <v>20</v>
      </c>
      <c r="F361" s="243" t="s">
        <v>2047</v>
      </c>
      <c r="G361" s="240"/>
      <c r="H361" s="242" t="s">
        <v>20</v>
      </c>
      <c r="I361" s="244"/>
      <c r="J361" s="244"/>
      <c r="K361" s="240"/>
      <c r="L361" s="240"/>
      <c r="M361" s="245"/>
      <c r="N361" s="246"/>
      <c r="O361" s="247"/>
      <c r="P361" s="247"/>
      <c r="Q361" s="247"/>
      <c r="R361" s="247"/>
      <c r="S361" s="247"/>
      <c r="T361" s="247"/>
      <c r="U361" s="247"/>
      <c r="V361" s="247"/>
      <c r="W361" s="247"/>
      <c r="X361" s="248"/>
      <c r="Y361" s="13"/>
      <c r="Z361" s="13"/>
      <c r="AA361" s="13"/>
      <c r="AB361" s="13"/>
      <c r="AC361" s="13"/>
      <c r="AD361" s="13"/>
      <c r="AE361" s="13"/>
      <c r="AT361" s="249" t="s">
        <v>206</v>
      </c>
      <c r="AU361" s="249" t="s">
        <v>84</v>
      </c>
      <c r="AV361" s="13" t="s">
        <v>82</v>
      </c>
      <c r="AW361" s="13" t="s">
        <v>5</v>
      </c>
      <c r="AX361" s="13" t="s">
        <v>74</v>
      </c>
      <c r="AY361" s="249" t="s">
        <v>194</v>
      </c>
    </row>
    <row r="362" s="13" customFormat="1">
      <c r="A362" s="13"/>
      <c r="B362" s="239"/>
      <c r="C362" s="240"/>
      <c r="D362" s="241" t="s">
        <v>206</v>
      </c>
      <c r="E362" s="242" t="s">
        <v>20</v>
      </c>
      <c r="F362" s="243" t="s">
        <v>200</v>
      </c>
      <c r="G362" s="240"/>
      <c r="H362" s="242" t="s">
        <v>20</v>
      </c>
      <c r="I362" s="244"/>
      <c r="J362" s="244"/>
      <c r="K362" s="240"/>
      <c r="L362" s="240"/>
      <c r="M362" s="245"/>
      <c r="N362" s="246"/>
      <c r="O362" s="247"/>
      <c r="P362" s="247"/>
      <c r="Q362" s="247"/>
      <c r="R362" s="247"/>
      <c r="S362" s="247"/>
      <c r="T362" s="247"/>
      <c r="U362" s="247"/>
      <c r="V362" s="247"/>
      <c r="W362" s="247"/>
      <c r="X362" s="248"/>
      <c r="Y362" s="13"/>
      <c r="Z362" s="13"/>
      <c r="AA362" s="13"/>
      <c r="AB362" s="13"/>
      <c r="AC362" s="13"/>
      <c r="AD362" s="13"/>
      <c r="AE362" s="13"/>
      <c r="AT362" s="249" t="s">
        <v>206</v>
      </c>
      <c r="AU362" s="249" t="s">
        <v>84</v>
      </c>
      <c r="AV362" s="13" t="s">
        <v>82</v>
      </c>
      <c r="AW362" s="13" t="s">
        <v>5</v>
      </c>
      <c r="AX362" s="13" t="s">
        <v>74</v>
      </c>
      <c r="AY362" s="249" t="s">
        <v>194</v>
      </c>
    </row>
    <row r="363" s="14" customFormat="1">
      <c r="A363" s="14"/>
      <c r="B363" s="250"/>
      <c r="C363" s="251"/>
      <c r="D363" s="241" t="s">
        <v>206</v>
      </c>
      <c r="E363" s="252" t="s">
        <v>20</v>
      </c>
      <c r="F363" s="253" t="s">
        <v>2178</v>
      </c>
      <c r="G363" s="251"/>
      <c r="H363" s="254">
        <v>630</v>
      </c>
      <c r="I363" s="255"/>
      <c r="J363" s="255"/>
      <c r="K363" s="251"/>
      <c r="L363" s="251"/>
      <c r="M363" s="256"/>
      <c r="N363" s="257"/>
      <c r="O363" s="258"/>
      <c r="P363" s="258"/>
      <c r="Q363" s="258"/>
      <c r="R363" s="258"/>
      <c r="S363" s="258"/>
      <c r="T363" s="258"/>
      <c r="U363" s="258"/>
      <c r="V363" s="258"/>
      <c r="W363" s="258"/>
      <c r="X363" s="259"/>
      <c r="Y363" s="14"/>
      <c r="Z363" s="14"/>
      <c r="AA363" s="14"/>
      <c r="AB363" s="14"/>
      <c r="AC363" s="14"/>
      <c r="AD363" s="14"/>
      <c r="AE363" s="14"/>
      <c r="AT363" s="260" t="s">
        <v>206</v>
      </c>
      <c r="AU363" s="260" t="s">
        <v>84</v>
      </c>
      <c r="AV363" s="14" t="s">
        <v>84</v>
      </c>
      <c r="AW363" s="14" t="s">
        <v>5</v>
      </c>
      <c r="AX363" s="14" t="s">
        <v>74</v>
      </c>
      <c r="AY363" s="260" t="s">
        <v>194</v>
      </c>
    </row>
    <row r="364" s="15" customFormat="1">
      <c r="A364" s="15"/>
      <c r="B364" s="261"/>
      <c r="C364" s="262"/>
      <c r="D364" s="241" t="s">
        <v>206</v>
      </c>
      <c r="E364" s="263" t="s">
        <v>20</v>
      </c>
      <c r="F364" s="264" t="s">
        <v>210</v>
      </c>
      <c r="G364" s="262"/>
      <c r="H364" s="265">
        <v>630</v>
      </c>
      <c r="I364" s="266"/>
      <c r="J364" s="266"/>
      <c r="K364" s="262"/>
      <c r="L364" s="262"/>
      <c r="M364" s="267"/>
      <c r="N364" s="268"/>
      <c r="O364" s="269"/>
      <c r="P364" s="269"/>
      <c r="Q364" s="269"/>
      <c r="R364" s="269"/>
      <c r="S364" s="269"/>
      <c r="T364" s="269"/>
      <c r="U364" s="269"/>
      <c r="V364" s="269"/>
      <c r="W364" s="269"/>
      <c r="X364" s="270"/>
      <c r="Y364" s="15"/>
      <c r="Z364" s="15"/>
      <c r="AA364" s="15"/>
      <c r="AB364" s="15"/>
      <c r="AC364" s="15"/>
      <c r="AD364" s="15"/>
      <c r="AE364" s="15"/>
      <c r="AT364" s="271" t="s">
        <v>206</v>
      </c>
      <c r="AU364" s="271" t="s">
        <v>84</v>
      </c>
      <c r="AV364" s="15" t="s">
        <v>202</v>
      </c>
      <c r="AW364" s="15" t="s">
        <v>5</v>
      </c>
      <c r="AX364" s="15" t="s">
        <v>82</v>
      </c>
      <c r="AY364" s="271" t="s">
        <v>194</v>
      </c>
    </row>
    <row r="365" s="2" customFormat="1" ht="33" customHeight="1">
      <c r="A365" s="41"/>
      <c r="B365" s="42"/>
      <c r="C365" s="220" t="s">
        <v>361</v>
      </c>
      <c r="D365" s="220" t="s">
        <v>197</v>
      </c>
      <c r="E365" s="221" t="s">
        <v>2179</v>
      </c>
      <c r="F365" s="222" t="s">
        <v>2180</v>
      </c>
      <c r="G365" s="223" t="s">
        <v>200</v>
      </c>
      <c r="H365" s="224">
        <v>210</v>
      </c>
      <c r="I365" s="225"/>
      <c r="J365" s="225"/>
      <c r="K365" s="226">
        <f>ROUND(P365*H365,2)</f>
        <v>0</v>
      </c>
      <c r="L365" s="222" t="s">
        <v>201</v>
      </c>
      <c r="M365" s="47"/>
      <c r="N365" s="227" t="s">
        <v>20</v>
      </c>
      <c r="O365" s="228" t="s">
        <v>43</v>
      </c>
      <c r="P365" s="229">
        <f>I365+J365</f>
        <v>0</v>
      </c>
      <c r="Q365" s="229">
        <f>ROUND(I365*H365,2)</f>
        <v>0</v>
      </c>
      <c r="R365" s="229">
        <f>ROUND(J365*H365,2)</f>
        <v>0</v>
      </c>
      <c r="S365" s="87"/>
      <c r="T365" s="230">
        <f>S365*H365</f>
        <v>0</v>
      </c>
      <c r="U365" s="230">
        <v>0</v>
      </c>
      <c r="V365" s="230">
        <f>U365*H365</f>
        <v>0</v>
      </c>
      <c r="W365" s="230">
        <v>0</v>
      </c>
      <c r="X365" s="231">
        <f>W365*H365</f>
        <v>0</v>
      </c>
      <c r="Y365" s="41"/>
      <c r="Z365" s="41"/>
      <c r="AA365" s="41"/>
      <c r="AB365" s="41"/>
      <c r="AC365" s="41"/>
      <c r="AD365" s="41"/>
      <c r="AE365" s="41"/>
      <c r="AR365" s="232" t="s">
        <v>202</v>
      </c>
      <c r="AT365" s="232" t="s">
        <v>197</v>
      </c>
      <c r="AU365" s="232" t="s">
        <v>84</v>
      </c>
      <c r="AY365" s="20" t="s">
        <v>194</v>
      </c>
      <c r="BE365" s="233">
        <f>IF(O365="základní",K365,0)</f>
        <v>0</v>
      </c>
      <c r="BF365" s="233">
        <f>IF(O365="snížená",K365,0)</f>
        <v>0</v>
      </c>
      <c r="BG365" s="233">
        <f>IF(O365="zákl. přenesená",K365,0)</f>
        <v>0</v>
      </c>
      <c r="BH365" s="233">
        <f>IF(O365="sníž. přenesená",K365,0)</f>
        <v>0</v>
      </c>
      <c r="BI365" s="233">
        <f>IF(O365="nulová",K365,0)</f>
        <v>0</v>
      </c>
      <c r="BJ365" s="20" t="s">
        <v>82</v>
      </c>
      <c r="BK365" s="233">
        <f>ROUND(P365*H365,2)</f>
        <v>0</v>
      </c>
      <c r="BL365" s="20" t="s">
        <v>202</v>
      </c>
      <c r="BM365" s="232" t="s">
        <v>2181</v>
      </c>
    </row>
    <row r="366" s="2" customFormat="1">
      <c r="A366" s="41"/>
      <c r="B366" s="42"/>
      <c r="C366" s="43"/>
      <c r="D366" s="234" t="s">
        <v>204</v>
      </c>
      <c r="E366" s="43"/>
      <c r="F366" s="235" t="s">
        <v>2182</v>
      </c>
      <c r="G366" s="43"/>
      <c r="H366" s="43"/>
      <c r="I366" s="236"/>
      <c r="J366" s="236"/>
      <c r="K366" s="43"/>
      <c r="L366" s="43"/>
      <c r="M366" s="47"/>
      <c r="N366" s="237"/>
      <c r="O366" s="238"/>
      <c r="P366" s="87"/>
      <c r="Q366" s="87"/>
      <c r="R366" s="87"/>
      <c r="S366" s="87"/>
      <c r="T366" s="87"/>
      <c r="U366" s="87"/>
      <c r="V366" s="87"/>
      <c r="W366" s="87"/>
      <c r="X366" s="88"/>
      <c r="Y366" s="41"/>
      <c r="Z366" s="41"/>
      <c r="AA366" s="41"/>
      <c r="AB366" s="41"/>
      <c r="AC366" s="41"/>
      <c r="AD366" s="41"/>
      <c r="AE366" s="41"/>
      <c r="AT366" s="20" t="s">
        <v>204</v>
      </c>
      <c r="AU366" s="20" t="s">
        <v>84</v>
      </c>
    </row>
    <row r="367" s="13" customFormat="1">
      <c r="A367" s="13"/>
      <c r="B367" s="239"/>
      <c r="C367" s="240"/>
      <c r="D367" s="241" t="s">
        <v>206</v>
      </c>
      <c r="E367" s="242" t="s">
        <v>20</v>
      </c>
      <c r="F367" s="243" t="s">
        <v>2177</v>
      </c>
      <c r="G367" s="240"/>
      <c r="H367" s="242" t="s">
        <v>20</v>
      </c>
      <c r="I367" s="244"/>
      <c r="J367" s="244"/>
      <c r="K367" s="240"/>
      <c r="L367" s="240"/>
      <c r="M367" s="245"/>
      <c r="N367" s="246"/>
      <c r="O367" s="247"/>
      <c r="P367" s="247"/>
      <c r="Q367" s="247"/>
      <c r="R367" s="247"/>
      <c r="S367" s="247"/>
      <c r="T367" s="247"/>
      <c r="U367" s="247"/>
      <c r="V367" s="247"/>
      <c r="W367" s="247"/>
      <c r="X367" s="248"/>
      <c r="Y367" s="13"/>
      <c r="Z367" s="13"/>
      <c r="AA367" s="13"/>
      <c r="AB367" s="13"/>
      <c r="AC367" s="13"/>
      <c r="AD367" s="13"/>
      <c r="AE367" s="13"/>
      <c r="AT367" s="249" t="s">
        <v>206</v>
      </c>
      <c r="AU367" s="249" t="s">
        <v>84</v>
      </c>
      <c r="AV367" s="13" t="s">
        <v>82</v>
      </c>
      <c r="AW367" s="13" t="s">
        <v>5</v>
      </c>
      <c r="AX367" s="13" t="s">
        <v>74</v>
      </c>
      <c r="AY367" s="249" t="s">
        <v>194</v>
      </c>
    </row>
    <row r="368" s="14" customFormat="1">
      <c r="A368" s="14"/>
      <c r="B368" s="250"/>
      <c r="C368" s="251"/>
      <c r="D368" s="241" t="s">
        <v>206</v>
      </c>
      <c r="E368" s="252" t="s">
        <v>20</v>
      </c>
      <c r="F368" s="253" t="s">
        <v>1347</v>
      </c>
      <c r="G368" s="251"/>
      <c r="H368" s="254">
        <v>210</v>
      </c>
      <c r="I368" s="255"/>
      <c r="J368" s="255"/>
      <c r="K368" s="251"/>
      <c r="L368" s="251"/>
      <c r="M368" s="256"/>
      <c r="N368" s="257"/>
      <c r="O368" s="258"/>
      <c r="P368" s="258"/>
      <c r="Q368" s="258"/>
      <c r="R368" s="258"/>
      <c r="S368" s="258"/>
      <c r="T368" s="258"/>
      <c r="U368" s="258"/>
      <c r="V368" s="258"/>
      <c r="W368" s="258"/>
      <c r="X368" s="259"/>
      <c r="Y368" s="14"/>
      <c r="Z368" s="14"/>
      <c r="AA368" s="14"/>
      <c r="AB368" s="14"/>
      <c r="AC368" s="14"/>
      <c r="AD368" s="14"/>
      <c r="AE368" s="14"/>
      <c r="AT368" s="260" t="s">
        <v>206</v>
      </c>
      <c r="AU368" s="260" t="s">
        <v>84</v>
      </c>
      <c r="AV368" s="14" t="s">
        <v>84</v>
      </c>
      <c r="AW368" s="14" t="s">
        <v>5</v>
      </c>
      <c r="AX368" s="14" t="s">
        <v>74</v>
      </c>
      <c r="AY368" s="260" t="s">
        <v>194</v>
      </c>
    </row>
    <row r="369" s="15" customFormat="1">
      <c r="A369" s="15"/>
      <c r="B369" s="261"/>
      <c r="C369" s="262"/>
      <c r="D369" s="241" t="s">
        <v>206</v>
      </c>
      <c r="E369" s="263" t="s">
        <v>20</v>
      </c>
      <c r="F369" s="264" t="s">
        <v>210</v>
      </c>
      <c r="G369" s="262"/>
      <c r="H369" s="265">
        <v>210</v>
      </c>
      <c r="I369" s="266"/>
      <c r="J369" s="266"/>
      <c r="K369" s="262"/>
      <c r="L369" s="262"/>
      <c r="M369" s="267"/>
      <c r="N369" s="268"/>
      <c r="O369" s="269"/>
      <c r="P369" s="269"/>
      <c r="Q369" s="269"/>
      <c r="R369" s="269"/>
      <c r="S369" s="269"/>
      <c r="T369" s="269"/>
      <c r="U369" s="269"/>
      <c r="V369" s="269"/>
      <c r="W369" s="269"/>
      <c r="X369" s="270"/>
      <c r="Y369" s="15"/>
      <c r="Z369" s="15"/>
      <c r="AA369" s="15"/>
      <c r="AB369" s="15"/>
      <c r="AC369" s="15"/>
      <c r="AD369" s="15"/>
      <c r="AE369" s="15"/>
      <c r="AT369" s="271" t="s">
        <v>206</v>
      </c>
      <c r="AU369" s="271" t="s">
        <v>84</v>
      </c>
      <c r="AV369" s="15" t="s">
        <v>202</v>
      </c>
      <c r="AW369" s="15" t="s">
        <v>5</v>
      </c>
      <c r="AX369" s="15" t="s">
        <v>82</v>
      </c>
      <c r="AY369" s="271" t="s">
        <v>194</v>
      </c>
    </row>
    <row r="370" s="2" customFormat="1" ht="24.15" customHeight="1">
      <c r="A370" s="41"/>
      <c r="B370" s="42"/>
      <c r="C370" s="220" t="s">
        <v>364</v>
      </c>
      <c r="D370" s="220" t="s">
        <v>197</v>
      </c>
      <c r="E370" s="221" t="s">
        <v>2183</v>
      </c>
      <c r="F370" s="222" t="s">
        <v>2184</v>
      </c>
      <c r="G370" s="223" t="s">
        <v>200</v>
      </c>
      <c r="H370" s="224">
        <v>210</v>
      </c>
      <c r="I370" s="225"/>
      <c r="J370" s="225"/>
      <c r="K370" s="226">
        <f>ROUND(P370*H370,2)</f>
        <v>0</v>
      </c>
      <c r="L370" s="222" t="s">
        <v>201</v>
      </c>
      <c r="M370" s="47"/>
      <c r="N370" s="227" t="s">
        <v>20</v>
      </c>
      <c r="O370" s="228" t="s">
        <v>43</v>
      </c>
      <c r="P370" s="229">
        <f>I370+J370</f>
        <v>0</v>
      </c>
      <c r="Q370" s="229">
        <f>ROUND(I370*H370,2)</f>
        <v>0</v>
      </c>
      <c r="R370" s="229">
        <f>ROUND(J370*H370,2)</f>
        <v>0</v>
      </c>
      <c r="S370" s="87"/>
      <c r="T370" s="230">
        <f>S370*H370</f>
        <v>0</v>
      </c>
      <c r="U370" s="230">
        <v>0</v>
      </c>
      <c r="V370" s="230">
        <f>U370*H370</f>
        <v>0</v>
      </c>
      <c r="W370" s="230">
        <v>0</v>
      </c>
      <c r="X370" s="231">
        <f>W370*H370</f>
        <v>0</v>
      </c>
      <c r="Y370" s="41"/>
      <c r="Z370" s="41"/>
      <c r="AA370" s="41"/>
      <c r="AB370" s="41"/>
      <c r="AC370" s="41"/>
      <c r="AD370" s="41"/>
      <c r="AE370" s="41"/>
      <c r="AR370" s="232" t="s">
        <v>202</v>
      </c>
      <c r="AT370" s="232" t="s">
        <v>197</v>
      </c>
      <c r="AU370" s="232" t="s">
        <v>84</v>
      </c>
      <c r="AY370" s="20" t="s">
        <v>194</v>
      </c>
      <c r="BE370" s="233">
        <f>IF(O370="základní",K370,0)</f>
        <v>0</v>
      </c>
      <c r="BF370" s="233">
        <f>IF(O370="snížená",K370,0)</f>
        <v>0</v>
      </c>
      <c r="BG370" s="233">
        <f>IF(O370="zákl. přenesená",K370,0)</f>
        <v>0</v>
      </c>
      <c r="BH370" s="233">
        <f>IF(O370="sníž. přenesená",K370,0)</f>
        <v>0</v>
      </c>
      <c r="BI370" s="233">
        <f>IF(O370="nulová",K370,0)</f>
        <v>0</v>
      </c>
      <c r="BJ370" s="20" t="s">
        <v>82</v>
      </c>
      <c r="BK370" s="233">
        <f>ROUND(P370*H370,2)</f>
        <v>0</v>
      </c>
      <c r="BL370" s="20" t="s">
        <v>202</v>
      </c>
      <c r="BM370" s="232" t="s">
        <v>2185</v>
      </c>
    </row>
    <row r="371" s="2" customFormat="1">
      <c r="A371" s="41"/>
      <c r="B371" s="42"/>
      <c r="C371" s="43"/>
      <c r="D371" s="234" t="s">
        <v>204</v>
      </c>
      <c r="E371" s="43"/>
      <c r="F371" s="235" t="s">
        <v>2186</v>
      </c>
      <c r="G371" s="43"/>
      <c r="H371" s="43"/>
      <c r="I371" s="236"/>
      <c r="J371" s="236"/>
      <c r="K371" s="43"/>
      <c r="L371" s="43"/>
      <c r="M371" s="47"/>
      <c r="N371" s="237"/>
      <c r="O371" s="238"/>
      <c r="P371" s="87"/>
      <c r="Q371" s="87"/>
      <c r="R371" s="87"/>
      <c r="S371" s="87"/>
      <c r="T371" s="87"/>
      <c r="U371" s="87"/>
      <c r="V371" s="87"/>
      <c r="W371" s="87"/>
      <c r="X371" s="88"/>
      <c r="Y371" s="41"/>
      <c r="Z371" s="41"/>
      <c r="AA371" s="41"/>
      <c r="AB371" s="41"/>
      <c r="AC371" s="41"/>
      <c r="AD371" s="41"/>
      <c r="AE371" s="41"/>
      <c r="AT371" s="20" t="s">
        <v>204</v>
      </c>
      <c r="AU371" s="20" t="s">
        <v>84</v>
      </c>
    </row>
    <row r="372" s="13" customFormat="1">
      <c r="A372" s="13"/>
      <c r="B372" s="239"/>
      <c r="C372" s="240"/>
      <c r="D372" s="241" t="s">
        <v>206</v>
      </c>
      <c r="E372" s="242" t="s">
        <v>20</v>
      </c>
      <c r="F372" s="243" t="s">
        <v>2177</v>
      </c>
      <c r="G372" s="240"/>
      <c r="H372" s="242" t="s">
        <v>20</v>
      </c>
      <c r="I372" s="244"/>
      <c r="J372" s="244"/>
      <c r="K372" s="240"/>
      <c r="L372" s="240"/>
      <c r="M372" s="245"/>
      <c r="N372" s="246"/>
      <c r="O372" s="247"/>
      <c r="P372" s="247"/>
      <c r="Q372" s="247"/>
      <c r="R372" s="247"/>
      <c r="S372" s="247"/>
      <c r="T372" s="247"/>
      <c r="U372" s="247"/>
      <c r="V372" s="247"/>
      <c r="W372" s="247"/>
      <c r="X372" s="248"/>
      <c r="Y372" s="13"/>
      <c r="Z372" s="13"/>
      <c r="AA372" s="13"/>
      <c r="AB372" s="13"/>
      <c r="AC372" s="13"/>
      <c r="AD372" s="13"/>
      <c r="AE372" s="13"/>
      <c r="AT372" s="249" t="s">
        <v>206</v>
      </c>
      <c r="AU372" s="249" t="s">
        <v>84</v>
      </c>
      <c r="AV372" s="13" t="s">
        <v>82</v>
      </c>
      <c r="AW372" s="13" t="s">
        <v>5</v>
      </c>
      <c r="AX372" s="13" t="s">
        <v>74</v>
      </c>
      <c r="AY372" s="249" t="s">
        <v>194</v>
      </c>
    </row>
    <row r="373" s="13" customFormat="1">
      <c r="A373" s="13"/>
      <c r="B373" s="239"/>
      <c r="C373" s="240"/>
      <c r="D373" s="241" t="s">
        <v>206</v>
      </c>
      <c r="E373" s="242" t="s">
        <v>20</v>
      </c>
      <c r="F373" s="243" t="s">
        <v>2125</v>
      </c>
      <c r="G373" s="240"/>
      <c r="H373" s="242" t="s">
        <v>20</v>
      </c>
      <c r="I373" s="244"/>
      <c r="J373" s="244"/>
      <c r="K373" s="240"/>
      <c r="L373" s="240"/>
      <c r="M373" s="245"/>
      <c r="N373" s="246"/>
      <c r="O373" s="247"/>
      <c r="P373" s="247"/>
      <c r="Q373" s="247"/>
      <c r="R373" s="247"/>
      <c r="S373" s="247"/>
      <c r="T373" s="247"/>
      <c r="U373" s="247"/>
      <c r="V373" s="247"/>
      <c r="W373" s="247"/>
      <c r="X373" s="248"/>
      <c r="Y373" s="13"/>
      <c r="Z373" s="13"/>
      <c r="AA373" s="13"/>
      <c r="AB373" s="13"/>
      <c r="AC373" s="13"/>
      <c r="AD373" s="13"/>
      <c r="AE373" s="13"/>
      <c r="AT373" s="249" t="s">
        <v>206</v>
      </c>
      <c r="AU373" s="249" t="s">
        <v>84</v>
      </c>
      <c r="AV373" s="13" t="s">
        <v>82</v>
      </c>
      <c r="AW373" s="13" t="s">
        <v>5</v>
      </c>
      <c r="AX373" s="13" t="s">
        <v>74</v>
      </c>
      <c r="AY373" s="249" t="s">
        <v>194</v>
      </c>
    </row>
    <row r="374" s="13" customFormat="1">
      <c r="A374" s="13"/>
      <c r="B374" s="239"/>
      <c r="C374" s="240"/>
      <c r="D374" s="241" t="s">
        <v>206</v>
      </c>
      <c r="E374" s="242" t="s">
        <v>20</v>
      </c>
      <c r="F374" s="243" t="s">
        <v>200</v>
      </c>
      <c r="G374" s="240"/>
      <c r="H374" s="242" t="s">
        <v>20</v>
      </c>
      <c r="I374" s="244"/>
      <c r="J374" s="244"/>
      <c r="K374" s="240"/>
      <c r="L374" s="240"/>
      <c r="M374" s="245"/>
      <c r="N374" s="246"/>
      <c r="O374" s="247"/>
      <c r="P374" s="247"/>
      <c r="Q374" s="247"/>
      <c r="R374" s="247"/>
      <c r="S374" s="247"/>
      <c r="T374" s="247"/>
      <c r="U374" s="247"/>
      <c r="V374" s="247"/>
      <c r="W374" s="247"/>
      <c r="X374" s="248"/>
      <c r="Y374" s="13"/>
      <c r="Z374" s="13"/>
      <c r="AA374" s="13"/>
      <c r="AB374" s="13"/>
      <c r="AC374" s="13"/>
      <c r="AD374" s="13"/>
      <c r="AE374" s="13"/>
      <c r="AT374" s="249" t="s">
        <v>206</v>
      </c>
      <c r="AU374" s="249" t="s">
        <v>84</v>
      </c>
      <c r="AV374" s="13" t="s">
        <v>82</v>
      </c>
      <c r="AW374" s="13" t="s">
        <v>5</v>
      </c>
      <c r="AX374" s="13" t="s">
        <v>74</v>
      </c>
      <c r="AY374" s="249" t="s">
        <v>194</v>
      </c>
    </row>
    <row r="375" s="14" customFormat="1">
      <c r="A375" s="14"/>
      <c r="B375" s="250"/>
      <c r="C375" s="251"/>
      <c r="D375" s="241" t="s">
        <v>206</v>
      </c>
      <c r="E375" s="252" t="s">
        <v>20</v>
      </c>
      <c r="F375" s="253" t="s">
        <v>1347</v>
      </c>
      <c r="G375" s="251"/>
      <c r="H375" s="254">
        <v>210</v>
      </c>
      <c r="I375" s="255"/>
      <c r="J375" s="255"/>
      <c r="K375" s="251"/>
      <c r="L375" s="251"/>
      <c r="M375" s="256"/>
      <c r="N375" s="257"/>
      <c r="O375" s="258"/>
      <c r="P375" s="258"/>
      <c r="Q375" s="258"/>
      <c r="R375" s="258"/>
      <c r="S375" s="258"/>
      <c r="T375" s="258"/>
      <c r="U375" s="258"/>
      <c r="V375" s="258"/>
      <c r="W375" s="258"/>
      <c r="X375" s="259"/>
      <c r="Y375" s="14"/>
      <c r="Z375" s="14"/>
      <c r="AA375" s="14"/>
      <c r="AB375" s="14"/>
      <c r="AC375" s="14"/>
      <c r="AD375" s="14"/>
      <c r="AE375" s="14"/>
      <c r="AT375" s="260" t="s">
        <v>206</v>
      </c>
      <c r="AU375" s="260" t="s">
        <v>84</v>
      </c>
      <c r="AV375" s="14" t="s">
        <v>84</v>
      </c>
      <c r="AW375" s="14" t="s">
        <v>5</v>
      </c>
      <c r="AX375" s="14" t="s">
        <v>74</v>
      </c>
      <c r="AY375" s="260" t="s">
        <v>194</v>
      </c>
    </row>
    <row r="376" s="15" customFormat="1">
      <c r="A376" s="15"/>
      <c r="B376" s="261"/>
      <c r="C376" s="262"/>
      <c r="D376" s="241" t="s">
        <v>206</v>
      </c>
      <c r="E376" s="263" t="s">
        <v>20</v>
      </c>
      <c r="F376" s="264" t="s">
        <v>210</v>
      </c>
      <c r="G376" s="262"/>
      <c r="H376" s="265">
        <v>210</v>
      </c>
      <c r="I376" s="266"/>
      <c r="J376" s="266"/>
      <c r="K376" s="262"/>
      <c r="L376" s="262"/>
      <c r="M376" s="267"/>
      <c r="N376" s="268"/>
      <c r="O376" s="269"/>
      <c r="P376" s="269"/>
      <c r="Q376" s="269"/>
      <c r="R376" s="269"/>
      <c r="S376" s="269"/>
      <c r="T376" s="269"/>
      <c r="U376" s="269"/>
      <c r="V376" s="269"/>
      <c r="W376" s="269"/>
      <c r="X376" s="270"/>
      <c r="Y376" s="15"/>
      <c r="Z376" s="15"/>
      <c r="AA376" s="15"/>
      <c r="AB376" s="15"/>
      <c r="AC376" s="15"/>
      <c r="AD376" s="15"/>
      <c r="AE376" s="15"/>
      <c r="AT376" s="271" t="s">
        <v>206</v>
      </c>
      <c r="AU376" s="271" t="s">
        <v>84</v>
      </c>
      <c r="AV376" s="15" t="s">
        <v>202</v>
      </c>
      <c r="AW376" s="15" t="s">
        <v>5</v>
      </c>
      <c r="AX376" s="15" t="s">
        <v>82</v>
      </c>
      <c r="AY376" s="271" t="s">
        <v>194</v>
      </c>
    </row>
    <row r="377" s="2" customFormat="1" ht="16.5" customHeight="1">
      <c r="A377" s="41"/>
      <c r="B377" s="42"/>
      <c r="C377" s="283" t="s">
        <v>357</v>
      </c>
      <c r="D377" s="283" t="s">
        <v>418</v>
      </c>
      <c r="E377" s="284" t="s">
        <v>2064</v>
      </c>
      <c r="F377" s="285" t="s">
        <v>2065</v>
      </c>
      <c r="G377" s="286" t="s">
        <v>1642</v>
      </c>
      <c r="H377" s="287">
        <v>1.26</v>
      </c>
      <c r="I377" s="288"/>
      <c r="J377" s="289"/>
      <c r="K377" s="290">
        <f>ROUND(P377*H377,2)</f>
        <v>0</v>
      </c>
      <c r="L377" s="285" t="s">
        <v>20</v>
      </c>
      <c r="M377" s="291"/>
      <c r="N377" s="292" t="s">
        <v>20</v>
      </c>
      <c r="O377" s="228" t="s">
        <v>43</v>
      </c>
      <c r="P377" s="229">
        <f>I377+J377</f>
        <v>0</v>
      </c>
      <c r="Q377" s="229">
        <f>ROUND(I377*H377,2)</f>
        <v>0</v>
      </c>
      <c r="R377" s="229">
        <f>ROUND(J377*H377,2)</f>
        <v>0</v>
      </c>
      <c r="S377" s="87"/>
      <c r="T377" s="230">
        <f>S377*H377</f>
        <v>0</v>
      </c>
      <c r="U377" s="230">
        <v>0.001</v>
      </c>
      <c r="V377" s="230">
        <f>U377*H377</f>
        <v>0.0012600000000000001</v>
      </c>
      <c r="W377" s="230">
        <v>0</v>
      </c>
      <c r="X377" s="231">
        <f>W377*H377</f>
        <v>0</v>
      </c>
      <c r="Y377" s="41"/>
      <c r="Z377" s="41"/>
      <c r="AA377" s="41"/>
      <c r="AB377" s="41"/>
      <c r="AC377" s="41"/>
      <c r="AD377" s="41"/>
      <c r="AE377" s="41"/>
      <c r="AR377" s="232" t="s">
        <v>243</v>
      </c>
      <c r="AT377" s="232" t="s">
        <v>418</v>
      </c>
      <c r="AU377" s="232" t="s">
        <v>84</v>
      </c>
      <c r="AY377" s="20" t="s">
        <v>194</v>
      </c>
      <c r="BE377" s="233">
        <f>IF(O377="základní",K377,0)</f>
        <v>0</v>
      </c>
      <c r="BF377" s="233">
        <f>IF(O377="snížená",K377,0)</f>
        <v>0</v>
      </c>
      <c r="BG377" s="233">
        <f>IF(O377="zákl. přenesená",K377,0)</f>
        <v>0</v>
      </c>
      <c r="BH377" s="233">
        <f>IF(O377="sníž. přenesená",K377,0)</f>
        <v>0</v>
      </c>
      <c r="BI377" s="233">
        <f>IF(O377="nulová",K377,0)</f>
        <v>0</v>
      </c>
      <c r="BJ377" s="20" t="s">
        <v>82</v>
      </c>
      <c r="BK377" s="233">
        <f>ROUND(P377*H377,2)</f>
        <v>0</v>
      </c>
      <c r="BL377" s="20" t="s">
        <v>202</v>
      </c>
      <c r="BM377" s="232" t="s">
        <v>2187</v>
      </c>
    </row>
    <row r="378" s="13" customFormat="1">
      <c r="A378" s="13"/>
      <c r="B378" s="239"/>
      <c r="C378" s="240"/>
      <c r="D378" s="241" t="s">
        <v>206</v>
      </c>
      <c r="E378" s="242" t="s">
        <v>20</v>
      </c>
      <c r="F378" s="243" t="s">
        <v>2177</v>
      </c>
      <c r="G378" s="240"/>
      <c r="H378" s="242" t="s">
        <v>20</v>
      </c>
      <c r="I378" s="244"/>
      <c r="J378" s="244"/>
      <c r="K378" s="240"/>
      <c r="L378" s="240"/>
      <c r="M378" s="245"/>
      <c r="N378" s="246"/>
      <c r="O378" s="247"/>
      <c r="P378" s="247"/>
      <c r="Q378" s="247"/>
      <c r="R378" s="247"/>
      <c r="S378" s="247"/>
      <c r="T378" s="247"/>
      <c r="U378" s="247"/>
      <c r="V378" s="247"/>
      <c r="W378" s="247"/>
      <c r="X378" s="248"/>
      <c r="Y378" s="13"/>
      <c r="Z378" s="13"/>
      <c r="AA378" s="13"/>
      <c r="AB378" s="13"/>
      <c r="AC378" s="13"/>
      <c r="AD378" s="13"/>
      <c r="AE378" s="13"/>
      <c r="AT378" s="249" t="s">
        <v>206</v>
      </c>
      <c r="AU378" s="249" t="s">
        <v>84</v>
      </c>
      <c r="AV378" s="13" t="s">
        <v>82</v>
      </c>
      <c r="AW378" s="13" t="s">
        <v>5</v>
      </c>
      <c r="AX378" s="13" t="s">
        <v>74</v>
      </c>
      <c r="AY378" s="249" t="s">
        <v>194</v>
      </c>
    </row>
    <row r="379" s="13" customFormat="1">
      <c r="A379" s="13"/>
      <c r="B379" s="239"/>
      <c r="C379" s="240"/>
      <c r="D379" s="241" t="s">
        <v>206</v>
      </c>
      <c r="E379" s="242" t="s">
        <v>20</v>
      </c>
      <c r="F379" s="243" t="s">
        <v>2065</v>
      </c>
      <c r="G379" s="240"/>
      <c r="H379" s="242" t="s">
        <v>20</v>
      </c>
      <c r="I379" s="244"/>
      <c r="J379" s="244"/>
      <c r="K379" s="240"/>
      <c r="L379" s="240"/>
      <c r="M379" s="245"/>
      <c r="N379" s="246"/>
      <c r="O379" s="247"/>
      <c r="P379" s="247"/>
      <c r="Q379" s="247"/>
      <c r="R379" s="247"/>
      <c r="S379" s="247"/>
      <c r="T379" s="247"/>
      <c r="U379" s="247"/>
      <c r="V379" s="247"/>
      <c r="W379" s="247"/>
      <c r="X379" s="248"/>
      <c r="Y379" s="13"/>
      <c r="Z379" s="13"/>
      <c r="AA379" s="13"/>
      <c r="AB379" s="13"/>
      <c r="AC379" s="13"/>
      <c r="AD379" s="13"/>
      <c r="AE379" s="13"/>
      <c r="AT379" s="249" t="s">
        <v>206</v>
      </c>
      <c r="AU379" s="249" t="s">
        <v>84</v>
      </c>
      <c r="AV379" s="13" t="s">
        <v>82</v>
      </c>
      <c r="AW379" s="13" t="s">
        <v>5</v>
      </c>
      <c r="AX379" s="13" t="s">
        <v>74</v>
      </c>
      <c r="AY379" s="249" t="s">
        <v>194</v>
      </c>
    </row>
    <row r="380" s="13" customFormat="1">
      <c r="A380" s="13"/>
      <c r="B380" s="239"/>
      <c r="C380" s="240"/>
      <c r="D380" s="241" t="s">
        <v>206</v>
      </c>
      <c r="E380" s="242" t="s">
        <v>20</v>
      </c>
      <c r="F380" s="243" t="s">
        <v>1642</v>
      </c>
      <c r="G380" s="240"/>
      <c r="H380" s="242" t="s">
        <v>20</v>
      </c>
      <c r="I380" s="244"/>
      <c r="J380" s="244"/>
      <c r="K380" s="240"/>
      <c r="L380" s="240"/>
      <c r="M380" s="245"/>
      <c r="N380" s="246"/>
      <c r="O380" s="247"/>
      <c r="P380" s="247"/>
      <c r="Q380" s="247"/>
      <c r="R380" s="247"/>
      <c r="S380" s="247"/>
      <c r="T380" s="247"/>
      <c r="U380" s="247"/>
      <c r="V380" s="247"/>
      <c r="W380" s="247"/>
      <c r="X380" s="248"/>
      <c r="Y380" s="13"/>
      <c r="Z380" s="13"/>
      <c r="AA380" s="13"/>
      <c r="AB380" s="13"/>
      <c r="AC380" s="13"/>
      <c r="AD380" s="13"/>
      <c r="AE380" s="13"/>
      <c r="AT380" s="249" t="s">
        <v>206</v>
      </c>
      <c r="AU380" s="249" t="s">
        <v>84</v>
      </c>
      <c r="AV380" s="13" t="s">
        <v>82</v>
      </c>
      <c r="AW380" s="13" t="s">
        <v>5</v>
      </c>
      <c r="AX380" s="13" t="s">
        <v>74</v>
      </c>
      <c r="AY380" s="249" t="s">
        <v>194</v>
      </c>
    </row>
    <row r="381" s="14" customFormat="1">
      <c r="A381" s="14"/>
      <c r="B381" s="250"/>
      <c r="C381" s="251"/>
      <c r="D381" s="241" t="s">
        <v>206</v>
      </c>
      <c r="E381" s="252" t="s">
        <v>20</v>
      </c>
      <c r="F381" s="253" t="s">
        <v>2188</v>
      </c>
      <c r="G381" s="251"/>
      <c r="H381" s="254">
        <v>1.26</v>
      </c>
      <c r="I381" s="255"/>
      <c r="J381" s="255"/>
      <c r="K381" s="251"/>
      <c r="L381" s="251"/>
      <c r="M381" s="256"/>
      <c r="N381" s="257"/>
      <c r="O381" s="258"/>
      <c r="P381" s="258"/>
      <c r="Q381" s="258"/>
      <c r="R381" s="258"/>
      <c r="S381" s="258"/>
      <c r="T381" s="258"/>
      <c r="U381" s="258"/>
      <c r="V381" s="258"/>
      <c r="W381" s="258"/>
      <c r="X381" s="259"/>
      <c r="Y381" s="14"/>
      <c r="Z381" s="14"/>
      <c r="AA381" s="14"/>
      <c r="AB381" s="14"/>
      <c r="AC381" s="14"/>
      <c r="AD381" s="14"/>
      <c r="AE381" s="14"/>
      <c r="AT381" s="260" t="s">
        <v>206</v>
      </c>
      <c r="AU381" s="260" t="s">
        <v>84</v>
      </c>
      <c r="AV381" s="14" t="s">
        <v>84</v>
      </c>
      <c r="AW381" s="14" t="s">
        <v>5</v>
      </c>
      <c r="AX381" s="14" t="s">
        <v>74</v>
      </c>
      <c r="AY381" s="260" t="s">
        <v>194</v>
      </c>
    </row>
    <row r="382" s="15" customFormat="1">
      <c r="A382" s="15"/>
      <c r="B382" s="261"/>
      <c r="C382" s="262"/>
      <c r="D382" s="241" t="s">
        <v>206</v>
      </c>
      <c r="E382" s="263" t="s">
        <v>20</v>
      </c>
      <c r="F382" s="264" t="s">
        <v>210</v>
      </c>
      <c r="G382" s="262"/>
      <c r="H382" s="265">
        <v>1.26</v>
      </c>
      <c r="I382" s="266"/>
      <c r="J382" s="266"/>
      <c r="K382" s="262"/>
      <c r="L382" s="262"/>
      <c r="M382" s="267"/>
      <c r="N382" s="268"/>
      <c r="O382" s="269"/>
      <c r="P382" s="269"/>
      <c r="Q382" s="269"/>
      <c r="R382" s="269"/>
      <c r="S382" s="269"/>
      <c r="T382" s="269"/>
      <c r="U382" s="269"/>
      <c r="V382" s="269"/>
      <c r="W382" s="269"/>
      <c r="X382" s="270"/>
      <c r="Y382" s="15"/>
      <c r="Z382" s="15"/>
      <c r="AA382" s="15"/>
      <c r="AB382" s="15"/>
      <c r="AC382" s="15"/>
      <c r="AD382" s="15"/>
      <c r="AE382" s="15"/>
      <c r="AT382" s="271" t="s">
        <v>206</v>
      </c>
      <c r="AU382" s="271" t="s">
        <v>84</v>
      </c>
      <c r="AV382" s="15" t="s">
        <v>202</v>
      </c>
      <c r="AW382" s="15" t="s">
        <v>5</v>
      </c>
      <c r="AX382" s="15" t="s">
        <v>82</v>
      </c>
      <c r="AY382" s="271" t="s">
        <v>194</v>
      </c>
    </row>
    <row r="383" s="2" customFormat="1" ht="24.15" customHeight="1">
      <c r="A383" s="41"/>
      <c r="B383" s="42"/>
      <c r="C383" s="220" t="s">
        <v>367</v>
      </c>
      <c r="D383" s="220" t="s">
        <v>197</v>
      </c>
      <c r="E383" s="221" t="s">
        <v>2189</v>
      </c>
      <c r="F383" s="222" t="s">
        <v>2190</v>
      </c>
      <c r="G383" s="223" t="s">
        <v>262</v>
      </c>
      <c r="H383" s="224">
        <v>0.0080000000000000002</v>
      </c>
      <c r="I383" s="225"/>
      <c r="J383" s="225"/>
      <c r="K383" s="226">
        <f>ROUND(P383*H383,2)</f>
        <v>0</v>
      </c>
      <c r="L383" s="222" t="s">
        <v>201</v>
      </c>
      <c r="M383" s="47"/>
      <c r="N383" s="227" t="s">
        <v>20</v>
      </c>
      <c r="O383" s="228" t="s">
        <v>43</v>
      </c>
      <c r="P383" s="229">
        <f>I383+J383</f>
        <v>0</v>
      </c>
      <c r="Q383" s="229">
        <f>ROUND(I383*H383,2)</f>
        <v>0</v>
      </c>
      <c r="R383" s="229">
        <f>ROUND(J383*H383,2)</f>
        <v>0</v>
      </c>
      <c r="S383" s="87"/>
      <c r="T383" s="230">
        <f>S383*H383</f>
        <v>0</v>
      </c>
      <c r="U383" s="230">
        <v>0</v>
      </c>
      <c r="V383" s="230">
        <f>U383*H383</f>
        <v>0</v>
      </c>
      <c r="W383" s="230">
        <v>0</v>
      </c>
      <c r="X383" s="231">
        <f>W383*H383</f>
        <v>0</v>
      </c>
      <c r="Y383" s="41"/>
      <c r="Z383" s="41"/>
      <c r="AA383" s="41"/>
      <c r="AB383" s="41"/>
      <c r="AC383" s="41"/>
      <c r="AD383" s="41"/>
      <c r="AE383" s="41"/>
      <c r="AR383" s="232" t="s">
        <v>202</v>
      </c>
      <c r="AT383" s="232" t="s">
        <v>197</v>
      </c>
      <c r="AU383" s="232" t="s">
        <v>84</v>
      </c>
      <c r="AY383" s="20" t="s">
        <v>194</v>
      </c>
      <c r="BE383" s="233">
        <f>IF(O383="základní",K383,0)</f>
        <v>0</v>
      </c>
      <c r="BF383" s="233">
        <f>IF(O383="snížená",K383,0)</f>
        <v>0</v>
      </c>
      <c r="BG383" s="233">
        <f>IF(O383="zákl. přenesená",K383,0)</f>
        <v>0</v>
      </c>
      <c r="BH383" s="233">
        <f>IF(O383="sníž. přenesená",K383,0)</f>
        <v>0</v>
      </c>
      <c r="BI383" s="233">
        <f>IF(O383="nulová",K383,0)</f>
        <v>0</v>
      </c>
      <c r="BJ383" s="20" t="s">
        <v>82</v>
      </c>
      <c r="BK383" s="233">
        <f>ROUND(P383*H383,2)</f>
        <v>0</v>
      </c>
      <c r="BL383" s="20" t="s">
        <v>202</v>
      </c>
      <c r="BM383" s="232" t="s">
        <v>2191</v>
      </c>
    </row>
    <row r="384" s="2" customFormat="1">
      <c r="A384" s="41"/>
      <c r="B384" s="42"/>
      <c r="C384" s="43"/>
      <c r="D384" s="234" t="s">
        <v>204</v>
      </c>
      <c r="E384" s="43"/>
      <c r="F384" s="235" t="s">
        <v>2192</v>
      </c>
      <c r="G384" s="43"/>
      <c r="H384" s="43"/>
      <c r="I384" s="236"/>
      <c r="J384" s="236"/>
      <c r="K384" s="43"/>
      <c r="L384" s="43"/>
      <c r="M384" s="47"/>
      <c r="N384" s="237"/>
      <c r="O384" s="238"/>
      <c r="P384" s="87"/>
      <c r="Q384" s="87"/>
      <c r="R384" s="87"/>
      <c r="S384" s="87"/>
      <c r="T384" s="87"/>
      <c r="U384" s="87"/>
      <c r="V384" s="87"/>
      <c r="W384" s="87"/>
      <c r="X384" s="88"/>
      <c r="Y384" s="41"/>
      <c r="Z384" s="41"/>
      <c r="AA384" s="41"/>
      <c r="AB384" s="41"/>
      <c r="AC384" s="41"/>
      <c r="AD384" s="41"/>
      <c r="AE384" s="41"/>
      <c r="AT384" s="20" t="s">
        <v>204</v>
      </c>
      <c r="AU384" s="20" t="s">
        <v>84</v>
      </c>
    </row>
    <row r="385" s="13" customFormat="1">
      <c r="A385" s="13"/>
      <c r="B385" s="239"/>
      <c r="C385" s="240"/>
      <c r="D385" s="241" t="s">
        <v>206</v>
      </c>
      <c r="E385" s="242" t="s">
        <v>20</v>
      </c>
      <c r="F385" s="243" t="s">
        <v>2177</v>
      </c>
      <c r="G385" s="240"/>
      <c r="H385" s="242" t="s">
        <v>20</v>
      </c>
      <c r="I385" s="244"/>
      <c r="J385" s="244"/>
      <c r="K385" s="240"/>
      <c r="L385" s="240"/>
      <c r="M385" s="245"/>
      <c r="N385" s="246"/>
      <c r="O385" s="247"/>
      <c r="P385" s="247"/>
      <c r="Q385" s="247"/>
      <c r="R385" s="247"/>
      <c r="S385" s="247"/>
      <c r="T385" s="247"/>
      <c r="U385" s="247"/>
      <c r="V385" s="247"/>
      <c r="W385" s="247"/>
      <c r="X385" s="248"/>
      <c r="Y385" s="13"/>
      <c r="Z385" s="13"/>
      <c r="AA385" s="13"/>
      <c r="AB385" s="13"/>
      <c r="AC385" s="13"/>
      <c r="AD385" s="13"/>
      <c r="AE385" s="13"/>
      <c r="AT385" s="249" t="s">
        <v>206</v>
      </c>
      <c r="AU385" s="249" t="s">
        <v>84</v>
      </c>
      <c r="AV385" s="13" t="s">
        <v>82</v>
      </c>
      <c r="AW385" s="13" t="s">
        <v>5</v>
      </c>
      <c r="AX385" s="13" t="s">
        <v>74</v>
      </c>
      <c r="AY385" s="249" t="s">
        <v>194</v>
      </c>
    </row>
    <row r="386" s="13" customFormat="1">
      <c r="A386" s="13"/>
      <c r="B386" s="239"/>
      <c r="C386" s="240"/>
      <c r="D386" s="241" t="s">
        <v>206</v>
      </c>
      <c r="E386" s="242" t="s">
        <v>20</v>
      </c>
      <c r="F386" s="243" t="s">
        <v>2162</v>
      </c>
      <c r="G386" s="240"/>
      <c r="H386" s="242" t="s">
        <v>20</v>
      </c>
      <c r="I386" s="244"/>
      <c r="J386" s="244"/>
      <c r="K386" s="240"/>
      <c r="L386" s="240"/>
      <c r="M386" s="245"/>
      <c r="N386" s="246"/>
      <c r="O386" s="247"/>
      <c r="P386" s="247"/>
      <c r="Q386" s="247"/>
      <c r="R386" s="247"/>
      <c r="S386" s="247"/>
      <c r="T386" s="247"/>
      <c r="U386" s="247"/>
      <c r="V386" s="247"/>
      <c r="W386" s="247"/>
      <c r="X386" s="248"/>
      <c r="Y386" s="13"/>
      <c r="Z386" s="13"/>
      <c r="AA386" s="13"/>
      <c r="AB386" s="13"/>
      <c r="AC386" s="13"/>
      <c r="AD386" s="13"/>
      <c r="AE386" s="13"/>
      <c r="AT386" s="249" t="s">
        <v>206</v>
      </c>
      <c r="AU386" s="249" t="s">
        <v>84</v>
      </c>
      <c r="AV386" s="13" t="s">
        <v>82</v>
      </c>
      <c r="AW386" s="13" t="s">
        <v>5</v>
      </c>
      <c r="AX386" s="13" t="s">
        <v>74</v>
      </c>
      <c r="AY386" s="249" t="s">
        <v>194</v>
      </c>
    </row>
    <row r="387" s="13" customFormat="1">
      <c r="A387" s="13"/>
      <c r="B387" s="239"/>
      <c r="C387" s="240"/>
      <c r="D387" s="241" t="s">
        <v>206</v>
      </c>
      <c r="E387" s="242" t="s">
        <v>20</v>
      </c>
      <c r="F387" s="243" t="s">
        <v>262</v>
      </c>
      <c r="G387" s="240"/>
      <c r="H387" s="242" t="s">
        <v>20</v>
      </c>
      <c r="I387" s="244"/>
      <c r="J387" s="244"/>
      <c r="K387" s="240"/>
      <c r="L387" s="240"/>
      <c r="M387" s="245"/>
      <c r="N387" s="246"/>
      <c r="O387" s="247"/>
      <c r="P387" s="247"/>
      <c r="Q387" s="247"/>
      <c r="R387" s="247"/>
      <c r="S387" s="247"/>
      <c r="T387" s="247"/>
      <c r="U387" s="247"/>
      <c r="V387" s="247"/>
      <c r="W387" s="247"/>
      <c r="X387" s="248"/>
      <c r="Y387" s="13"/>
      <c r="Z387" s="13"/>
      <c r="AA387" s="13"/>
      <c r="AB387" s="13"/>
      <c r="AC387" s="13"/>
      <c r="AD387" s="13"/>
      <c r="AE387" s="13"/>
      <c r="AT387" s="249" t="s">
        <v>206</v>
      </c>
      <c r="AU387" s="249" t="s">
        <v>84</v>
      </c>
      <c r="AV387" s="13" t="s">
        <v>82</v>
      </c>
      <c r="AW387" s="13" t="s">
        <v>5</v>
      </c>
      <c r="AX387" s="13" t="s">
        <v>74</v>
      </c>
      <c r="AY387" s="249" t="s">
        <v>194</v>
      </c>
    </row>
    <row r="388" s="14" customFormat="1">
      <c r="A388" s="14"/>
      <c r="B388" s="250"/>
      <c r="C388" s="251"/>
      <c r="D388" s="241" t="s">
        <v>206</v>
      </c>
      <c r="E388" s="252" t="s">
        <v>20</v>
      </c>
      <c r="F388" s="253" t="s">
        <v>2193</v>
      </c>
      <c r="G388" s="251"/>
      <c r="H388" s="254">
        <v>0.0080000000000000002</v>
      </c>
      <c r="I388" s="255"/>
      <c r="J388" s="255"/>
      <c r="K388" s="251"/>
      <c r="L388" s="251"/>
      <c r="M388" s="256"/>
      <c r="N388" s="257"/>
      <c r="O388" s="258"/>
      <c r="P388" s="258"/>
      <c r="Q388" s="258"/>
      <c r="R388" s="258"/>
      <c r="S388" s="258"/>
      <c r="T388" s="258"/>
      <c r="U388" s="258"/>
      <c r="V388" s="258"/>
      <c r="W388" s="258"/>
      <c r="X388" s="259"/>
      <c r="Y388" s="14"/>
      <c r="Z388" s="14"/>
      <c r="AA388" s="14"/>
      <c r="AB388" s="14"/>
      <c r="AC388" s="14"/>
      <c r="AD388" s="14"/>
      <c r="AE388" s="14"/>
      <c r="AT388" s="260" t="s">
        <v>206</v>
      </c>
      <c r="AU388" s="260" t="s">
        <v>84</v>
      </c>
      <c r="AV388" s="14" t="s">
        <v>84</v>
      </c>
      <c r="AW388" s="14" t="s">
        <v>5</v>
      </c>
      <c r="AX388" s="14" t="s">
        <v>74</v>
      </c>
      <c r="AY388" s="260" t="s">
        <v>194</v>
      </c>
    </row>
    <row r="389" s="15" customFormat="1">
      <c r="A389" s="15"/>
      <c r="B389" s="261"/>
      <c r="C389" s="262"/>
      <c r="D389" s="241" t="s">
        <v>206</v>
      </c>
      <c r="E389" s="263" t="s">
        <v>20</v>
      </c>
      <c r="F389" s="264" t="s">
        <v>210</v>
      </c>
      <c r="G389" s="262"/>
      <c r="H389" s="265">
        <v>0.0080000000000000002</v>
      </c>
      <c r="I389" s="266"/>
      <c r="J389" s="266"/>
      <c r="K389" s="262"/>
      <c r="L389" s="262"/>
      <c r="M389" s="267"/>
      <c r="N389" s="268"/>
      <c r="O389" s="269"/>
      <c r="P389" s="269"/>
      <c r="Q389" s="269"/>
      <c r="R389" s="269"/>
      <c r="S389" s="269"/>
      <c r="T389" s="269"/>
      <c r="U389" s="269"/>
      <c r="V389" s="269"/>
      <c r="W389" s="269"/>
      <c r="X389" s="270"/>
      <c r="Y389" s="15"/>
      <c r="Z389" s="15"/>
      <c r="AA389" s="15"/>
      <c r="AB389" s="15"/>
      <c r="AC389" s="15"/>
      <c r="AD389" s="15"/>
      <c r="AE389" s="15"/>
      <c r="AT389" s="271" t="s">
        <v>206</v>
      </c>
      <c r="AU389" s="271" t="s">
        <v>84</v>
      </c>
      <c r="AV389" s="15" t="s">
        <v>202</v>
      </c>
      <c r="AW389" s="15" t="s">
        <v>5</v>
      </c>
      <c r="AX389" s="15" t="s">
        <v>82</v>
      </c>
      <c r="AY389" s="271" t="s">
        <v>194</v>
      </c>
    </row>
    <row r="390" s="2" customFormat="1" ht="16.5" customHeight="1">
      <c r="A390" s="41"/>
      <c r="B390" s="42"/>
      <c r="C390" s="283" t="s">
        <v>371</v>
      </c>
      <c r="D390" s="283" t="s">
        <v>418</v>
      </c>
      <c r="E390" s="284" t="s">
        <v>2079</v>
      </c>
      <c r="F390" s="285" t="s">
        <v>2080</v>
      </c>
      <c r="G390" s="286" t="s">
        <v>1642</v>
      </c>
      <c r="H390" s="287">
        <v>8.4000000000000004</v>
      </c>
      <c r="I390" s="288"/>
      <c r="J390" s="289"/>
      <c r="K390" s="290">
        <f>ROUND(P390*H390,2)</f>
        <v>0</v>
      </c>
      <c r="L390" s="285" t="s">
        <v>20</v>
      </c>
      <c r="M390" s="291"/>
      <c r="N390" s="292" t="s">
        <v>20</v>
      </c>
      <c r="O390" s="228" t="s">
        <v>43</v>
      </c>
      <c r="P390" s="229">
        <f>I390+J390</f>
        <v>0</v>
      </c>
      <c r="Q390" s="229">
        <f>ROUND(I390*H390,2)</f>
        <v>0</v>
      </c>
      <c r="R390" s="229">
        <f>ROUND(J390*H390,2)</f>
        <v>0</v>
      </c>
      <c r="S390" s="87"/>
      <c r="T390" s="230">
        <f>S390*H390</f>
        <v>0</v>
      </c>
      <c r="U390" s="230">
        <v>0.001</v>
      </c>
      <c r="V390" s="230">
        <f>U390*H390</f>
        <v>0.0084000000000000012</v>
      </c>
      <c r="W390" s="230">
        <v>0</v>
      </c>
      <c r="X390" s="231">
        <f>W390*H390</f>
        <v>0</v>
      </c>
      <c r="Y390" s="41"/>
      <c r="Z390" s="41"/>
      <c r="AA390" s="41"/>
      <c r="AB390" s="41"/>
      <c r="AC390" s="41"/>
      <c r="AD390" s="41"/>
      <c r="AE390" s="41"/>
      <c r="AR390" s="232" t="s">
        <v>243</v>
      </c>
      <c r="AT390" s="232" t="s">
        <v>418</v>
      </c>
      <c r="AU390" s="232" t="s">
        <v>84</v>
      </c>
      <c r="AY390" s="20" t="s">
        <v>194</v>
      </c>
      <c r="BE390" s="233">
        <f>IF(O390="základní",K390,0)</f>
        <v>0</v>
      </c>
      <c r="BF390" s="233">
        <f>IF(O390="snížená",K390,0)</f>
        <v>0</v>
      </c>
      <c r="BG390" s="233">
        <f>IF(O390="zákl. přenesená",K390,0)</f>
        <v>0</v>
      </c>
      <c r="BH390" s="233">
        <f>IF(O390="sníž. přenesená",K390,0)</f>
        <v>0</v>
      </c>
      <c r="BI390" s="233">
        <f>IF(O390="nulová",K390,0)</f>
        <v>0</v>
      </c>
      <c r="BJ390" s="20" t="s">
        <v>82</v>
      </c>
      <c r="BK390" s="233">
        <f>ROUND(P390*H390,2)</f>
        <v>0</v>
      </c>
      <c r="BL390" s="20" t="s">
        <v>202</v>
      </c>
      <c r="BM390" s="232" t="s">
        <v>2194</v>
      </c>
    </row>
    <row r="391" s="13" customFormat="1">
      <c r="A391" s="13"/>
      <c r="B391" s="239"/>
      <c r="C391" s="240"/>
      <c r="D391" s="241" t="s">
        <v>206</v>
      </c>
      <c r="E391" s="242" t="s">
        <v>20</v>
      </c>
      <c r="F391" s="243" t="s">
        <v>2177</v>
      </c>
      <c r="G391" s="240"/>
      <c r="H391" s="242" t="s">
        <v>20</v>
      </c>
      <c r="I391" s="244"/>
      <c r="J391" s="244"/>
      <c r="K391" s="240"/>
      <c r="L391" s="240"/>
      <c r="M391" s="245"/>
      <c r="N391" s="246"/>
      <c r="O391" s="247"/>
      <c r="P391" s="247"/>
      <c r="Q391" s="247"/>
      <c r="R391" s="247"/>
      <c r="S391" s="247"/>
      <c r="T391" s="247"/>
      <c r="U391" s="247"/>
      <c r="V391" s="247"/>
      <c r="W391" s="247"/>
      <c r="X391" s="248"/>
      <c r="Y391" s="13"/>
      <c r="Z391" s="13"/>
      <c r="AA391" s="13"/>
      <c r="AB391" s="13"/>
      <c r="AC391" s="13"/>
      <c r="AD391" s="13"/>
      <c r="AE391" s="13"/>
      <c r="AT391" s="249" t="s">
        <v>206</v>
      </c>
      <c r="AU391" s="249" t="s">
        <v>84</v>
      </c>
      <c r="AV391" s="13" t="s">
        <v>82</v>
      </c>
      <c r="AW391" s="13" t="s">
        <v>5</v>
      </c>
      <c r="AX391" s="13" t="s">
        <v>74</v>
      </c>
      <c r="AY391" s="249" t="s">
        <v>194</v>
      </c>
    </row>
    <row r="392" s="13" customFormat="1">
      <c r="A392" s="13"/>
      <c r="B392" s="239"/>
      <c r="C392" s="240"/>
      <c r="D392" s="241" t="s">
        <v>206</v>
      </c>
      <c r="E392" s="242" t="s">
        <v>20</v>
      </c>
      <c r="F392" s="243" t="s">
        <v>2080</v>
      </c>
      <c r="G392" s="240"/>
      <c r="H392" s="242" t="s">
        <v>20</v>
      </c>
      <c r="I392" s="244"/>
      <c r="J392" s="244"/>
      <c r="K392" s="240"/>
      <c r="L392" s="240"/>
      <c r="M392" s="245"/>
      <c r="N392" s="246"/>
      <c r="O392" s="247"/>
      <c r="P392" s="247"/>
      <c r="Q392" s="247"/>
      <c r="R392" s="247"/>
      <c r="S392" s="247"/>
      <c r="T392" s="247"/>
      <c r="U392" s="247"/>
      <c r="V392" s="247"/>
      <c r="W392" s="247"/>
      <c r="X392" s="248"/>
      <c r="Y392" s="13"/>
      <c r="Z392" s="13"/>
      <c r="AA392" s="13"/>
      <c r="AB392" s="13"/>
      <c r="AC392" s="13"/>
      <c r="AD392" s="13"/>
      <c r="AE392" s="13"/>
      <c r="AT392" s="249" t="s">
        <v>206</v>
      </c>
      <c r="AU392" s="249" t="s">
        <v>84</v>
      </c>
      <c r="AV392" s="13" t="s">
        <v>82</v>
      </c>
      <c r="AW392" s="13" t="s">
        <v>5</v>
      </c>
      <c r="AX392" s="13" t="s">
        <v>74</v>
      </c>
      <c r="AY392" s="249" t="s">
        <v>194</v>
      </c>
    </row>
    <row r="393" s="13" customFormat="1">
      <c r="A393" s="13"/>
      <c r="B393" s="239"/>
      <c r="C393" s="240"/>
      <c r="D393" s="241" t="s">
        <v>206</v>
      </c>
      <c r="E393" s="242" t="s">
        <v>20</v>
      </c>
      <c r="F393" s="243" t="s">
        <v>1642</v>
      </c>
      <c r="G393" s="240"/>
      <c r="H393" s="242" t="s">
        <v>20</v>
      </c>
      <c r="I393" s="244"/>
      <c r="J393" s="244"/>
      <c r="K393" s="240"/>
      <c r="L393" s="240"/>
      <c r="M393" s="245"/>
      <c r="N393" s="246"/>
      <c r="O393" s="247"/>
      <c r="P393" s="247"/>
      <c r="Q393" s="247"/>
      <c r="R393" s="247"/>
      <c r="S393" s="247"/>
      <c r="T393" s="247"/>
      <c r="U393" s="247"/>
      <c r="V393" s="247"/>
      <c r="W393" s="247"/>
      <c r="X393" s="248"/>
      <c r="Y393" s="13"/>
      <c r="Z393" s="13"/>
      <c r="AA393" s="13"/>
      <c r="AB393" s="13"/>
      <c r="AC393" s="13"/>
      <c r="AD393" s="13"/>
      <c r="AE393" s="13"/>
      <c r="AT393" s="249" t="s">
        <v>206</v>
      </c>
      <c r="AU393" s="249" t="s">
        <v>84</v>
      </c>
      <c r="AV393" s="13" t="s">
        <v>82</v>
      </c>
      <c r="AW393" s="13" t="s">
        <v>5</v>
      </c>
      <c r="AX393" s="13" t="s">
        <v>74</v>
      </c>
      <c r="AY393" s="249" t="s">
        <v>194</v>
      </c>
    </row>
    <row r="394" s="14" customFormat="1">
      <c r="A394" s="14"/>
      <c r="B394" s="250"/>
      <c r="C394" s="251"/>
      <c r="D394" s="241" t="s">
        <v>206</v>
      </c>
      <c r="E394" s="252" t="s">
        <v>20</v>
      </c>
      <c r="F394" s="253" t="s">
        <v>623</v>
      </c>
      <c r="G394" s="251"/>
      <c r="H394" s="254">
        <v>8.4000000000000004</v>
      </c>
      <c r="I394" s="255"/>
      <c r="J394" s="255"/>
      <c r="K394" s="251"/>
      <c r="L394" s="251"/>
      <c r="M394" s="256"/>
      <c r="N394" s="257"/>
      <c r="O394" s="258"/>
      <c r="P394" s="258"/>
      <c r="Q394" s="258"/>
      <c r="R394" s="258"/>
      <c r="S394" s="258"/>
      <c r="T394" s="258"/>
      <c r="U394" s="258"/>
      <c r="V394" s="258"/>
      <c r="W394" s="258"/>
      <c r="X394" s="259"/>
      <c r="Y394" s="14"/>
      <c r="Z394" s="14"/>
      <c r="AA394" s="14"/>
      <c r="AB394" s="14"/>
      <c r="AC394" s="14"/>
      <c r="AD394" s="14"/>
      <c r="AE394" s="14"/>
      <c r="AT394" s="260" t="s">
        <v>206</v>
      </c>
      <c r="AU394" s="260" t="s">
        <v>84</v>
      </c>
      <c r="AV394" s="14" t="s">
        <v>84</v>
      </c>
      <c r="AW394" s="14" t="s">
        <v>5</v>
      </c>
      <c r="AX394" s="14" t="s">
        <v>74</v>
      </c>
      <c r="AY394" s="260" t="s">
        <v>194</v>
      </c>
    </row>
    <row r="395" s="15" customFormat="1">
      <c r="A395" s="15"/>
      <c r="B395" s="261"/>
      <c r="C395" s="262"/>
      <c r="D395" s="241" t="s">
        <v>206</v>
      </c>
      <c r="E395" s="263" t="s">
        <v>20</v>
      </c>
      <c r="F395" s="264" t="s">
        <v>210</v>
      </c>
      <c r="G395" s="262"/>
      <c r="H395" s="265">
        <v>8.4000000000000004</v>
      </c>
      <c r="I395" s="266"/>
      <c r="J395" s="266"/>
      <c r="K395" s="262"/>
      <c r="L395" s="262"/>
      <c r="M395" s="267"/>
      <c r="N395" s="268"/>
      <c r="O395" s="269"/>
      <c r="P395" s="269"/>
      <c r="Q395" s="269"/>
      <c r="R395" s="269"/>
      <c r="S395" s="269"/>
      <c r="T395" s="269"/>
      <c r="U395" s="269"/>
      <c r="V395" s="269"/>
      <c r="W395" s="269"/>
      <c r="X395" s="270"/>
      <c r="Y395" s="15"/>
      <c r="Z395" s="15"/>
      <c r="AA395" s="15"/>
      <c r="AB395" s="15"/>
      <c r="AC395" s="15"/>
      <c r="AD395" s="15"/>
      <c r="AE395" s="15"/>
      <c r="AT395" s="271" t="s">
        <v>206</v>
      </c>
      <c r="AU395" s="271" t="s">
        <v>84</v>
      </c>
      <c r="AV395" s="15" t="s">
        <v>202</v>
      </c>
      <c r="AW395" s="15" t="s">
        <v>5</v>
      </c>
      <c r="AX395" s="15" t="s">
        <v>82</v>
      </c>
      <c r="AY395" s="271" t="s">
        <v>194</v>
      </c>
    </row>
    <row r="396" s="2" customFormat="1" ht="24.15" customHeight="1">
      <c r="A396" s="41"/>
      <c r="B396" s="42"/>
      <c r="C396" s="220" t="s">
        <v>373</v>
      </c>
      <c r="D396" s="220" t="s">
        <v>197</v>
      </c>
      <c r="E396" s="221" t="s">
        <v>2092</v>
      </c>
      <c r="F396" s="222" t="s">
        <v>2093</v>
      </c>
      <c r="G396" s="223" t="s">
        <v>200</v>
      </c>
      <c r="H396" s="224">
        <v>210</v>
      </c>
      <c r="I396" s="225"/>
      <c r="J396" s="225"/>
      <c r="K396" s="226">
        <f>ROUND(P396*H396,2)</f>
        <v>0</v>
      </c>
      <c r="L396" s="222" t="s">
        <v>201</v>
      </c>
      <c r="M396" s="47"/>
      <c r="N396" s="227" t="s">
        <v>20</v>
      </c>
      <c r="O396" s="228" t="s">
        <v>43</v>
      </c>
      <c r="P396" s="229">
        <f>I396+J396</f>
        <v>0</v>
      </c>
      <c r="Q396" s="229">
        <f>ROUND(I396*H396,2)</f>
        <v>0</v>
      </c>
      <c r="R396" s="229">
        <f>ROUND(J396*H396,2)</f>
        <v>0</v>
      </c>
      <c r="S396" s="87"/>
      <c r="T396" s="230">
        <f>S396*H396</f>
        <v>0</v>
      </c>
      <c r="U396" s="230">
        <v>0</v>
      </c>
      <c r="V396" s="230">
        <f>U396*H396</f>
        <v>0</v>
      </c>
      <c r="W396" s="230">
        <v>0</v>
      </c>
      <c r="X396" s="231">
        <f>W396*H396</f>
        <v>0</v>
      </c>
      <c r="Y396" s="41"/>
      <c r="Z396" s="41"/>
      <c r="AA396" s="41"/>
      <c r="AB396" s="41"/>
      <c r="AC396" s="41"/>
      <c r="AD396" s="41"/>
      <c r="AE396" s="41"/>
      <c r="AR396" s="232" t="s">
        <v>202</v>
      </c>
      <c r="AT396" s="232" t="s">
        <v>197</v>
      </c>
      <c r="AU396" s="232" t="s">
        <v>84</v>
      </c>
      <c r="AY396" s="20" t="s">
        <v>194</v>
      </c>
      <c r="BE396" s="233">
        <f>IF(O396="základní",K396,0)</f>
        <v>0</v>
      </c>
      <c r="BF396" s="233">
        <f>IF(O396="snížená",K396,0)</f>
        <v>0</v>
      </c>
      <c r="BG396" s="233">
        <f>IF(O396="zákl. přenesená",K396,0)</f>
        <v>0</v>
      </c>
      <c r="BH396" s="233">
        <f>IF(O396="sníž. přenesená",K396,0)</f>
        <v>0</v>
      </c>
      <c r="BI396" s="233">
        <f>IF(O396="nulová",K396,0)</f>
        <v>0</v>
      </c>
      <c r="BJ396" s="20" t="s">
        <v>82</v>
      </c>
      <c r="BK396" s="233">
        <f>ROUND(P396*H396,2)</f>
        <v>0</v>
      </c>
      <c r="BL396" s="20" t="s">
        <v>202</v>
      </c>
      <c r="BM396" s="232" t="s">
        <v>2195</v>
      </c>
    </row>
    <row r="397" s="2" customFormat="1">
      <c r="A397" s="41"/>
      <c r="B397" s="42"/>
      <c r="C397" s="43"/>
      <c r="D397" s="234" t="s">
        <v>204</v>
      </c>
      <c r="E397" s="43"/>
      <c r="F397" s="235" t="s">
        <v>2095</v>
      </c>
      <c r="G397" s="43"/>
      <c r="H397" s="43"/>
      <c r="I397" s="236"/>
      <c r="J397" s="236"/>
      <c r="K397" s="43"/>
      <c r="L397" s="43"/>
      <c r="M397" s="47"/>
      <c r="N397" s="237"/>
      <c r="O397" s="238"/>
      <c r="P397" s="87"/>
      <c r="Q397" s="87"/>
      <c r="R397" s="87"/>
      <c r="S397" s="87"/>
      <c r="T397" s="87"/>
      <c r="U397" s="87"/>
      <c r="V397" s="87"/>
      <c r="W397" s="87"/>
      <c r="X397" s="88"/>
      <c r="Y397" s="41"/>
      <c r="Z397" s="41"/>
      <c r="AA397" s="41"/>
      <c r="AB397" s="41"/>
      <c r="AC397" s="41"/>
      <c r="AD397" s="41"/>
      <c r="AE397" s="41"/>
      <c r="AT397" s="20" t="s">
        <v>204</v>
      </c>
      <c r="AU397" s="20" t="s">
        <v>84</v>
      </c>
    </row>
    <row r="398" s="13" customFormat="1">
      <c r="A398" s="13"/>
      <c r="B398" s="239"/>
      <c r="C398" s="240"/>
      <c r="D398" s="241" t="s">
        <v>206</v>
      </c>
      <c r="E398" s="242" t="s">
        <v>20</v>
      </c>
      <c r="F398" s="243" t="s">
        <v>2177</v>
      </c>
      <c r="G398" s="240"/>
      <c r="H398" s="242" t="s">
        <v>20</v>
      </c>
      <c r="I398" s="244"/>
      <c r="J398" s="244"/>
      <c r="K398" s="240"/>
      <c r="L398" s="240"/>
      <c r="M398" s="245"/>
      <c r="N398" s="246"/>
      <c r="O398" s="247"/>
      <c r="P398" s="247"/>
      <c r="Q398" s="247"/>
      <c r="R398" s="247"/>
      <c r="S398" s="247"/>
      <c r="T398" s="247"/>
      <c r="U398" s="247"/>
      <c r="V398" s="247"/>
      <c r="W398" s="247"/>
      <c r="X398" s="248"/>
      <c r="Y398" s="13"/>
      <c r="Z398" s="13"/>
      <c r="AA398" s="13"/>
      <c r="AB398" s="13"/>
      <c r="AC398" s="13"/>
      <c r="AD398" s="13"/>
      <c r="AE398" s="13"/>
      <c r="AT398" s="249" t="s">
        <v>206</v>
      </c>
      <c r="AU398" s="249" t="s">
        <v>84</v>
      </c>
      <c r="AV398" s="13" t="s">
        <v>82</v>
      </c>
      <c r="AW398" s="13" t="s">
        <v>5</v>
      </c>
      <c r="AX398" s="13" t="s">
        <v>74</v>
      </c>
      <c r="AY398" s="249" t="s">
        <v>194</v>
      </c>
    </row>
    <row r="399" s="13" customFormat="1">
      <c r="A399" s="13"/>
      <c r="B399" s="239"/>
      <c r="C399" s="240"/>
      <c r="D399" s="241" t="s">
        <v>206</v>
      </c>
      <c r="E399" s="242" t="s">
        <v>20</v>
      </c>
      <c r="F399" s="243" t="s">
        <v>2096</v>
      </c>
      <c r="G399" s="240"/>
      <c r="H399" s="242" t="s">
        <v>20</v>
      </c>
      <c r="I399" s="244"/>
      <c r="J399" s="244"/>
      <c r="K399" s="240"/>
      <c r="L399" s="240"/>
      <c r="M399" s="245"/>
      <c r="N399" s="246"/>
      <c r="O399" s="247"/>
      <c r="P399" s="247"/>
      <c r="Q399" s="247"/>
      <c r="R399" s="247"/>
      <c r="S399" s="247"/>
      <c r="T399" s="247"/>
      <c r="U399" s="247"/>
      <c r="V399" s="247"/>
      <c r="W399" s="247"/>
      <c r="X399" s="248"/>
      <c r="Y399" s="13"/>
      <c r="Z399" s="13"/>
      <c r="AA399" s="13"/>
      <c r="AB399" s="13"/>
      <c r="AC399" s="13"/>
      <c r="AD399" s="13"/>
      <c r="AE399" s="13"/>
      <c r="AT399" s="249" t="s">
        <v>206</v>
      </c>
      <c r="AU399" s="249" t="s">
        <v>84</v>
      </c>
      <c r="AV399" s="13" t="s">
        <v>82</v>
      </c>
      <c r="AW399" s="13" t="s">
        <v>5</v>
      </c>
      <c r="AX399" s="13" t="s">
        <v>74</v>
      </c>
      <c r="AY399" s="249" t="s">
        <v>194</v>
      </c>
    </row>
    <row r="400" s="13" customFormat="1">
      <c r="A400" s="13"/>
      <c r="B400" s="239"/>
      <c r="C400" s="240"/>
      <c r="D400" s="241" t="s">
        <v>206</v>
      </c>
      <c r="E400" s="242" t="s">
        <v>20</v>
      </c>
      <c r="F400" s="243" t="s">
        <v>200</v>
      </c>
      <c r="G400" s="240"/>
      <c r="H400" s="242" t="s">
        <v>20</v>
      </c>
      <c r="I400" s="244"/>
      <c r="J400" s="244"/>
      <c r="K400" s="240"/>
      <c r="L400" s="240"/>
      <c r="M400" s="245"/>
      <c r="N400" s="246"/>
      <c r="O400" s="247"/>
      <c r="P400" s="247"/>
      <c r="Q400" s="247"/>
      <c r="R400" s="247"/>
      <c r="S400" s="247"/>
      <c r="T400" s="247"/>
      <c r="U400" s="247"/>
      <c r="V400" s="247"/>
      <c r="W400" s="247"/>
      <c r="X400" s="248"/>
      <c r="Y400" s="13"/>
      <c r="Z400" s="13"/>
      <c r="AA400" s="13"/>
      <c r="AB400" s="13"/>
      <c r="AC400" s="13"/>
      <c r="AD400" s="13"/>
      <c r="AE400" s="13"/>
      <c r="AT400" s="249" t="s">
        <v>206</v>
      </c>
      <c r="AU400" s="249" t="s">
        <v>84</v>
      </c>
      <c r="AV400" s="13" t="s">
        <v>82</v>
      </c>
      <c r="AW400" s="13" t="s">
        <v>5</v>
      </c>
      <c r="AX400" s="13" t="s">
        <v>74</v>
      </c>
      <c r="AY400" s="249" t="s">
        <v>194</v>
      </c>
    </row>
    <row r="401" s="14" customFormat="1">
      <c r="A401" s="14"/>
      <c r="B401" s="250"/>
      <c r="C401" s="251"/>
      <c r="D401" s="241" t="s">
        <v>206</v>
      </c>
      <c r="E401" s="252" t="s">
        <v>20</v>
      </c>
      <c r="F401" s="253" t="s">
        <v>1347</v>
      </c>
      <c r="G401" s="251"/>
      <c r="H401" s="254">
        <v>210</v>
      </c>
      <c r="I401" s="255"/>
      <c r="J401" s="255"/>
      <c r="K401" s="251"/>
      <c r="L401" s="251"/>
      <c r="M401" s="256"/>
      <c r="N401" s="257"/>
      <c r="O401" s="258"/>
      <c r="P401" s="258"/>
      <c r="Q401" s="258"/>
      <c r="R401" s="258"/>
      <c r="S401" s="258"/>
      <c r="T401" s="258"/>
      <c r="U401" s="258"/>
      <c r="V401" s="258"/>
      <c r="W401" s="258"/>
      <c r="X401" s="259"/>
      <c r="Y401" s="14"/>
      <c r="Z401" s="14"/>
      <c r="AA401" s="14"/>
      <c r="AB401" s="14"/>
      <c r="AC401" s="14"/>
      <c r="AD401" s="14"/>
      <c r="AE401" s="14"/>
      <c r="AT401" s="260" t="s">
        <v>206</v>
      </c>
      <c r="AU401" s="260" t="s">
        <v>84</v>
      </c>
      <c r="AV401" s="14" t="s">
        <v>84</v>
      </c>
      <c r="AW401" s="14" t="s">
        <v>5</v>
      </c>
      <c r="AX401" s="14" t="s">
        <v>74</v>
      </c>
      <c r="AY401" s="260" t="s">
        <v>194</v>
      </c>
    </row>
    <row r="402" s="15" customFormat="1">
      <c r="A402" s="15"/>
      <c r="B402" s="261"/>
      <c r="C402" s="262"/>
      <c r="D402" s="241" t="s">
        <v>206</v>
      </c>
      <c r="E402" s="263" t="s">
        <v>20</v>
      </c>
      <c r="F402" s="264" t="s">
        <v>210</v>
      </c>
      <c r="G402" s="262"/>
      <c r="H402" s="265">
        <v>210</v>
      </c>
      <c r="I402" s="266"/>
      <c r="J402" s="266"/>
      <c r="K402" s="262"/>
      <c r="L402" s="262"/>
      <c r="M402" s="267"/>
      <c r="N402" s="268"/>
      <c r="O402" s="269"/>
      <c r="P402" s="269"/>
      <c r="Q402" s="269"/>
      <c r="R402" s="269"/>
      <c r="S402" s="269"/>
      <c r="T402" s="269"/>
      <c r="U402" s="269"/>
      <c r="V402" s="269"/>
      <c r="W402" s="269"/>
      <c r="X402" s="270"/>
      <c r="Y402" s="15"/>
      <c r="Z402" s="15"/>
      <c r="AA402" s="15"/>
      <c r="AB402" s="15"/>
      <c r="AC402" s="15"/>
      <c r="AD402" s="15"/>
      <c r="AE402" s="15"/>
      <c r="AT402" s="271" t="s">
        <v>206</v>
      </c>
      <c r="AU402" s="271" t="s">
        <v>84</v>
      </c>
      <c r="AV402" s="15" t="s">
        <v>202</v>
      </c>
      <c r="AW402" s="15" t="s">
        <v>5</v>
      </c>
      <c r="AX402" s="15" t="s">
        <v>82</v>
      </c>
      <c r="AY402" s="271" t="s">
        <v>194</v>
      </c>
    </row>
    <row r="403" s="2" customFormat="1" ht="24.15" customHeight="1">
      <c r="A403" s="41"/>
      <c r="B403" s="42"/>
      <c r="C403" s="220" t="s">
        <v>377</v>
      </c>
      <c r="D403" s="220" t="s">
        <v>197</v>
      </c>
      <c r="E403" s="221" t="s">
        <v>2101</v>
      </c>
      <c r="F403" s="222" t="s">
        <v>2102</v>
      </c>
      <c r="G403" s="223" t="s">
        <v>218</v>
      </c>
      <c r="H403" s="224">
        <v>4.2000000000000002</v>
      </c>
      <c r="I403" s="225"/>
      <c r="J403" s="225"/>
      <c r="K403" s="226">
        <f>ROUND(P403*H403,2)</f>
        <v>0</v>
      </c>
      <c r="L403" s="222" t="s">
        <v>201</v>
      </c>
      <c r="M403" s="47"/>
      <c r="N403" s="227" t="s">
        <v>20</v>
      </c>
      <c r="O403" s="228" t="s">
        <v>43</v>
      </c>
      <c r="P403" s="229">
        <f>I403+J403</f>
        <v>0</v>
      </c>
      <c r="Q403" s="229">
        <f>ROUND(I403*H403,2)</f>
        <v>0</v>
      </c>
      <c r="R403" s="229">
        <f>ROUND(J403*H403,2)</f>
        <v>0</v>
      </c>
      <c r="S403" s="87"/>
      <c r="T403" s="230">
        <f>S403*H403</f>
        <v>0</v>
      </c>
      <c r="U403" s="230">
        <v>0</v>
      </c>
      <c r="V403" s="230">
        <f>U403*H403</f>
        <v>0</v>
      </c>
      <c r="W403" s="230">
        <v>0</v>
      </c>
      <c r="X403" s="231">
        <f>W403*H403</f>
        <v>0</v>
      </c>
      <c r="Y403" s="41"/>
      <c r="Z403" s="41"/>
      <c r="AA403" s="41"/>
      <c r="AB403" s="41"/>
      <c r="AC403" s="41"/>
      <c r="AD403" s="41"/>
      <c r="AE403" s="41"/>
      <c r="AR403" s="232" t="s">
        <v>202</v>
      </c>
      <c r="AT403" s="232" t="s">
        <v>197</v>
      </c>
      <c r="AU403" s="232" t="s">
        <v>84</v>
      </c>
      <c r="AY403" s="20" t="s">
        <v>194</v>
      </c>
      <c r="BE403" s="233">
        <f>IF(O403="základní",K403,0)</f>
        <v>0</v>
      </c>
      <c r="BF403" s="233">
        <f>IF(O403="snížená",K403,0)</f>
        <v>0</v>
      </c>
      <c r="BG403" s="233">
        <f>IF(O403="zákl. přenesená",K403,0)</f>
        <v>0</v>
      </c>
      <c r="BH403" s="233">
        <f>IF(O403="sníž. přenesená",K403,0)</f>
        <v>0</v>
      </c>
      <c r="BI403" s="233">
        <f>IF(O403="nulová",K403,0)</f>
        <v>0</v>
      </c>
      <c r="BJ403" s="20" t="s">
        <v>82</v>
      </c>
      <c r="BK403" s="233">
        <f>ROUND(P403*H403,2)</f>
        <v>0</v>
      </c>
      <c r="BL403" s="20" t="s">
        <v>202</v>
      </c>
      <c r="BM403" s="232" t="s">
        <v>2196</v>
      </c>
    </row>
    <row r="404" s="2" customFormat="1">
      <c r="A404" s="41"/>
      <c r="B404" s="42"/>
      <c r="C404" s="43"/>
      <c r="D404" s="234" t="s">
        <v>204</v>
      </c>
      <c r="E404" s="43"/>
      <c r="F404" s="235" t="s">
        <v>2104</v>
      </c>
      <c r="G404" s="43"/>
      <c r="H404" s="43"/>
      <c r="I404" s="236"/>
      <c r="J404" s="236"/>
      <c r="K404" s="43"/>
      <c r="L404" s="43"/>
      <c r="M404" s="47"/>
      <c r="N404" s="237"/>
      <c r="O404" s="238"/>
      <c r="P404" s="87"/>
      <c r="Q404" s="87"/>
      <c r="R404" s="87"/>
      <c r="S404" s="87"/>
      <c r="T404" s="87"/>
      <c r="U404" s="87"/>
      <c r="V404" s="87"/>
      <c r="W404" s="87"/>
      <c r="X404" s="88"/>
      <c r="Y404" s="41"/>
      <c r="Z404" s="41"/>
      <c r="AA404" s="41"/>
      <c r="AB404" s="41"/>
      <c r="AC404" s="41"/>
      <c r="AD404" s="41"/>
      <c r="AE404" s="41"/>
      <c r="AT404" s="20" t="s">
        <v>204</v>
      </c>
      <c r="AU404" s="20" t="s">
        <v>84</v>
      </c>
    </row>
    <row r="405" s="13" customFormat="1">
      <c r="A405" s="13"/>
      <c r="B405" s="239"/>
      <c r="C405" s="240"/>
      <c r="D405" s="241" t="s">
        <v>206</v>
      </c>
      <c r="E405" s="242" t="s">
        <v>20</v>
      </c>
      <c r="F405" s="243" t="s">
        <v>2177</v>
      </c>
      <c r="G405" s="240"/>
      <c r="H405" s="242" t="s">
        <v>20</v>
      </c>
      <c r="I405" s="244"/>
      <c r="J405" s="244"/>
      <c r="K405" s="240"/>
      <c r="L405" s="240"/>
      <c r="M405" s="245"/>
      <c r="N405" s="246"/>
      <c r="O405" s="247"/>
      <c r="P405" s="247"/>
      <c r="Q405" s="247"/>
      <c r="R405" s="247"/>
      <c r="S405" s="247"/>
      <c r="T405" s="247"/>
      <c r="U405" s="247"/>
      <c r="V405" s="247"/>
      <c r="W405" s="247"/>
      <c r="X405" s="248"/>
      <c r="Y405" s="13"/>
      <c r="Z405" s="13"/>
      <c r="AA405" s="13"/>
      <c r="AB405" s="13"/>
      <c r="AC405" s="13"/>
      <c r="AD405" s="13"/>
      <c r="AE405" s="13"/>
      <c r="AT405" s="249" t="s">
        <v>206</v>
      </c>
      <c r="AU405" s="249" t="s">
        <v>84</v>
      </c>
      <c r="AV405" s="13" t="s">
        <v>82</v>
      </c>
      <c r="AW405" s="13" t="s">
        <v>5</v>
      </c>
      <c r="AX405" s="13" t="s">
        <v>74</v>
      </c>
      <c r="AY405" s="249" t="s">
        <v>194</v>
      </c>
    </row>
    <row r="406" s="13" customFormat="1">
      <c r="A406" s="13"/>
      <c r="B406" s="239"/>
      <c r="C406" s="240"/>
      <c r="D406" s="241" t="s">
        <v>206</v>
      </c>
      <c r="E406" s="242" t="s">
        <v>20</v>
      </c>
      <c r="F406" s="243" t="s">
        <v>1825</v>
      </c>
      <c r="G406" s="240"/>
      <c r="H406" s="242" t="s">
        <v>20</v>
      </c>
      <c r="I406" s="244"/>
      <c r="J406" s="244"/>
      <c r="K406" s="240"/>
      <c r="L406" s="240"/>
      <c r="M406" s="245"/>
      <c r="N406" s="246"/>
      <c r="O406" s="247"/>
      <c r="P406" s="247"/>
      <c r="Q406" s="247"/>
      <c r="R406" s="247"/>
      <c r="S406" s="247"/>
      <c r="T406" s="247"/>
      <c r="U406" s="247"/>
      <c r="V406" s="247"/>
      <c r="W406" s="247"/>
      <c r="X406" s="248"/>
      <c r="Y406" s="13"/>
      <c r="Z406" s="13"/>
      <c r="AA406" s="13"/>
      <c r="AB406" s="13"/>
      <c r="AC406" s="13"/>
      <c r="AD406" s="13"/>
      <c r="AE406" s="13"/>
      <c r="AT406" s="249" t="s">
        <v>206</v>
      </c>
      <c r="AU406" s="249" t="s">
        <v>84</v>
      </c>
      <c r="AV406" s="13" t="s">
        <v>82</v>
      </c>
      <c r="AW406" s="13" t="s">
        <v>5</v>
      </c>
      <c r="AX406" s="13" t="s">
        <v>74</v>
      </c>
      <c r="AY406" s="249" t="s">
        <v>194</v>
      </c>
    </row>
    <row r="407" s="13" customFormat="1">
      <c r="A407" s="13"/>
      <c r="B407" s="239"/>
      <c r="C407" s="240"/>
      <c r="D407" s="241" t="s">
        <v>206</v>
      </c>
      <c r="E407" s="242" t="s">
        <v>20</v>
      </c>
      <c r="F407" s="243" t="s">
        <v>218</v>
      </c>
      <c r="G407" s="240"/>
      <c r="H407" s="242" t="s">
        <v>20</v>
      </c>
      <c r="I407" s="244"/>
      <c r="J407" s="244"/>
      <c r="K407" s="240"/>
      <c r="L407" s="240"/>
      <c r="M407" s="245"/>
      <c r="N407" s="246"/>
      <c r="O407" s="247"/>
      <c r="P407" s="247"/>
      <c r="Q407" s="247"/>
      <c r="R407" s="247"/>
      <c r="S407" s="247"/>
      <c r="T407" s="247"/>
      <c r="U407" s="247"/>
      <c r="V407" s="247"/>
      <c r="W407" s="247"/>
      <c r="X407" s="248"/>
      <c r="Y407" s="13"/>
      <c r="Z407" s="13"/>
      <c r="AA407" s="13"/>
      <c r="AB407" s="13"/>
      <c r="AC407" s="13"/>
      <c r="AD407" s="13"/>
      <c r="AE407" s="13"/>
      <c r="AT407" s="249" t="s">
        <v>206</v>
      </c>
      <c r="AU407" s="249" t="s">
        <v>84</v>
      </c>
      <c r="AV407" s="13" t="s">
        <v>82</v>
      </c>
      <c r="AW407" s="13" t="s">
        <v>5</v>
      </c>
      <c r="AX407" s="13" t="s">
        <v>74</v>
      </c>
      <c r="AY407" s="249" t="s">
        <v>194</v>
      </c>
    </row>
    <row r="408" s="14" customFormat="1">
      <c r="A408" s="14"/>
      <c r="B408" s="250"/>
      <c r="C408" s="251"/>
      <c r="D408" s="241" t="s">
        <v>206</v>
      </c>
      <c r="E408" s="252" t="s">
        <v>20</v>
      </c>
      <c r="F408" s="253" t="s">
        <v>2197</v>
      </c>
      <c r="G408" s="251"/>
      <c r="H408" s="254">
        <v>4.2000000000000002</v>
      </c>
      <c r="I408" s="255"/>
      <c r="J408" s="255"/>
      <c r="K408" s="251"/>
      <c r="L408" s="251"/>
      <c r="M408" s="256"/>
      <c r="N408" s="257"/>
      <c r="O408" s="258"/>
      <c r="P408" s="258"/>
      <c r="Q408" s="258"/>
      <c r="R408" s="258"/>
      <c r="S408" s="258"/>
      <c r="T408" s="258"/>
      <c r="U408" s="258"/>
      <c r="V408" s="258"/>
      <c r="W408" s="258"/>
      <c r="X408" s="259"/>
      <c r="Y408" s="14"/>
      <c r="Z408" s="14"/>
      <c r="AA408" s="14"/>
      <c r="AB408" s="14"/>
      <c r="AC408" s="14"/>
      <c r="AD408" s="14"/>
      <c r="AE408" s="14"/>
      <c r="AT408" s="260" t="s">
        <v>206</v>
      </c>
      <c r="AU408" s="260" t="s">
        <v>84</v>
      </c>
      <c r="AV408" s="14" t="s">
        <v>84</v>
      </c>
      <c r="AW408" s="14" t="s">
        <v>5</v>
      </c>
      <c r="AX408" s="14" t="s">
        <v>74</v>
      </c>
      <c r="AY408" s="260" t="s">
        <v>194</v>
      </c>
    </row>
    <row r="409" s="15" customFormat="1">
      <c r="A409" s="15"/>
      <c r="B409" s="261"/>
      <c r="C409" s="262"/>
      <c r="D409" s="241" t="s">
        <v>206</v>
      </c>
      <c r="E409" s="263" t="s">
        <v>20</v>
      </c>
      <c r="F409" s="264" t="s">
        <v>210</v>
      </c>
      <c r="G409" s="262"/>
      <c r="H409" s="265">
        <v>4.2000000000000002</v>
      </c>
      <c r="I409" s="266"/>
      <c r="J409" s="266"/>
      <c r="K409" s="262"/>
      <c r="L409" s="262"/>
      <c r="M409" s="267"/>
      <c r="N409" s="268"/>
      <c r="O409" s="269"/>
      <c r="P409" s="269"/>
      <c r="Q409" s="269"/>
      <c r="R409" s="269"/>
      <c r="S409" s="269"/>
      <c r="T409" s="269"/>
      <c r="U409" s="269"/>
      <c r="V409" s="269"/>
      <c r="W409" s="269"/>
      <c r="X409" s="270"/>
      <c r="Y409" s="15"/>
      <c r="Z409" s="15"/>
      <c r="AA409" s="15"/>
      <c r="AB409" s="15"/>
      <c r="AC409" s="15"/>
      <c r="AD409" s="15"/>
      <c r="AE409" s="15"/>
      <c r="AT409" s="271" t="s">
        <v>206</v>
      </c>
      <c r="AU409" s="271" t="s">
        <v>84</v>
      </c>
      <c r="AV409" s="15" t="s">
        <v>202</v>
      </c>
      <c r="AW409" s="15" t="s">
        <v>5</v>
      </c>
      <c r="AX409" s="15" t="s">
        <v>82</v>
      </c>
      <c r="AY409" s="271" t="s">
        <v>194</v>
      </c>
    </row>
    <row r="410" s="2" customFormat="1" ht="24.15" customHeight="1">
      <c r="A410" s="41"/>
      <c r="B410" s="42"/>
      <c r="C410" s="220" t="s">
        <v>375</v>
      </c>
      <c r="D410" s="220" t="s">
        <v>197</v>
      </c>
      <c r="E410" s="221" t="s">
        <v>1826</v>
      </c>
      <c r="F410" s="222" t="s">
        <v>1652</v>
      </c>
      <c r="G410" s="223" t="s">
        <v>218</v>
      </c>
      <c r="H410" s="224">
        <v>4.2000000000000002</v>
      </c>
      <c r="I410" s="225"/>
      <c r="J410" s="225"/>
      <c r="K410" s="226">
        <f>ROUND(P410*H410,2)</f>
        <v>0</v>
      </c>
      <c r="L410" s="222" t="s">
        <v>201</v>
      </c>
      <c r="M410" s="47"/>
      <c r="N410" s="227" t="s">
        <v>20</v>
      </c>
      <c r="O410" s="228" t="s">
        <v>43</v>
      </c>
      <c r="P410" s="229">
        <f>I410+J410</f>
        <v>0</v>
      </c>
      <c r="Q410" s="229">
        <f>ROUND(I410*H410,2)</f>
        <v>0</v>
      </c>
      <c r="R410" s="229">
        <f>ROUND(J410*H410,2)</f>
        <v>0</v>
      </c>
      <c r="S410" s="87"/>
      <c r="T410" s="230">
        <f>S410*H410</f>
        <v>0</v>
      </c>
      <c r="U410" s="230">
        <v>0</v>
      </c>
      <c r="V410" s="230">
        <f>U410*H410</f>
        <v>0</v>
      </c>
      <c r="W410" s="230">
        <v>0</v>
      </c>
      <c r="X410" s="231">
        <f>W410*H410</f>
        <v>0</v>
      </c>
      <c r="Y410" s="41"/>
      <c r="Z410" s="41"/>
      <c r="AA410" s="41"/>
      <c r="AB410" s="41"/>
      <c r="AC410" s="41"/>
      <c r="AD410" s="41"/>
      <c r="AE410" s="41"/>
      <c r="AR410" s="232" t="s">
        <v>202</v>
      </c>
      <c r="AT410" s="232" t="s">
        <v>197</v>
      </c>
      <c r="AU410" s="232" t="s">
        <v>84</v>
      </c>
      <c r="AY410" s="20" t="s">
        <v>194</v>
      </c>
      <c r="BE410" s="233">
        <f>IF(O410="základní",K410,0)</f>
        <v>0</v>
      </c>
      <c r="BF410" s="233">
        <f>IF(O410="snížená",K410,0)</f>
        <v>0</v>
      </c>
      <c r="BG410" s="233">
        <f>IF(O410="zákl. přenesená",K410,0)</f>
        <v>0</v>
      </c>
      <c r="BH410" s="233">
        <f>IF(O410="sníž. přenesená",K410,0)</f>
        <v>0</v>
      </c>
      <c r="BI410" s="233">
        <f>IF(O410="nulová",K410,0)</f>
        <v>0</v>
      </c>
      <c r="BJ410" s="20" t="s">
        <v>82</v>
      </c>
      <c r="BK410" s="233">
        <f>ROUND(P410*H410,2)</f>
        <v>0</v>
      </c>
      <c r="BL410" s="20" t="s">
        <v>202</v>
      </c>
      <c r="BM410" s="232" t="s">
        <v>2198</v>
      </c>
    </row>
    <row r="411" s="2" customFormat="1">
      <c r="A411" s="41"/>
      <c r="B411" s="42"/>
      <c r="C411" s="43"/>
      <c r="D411" s="234" t="s">
        <v>204</v>
      </c>
      <c r="E411" s="43"/>
      <c r="F411" s="235" t="s">
        <v>1828</v>
      </c>
      <c r="G411" s="43"/>
      <c r="H411" s="43"/>
      <c r="I411" s="236"/>
      <c r="J411" s="236"/>
      <c r="K411" s="43"/>
      <c r="L411" s="43"/>
      <c r="M411" s="47"/>
      <c r="N411" s="237"/>
      <c r="O411" s="238"/>
      <c r="P411" s="87"/>
      <c r="Q411" s="87"/>
      <c r="R411" s="87"/>
      <c r="S411" s="87"/>
      <c r="T411" s="87"/>
      <c r="U411" s="87"/>
      <c r="V411" s="87"/>
      <c r="W411" s="87"/>
      <c r="X411" s="88"/>
      <c r="Y411" s="41"/>
      <c r="Z411" s="41"/>
      <c r="AA411" s="41"/>
      <c r="AB411" s="41"/>
      <c r="AC411" s="41"/>
      <c r="AD411" s="41"/>
      <c r="AE411" s="41"/>
      <c r="AT411" s="20" t="s">
        <v>204</v>
      </c>
      <c r="AU411" s="20" t="s">
        <v>84</v>
      </c>
    </row>
    <row r="412" s="13" customFormat="1">
      <c r="A412" s="13"/>
      <c r="B412" s="239"/>
      <c r="C412" s="240"/>
      <c r="D412" s="241" t="s">
        <v>206</v>
      </c>
      <c r="E412" s="242" t="s">
        <v>20</v>
      </c>
      <c r="F412" s="243" t="s">
        <v>2177</v>
      </c>
      <c r="G412" s="240"/>
      <c r="H412" s="242" t="s">
        <v>20</v>
      </c>
      <c r="I412" s="244"/>
      <c r="J412" s="244"/>
      <c r="K412" s="240"/>
      <c r="L412" s="240"/>
      <c r="M412" s="245"/>
      <c r="N412" s="246"/>
      <c r="O412" s="247"/>
      <c r="P412" s="247"/>
      <c r="Q412" s="247"/>
      <c r="R412" s="247"/>
      <c r="S412" s="247"/>
      <c r="T412" s="247"/>
      <c r="U412" s="247"/>
      <c r="V412" s="247"/>
      <c r="W412" s="247"/>
      <c r="X412" s="248"/>
      <c r="Y412" s="13"/>
      <c r="Z412" s="13"/>
      <c r="AA412" s="13"/>
      <c r="AB412" s="13"/>
      <c r="AC412" s="13"/>
      <c r="AD412" s="13"/>
      <c r="AE412" s="13"/>
      <c r="AT412" s="249" t="s">
        <v>206</v>
      </c>
      <c r="AU412" s="249" t="s">
        <v>84</v>
      </c>
      <c r="AV412" s="13" t="s">
        <v>82</v>
      </c>
      <c r="AW412" s="13" t="s">
        <v>5</v>
      </c>
      <c r="AX412" s="13" t="s">
        <v>74</v>
      </c>
      <c r="AY412" s="249" t="s">
        <v>194</v>
      </c>
    </row>
    <row r="413" s="13" customFormat="1">
      <c r="A413" s="13"/>
      <c r="B413" s="239"/>
      <c r="C413" s="240"/>
      <c r="D413" s="241" t="s">
        <v>206</v>
      </c>
      <c r="E413" s="242" t="s">
        <v>20</v>
      </c>
      <c r="F413" s="243" t="s">
        <v>1825</v>
      </c>
      <c r="G413" s="240"/>
      <c r="H413" s="242" t="s">
        <v>20</v>
      </c>
      <c r="I413" s="244"/>
      <c r="J413" s="244"/>
      <c r="K413" s="240"/>
      <c r="L413" s="240"/>
      <c r="M413" s="245"/>
      <c r="N413" s="246"/>
      <c r="O413" s="247"/>
      <c r="P413" s="247"/>
      <c r="Q413" s="247"/>
      <c r="R413" s="247"/>
      <c r="S413" s="247"/>
      <c r="T413" s="247"/>
      <c r="U413" s="247"/>
      <c r="V413" s="247"/>
      <c r="W413" s="247"/>
      <c r="X413" s="248"/>
      <c r="Y413" s="13"/>
      <c r="Z413" s="13"/>
      <c r="AA413" s="13"/>
      <c r="AB413" s="13"/>
      <c r="AC413" s="13"/>
      <c r="AD413" s="13"/>
      <c r="AE413" s="13"/>
      <c r="AT413" s="249" t="s">
        <v>206</v>
      </c>
      <c r="AU413" s="249" t="s">
        <v>84</v>
      </c>
      <c r="AV413" s="13" t="s">
        <v>82</v>
      </c>
      <c r="AW413" s="13" t="s">
        <v>5</v>
      </c>
      <c r="AX413" s="13" t="s">
        <v>74</v>
      </c>
      <c r="AY413" s="249" t="s">
        <v>194</v>
      </c>
    </row>
    <row r="414" s="13" customFormat="1">
      <c r="A414" s="13"/>
      <c r="B414" s="239"/>
      <c r="C414" s="240"/>
      <c r="D414" s="241" t="s">
        <v>206</v>
      </c>
      <c r="E414" s="242" t="s">
        <v>20</v>
      </c>
      <c r="F414" s="243" t="s">
        <v>218</v>
      </c>
      <c r="G414" s="240"/>
      <c r="H414" s="242" t="s">
        <v>20</v>
      </c>
      <c r="I414" s="244"/>
      <c r="J414" s="244"/>
      <c r="K414" s="240"/>
      <c r="L414" s="240"/>
      <c r="M414" s="245"/>
      <c r="N414" s="246"/>
      <c r="O414" s="247"/>
      <c r="P414" s="247"/>
      <c r="Q414" s="247"/>
      <c r="R414" s="247"/>
      <c r="S414" s="247"/>
      <c r="T414" s="247"/>
      <c r="U414" s="247"/>
      <c r="V414" s="247"/>
      <c r="W414" s="247"/>
      <c r="X414" s="248"/>
      <c r="Y414" s="13"/>
      <c r="Z414" s="13"/>
      <c r="AA414" s="13"/>
      <c r="AB414" s="13"/>
      <c r="AC414" s="13"/>
      <c r="AD414" s="13"/>
      <c r="AE414" s="13"/>
      <c r="AT414" s="249" t="s">
        <v>206</v>
      </c>
      <c r="AU414" s="249" t="s">
        <v>84</v>
      </c>
      <c r="AV414" s="13" t="s">
        <v>82</v>
      </c>
      <c r="AW414" s="13" t="s">
        <v>5</v>
      </c>
      <c r="AX414" s="13" t="s">
        <v>74</v>
      </c>
      <c r="AY414" s="249" t="s">
        <v>194</v>
      </c>
    </row>
    <row r="415" s="14" customFormat="1">
      <c r="A415" s="14"/>
      <c r="B415" s="250"/>
      <c r="C415" s="251"/>
      <c r="D415" s="241" t="s">
        <v>206</v>
      </c>
      <c r="E415" s="252" t="s">
        <v>20</v>
      </c>
      <c r="F415" s="253" t="s">
        <v>2197</v>
      </c>
      <c r="G415" s="251"/>
      <c r="H415" s="254">
        <v>4.2000000000000002</v>
      </c>
      <c r="I415" s="255"/>
      <c r="J415" s="255"/>
      <c r="K415" s="251"/>
      <c r="L415" s="251"/>
      <c r="M415" s="256"/>
      <c r="N415" s="257"/>
      <c r="O415" s="258"/>
      <c r="P415" s="258"/>
      <c r="Q415" s="258"/>
      <c r="R415" s="258"/>
      <c r="S415" s="258"/>
      <c r="T415" s="258"/>
      <c r="U415" s="258"/>
      <c r="V415" s="258"/>
      <c r="W415" s="258"/>
      <c r="X415" s="259"/>
      <c r="Y415" s="14"/>
      <c r="Z415" s="14"/>
      <c r="AA415" s="14"/>
      <c r="AB415" s="14"/>
      <c r="AC415" s="14"/>
      <c r="AD415" s="14"/>
      <c r="AE415" s="14"/>
      <c r="AT415" s="260" t="s">
        <v>206</v>
      </c>
      <c r="AU415" s="260" t="s">
        <v>84</v>
      </c>
      <c r="AV415" s="14" t="s">
        <v>84</v>
      </c>
      <c r="AW415" s="14" t="s">
        <v>5</v>
      </c>
      <c r="AX415" s="14" t="s">
        <v>74</v>
      </c>
      <c r="AY415" s="260" t="s">
        <v>194</v>
      </c>
    </row>
    <row r="416" s="15" customFormat="1">
      <c r="A416" s="15"/>
      <c r="B416" s="261"/>
      <c r="C416" s="262"/>
      <c r="D416" s="241" t="s">
        <v>206</v>
      </c>
      <c r="E416" s="263" t="s">
        <v>20</v>
      </c>
      <c r="F416" s="264" t="s">
        <v>210</v>
      </c>
      <c r="G416" s="262"/>
      <c r="H416" s="265">
        <v>4.2000000000000002</v>
      </c>
      <c r="I416" s="266"/>
      <c r="J416" s="266"/>
      <c r="K416" s="262"/>
      <c r="L416" s="262"/>
      <c r="M416" s="267"/>
      <c r="N416" s="268"/>
      <c r="O416" s="269"/>
      <c r="P416" s="269"/>
      <c r="Q416" s="269"/>
      <c r="R416" s="269"/>
      <c r="S416" s="269"/>
      <c r="T416" s="269"/>
      <c r="U416" s="269"/>
      <c r="V416" s="269"/>
      <c r="W416" s="269"/>
      <c r="X416" s="270"/>
      <c r="Y416" s="15"/>
      <c r="Z416" s="15"/>
      <c r="AA416" s="15"/>
      <c r="AB416" s="15"/>
      <c r="AC416" s="15"/>
      <c r="AD416" s="15"/>
      <c r="AE416" s="15"/>
      <c r="AT416" s="271" t="s">
        <v>206</v>
      </c>
      <c r="AU416" s="271" t="s">
        <v>84</v>
      </c>
      <c r="AV416" s="15" t="s">
        <v>202</v>
      </c>
      <c r="AW416" s="15" t="s">
        <v>5</v>
      </c>
      <c r="AX416" s="15" t="s">
        <v>82</v>
      </c>
      <c r="AY416" s="271" t="s">
        <v>194</v>
      </c>
    </row>
    <row r="417" s="2" customFormat="1" ht="24.15" customHeight="1">
      <c r="A417" s="41"/>
      <c r="B417" s="42"/>
      <c r="C417" s="220" t="s">
        <v>392</v>
      </c>
      <c r="D417" s="220" t="s">
        <v>197</v>
      </c>
      <c r="E417" s="221" t="s">
        <v>1829</v>
      </c>
      <c r="F417" s="222" t="s">
        <v>1656</v>
      </c>
      <c r="G417" s="223" t="s">
        <v>218</v>
      </c>
      <c r="H417" s="224">
        <v>42</v>
      </c>
      <c r="I417" s="225"/>
      <c r="J417" s="225"/>
      <c r="K417" s="226">
        <f>ROUND(P417*H417,2)</f>
        <v>0</v>
      </c>
      <c r="L417" s="222" t="s">
        <v>201</v>
      </c>
      <c r="M417" s="47"/>
      <c r="N417" s="227" t="s">
        <v>20</v>
      </c>
      <c r="O417" s="228" t="s">
        <v>43</v>
      </c>
      <c r="P417" s="229">
        <f>I417+J417</f>
        <v>0</v>
      </c>
      <c r="Q417" s="229">
        <f>ROUND(I417*H417,2)</f>
        <v>0</v>
      </c>
      <c r="R417" s="229">
        <f>ROUND(J417*H417,2)</f>
        <v>0</v>
      </c>
      <c r="S417" s="87"/>
      <c r="T417" s="230">
        <f>S417*H417</f>
        <v>0</v>
      </c>
      <c r="U417" s="230">
        <v>0</v>
      </c>
      <c r="V417" s="230">
        <f>U417*H417</f>
        <v>0</v>
      </c>
      <c r="W417" s="230">
        <v>0</v>
      </c>
      <c r="X417" s="231">
        <f>W417*H417</f>
        <v>0</v>
      </c>
      <c r="Y417" s="41"/>
      <c r="Z417" s="41"/>
      <c r="AA417" s="41"/>
      <c r="AB417" s="41"/>
      <c r="AC417" s="41"/>
      <c r="AD417" s="41"/>
      <c r="AE417" s="41"/>
      <c r="AR417" s="232" t="s">
        <v>202</v>
      </c>
      <c r="AT417" s="232" t="s">
        <v>197</v>
      </c>
      <c r="AU417" s="232" t="s">
        <v>84</v>
      </c>
      <c r="AY417" s="20" t="s">
        <v>194</v>
      </c>
      <c r="BE417" s="233">
        <f>IF(O417="základní",K417,0)</f>
        <v>0</v>
      </c>
      <c r="BF417" s="233">
        <f>IF(O417="snížená",K417,0)</f>
        <v>0</v>
      </c>
      <c r="BG417" s="233">
        <f>IF(O417="zákl. přenesená",K417,0)</f>
        <v>0</v>
      </c>
      <c r="BH417" s="233">
        <f>IF(O417="sníž. přenesená",K417,0)</f>
        <v>0</v>
      </c>
      <c r="BI417" s="233">
        <f>IF(O417="nulová",K417,0)</f>
        <v>0</v>
      </c>
      <c r="BJ417" s="20" t="s">
        <v>82</v>
      </c>
      <c r="BK417" s="233">
        <f>ROUND(P417*H417,2)</f>
        <v>0</v>
      </c>
      <c r="BL417" s="20" t="s">
        <v>202</v>
      </c>
      <c r="BM417" s="232" t="s">
        <v>2199</v>
      </c>
    </row>
    <row r="418" s="2" customFormat="1">
      <c r="A418" s="41"/>
      <c r="B418" s="42"/>
      <c r="C418" s="43"/>
      <c r="D418" s="234" t="s">
        <v>204</v>
      </c>
      <c r="E418" s="43"/>
      <c r="F418" s="235" t="s">
        <v>1831</v>
      </c>
      <c r="G418" s="43"/>
      <c r="H418" s="43"/>
      <c r="I418" s="236"/>
      <c r="J418" s="236"/>
      <c r="K418" s="43"/>
      <c r="L418" s="43"/>
      <c r="M418" s="47"/>
      <c r="N418" s="237"/>
      <c r="O418" s="238"/>
      <c r="P418" s="87"/>
      <c r="Q418" s="87"/>
      <c r="R418" s="87"/>
      <c r="S418" s="87"/>
      <c r="T418" s="87"/>
      <c r="U418" s="87"/>
      <c r="V418" s="87"/>
      <c r="W418" s="87"/>
      <c r="X418" s="88"/>
      <c r="Y418" s="41"/>
      <c r="Z418" s="41"/>
      <c r="AA418" s="41"/>
      <c r="AB418" s="41"/>
      <c r="AC418" s="41"/>
      <c r="AD418" s="41"/>
      <c r="AE418" s="41"/>
      <c r="AT418" s="20" t="s">
        <v>204</v>
      </c>
      <c r="AU418" s="20" t="s">
        <v>84</v>
      </c>
    </row>
    <row r="419" s="13" customFormat="1">
      <c r="A419" s="13"/>
      <c r="B419" s="239"/>
      <c r="C419" s="240"/>
      <c r="D419" s="241" t="s">
        <v>206</v>
      </c>
      <c r="E419" s="242" t="s">
        <v>20</v>
      </c>
      <c r="F419" s="243" t="s">
        <v>2177</v>
      </c>
      <c r="G419" s="240"/>
      <c r="H419" s="242" t="s">
        <v>20</v>
      </c>
      <c r="I419" s="244"/>
      <c r="J419" s="244"/>
      <c r="K419" s="240"/>
      <c r="L419" s="240"/>
      <c r="M419" s="245"/>
      <c r="N419" s="246"/>
      <c r="O419" s="247"/>
      <c r="P419" s="247"/>
      <c r="Q419" s="247"/>
      <c r="R419" s="247"/>
      <c r="S419" s="247"/>
      <c r="T419" s="247"/>
      <c r="U419" s="247"/>
      <c r="V419" s="247"/>
      <c r="W419" s="247"/>
      <c r="X419" s="248"/>
      <c r="Y419" s="13"/>
      <c r="Z419" s="13"/>
      <c r="AA419" s="13"/>
      <c r="AB419" s="13"/>
      <c r="AC419" s="13"/>
      <c r="AD419" s="13"/>
      <c r="AE419" s="13"/>
      <c r="AT419" s="249" t="s">
        <v>206</v>
      </c>
      <c r="AU419" s="249" t="s">
        <v>84</v>
      </c>
      <c r="AV419" s="13" t="s">
        <v>82</v>
      </c>
      <c r="AW419" s="13" t="s">
        <v>5</v>
      </c>
      <c r="AX419" s="13" t="s">
        <v>74</v>
      </c>
      <c r="AY419" s="249" t="s">
        <v>194</v>
      </c>
    </row>
    <row r="420" s="13" customFormat="1">
      <c r="A420" s="13"/>
      <c r="B420" s="239"/>
      <c r="C420" s="240"/>
      <c r="D420" s="241" t="s">
        <v>206</v>
      </c>
      <c r="E420" s="242" t="s">
        <v>20</v>
      </c>
      <c r="F420" s="243" t="s">
        <v>1825</v>
      </c>
      <c r="G420" s="240"/>
      <c r="H420" s="242" t="s">
        <v>20</v>
      </c>
      <c r="I420" s="244"/>
      <c r="J420" s="244"/>
      <c r="K420" s="240"/>
      <c r="L420" s="240"/>
      <c r="M420" s="245"/>
      <c r="N420" s="246"/>
      <c r="O420" s="247"/>
      <c r="P420" s="247"/>
      <c r="Q420" s="247"/>
      <c r="R420" s="247"/>
      <c r="S420" s="247"/>
      <c r="T420" s="247"/>
      <c r="U420" s="247"/>
      <c r="V420" s="247"/>
      <c r="W420" s="247"/>
      <c r="X420" s="248"/>
      <c r="Y420" s="13"/>
      <c r="Z420" s="13"/>
      <c r="AA420" s="13"/>
      <c r="AB420" s="13"/>
      <c r="AC420" s="13"/>
      <c r="AD420" s="13"/>
      <c r="AE420" s="13"/>
      <c r="AT420" s="249" t="s">
        <v>206</v>
      </c>
      <c r="AU420" s="249" t="s">
        <v>84</v>
      </c>
      <c r="AV420" s="13" t="s">
        <v>82</v>
      </c>
      <c r="AW420" s="13" t="s">
        <v>5</v>
      </c>
      <c r="AX420" s="13" t="s">
        <v>74</v>
      </c>
      <c r="AY420" s="249" t="s">
        <v>194</v>
      </c>
    </row>
    <row r="421" s="13" customFormat="1">
      <c r="A421" s="13"/>
      <c r="B421" s="239"/>
      <c r="C421" s="240"/>
      <c r="D421" s="241" t="s">
        <v>206</v>
      </c>
      <c r="E421" s="242" t="s">
        <v>20</v>
      </c>
      <c r="F421" s="243" t="s">
        <v>218</v>
      </c>
      <c r="G421" s="240"/>
      <c r="H421" s="242" t="s">
        <v>20</v>
      </c>
      <c r="I421" s="244"/>
      <c r="J421" s="244"/>
      <c r="K421" s="240"/>
      <c r="L421" s="240"/>
      <c r="M421" s="245"/>
      <c r="N421" s="246"/>
      <c r="O421" s="247"/>
      <c r="P421" s="247"/>
      <c r="Q421" s="247"/>
      <c r="R421" s="247"/>
      <c r="S421" s="247"/>
      <c r="T421" s="247"/>
      <c r="U421" s="247"/>
      <c r="V421" s="247"/>
      <c r="W421" s="247"/>
      <c r="X421" s="248"/>
      <c r="Y421" s="13"/>
      <c r="Z421" s="13"/>
      <c r="AA421" s="13"/>
      <c r="AB421" s="13"/>
      <c r="AC421" s="13"/>
      <c r="AD421" s="13"/>
      <c r="AE421" s="13"/>
      <c r="AT421" s="249" t="s">
        <v>206</v>
      </c>
      <c r="AU421" s="249" t="s">
        <v>84</v>
      </c>
      <c r="AV421" s="13" t="s">
        <v>82</v>
      </c>
      <c r="AW421" s="13" t="s">
        <v>5</v>
      </c>
      <c r="AX421" s="13" t="s">
        <v>74</v>
      </c>
      <c r="AY421" s="249" t="s">
        <v>194</v>
      </c>
    </row>
    <row r="422" s="14" customFormat="1">
      <c r="A422" s="14"/>
      <c r="B422" s="250"/>
      <c r="C422" s="251"/>
      <c r="D422" s="241" t="s">
        <v>206</v>
      </c>
      <c r="E422" s="252" t="s">
        <v>20</v>
      </c>
      <c r="F422" s="253" t="s">
        <v>2197</v>
      </c>
      <c r="G422" s="251"/>
      <c r="H422" s="254">
        <v>4.2000000000000002</v>
      </c>
      <c r="I422" s="255"/>
      <c r="J422" s="255"/>
      <c r="K422" s="251"/>
      <c r="L422" s="251"/>
      <c r="M422" s="256"/>
      <c r="N422" s="257"/>
      <c r="O422" s="258"/>
      <c r="P422" s="258"/>
      <c r="Q422" s="258"/>
      <c r="R422" s="258"/>
      <c r="S422" s="258"/>
      <c r="T422" s="258"/>
      <c r="U422" s="258"/>
      <c r="V422" s="258"/>
      <c r="W422" s="258"/>
      <c r="X422" s="259"/>
      <c r="Y422" s="14"/>
      <c r="Z422" s="14"/>
      <c r="AA422" s="14"/>
      <c r="AB422" s="14"/>
      <c r="AC422" s="14"/>
      <c r="AD422" s="14"/>
      <c r="AE422" s="14"/>
      <c r="AT422" s="260" t="s">
        <v>206</v>
      </c>
      <c r="AU422" s="260" t="s">
        <v>84</v>
      </c>
      <c r="AV422" s="14" t="s">
        <v>84</v>
      </c>
      <c r="AW422" s="14" t="s">
        <v>5</v>
      </c>
      <c r="AX422" s="14" t="s">
        <v>74</v>
      </c>
      <c r="AY422" s="260" t="s">
        <v>194</v>
      </c>
    </row>
    <row r="423" s="15" customFormat="1">
      <c r="A423" s="15"/>
      <c r="B423" s="261"/>
      <c r="C423" s="262"/>
      <c r="D423" s="241" t="s">
        <v>206</v>
      </c>
      <c r="E423" s="263" t="s">
        <v>20</v>
      </c>
      <c r="F423" s="264" t="s">
        <v>210</v>
      </c>
      <c r="G423" s="262"/>
      <c r="H423" s="265">
        <v>4.2000000000000002</v>
      </c>
      <c r="I423" s="266"/>
      <c r="J423" s="266"/>
      <c r="K423" s="262"/>
      <c r="L423" s="262"/>
      <c r="M423" s="267"/>
      <c r="N423" s="268"/>
      <c r="O423" s="269"/>
      <c r="P423" s="269"/>
      <c r="Q423" s="269"/>
      <c r="R423" s="269"/>
      <c r="S423" s="269"/>
      <c r="T423" s="269"/>
      <c r="U423" s="269"/>
      <c r="V423" s="269"/>
      <c r="W423" s="269"/>
      <c r="X423" s="270"/>
      <c r="Y423" s="15"/>
      <c r="Z423" s="15"/>
      <c r="AA423" s="15"/>
      <c r="AB423" s="15"/>
      <c r="AC423" s="15"/>
      <c r="AD423" s="15"/>
      <c r="AE423" s="15"/>
      <c r="AT423" s="271" t="s">
        <v>206</v>
      </c>
      <c r="AU423" s="271" t="s">
        <v>84</v>
      </c>
      <c r="AV423" s="15" t="s">
        <v>202</v>
      </c>
      <c r="AW423" s="15" t="s">
        <v>5</v>
      </c>
      <c r="AX423" s="15" t="s">
        <v>82</v>
      </c>
      <c r="AY423" s="271" t="s">
        <v>194</v>
      </c>
    </row>
    <row r="424" s="14" customFormat="1">
      <c r="A424" s="14"/>
      <c r="B424" s="250"/>
      <c r="C424" s="251"/>
      <c r="D424" s="241" t="s">
        <v>206</v>
      </c>
      <c r="E424" s="251"/>
      <c r="F424" s="253" t="s">
        <v>2200</v>
      </c>
      <c r="G424" s="251"/>
      <c r="H424" s="254">
        <v>42</v>
      </c>
      <c r="I424" s="255"/>
      <c r="J424" s="255"/>
      <c r="K424" s="251"/>
      <c r="L424" s="251"/>
      <c r="M424" s="256"/>
      <c r="N424" s="257"/>
      <c r="O424" s="258"/>
      <c r="P424" s="258"/>
      <c r="Q424" s="258"/>
      <c r="R424" s="258"/>
      <c r="S424" s="258"/>
      <c r="T424" s="258"/>
      <c r="U424" s="258"/>
      <c r="V424" s="258"/>
      <c r="W424" s="258"/>
      <c r="X424" s="259"/>
      <c r="Y424" s="14"/>
      <c r="Z424" s="14"/>
      <c r="AA424" s="14"/>
      <c r="AB424" s="14"/>
      <c r="AC424" s="14"/>
      <c r="AD424" s="14"/>
      <c r="AE424" s="14"/>
      <c r="AT424" s="260" t="s">
        <v>206</v>
      </c>
      <c r="AU424" s="260" t="s">
        <v>84</v>
      </c>
      <c r="AV424" s="14" t="s">
        <v>84</v>
      </c>
      <c r="AW424" s="14" t="s">
        <v>4</v>
      </c>
      <c r="AX424" s="14" t="s">
        <v>82</v>
      </c>
      <c r="AY424" s="260" t="s">
        <v>194</v>
      </c>
    </row>
    <row r="425" s="12" customFormat="1" ht="22.8" customHeight="1">
      <c r="A425" s="12"/>
      <c r="B425" s="203"/>
      <c r="C425" s="204"/>
      <c r="D425" s="205" t="s">
        <v>73</v>
      </c>
      <c r="E425" s="218" t="s">
        <v>510</v>
      </c>
      <c r="F425" s="218" t="s">
        <v>511</v>
      </c>
      <c r="G425" s="204"/>
      <c r="H425" s="204"/>
      <c r="I425" s="207"/>
      <c r="J425" s="207"/>
      <c r="K425" s="219">
        <f>BK425</f>
        <v>0</v>
      </c>
      <c r="L425" s="204"/>
      <c r="M425" s="209"/>
      <c r="N425" s="210"/>
      <c r="O425" s="211"/>
      <c r="P425" s="211"/>
      <c r="Q425" s="212">
        <f>SUM(Q426:Q427)</f>
        <v>0</v>
      </c>
      <c r="R425" s="212">
        <f>SUM(R426:R427)</f>
        <v>0</v>
      </c>
      <c r="S425" s="211"/>
      <c r="T425" s="213">
        <f>SUM(T426:T427)</f>
        <v>0</v>
      </c>
      <c r="U425" s="211"/>
      <c r="V425" s="213">
        <f>SUM(V426:V427)</f>
        <v>0</v>
      </c>
      <c r="W425" s="211"/>
      <c r="X425" s="214">
        <f>SUM(X426:X427)</f>
        <v>0</v>
      </c>
      <c r="Y425" s="12"/>
      <c r="Z425" s="12"/>
      <c r="AA425" s="12"/>
      <c r="AB425" s="12"/>
      <c r="AC425" s="12"/>
      <c r="AD425" s="12"/>
      <c r="AE425" s="12"/>
      <c r="AR425" s="215" t="s">
        <v>82</v>
      </c>
      <c r="AT425" s="216" t="s">
        <v>73</v>
      </c>
      <c r="AU425" s="216" t="s">
        <v>82</v>
      </c>
      <c r="AY425" s="215" t="s">
        <v>194</v>
      </c>
      <c r="BK425" s="217">
        <f>SUM(BK426:BK427)</f>
        <v>0</v>
      </c>
    </row>
    <row r="426" s="2" customFormat="1">
      <c r="A426" s="41"/>
      <c r="B426" s="42"/>
      <c r="C426" s="220" t="s">
        <v>399</v>
      </c>
      <c r="D426" s="220" t="s">
        <v>197</v>
      </c>
      <c r="E426" s="221" t="s">
        <v>1293</v>
      </c>
      <c r="F426" s="222" t="s">
        <v>1294</v>
      </c>
      <c r="G426" s="223" t="s">
        <v>262</v>
      </c>
      <c r="H426" s="224">
        <v>0.17599999999999999</v>
      </c>
      <c r="I426" s="225"/>
      <c r="J426" s="225"/>
      <c r="K426" s="226">
        <f>ROUND(P426*H426,2)</f>
        <v>0</v>
      </c>
      <c r="L426" s="222" t="s">
        <v>201</v>
      </c>
      <c r="M426" s="47"/>
      <c r="N426" s="227" t="s">
        <v>20</v>
      </c>
      <c r="O426" s="228" t="s">
        <v>43</v>
      </c>
      <c r="P426" s="229">
        <f>I426+J426</f>
        <v>0</v>
      </c>
      <c r="Q426" s="229">
        <f>ROUND(I426*H426,2)</f>
        <v>0</v>
      </c>
      <c r="R426" s="229">
        <f>ROUND(J426*H426,2)</f>
        <v>0</v>
      </c>
      <c r="S426" s="87"/>
      <c r="T426" s="230">
        <f>S426*H426</f>
        <v>0</v>
      </c>
      <c r="U426" s="230">
        <v>0</v>
      </c>
      <c r="V426" s="230">
        <f>U426*H426</f>
        <v>0</v>
      </c>
      <c r="W426" s="230">
        <v>0</v>
      </c>
      <c r="X426" s="231">
        <f>W426*H426</f>
        <v>0</v>
      </c>
      <c r="Y426" s="41"/>
      <c r="Z426" s="41"/>
      <c r="AA426" s="41"/>
      <c r="AB426" s="41"/>
      <c r="AC426" s="41"/>
      <c r="AD426" s="41"/>
      <c r="AE426" s="41"/>
      <c r="AR426" s="232" t="s">
        <v>202</v>
      </c>
      <c r="AT426" s="232" t="s">
        <v>197</v>
      </c>
      <c r="AU426" s="232" t="s">
        <v>84</v>
      </c>
      <c r="AY426" s="20" t="s">
        <v>194</v>
      </c>
      <c r="BE426" s="233">
        <f>IF(O426="základní",K426,0)</f>
        <v>0</v>
      </c>
      <c r="BF426" s="233">
        <f>IF(O426="snížená",K426,0)</f>
        <v>0</v>
      </c>
      <c r="BG426" s="233">
        <f>IF(O426="zákl. přenesená",K426,0)</f>
        <v>0</v>
      </c>
      <c r="BH426" s="233">
        <f>IF(O426="sníž. přenesená",K426,0)</f>
        <v>0</v>
      </c>
      <c r="BI426" s="233">
        <f>IF(O426="nulová",K426,0)</f>
        <v>0</v>
      </c>
      <c r="BJ426" s="20" t="s">
        <v>82</v>
      </c>
      <c r="BK426" s="233">
        <f>ROUND(P426*H426,2)</f>
        <v>0</v>
      </c>
      <c r="BL426" s="20" t="s">
        <v>202</v>
      </c>
      <c r="BM426" s="232" t="s">
        <v>2201</v>
      </c>
    </row>
    <row r="427" s="2" customFormat="1">
      <c r="A427" s="41"/>
      <c r="B427" s="42"/>
      <c r="C427" s="43"/>
      <c r="D427" s="234" t="s">
        <v>204</v>
      </c>
      <c r="E427" s="43"/>
      <c r="F427" s="235" t="s">
        <v>1296</v>
      </c>
      <c r="G427" s="43"/>
      <c r="H427" s="43"/>
      <c r="I427" s="236"/>
      <c r="J427" s="236"/>
      <c r="K427" s="43"/>
      <c r="L427" s="43"/>
      <c r="M427" s="47"/>
      <c r="N427" s="293"/>
      <c r="O427" s="294"/>
      <c r="P427" s="295"/>
      <c r="Q427" s="295"/>
      <c r="R427" s="295"/>
      <c r="S427" s="295"/>
      <c r="T427" s="295"/>
      <c r="U427" s="295"/>
      <c r="V427" s="295"/>
      <c r="W427" s="295"/>
      <c r="X427" s="296"/>
      <c r="Y427" s="41"/>
      <c r="Z427" s="41"/>
      <c r="AA427" s="41"/>
      <c r="AB427" s="41"/>
      <c r="AC427" s="41"/>
      <c r="AD427" s="41"/>
      <c r="AE427" s="41"/>
      <c r="AT427" s="20" t="s">
        <v>204</v>
      </c>
      <c r="AU427" s="20" t="s">
        <v>84</v>
      </c>
    </row>
    <row r="428" s="2" customFormat="1" ht="6.96" customHeight="1">
      <c r="A428" s="41"/>
      <c r="B428" s="62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47"/>
      <c r="N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</row>
  </sheetData>
  <sheetProtection sheet="1" autoFilter="0" formatColumns="0" formatRows="0" objects="1" scenarios="1" spinCount="100000" saltValue="IIhz5ZP6zdyiR6lkzxqWAcjP2baIJymmiMOAiqT4D4NreYU397HPnlY8SJeeNUaV09FujK1ZSApaGrDHCKnl2Q==" hashValue="ruNGjeef2xhkR+njEabDdX9fGf1DAThN35JyG1n3CdPID7PzvMZLSf3d2LlMDGcC3gWIuQRMzYwhOYe7Wpgyjg==" algorithmName="SHA-512" password="CC35"/>
  <autoFilter ref="C92:L427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81:H81"/>
    <mergeCell ref="E83:H83"/>
    <mergeCell ref="E85:H85"/>
    <mergeCell ref="M2:Z2"/>
  </mergeCells>
  <hyperlinks>
    <hyperlink ref="F97" r:id="rId1" display="https://podminky.urs.cz/item/CS_URS_2025_01/111111331"/>
    <hyperlink ref="F104" r:id="rId2" display="https://podminky.urs.cz/item/CS_URS_2025_01/111151121"/>
    <hyperlink ref="F112" r:id="rId3" display="https://podminky.urs.cz/item/CS_URS_2025_01/111301111"/>
    <hyperlink ref="F119" r:id="rId4" display="https://podminky.urs.cz/item/CS_URS_2025_01/162702111"/>
    <hyperlink ref="F126" r:id="rId5" display="https://podminky.urs.cz/item/CS_URS_2025_01/162702119"/>
    <hyperlink ref="F134" r:id="rId6" display="https://podminky.urs.cz/item/CS_URS_2025_01/181111111"/>
    <hyperlink ref="F139" r:id="rId7" display="https://podminky.urs.cz/item/CS_URS_2025_01/181451131"/>
    <hyperlink ref="F152" r:id="rId8" display="https://podminky.urs.cz/item/CS_URS_2025_01/184853511"/>
    <hyperlink ref="F157" r:id="rId9" display="https://podminky.urs.cz/item/CS_URS_2025_01/185802113"/>
    <hyperlink ref="F170" r:id="rId10" display="https://podminky.urs.cz/item/CS_URS_2025_01/185802113"/>
    <hyperlink ref="F183" r:id="rId11" display="https://podminky.urs.cz/item/CS_URS_2025_01/185803111"/>
    <hyperlink ref="F188" r:id="rId12" display="https://podminky.urs.cz/item/CS_URS_2025_01/185803211"/>
    <hyperlink ref="F195" r:id="rId13" display="https://podminky.urs.cz/item/CS_URS_2025_01/185804215"/>
    <hyperlink ref="F200" r:id="rId14" display="https://podminky.urs.cz/item/CS_URS_2025_01/185804312"/>
    <hyperlink ref="F207" r:id="rId15" display="https://podminky.urs.cz/item/CS_URS_2025_01/185851121"/>
    <hyperlink ref="F214" r:id="rId16" display="https://podminky.urs.cz/item/CS_URS_2025_01/185851129"/>
    <hyperlink ref="F223" r:id="rId17" display="https://podminky.urs.cz/item/CS_URS_2025_01/111151131"/>
    <hyperlink ref="F230" r:id="rId18" display="https://podminky.urs.cz/item/CS_URS_2025_01/181111111"/>
    <hyperlink ref="F235" r:id="rId19" display="https://podminky.urs.cz/item/CS_URS_2025_01/181411121"/>
    <hyperlink ref="F248" r:id="rId20" display="https://podminky.urs.cz/item/CS_URS_2025_01/185802113"/>
    <hyperlink ref="F261" r:id="rId21" display="https://podminky.urs.cz/item/CS_URS_2025_01/185803211"/>
    <hyperlink ref="F268" r:id="rId22" display="https://podminky.urs.cz/item/CS_URS_2025_01/185804312"/>
    <hyperlink ref="F275" r:id="rId23" display="https://podminky.urs.cz/item/CS_URS_2025_01/185851121"/>
    <hyperlink ref="F282" r:id="rId24" display="https://podminky.urs.cz/item/CS_URS_2025_01/185851129"/>
    <hyperlink ref="F291" r:id="rId25" display="https://podminky.urs.cz/item/CS_URS_2025_01/111151132"/>
    <hyperlink ref="F298" r:id="rId26" display="https://podminky.urs.cz/item/CS_URS_2025_01/181151312"/>
    <hyperlink ref="F303" r:id="rId27" display="https://podminky.urs.cz/item/CS_URS_2025_01/181411122"/>
    <hyperlink ref="F316" r:id="rId28" display="https://podminky.urs.cz/item/CS_URS_2025_01/185802123"/>
    <hyperlink ref="F329" r:id="rId29" display="https://podminky.urs.cz/item/CS_URS_2025_01/185803211"/>
    <hyperlink ref="F336" r:id="rId30" display="https://podminky.urs.cz/item/CS_URS_2025_01/185804312"/>
    <hyperlink ref="F343" r:id="rId31" display="https://podminky.urs.cz/item/CS_URS_2025_01/185851121"/>
    <hyperlink ref="F350" r:id="rId32" display="https://podminky.urs.cz/item/CS_URS_2025_01/185851129"/>
    <hyperlink ref="F359" r:id="rId33" display="https://podminky.urs.cz/item/CS_URS_2025_01/111151133"/>
    <hyperlink ref="F366" r:id="rId34" display="https://podminky.urs.cz/item/CS_URS_2025_01/181151313"/>
    <hyperlink ref="F371" r:id="rId35" display="https://podminky.urs.cz/item/CS_URS_2025_01/181411123"/>
    <hyperlink ref="F384" r:id="rId36" display="https://podminky.urs.cz/item/CS_URS_2025_01/185802133"/>
    <hyperlink ref="F397" r:id="rId37" display="https://podminky.urs.cz/item/CS_URS_2025_01/185803211"/>
    <hyperlink ref="F404" r:id="rId38" display="https://podminky.urs.cz/item/CS_URS_2025_01/185804312"/>
    <hyperlink ref="F411" r:id="rId39" display="https://podminky.urs.cz/item/CS_URS_2025_01/185851121"/>
    <hyperlink ref="F418" r:id="rId40" display="https://podminky.urs.cz/item/CS_URS_2025_01/185851129"/>
    <hyperlink ref="F427" r:id="rId41" display="https://podminky.urs.cz/item/CS_URS_2025_01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139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1" customFormat="1" ht="12" customHeight="1">
      <c r="B8" s="23"/>
      <c r="D8" s="148" t="s">
        <v>153</v>
      </c>
      <c r="M8" s="23"/>
    </row>
    <row r="9" s="2" customFormat="1" ht="16.5" customHeight="1">
      <c r="A9" s="41"/>
      <c r="B9" s="47"/>
      <c r="C9" s="41"/>
      <c r="D9" s="41"/>
      <c r="E9" s="149" t="s">
        <v>1318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8" t="s">
        <v>518</v>
      </c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1" t="s">
        <v>2202</v>
      </c>
      <c r="F11" s="41"/>
      <c r="G11" s="41"/>
      <c r="H11" s="41"/>
      <c r="I11" s="41"/>
      <c r="J11" s="41"/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8" t="s">
        <v>19</v>
      </c>
      <c r="E13" s="41"/>
      <c r="F13" s="139" t="s">
        <v>20</v>
      </c>
      <c r="G13" s="41"/>
      <c r="H13" s="41"/>
      <c r="I13" s="148" t="s">
        <v>21</v>
      </c>
      <c r="J13" s="139" t="s">
        <v>20</v>
      </c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22</v>
      </c>
      <c r="E14" s="41"/>
      <c r="F14" s="139" t="s">
        <v>23</v>
      </c>
      <c r="G14" s="41"/>
      <c r="H14" s="41"/>
      <c r="I14" s="148" t="s">
        <v>24</v>
      </c>
      <c r="J14" s="152" t="str">
        <f>'Rekapitulace stavby'!AN8</f>
        <v>5. 6. 2025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8" t="s">
        <v>26</v>
      </c>
      <c r="E16" s="41"/>
      <c r="F16" s="41"/>
      <c r="G16" s="41"/>
      <c r="H16" s="41"/>
      <c r="I16" s="148" t="s">
        <v>27</v>
      </c>
      <c r="J16" s="139" t="s">
        <v>20</v>
      </c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9" t="s">
        <v>28</v>
      </c>
      <c r="F17" s="41"/>
      <c r="G17" s="41"/>
      <c r="H17" s="41"/>
      <c r="I17" s="148" t="s">
        <v>29</v>
      </c>
      <c r="J17" s="139" t="s">
        <v>20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8" t="s">
        <v>30</v>
      </c>
      <c r="E19" s="41"/>
      <c r="F19" s="41"/>
      <c r="G19" s="41"/>
      <c r="H19" s="41"/>
      <c r="I19" s="148" t="s">
        <v>27</v>
      </c>
      <c r="J19" s="36" t="str">
        <f>'Rekapitulace stavby'!AN13</f>
        <v>Vyplň údaj</v>
      </c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9"/>
      <c r="G20" s="139"/>
      <c r="H20" s="139"/>
      <c r="I20" s="148" t="s">
        <v>29</v>
      </c>
      <c r="J20" s="36" t="str">
        <f>'Rekapitulace stavby'!AN14</f>
        <v>Vyplň údaj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8" t="s">
        <v>32</v>
      </c>
      <c r="E22" s="41"/>
      <c r="F22" s="41"/>
      <c r="G22" s="41"/>
      <c r="H22" s="41"/>
      <c r="I22" s="148" t="s">
        <v>27</v>
      </c>
      <c r="J22" s="139" t="s">
        <v>20</v>
      </c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9" t="s">
        <v>33</v>
      </c>
      <c r="F23" s="41"/>
      <c r="G23" s="41"/>
      <c r="H23" s="41"/>
      <c r="I23" s="148" t="s">
        <v>29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8" t="s">
        <v>34</v>
      </c>
      <c r="E25" s="41"/>
      <c r="F25" s="41"/>
      <c r="G25" s="41"/>
      <c r="H25" s="41"/>
      <c r="I25" s="148" t="s">
        <v>27</v>
      </c>
      <c r="J25" s="139" t="s">
        <v>20</v>
      </c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9" t="s">
        <v>35</v>
      </c>
      <c r="F26" s="41"/>
      <c r="G26" s="41"/>
      <c r="H26" s="41"/>
      <c r="I26" s="148" t="s">
        <v>29</v>
      </c>
      <c r="J26" s="139" t="s">
        <v>20</v>
      </c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8" t="s">
        <v>36</v>
      </c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3"/>
      <c r="B29" s="154"/>
      <c r="C29" s="153"/>
      <c r="D29" s="153"/>
      <c r="E29" s="155" t="s">
        <v>155</v>
      </c>
      <c r="F29" s="155"/>
      <c r="G29" s="155"/>
      <c r="H29" s="155"/>
      <c r="I29" s="153"/>
      <c r="J29" s="153"/>
      <c r="K29" s="153"/>
      <c r="L29" s="153"/>
      <c r="M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57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7"/>
      <c r="C32" s="41"/>
      <c r="D32" s="41"/>
      <c r="E32" s="148" t="s">
        <v>156</v>
      </c>
      <c r="F32" s="41"/>
      <c r="G32" s="41"/>
      <c r="H32" s="41"/>
      <c r="I32" s="41"/>
      <c r="J32" s="41"/>
      <c r="K32" s="158">
        <f>I65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>
      <c r="A33" s="41"/>
      <c r="B33" s="47"/>
      <c r="C33" s="41"/>
      <c r="D33" s="41"/>
      <c r="E33" s="148" t="s">
        <v>157</v>
      </c>
      <c r="F33" s="41"/>
      <c r="G33" s="41"/>
      <c r="H33" s="41"/>
      <c r="I33" s="41"/>
      <c r="J33" s="41"/>
      <c r="K33" s="158">
        <f>J65</f>
        <v>0</v>
      </c>
      <c r="L33" s="41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38</v>
      </c>
      <c r="E34" s="41"/>
      <c r="F34" s="41"/>
      <c r="G34" s="41"/>
      <c r="H34" s="41"/>
      <c r="I34" s="41"/>
      <c r="J34" s="41"/>
      <c r="K34" s="160">
        <f>ROUND(K93, 2)</f>
        <v>0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57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40</v>
      </c>
      <c r="G36" s="41"/>
      <c r="H36" s="41"/>
      <c r="I36" s="161" t="s">
        <v>39</v>
      </c>
      <c r="J36" s="41"/>
      <c r="K36" s="161" t="s">
        <v>41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2" t="s">
        <v>42</v>
      </c>
      <c r="E37" s="148" t="s">
        <v>43</v>
      </c>
      <c r="F37" s="158">
        <f>ROUND((SUM(BE93:BE273)),  2)</f>
        <v>0</v>
      </c>
      <c r="G37" s="41"/>
      <c r="H37" s="41"/>
      <c r="I37" s="163">
        <v>0.20999999999999999</v>
      </c>
      <c r="J37" s="41"/>
      <c r="K37" s="158">
        <f>ROUND(((SUM(BE93:BE273))*I37),  2)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8" t="s">
        <v>44</v>
      </c>
      <c r="F38" s="158">
        <f>ROUND((SUM(BF93:BF273)),  2)</f>
        <v>0</v>
      </c>
      <c r="G38" s="41"/>
      <c r="H38" s="41"/>
      <c r="I38" s="163">
        <v>0.12</v>
      </c>
      <c r="J38" s="41"/>
      <c r="K38" s="158">
        <f>ROUND(((SUM(BF93:BF273))*I38),  2)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45</v>
      </c>
      <c r="F39" s="158">
        <f>ROUND((SUM(BG93:BG273)),  2)</f>
        <v>0</v>
      </c>
      <c r="G39" s="41"/>
      <c r="H39" s="41"/>
      <c r="I39" s="163">
        <v>0.20999999999999999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8" t="s">
        <v>46</v>
      </c>
      <c r="F40" s="158">
        <f>ROUND((SUM(BH93:BH273)),  2)</f>
        <v>0</v>
      </c>
      <c r="G40" s="41"/>
      <c r="H40" s="41"/>
      <c r="I40" s="163">
        <v>0.12</v>
      </c>
      <c r="J40" s="41"/>
      <c r="K40" s="158">
        <f>0</f>
        <v>0</v>
      </c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8" t="s">
        <v>47</v>
      </c>
      <c r="F41" s="158">
        <f>ROUND((SUM(BI93:BI273)),  2)</f>
        <v>0</v>
      </c>
      <c r="G41" s="41"/>
      <c r="H41" s="41"/>
      <c r="I41" s="163">
        <v>0</v>
      </c>
      <c r="J41" s="41"/>
      <c r="K41" s="158">
        <f>0</f>
        <v>0</v>
      </c>
      <c r="L41" s="41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48</v>
      </c>
      <c r="E43" s="166"/>
      <c r="F43" s="166"/>
      <c r="G43" s="167" t="s">
        <v>49</v>
      </c>
      <c r="H43" s="168" t="s">
        <v>50</v>
      </c>
      <c r="I43" s="166"/>
      <c r="J43" s="166"/>
      <c r="K43" s="169">
        <f>SUM(K34:K41)</f>
        <v>0</v>
      </c>
      <c r="L43" s="170"/>
      <c r="M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158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17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Revitalizace zahrady Benediktinského opatství</v>
      </c>
      <c r="F52" s="35"/>
      <c r="G52" s="35"/>
      <c r="H52" s="35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153</v>
      </c>
      <c r="D53" s="25"/>
      <c r="E53" s="25"/>
      <c r="F53" s="25"/>
      <c r="G53" s="25"/>
      <c r="H53" s="25"/>
      <c r="I53" s="25"/>
      <c r="J53" s="25"/>
      <c r="K53" s="25"/>
      <c r="L53" s="25"/>
      <c r="M53" s="23"/>
    </row>
    <row r="54" s="2" customFormat="1" ht="16.5" customHeight="1">
      <c r="A54" s="41"/>
      <c r="B54" s="42"/>
      <c r="C54" s="43"/>
      <c r="D54" s="43"/>
      <c r="E54" s="175" t="s">
        <v>1318</v>
      </c>
      <c r="F54" s="43"/>
      <c r="G54" s="43"/>
      <c r="H54" s="43"/>
      <c r="I54" s="43"/>
      <c r="J54" s="43"/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2" customHeight="1">
      <c r="A55" s="41"/>
      <c r="B55" s="42"/>
      <c r="C55" s="35" t="s">
        <v>518</v>
      </c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6.5" customHeight="1">
      <c r="A56" s="41"/>
      <c r="B56" s="42"/>
      <c r="C56" s="43"/>
      <c r="D56" s="43"/>
      <c r="E56" s="72" t="str">
        <f>E11</f>
        <v>2025-014-04-07 - Krajinářské úpravy - kácení stromů</v>
      </c>
      <c r="F56" s="43"/>
      <c r="G56" s="43"/>
      <c r="H56" s="43"/>
      <c r="I56" s="43"/>
      <c r="J56" s="43"/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2" customHeight="1">
      <c r="A58" s="41"/>
      <c r="B58" s="42"/>
      <c r="C58" s="35" t="s">
        <v>22</v>
      </c>
      <c r="D58" s="43"/>
      <c r="E58" s="43"/>
      <c r="F58" s="30" t="str">
        <f>F14</f>
        <v>parc.č.:1236, 1237/1, 1237/2, 1238, k.ú</v>
      </c>
      <c r="G58" s="43"/>
      <c r="H58" s="43"/>
      <c r="I58" s="35" t="s">
        <v>24</v>
      </c>
      <c r="J58" s="75" t="str">
        <f>IF(J14="","",J14)</f>
        <v>5. 6. 2025</v>
      </c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40.05" customHeight="1">
      <c r="A60" s="41"/>
      <c r="B60" s="42"/>
      <c r="C60" s="35" t="s">
        <v>26</v>
      </c>
      <c r="D60" s="43"/>
      <c r="E60" s="43"/>
      <c r="F60" s="30" t="str">
        <f>E17</f>
        <v xml:space="preserve">Benediktinské opatství, Vyšehradská 49, Praha 2   </v>
      </c>
      <c r="G60" s="43"/>
      <c r="H60" s="43"/>
      <c r="I60" s="35" t="s">
        <v>32</v>
      </c>
      <c r="J60" s="39" t="str">
        <f>E23</f>
        <v xml:space="preserve">Ing. arch. Tomáš Hradečný, Sestupná 21, Praha 6   </v>
      </c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15.15" customHeight="1">
      <c r="A61" s="41"/>
      <c r="B61" s="42"/>
      <c r="C61" s="35" t="s">
        <v>30</v>
      </c>
      <c r="D61" s="43"/>
      <c r="E61" s="43"/>
      <c r="F61" s="30" t="str">
        <f>IF(E20="","",E20)</f>
        <v>Vyplň údaj</v>
      </c>
      <c r="G61" s="43"/>
      <c r="H61" s="43"/>
      <c r="I61" s="35" t="s">
        <v>34</v>
      </c>
      <c r="J61" s="39" t="str">
        <f>E26</f>
        <v>Ing. Dana Mlejnková</v>
      </c>
      <c r="K61" s="43"/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9.28" customHeight="1">
      <c r="A63" s="41"/>
      <c r="B63" s="42"/>
      <c r="C63" s="176" t="s">
        <v>159</v>
      </c>
      <c r="D63" s="177"/>
      <c r="E63" s="177"/>
      <c r="F63" s="177"/>
      <c r="G63" s="177"/>
      <c r="H63" s="177"/>
      <c r="I63" s="178" t="s">
        <v>160</v>
      </c>
      <c r="J63" s="178" t="s">
        <v>161</v>
      </c>
      <c r="K63" s="178" t="s">
        <v>162</v>
      </c>
      <c r="L63" s="177"/>
      <c r="M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2.8" customHeight="1">
      <c r="A65" s="41"/>
      <c r="B65" s="42"/>
      <c r="C65" s="179" t="s">
        <v>72</v>
      </c>
      <c r="D65" s="43"/>
      <c r="E65" s="43"/>
      <c r="F65" s="43"/>
      <c r="G65" s="43"/>
      <c r="H65" s="43"/>
      <c r="I65" s="105">
        <f>Q93</f>
        <v>0</v>
      </c>
      <c r="J65" s="105">
        <f>R93</f>
        <v>0</v>
      </c>
      <c r="K65" s="105">
        <f>K93</f>
        <v>0</v>
      </c>
      <c r="L65" s="43"/>
      <c r="M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U65" s="20" t="s">
        <v>163</v>
      </c>
    </row>
    <row r="66" s="9" customFormat="1" ht="24.96" customHeight="1">
      <c r="A66" s="9"/>
      <c r="B66" s="180"/>
      <c r="C66" s="181"/>
      <c r="D66" s="182" t="s">
        <v>164</v>
      </c>
      <c r="E66" s="183"/>
      <c r="F66" s="183"/>
      <c r="G66" s="183"/>
      <c r="H66" s="183"/>
      <c r="I66" s="184">
        <f>Q94</f>
        <v>0</v>
      </c>
      <c r="J66" s="184">
        <f>R94</f>
        <v>0</v>
      </c>
      <c r="K66" s="184">
        <f>K94</f>
        <v>0</v>
      </c>
      <c r="L66" s="181"/>
      <c r="M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31"/>
      <c r="D67" s="187" t="s">
        <v>2203</v>
      </c>
      <c r="E67" s="188"/>
      <c r="F67" s="188"/>
      <c r="G67" s="188"/>
      <c r="H67" s="188"/>
      <c r="I67" s="189">
        <f>Q95</f>
        <v>0</v>
      </c>
      <c r="J67" s="189">
        <f>R95</f>
        <v>0</v>
      </c>
      <c r="K67" s="189">
        <f>K95</f>
        <v>0</v>
      </c>
      <c r="L67" s="131"/>
      <c r="M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31"/>
      <c r="D68" s="187" t="s">
        <v>2204</v>
      </c>
      <c r="E68" s="188"/>
      <c r="F68" s="188"/>
      <c r="G68" s="188"/>
      <c r="H68" s="188"/>
      <c r="I68" s="189">
        <f>Q138</f>
        <v>0</v>
      </c>
      <c r="J68" s="189">
        <f>R138</f>
        <v>0</v>
      </c>
      <c r="K68" s="189">
        <f>K138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31"/>
      <c r="D69" s="187" t="s">
        <v>2205</v>
      </c>
      <c r="E69" s="188"/>
      <c r="F69" s="188"/>
      <c r="G69" s="188"/>
      <c r="H69" s="188"/>
      <c r="I69" s="189">
        <f>Q177</f>
        <v>0</v>
      </c>
      <c r="J69" s="189">
        <f>R177</f>
        <v>0</v>
      </c>
      <c r="K69" s="189">
        <f>K177</f>
        <v>0</v>
      </c>
      <c r="L69" s="131"/>
      <c r="M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31"/>
      <c r="D70" s="187" t="s">
        <v>2206</v>
      </c>
      <c r="E70" s="188"/>
      <c r="F70" s="188"/>
      <c r="G70" s="188"/>
      <c r="H70" s="188"/>
      <c r="I70" s="189">
        <f>Q216</f>
        <v>0</v>
      </c>
      <c r="J70" s="189">
        <f>R216</f>
        <v>0</v>
      </c>
      <c r="K70" s="189">
        <f>K216</f>
        <v>0</v>
      </c>
      <c r="L70" s="131"/>
      <c r="M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31"/>
      <c r="D71" s="187" t="s">
        <v>2207</v>
      </c>
      <c r="E71" s="188"/>
      <c r="F71" s="188"/>
      <c r="G71" s="188"/>
      <c r="H71" s="188"/>
      <c r="I71" s="189">
        <f>Q255</f>
        <v>0</v>
      </c>
      <c r="J71" s="189">
        <f>R255</f>
        <v>0</v>
      </c>
      <c r="K71" s="189">
        <f>K255</f>
        <v>0</v>
      </c>
      <c r="L71" s="131"/>
      <c r="M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15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175</v>
      </c>
      <c r="D78" s="43"/>
      <c r="E78" s="43"/>
      <c r="F78" s="43"/>
      <c r="G78" s="43"/>
      <c r="H78" s="43"/>
      <c r="I78" s="43"/>
      <c r="J78" s="43"/>
      <c r="K78" s="43"/>
      <c r="L78" s="43"/>
      <c r="M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17</v>
      </c>
      <c r="D80" s="43"/>
      <c r="E80" s="43"/>
      <c r="F80" s="43"/>
      <c r="G80" s="43"/>
      <c r="H80" s="43"/>
      <c r="I80" s="43"/>
      <c r="J80" s="43"/>
      <c r="K80" s="43"/>
      <c r="L80" s="43"/>
      <c r="M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5" t="str">
        <f>E7</f>
        <v>Revitalizace zahrady Benediktinského opatství</v>
      </c>
      <c r="F81" s="35"/>
      <c r="G81" s="35"/>
      <c r="H81" s="35"/>
      <c r="I81" s="43"/>
      <c r="J81" s="43"/>
      <c r="K81" s="43"/>
      <c r="L81" s="43"/>
      <c r="M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153</v>
      </c>
      <c r="D82" s="25"/>
      <c r="E82" s="25"/>
      <c r="F82" s="25"/>
      <c r="G82" s="25"/>
      <c r="H82" s="25"/>
      <c r="I82" s="25"/>
      <c r="J82" s="25"/>
      <c r="K82" s="25"/>
      <c r="L82" s="25"/>
      <c r="M82" s="23"/>
    </row>
    <row r="83" s="2" customFormat="1" ht="16.5" customHeight="1">
      <c r="A83" s="41"/>
      <c r="B83" s="42"/>
      <c r="C83" s="43"/>
      <c r="D83" s="43"/>
      <c r="E83" s="175" t="s">
        <v>1318</v>
      </c>
      <c r="F83" s="43"/>
      <c r="G83" s="43"/>
      <c r="H83" s="43"/>
      <c r="I83" s="43"/>
      <c r="J83" s="43"/>
      <c r="K83" s="43"/>
      <c r="L83" s="43"/>
      <c r="M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518</v>
      </c>
      <c r="D84" s="43"/>
      <c r="E84" s="43"/>
      <c r="F84" s="43"/>
      <c r="G84" s="43"/>
      <c r="H84" s="43"/>
      <c r="I84" s="43"/>
      <c r="J84" s="43"/>
      <c r="K84" s="43"/>
      <c r="L84" s="43"/>
      <c r="M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2025-014-04-07 - Krajinářské úpravy - kácení stromů</v>
      </c>
      <c r="F85" s="43"/>
      <c r="G85" s="43"/>
      <c r="H85" s="43"/>
      <c r="I85" s="43"/>
      <c r="J85" s="43"/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22</v>
      </c>
      <c r="D87" s="43"/>
      <c r="E87" s="43"/>
      <c r="F87" s="30" t="str">
        <f>F14</f>
        <v>parc.č.:1236, 1237/1, 1237/2, 1238, k.ú</v>
      </c>
      <c r="G87" s="43"/>
      <c r="H87" s="43"/>
      <c r="I87" s="35" t="s">
        <v>24</v>
      </c>
      <c r="J87" s="75" t="str">
        <f>IF(J14="","",J14)</f>
        <v>5. 6. 2025</v>
      </c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26</v>
      </c>
      <c r="D89" s="43"/>
      <c r="E89" s="43"/>
      <c r="F89" s="30" t="str">
        <f>E17</f>
        <v xml:space="preserve">Benediktinské opatství, Vyšehradská 49, Praha 2   </v>
      </c>
      <c r="G89" s="43"/>
      <c r="H89" s="43"/>
      <c r="I89" s="35" t="s">
        <v>32</v>
      </c>
      <c r="J89" s="39" t="str">
        <f>E23</f>
        <v xml:space="preserve">Ing. arch. Tomáš Hradečný, Sestupná 21, Praha 6   </v>
      </c>
      <c r="K89" s="43"/>
      <c r="L89" s="43"/>
      <c r="M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30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>Ing. Dana Mlejnková</v>
      </c>
      <c r="K90" s="43"/>
      <c r="L90" s="43"/>
      <c r="M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91"/>
      <c r="B92" s="192"/>
      <c r="C92" s="193" t="s">
        <v>176</v>
      </c>
      <c r="D92" s="194" t="s">
        <v>57</v>
      </c>
      <c r="E92" s="194" t="s">
        <v>53</v>
      </c>
      <c r="F92" s="194" t="s">
        <v>54</v>
      </c>
      <c r="G92" s="194" t="s">
        <v>177</v>
      </c>
      <c r="H92" s="194" t="s">
        <v>178</v>
      </c>
      <c r="I92" s="194" t="s">
        <v>179</v>
      </c>
      <c r="J92" s="194" t="s">
        <v>180</v>
      </c>
      <c r="K92" s="194" t="s">
        <v>162</v>
      </c>
      <c r="L92" s="195" t="s">
        <v>181</v>
      </c>
      <c r="M92" s="196"/>
      <c r="N92" s="95" t="s">
        <v>20</v>
      </c>
      <c r="O92" s="96" t="s">
        <v>42</v>
      </c>
      <c r="P92" s="96" t="s">
        <v>182</v>
      </c>
      <c r="Q92" s="96" t="s">
        <v>183</v>
      </c>
      <c r="R92" s="96" t="s">
        <v>184</v>
      </c>
      <c r="S92" s="96" t="s">
        <v>185</v>
      </c>
      <c r="T92" s="96" t="s">
        <v>186</v>
      </c>
      <c r="U92" s="96" t="s">
        <v>187</v>
      </c>
      <c r="V92" s="96" t="s">
        <v>188</v>
      </c>
      <c r="W92" s="96" t="s">
        <v>189</v>
      </c>
      <c r="X92" s="97" t="s">
        <v>190</v>
      </c>
      <c r="Y92" s="191"/>
      <c r="Z92" s="191"/>
      <c r="AA92" s="191"/>
      <c r="AB92" s="191"/>
      <c r="AC92" s="191"/>
      <c r="AD92" s="191"/>
      <c r="AE92" s="191"/>
    </row>
    <row r="93" s="2" customFormat="1" ht="22.8" customHeight="1">
      <c r="A93" s="41"/>
      <c r="B93" s="42"/>
      <c r="C93" s="102" t="s">
        <v>191</v>
      </c>
      <c r="D93" s="43"/>
      <c r="E93" s="43"/>
      <c r="F93" s="43"/>
      <c r="G93" s="43"/>
      <c r="H93" s="43"/>
      <c r="I93" s="43"/>
      <c r="J93" s="43"/>
      <c r="K93" s="197">
        <f>BK93</f>
        <v>0</v>
      </c>
      <c r="L93" s="43"/>
      <c r="M93" s="47"/>
      <c r="N93" s="98"/>
      <c r="O93" s="198"/>
      <c r="P93" s="99"/>
      <c r="Q93" s="199">
        <f>Q94</f>
        <v>0</v>
      </c>
      <c r="R93" s="199">
        <f>R94</f>
        <v>0</v>
      </c>
      <c r="S93" s="99"/>
      <c r="T93" s="200">
        <f>T94</f>
        <v>0</v>
      </c>
      <c r="U93" s="99"/>
      <c r="V93" s="200">
        <f>V94</f>
        <v>0</v>
      </c>
      <c r="W93" s="99"/>
      <c r="X93" s="201">
        <f>X94</f>
        <v>0</v>
      </c>
      <c r="Y93" s="41"/>
      <c r="Z93" s="41"/>
      <c r="AA93" s="41"/>
      <c r="AB93" s="41"/>
      <c r="AC93" s="41"/>
      <c r="AD93" s="41"/>
      <c r="AE93" s="41"/>
      <c r="AT93" s="20" t="s">
        <v>73</v>
      </c>
      <c r="AU93" s="20" t="s">
        <v>163</v>
      </c>
      <c r="BK93" s="202">
        <f>BK94</f>
        <v>0</v>
      </c>
    </row>
    <row r="94" s="12" customFormat="1" ht="25.92" customHeight="1">
      <c r="A94" s="12"/>
      <c r="B94" s="203"/>
      <c r="C94" s="204"/>
      <c r="D94" s="205" t="s">
        <v>73</v>
      </c>
      <c r="E94" s="206" t="s">
        <v>192</v>
      </c>
      <c r="F94" s="206" t="s">
        <v>193</v>
      </c>
      <c r="G94" s="204"/>
      <c r="H94" s="204"/>
      <c r="I94" s="207"/>
      <c r="J94" s="207"/>
      <c r="K94" s="208">
        <f>BK94</f>
        <v>0</v>
      </c>
      <c r="L94" s="204"/>
      <c r="M94" s="209"/>
      <c r="N94" s="210"/>
      <c r="O94" s="211"/>
      <c r="P94" s="211"/>
      <c r="Q94" s="212">
        <f>Q95+Q138+Q177+Q216+Q255</f>
        <v>0</v>
      </c>
      <c r="R94" s="212">
        <f>R95+R138+R177+R216+R255</f>
        <v>0</v>
      </c>
      <c r="S94" s="211"/>
      <c r="T94" s="213">
        <f>T95+T138+T177+T216+T255</f>
        <v>0</v>
      </c>
      <c r="U94" s="211"/>
      <c r="V94" s="213">
        <f>V95+V138+V177+V216+V255</f>
        <v>0</v>
      </c>
      <c r="W94" s="211"/>
      <c r="X94" s="214">
        <f>X95+X138+X177+X216+X255</f>
        <v>0</v>
      </c>
      <c r="Y94" s="12"/>
      <c r="Z94" s="12"/>
      <c r="AA94" s="12"/>
      <c r="AB94" s="12"/>
      <c r="AC94" s="12"/>
      <c r="AD94" s="12"/>
      <c r="AE94" s="12"/>
      <c r="AR94" s="215" t="s">
        <v>82</v>
      </c>
      <c r="AT94" s="216" t="s">
        <v>73</v>
      </c>
      <c r="AU94" s="216" t="s">
        <v>74</v>
      </c>
      <c r="AY94" s="215" t="s">
        <v>194</v>
      </c>
      <c r="BK94" s="217">
        <f>BK95+BK138+BK177+BK216+BK255</f>
        <v>0</v>
      </c>
    </row>
    <row r="95" s="12" customFormat="1" ht="22.8" customHeight="1">
      <c r="A95" s="12"/>
      <c r="B95" s="203"/>
      <c r="C95" s="204"/>
      <c r="D95" s="205" t="s">
        <v>73</v>
      </c>
      <c r="E95" s="218" t="s">
        <v>259</v>
      </c>
      <c r="F95" s="218" t="s">
        <v>2208</v>
      </c>
      <c r="G95" s="204"/>
      <c r="H95" s="204"/>
      <c r="I95" s="207"/>
      <c r="J95" s="207"/>
      <c r="K95" s="219">
        <f>BK95</f>
        <v>0</v>
      </c>
      <c r="L95" s="204"/>
      <c r="M95" s="209"/>
      <c r="N95" s="210"/>
      <c r="O95" s="211"/>
      <c r="P95" s="211"/>
      <c r="Q95" s="212">
        <f>SUM(Q96:Q137)</f>
        <v>0</v>
      </c>
      <c r="R95" s="212">
        <f>SUM(R96:R137)</f>
        <v>0</v>
      </c>
      <c r="S95" s="211"/>
      <c r="T95" s="213">
        <f>SUM(T96:T137)</f>
        <v>0</v>
      </c>
      <c r="U95" s="211"/>
      <c r="V95" s="213">
        <f>SUM(V96:V137)</f>
        <v>0</v>
      </c>
      <c r="W95" s="211"/>
      <c r="X95" s="214">
        <f>SUM(X96:X137)</f>
        <v>0</v>
      </c>
      <c r="Y95" s="12"/>
      <c r="Z95" s="12"/>
      <c r="AA95" s="12"/>
      <c r="AB95" s="12"/>
      <c r="AC95" s="12"/>
      <c r="AD95" s="12"/>
      <c r="AE95" s="12"/>
      <c r="AR95" s="215" t="s">
        <v>82</v>
      </c>
      <c r="AT95" s="216" t="s">
        <v>73</v>
      </c>
      <c r="AU95" s="216" t="s">
        <v>82</v>
      </c>
      <c r="AY95" s="215" t="s">
        <v>194</v>
      </c>
      <c r="BK95" s="217">
        <f>SUM(BK96:BK137)</f>
        <v>0</v>
      </c>
    </row>
    <row r="96" s="2" customFormat="1" ht="24.15" customHeight="1">
      <c r="A96" s="41"/>
      <c r="B96" s="42"/>
      <c r="C96" s="220" t="s">
        <v>82</v>
      </c>
      <c r="D96" s="220" t="s">
        <v>197</v>
      </c>
      <c r="E96" s="221" t="s">
        <v>2209</v>
      </c>
      <c r="F96" s="222" t="s">
        <v>2210</v>
      </c>
      <c r="G96" s="223" t="s">
        <v>503</v>
      </c>
      <c r="H96" s="224">
        <v>5</v>
      </c>
      <c r="I96" s="225"/>
      <c r="J96" s="225"/>
      <c r="K96" s="226">
        <f>ROUND(P96*H96,2)</f>
        <v>0</v>
      </c>
      <c r="L96" s="222" t="s">
        <v>201</v>
      </c>
      <c r="M96" s="47"/>
      <c r="N96" s="227" t="s">
        <v>20</v>
      </c>
      <c r="O96" s="228" t="s">
        <v>43</v>
      </c>
      <c r="P96" s="229">
        <f>I96+J96</f>
        <v>0</v>
      </c>
      <c r="Q96" s="229">
        <f>ROUND(I96*H96,2)</f>
        <v>0</v>
      </c>
      <c r="R96" s="229">
        <f>ROUND(J96*H96,2)</f>
        <v>0</v>
      </c>
      <c r="S96" s="87"/>
      <c r="T96" s="230">
        <f>S96*H96</f>
        <v>0</v>
      </c>
      <c r="U96" s="230">
        <v>0</v>
      </c>
      <c r="V96" s="230">
        <f>U96*H96</f>
        <v>0</v>
      </c>
      <c r="W96" s="230">
        <v>0</v>
      </c>
      <c r="X96" s="231">
        <f>W96*H96</f>
        <v>0</v>
      </c>
      <c r="Y96" s="41"/>
      <c r="Z96" s="41"/>
      <c r="AA96" s="41"/>
      <c r="AB96" s="41"/>
      <c r="AC96" s="41"/>
      <c r="AD96" s="41"/>
      <c r="AE96" s="41"/>
      <c r="AR96" s="232" t="s">
        <v>202</v>
      </c>
      <c r="AT96" s="232" t="s">
        <v>197</v>
      </c>
      <c r="AU96" s="232" t="s">
        <v>84</v>
      </c>
      <c r="AY96" s="20" t="s">
        <v>194</v>
      </c>
      <c r="BE96" s="233">
        <f>IF(O96="základní",K96,0)</f>
        <v>0</v>
      </c>
      <c r="BF96" s="233">
        <f>IF(O96="snížená",K96,0)</f>
        <v>0</v>
      </c>
      <c r="BG96" s="233">
        <f>IF(O96="zákl. přenesená",K96,0)</f>
        <v>0</v>
      </c>
      <c r="BH96" s="233">
        <f>IF(O96="sníž. přenesená",K96,0)</f>
        <v>0</v>
      </c>
      <c r="BI96" s="233">
        <f>IF(O96="nulová",K96,0)</f>
        <v>0</v>
      </c>
      <c r="BJ96" s="20" t="s">
        <v>82</v>
      </c>
      <c r="BK96" s="233">
        <f>ROUND(P96*H96,2)</f>
        <v>0</v>
      </c>
      <c r="BL96" s="20" t="s">
        <v>202</v>
      </c>
      <c r="BM96" s="232" t="s">
        <v>2211</v>
      </c>
    </row>
    <row r="97" s="2" customFormat="1">
      <c r="A97" s="41"/>
      <c r="B97" s="42"/>
      <c r="C97" s="43"/>
      <c r="D97" s="234" t="s">
        <v>204</v>
      </c>
      <c r="E97" s="43"/>
      <c r="F97" s="235" t="s">
        <v>2212</v>
      </c>
      <c r="G97" s="43"/>
      <c r="H97" s="43"/>
      <c r="I97" s="236"/>
      <c r="J97" s="236"/>
      <c r="K97" s="43"/>
      <c r="L97" s="43"/>
      <c r="M97" s="47"/>
      <c r="N97" s="237"/>
      <c r="O97" s="238"/>
      <c r="P97" s="87"/>
      <c r="Q97" s="87"/>
      <c r="R97" s="87"/>
      <c r="S97" s="87"/>
      <c r="T97" s="87"/>
      <c r="U97" s="87"/>
      <c r="V97" s="87"/>
      <c r="W97" s="87"/>
      <c r="X97" s="88"/>
      <c r="Y97" s="41"/>
      <c r="Z97" s="41"/>
      <c r="AA97" s="41"/>
      <c r="AB97" s="41"/>
      <c r="AC97" s="41"/>
      <c r="AD97" s="41"/>
      <c r="AE97" s="41"/>
      <c r="AT97" s="20" t="s">
        <v>204</v>
      </c>
      <c r="AU97" s="20" t="s">
        <v>84</v>
      </c>
    </row>
    <row r="98" s="13" customFormat="1">
      <c r="A98" s="13"/>
      <c r="B98" s="239"/>
      <c r="C98" s="240"/>
      <c r="D98" s="241" t="s">
        <v>206</v>
      </c>
      <c r="E98" s="242" t="s">
        <v>20</v>
      </c>
      <c r="F98" s="243" t="s">
        <v>2213</v>
      </c>
      <c r="G98" s="240"/>
      <c r="H98" s="242" t="s">
        <v>20</v>
      </c>
      <c r="I98" s="244"/>
      <c r="J98" s="244"/>
      <c r="K98" s="240"/>
      <c r="L98" s="240"/>
      <c r="M98" s="245"/>
      <c r="N98" s="246"/>
      <c r="O98" s="247"/>
      <c r="P98" s="247"/>
      <c r="Q98" s="247"/>
      <c r="R98" s="247"/>
      <c r="S98" s="247"/>
      <c r="T98" s="247"/>
      <c r="U98" s="247"/>
      <c r="V98" s="247"/>
      <c r="W98" s="247"/>
      <c r="X98" s="248"/>
      <c r="Y98" s="13"/>
      <c r="Z98" s="13"/>
      <c r="AA98" s="13"/>
      <c r="AB98" s="13"/>
      <c r="AC98" s="13"/>
      <c r="AD98" s="13"/>
      <c r="AE98" s="13"/>
      <c r="AT98" s="249" t="s">
        <v>206</v>
      </c>
      <c r="AU98" s="249" t="s">
        <v>84</v>
      </c>
      <c r="AV98" s="13" t="s">
        <v>82</v>
      </c>
      <c r="AW98" s="13" t="s">
        <v>5</v>
      </c>
      <c r="AX98" s="13" t="s">
        <v>74</v>
      </c>
      <c r="AY98" s="249" t="s">
        <v>194</v>
      </c>
    </row>
    <row r="99" s="13" customFormat="1">
      <c r="A99" s="13"/>
      <c r="B99" s="239"/>
      <c r="C99" s="240"/>
      <c r="D99" s="241" t="s">
        <v>206</v>
      </c>
      <c r="E99" s="242" t="s">
        <v>20</v>
      </c>
      <c r="F99" s="243" t="s">
        <v>2214</v>
      </c>
      <c r="G99" s="240"/>
      <c r="H99" s="242" t="s">
        <v>20</v>
      </c>
      <c r="I99" s="244"/>
      <c r="J99" s="244"/>
      <c r="K99" s="240"/>
      <c r="L99" s="240"/>
      <c r="M99" s="245"/>
      <c r="N99" s="246"/>
      <c r="O99" s="247"/>
      <c r="P99" s="247"/>
      <c r="Q99" s="247"/>
      <c r="R99" s="247"/>
      <c r="S99" s="247"/>
      <c r="T99" s="247"/>
      <c r="U99" s="247"/>
      <c r="V99" s="247"/>
      <c r="W99" s="247"/>
      <c r="X99" s="248"/>
      <c r="Y99" s="13"/>
      <c r="Z99" s="13"/>
      <c r="AA99" s="13"/>
      <c r="AB99" s="13"/>
      <c r="AC99" s="13"/>
      <c r="AD99" s="13"/>
      <c r="AE99" s="13"/>
      <c r="AT99" s="249" t="s">
        <v>206</v>
      </c>
      <c r="AU99" s="249" t="s">
        <v>84</v>
      </c>
      <c r="AV99" s="13" t="s">
        <v>82</v>
      </c>
      <c r="AW99" s="13" t="s">
        <v>5</v>
      </c>
      <c r="AX99" s="13" t="s">
        <v>74</v>
      </c>
      <c r="AY99" s="249" t="s">
        <v>194</v>
      </c>
    </row>
    <row r="100" s="13" customFormat="1">
      <c r="A100" s="13"/>
      <c r="B100" s="239"/>
      <c r="C100" s="240"/>
      <c r="D100" s="241" t="s">
        <v>206</v>
      </c>
      <c r="E100" s="242" t="s">
        <v>20</v>
      </c>
      <c r="F100" s="243" t="s">
        <v>506</v>
      </c>
      <c r="G100" s="240"/>
      <c r="H100" s="242" t="s">
        <v>20</v>
      </c>
      <c r="I100" s="244"/>
      <c r="J100" s="244"/>
      <c r="K100" s="240"/>
      <c r="L100" s="240"/>
      <c r="M100" s="245"/>
      <c r="N100" s="246"/>
      <c r="O100" s="247"/>
      <c r="P100" s="247"/>
      <c r="Q100" s="247"/>
      <c r="R100" s="247"/>
      <c r="S100" s="247"/>
      <c r="T100" s="247"/>
      <c r="U100" s="247"/>
      <c r="V100" s="247"/>
      <c r="W100" s="247"/>
      <c r="X100" s="248"/>
      <c r="Y100" s="13"/>
      <c r="Z100" s="13"/>
      <c r="AA100" s="13"/>
      <c r="AB100" s="13"/>
      <c r="AC100" s="13"/>
      <c r="AD100" s="13"/>
      <c r="AE100" s="13"/>
      <c r="AT100" s="249" t="s">
        <v>206</v>
      </c>
      <c r="AU100" s="249" t="s">
        <v>84</v>
      </c>
      <c r="AV100" s="13" t="s">
        <v>82</v>
      </c>
      <c r="AW100" s="13" t="s">
        <v>5</v>
      </c>
      <c r="AX100" s="13" t="s">
        <v>74</v>
      </c>
      <c r="AY100" s="249" t="s">
        <v>194</v>
      </c>
    </row>
    <row r="101" s="14" customFormat="1">
      <c r="A101" s="14"/>
      <c r="B101" s="250"/>
      <c r="C101" s="251"/>
      <c r="D101" s="241" t="s">
        <v>206</v>
      </c>
      <c r="E101" s="252" t="s">
        <v>20</v>
      </c>
      <c r="F101" s="253" t="s">
        <v>232</v>
      </c>
      <c r="G101" s="251"/>
      <c r="H101" s="254">
        <v>5</v>
      </c>
      <c r="I101" s="255"/>
      <c r="J101" s="255"/>
      <c r="K101" s="251"/>
      <c r="L101" s="251"/>
      <c r="M101" s="256"/>
      <c r="N101" s="257"/>
      <c r="O101" s="258"/>
      <c r="P101" s="258"/>
      <c r="Q101" s="258"/>
      <c r="R101" s="258"/>
      <c r="S101" s="258"/>
      <c r="T101" s="258"/>
      <c r="U101" s="258"/>
      <c r="V101" s="258"/>
      <c r="W101" s="258"/>
      <c r="X101" s="259"/>
      <c r="Y101" s="14"/>
      <c r="Z101" s="14"/>
      <c r="AA101" s="14"/>
      <c r="AB101" s="14"/>
      <c r="AC101" s="14"/>
      <c r="AD101" s="14"/>
      <c r="AE101" s="14"/>
      <c r="AT101" s="260" t="s">
        <v>206</v>
      </c>
      <c r="AU101" s="260" t="s">
        <v>84</v>
      </c>
      <c r="AV101" s="14" t="s">
        <v>84</v>
      </c>
      <c r="AW101" s="14" t="s">
        <v>5</v>
      </c>
      <c r="AX101" s="14" t="s">
        <v>74</v>
      </c>
      <c r="AY101" s="260" t="s">
        <v>194</v>
      </c>
    </row>
    <row r="102" s="15" customFormat="1">
      <c r="A102" s="15"/>
      <c r="B102" s="261"/>
      <c r="C102" s="262"/>
      <c r="D102" s="241" t="s">
        <v>206</v>
      </c>
      <c r="E102" s="263" t="s">
        <v>20</v>
      </c>
      <c r="F102" s="264" t="s">
        <v>210</v>
      </c>
      <c r="G102" s="262"/>
      <c r="H102" s="265">
        <v>5</v>
      </c>
      <c r="I102" s="266"/>
      <c r="J102" s="266"/>
      <c r="K102" s="262"/>
      <c r="L102" s="262"/>
      <c r="M102" s="267"/>
      <c r="N102" s="268"/>
      <c r="O102" s="269"/>
      <c r="P102" s="269"/>
      <c r="Q102" s="269"/>
      <c r="R102" s="269"/>
      <c r="S102" s="269"/>
      <c r="T102" s="269"/>
      <c r="U102" s="269"/>
      <c r="V102" s="269"/>
      <c r="W102" s="269"/>
      <c r="X102" s="270"/>
      <c r="Y102" s="15"/>
      <c r="Z102" s="15"/>
      <c r="AA102" s="15"/>
      <c r="AB102" s="15"/>
      <c r="AC102" s="15"/>
      <c r="AD102" s="15"/>
      <c r="AE102" s="15"/>
      <c r="AT102" s="271" t="s">
        <v>206</v>
      </c>
      <c r="AU102" s="271" t="s">
        <v>84</v>
      </c>
      <c r="AV102" s="15" t="s">
        <v>202</v>
      </c>
      <c r="AW102" s="15" t="s">
        <v>5</v>
      </c>
      <c r="AX102" s="15" t="s">
        <v>82</v>
      </c>
      <c r="AY102" s="271" t="s">
        <v>194</v>
      </c>
    </row>
    <row r="103" s="2" customFormat="1" ht="24.15" customHeight="1">
      <c r="A103" s="41"/>
      <c r="B103" s="42"/>
      <c r="C103" s="220" t="s">
        <v>84</v>
      </c>
      <c r="D103" s="220" t="s">
        <v>197</v>
      </c>
      <c r="E103" s="221" t="s">
        <v>2215</v>
      </c>
      <c r="F103" s="222" t="s">
        <v>2216</v>
      </c>
      <c r="G103" s="223" t="s">
        <v>503</v>
      </c>
      <c r="H103" s="224">
        <v>2</v>
      </c>
      <c r="I103" s="225"/>
      <c r="J103" s="225"/>
      <c r="K103" s="226">
        <f>ROUND(P103*H103,2)</f>
        <v>0</v>
      </c>
      <c r="L103" s="222" t="s">
        <v>201</v>
      </c>
      <c r="M103" s="47"/>
      <c r="N103" s="227" t="s">
        <v>20</v>
      </c>
      <c r="O103" s="228" t="s">
        <v>43</v>
      </c>
      <c r="P103" s="229">
        <f>I103+J103</f>
        <v>0</v>
      </c>
      <c r="Q103" s="229">
        <f>ROUND(I103*H103,2)</f>
        <v>0</v>
      </c>
      <c r="R103" s="229">
        <f>ROUND(J103*H103,2)</f>
        <v>0</v>
      </c>
      <c r="S103" s="87"/>
      <c r="T103" s="230">
        <f>S103*H103</f>
        <v>0</v>
      </c>
      <c r="U103" s="230">
        <v>0</v>
      </c>
      <c r="V103" s="230">
        <f>U103*H103</f>
        <v>0</v>
      </c>
      <c r="W103" s="230">
        <v>0</v>
      </c>
      <c r="X103" s="231">
        <f>W103*H103</f>
        <v>0</v>
      </c>
      <c r="Y103" s="41"/>
      <c r="Z103" s="41"/>
      <c r="AA103" s="41"/>
      <c r="AB103" s="41"/>
      <c r="AC103" s="41"/>
      <c r="AD103" s="41"/>
      <c r="AE103" s="41"/>
      <c r="AR103" s="232" t="s">
        <v>202</v>
      </c>
      <c r="AT103" s="232" t="s">
        <v>197</v>
      </c>
      <c r="AU103" s="232" t="s">
        <v>84</v>
      </c>
      <c r="AY103" s="20" t="s">
        <v>194</v>
      </c>
      <c r="BE103" s="233">
        <f>IF(O103="základní",K103,0)</f>
        <v>0</v>
      </c>
      <c r="BF103" s="233">
        <f>IF(O103="snížená",K103,0)</f>
        <v>0</v>
      </c>
      <c r="BG103" s="233">
        <f>IF(O103="zákl. přenesená",K103,0)</f>
        <v>0</v>
      </c>
      <c r="BH103" s="233">
        <f>IF(O103="sníž. přenesená",K103,0)</f>
        <v>0</v>
      </c>
      <c r="BI103" s="233">
        <f>IF(O103="nulová",K103,0)</f>
        <v>0</v>
      </c>
      <c r="BJ103" s="20" t="s">
        <v>82</v>
      </c>
      <c r="BK103" s="233">
        <f>ROUND(P103*H103,2)</f>
        <v>0</v>
      </c>
      <c r="BL103" s="20" t="s">
        <v>202</v>
      </c>
      <c r="BM103" s="232" t="s">
        <v>2217</v>
      </c>
    </row>
    <row r="104" s="2" customFormat="1">
      <c r="A104" s="41"/>
      <c r="B104" s="42"/>
      <c r="C104" s="43"/>
      <c r="D104" s="234" t="s">
        <v>204</v>
      </c>
      <c r="E104" s="43"/>
      <c r="F104" s="235" t="s">
        <v>2218</v>
      </c>
      <c r="G104" s="43"/>
      <c r="H104" s="43"/>
      <c r="I104" s="236"/>
      <c r="J104" s="236"/>
      <c r="K104" s="43"/>
      <c r="L104" s="43"/>
      <c r="M104" s="47"/>
      <c r="N104" s="237"/>
      <c r="O104" s="238"/>
      <c r="P104" s="87"/>
      <c r="Q104" s="87"/>
      <c r="R104" s="87"/>
      <c r="S104" s="87"/>
      <c r="T104" s="87"/>
      <c r="U104" s="87"/>
      <c r="V104" s="87"/>
      <c r="W104" s="87"/>
      <c r="X104" s="88"/>
      <c r="Y104" s="41"/>
      <c r="Z104" s="41"/>
      <c r="AA104" s="41"/>
      <c r="AB104" s="41"/>
      <c r="AC104" s="41"/>
      <c r="AD104" s="41"/>
      <c r="AE104" s="41"/>
      <c r="AT104" s="20" t="s">
        <v>204</v>
      </c>
      <c r="AU104" s="20" t="s">
        <v>84</v>
      </c>
    </row>
    <row r="105" s="13" customFormat="1">
      <c r="A105" s="13"/>
      <c r="B105" s="239"/>
      <c r="C105" s="240"/>
      <c r="D105" s="241" t="s">
        <v>206</v>
      </c>
      <c r="E105" s="242" t="s">
        <v>20</v>
      </c>
      <c r="F105" s="243" t="s">
        <v>2213</v>
      </c>
      <c r="G105" s="240"/>
      <c r="H105" s="242" t="s">
        <v>20</v>
      </c>
      <c r="I105" s="244"/>
      <c r="J105" s="244"/>
      <c r="K105" s="240"/>
      <c r="L105" s="240"/>
      <c r="M105" s="245"/>
      <c r="N105" s="246"/>
      <c r="O105" s="247"/>
      <c r="P105" s="247"/>
      <c r="Q105" s="247"/>
      <c r="R105" s="247"/>
      <c r="S105" s="247"/>
      <c r="T105" s="247"/>
      <c r="U105" s="247"/>
      <c r="V105" s="247"/>
      <c r="W105" s="247"/>
      <c r="X105" s="248"/>
      <c r="Y105" s="13"/>
      <c r="Z105" s="13"/>
      <c r="AA105" s="13"/>
      <c r="AB105" s="13"/>
      <c r="AC105" s="13"/>
      <c r="AD105" s="13"/>
      <c r="AE105" s="13"/>
      <c r="AT105" s="249" t="s">
        <v>206</v>
      </c>
      <c r="AU105" s="249" t="s">
        <v>84</v>
      </c>
      <c r="AV105" s="13" t="s">
        <v>82</v>
      </c>
      <c r="AW105" s="13" t="s">
        <v>5</v>
      </c>
      <c r="AX105" s="13" t="s">
        <v>74</v>
      </c>
      <c r="AY105" s="249" t="s">
        <v>194</v>
      </c>
    </row>
    <row r="106" s="13" customFormat="1">
      <c r="A106" s="13"/>
      <c r="B106" s="239"/>
      <c r="C106" s="240"/>
      <c r="D106" s="241" t="s">
        <v>206</v>
      </c>
      <c r="E106" s="242" t="s">
        <v>20</v>
      </c>
      <c r="F106" s="243" t="s">
        <v>2219</v>
      </c>
      <c r="G106" s="240"/>
      <c r="H106" s="242" t="s">
        <v>20</v>
      </c>
      <c r="I106" s="244"/>
      <c r="J106" s="244"/>
      <c r="K106" s="240"/>
      <c r="L106" s="240"/>
      <c r="M106" s="245"/>
      <c r="N106" s="246"/>
      <c r="O106" s="247"/>
      <c r="P106" s="247"/>
      <c r="Q106" s="247"/>
      <c r="R106" s="247"/>
      <c r="S106" s="247"/>
      <c r="T106" s="247"/>
      <c r="U106" s="247"/>
      <c r="V106" s="247"/>
      <c r="W106" s="247"/>
      <c r="X106" s="248"/>
      <c r="Y106" s="13"/>
      <c r="Z106" s="13"/>
      <c r="AA106" s="13"/>
      <c r="AB106" s="13"/>
      <c r="AC106" s="13"/>
      <c r="AD106" s="13"/>
      <c r="AE106" s="13"/>
      <c r="AT106" s="249" t="s">
        <v>206</v>
      </c>
      <c r="AU106" s="249" t="s">
        <v>84</v>
      </c>
      <c r="AV106" s="13" t="s">
        <v>82</v>
      </c>
      <c r="AW106" s="13" t="s">
        <v>5</v>
      </c>
      <c r="AX106" s="13" t="s">
        <v>74</v>
      </c>
      <c r="AY106" s="249" t="s">
        <v>194</v>
      </c>
    </row>
    <row r="107" s="13" customFormat="1">
      <c r="A107" s="13"/>
      <c r="B107" s="239"/>
      <c r="C107" s="240"/>
      <c r="D107" s="241" t="s">
        <v>206</v>
      </c>
      <c r="E107" s="242" t="s">
        <v>20</v>
      </c>
      <c r="F107" s="243" t="s">
        <v>506</v>
      </c>
      <c r="G107" s="240"/>
      <c r="H107" s="242" t="s">
        <v>20</v>
      </c>
      <c r="I107" s="244"/>
      <c r="J107" s="244"/>
      <c r="K107" s="240"/>
      <c r="L107" s="240"/>
      <c r="M107" s="245"/>
      <c r="N107" s="246"/>
      <c r="O107" s="247"/>
      <c r="P107" s="247"/>
      <c r="Q107" s="247"/>
      <c r="R107" s="247"/>
      <c r="S107" s="247"/>
      <c r="T107" s="247"/>
      <c r="U107" s="247"/>
      <c r="V107" s="247"/>
      <c r="W107" s="247"/>
      <c r="X107" s="248"/>
      <c r="Y107" s="13"/>
      <c r="Z107" s="13"/>
      <c r="AA107" s="13"/>
      <c r="AB107" s="13"/>
      <c r="AC107" s="13"/>
      <c r="AD107" s="13"/>
      <c r="AE107" s="13"/>
      <c r="AT107" s="249" t="s">
        <v>206</v>
      </c>
      <c r="AU107" s="249" t="s">
        <v>84</v>
      </c>
      <c r="AV107" s="13" t="s">
        <v>82</v>
      </c>
      <c r="AW107" s="13" t="s">
        <v>5</v>
      </c>
      <c r="AX107" s="13" t="s">
        <v>74</v>
      </c>
      <c r="AY107" s="249" t="s">
        <v>194</v>
      </c>
    </row>
    <row r="108" s="14" customFormat="1">
      <c r="A108" s="14"/>
      <c r="B108" s="250"/>
      <c r="C108" s="251"/>
      <c r="D108" s="241" t="s">
        <v>206</v>
      </c>
      <c r="E108" s="252" t="s">
        <v>20</v>
      </c>
      <c r="F108" s="253" t="s">
        <v>84</v>
      </c>
      <c r="G108" s="251"/>
      <c r="H108" s="254">
        <v>2</v>
      </c>
      <c r="I108" s="255"/>
      <c r="J108" s="255"/>
      <c r="K108" s="251"/>
      <c r="L108" s="251"/>
      <c r="M108" s="256"/>
      <c r="N108" s="257"/>
      <c r="O108" s="258"/>
      <c r="P108" s="258"/>
      <c r="Q108" s="258"/>
      <c r="R108" s="258"/>
      <c r="S108" s="258"/>
      <c r="T108" s="258"/>
      <c r="U108" s="258"/>
      <c r="V108" s="258"/>
      <c r="W108" s="258"/>
      <c r="X108" s="259"/>
      <c r="Y108" s="14"/>
      <c r="Z108" s="14"/>
      <c r="AA108" s="14"/>
      <c r="AB108" s="14"/>
      <c r="AC108" s="14"/>
      <c r="AD108" s="14"/>
      <c r="AE108" s="14"/>
      <c r="AT108" s="260" t="s">
        <v>206</v>
      </c>
      <c r="AU108" s="260" t="s">
        <v>84</v>
      </c>
      <c r="AV108" s="14" t="s">
        <v>84</v>
      </c>
      <c r="AW108" s="14" t="s">
        <v>5</v>
      </c>
      <c r="AX108" s="14" t="s">
        <v>74</v>
      </c>
      <c r="AY108" s="260" t="s">
        <v>194</v>
      </c>
    </row>
    <row r="109" s="15" customFormat="1">
      <c r="A109" s="15"/>
      <c r="B109" s="261"/>
      <c r="C109" s="262"/>
      <c r="D109" s="241" t="s">
        <v>206</v>
      </c>
      <c r="E109" s="263" t="s">
        <v>20</v>
      </c>
      <c r="F109" s="264" t="s">
        <v>210</v>
      </c>
      <c r="G109" s="262"/>
      <c r="H109" s="265">
        <v>2</v>
      </c>
      <c r="I109" s="266"/>
      <c r="J109" s="266"/>
      <c r="K109" s="262"/>
      <c r="L109" s="262"/>
      <c r="M109" s="267"/>
      <c r="N109" s="268"/>
      <c r="O109" s="269"/>
      <c r="P109" s="269"/>
      <c r="Q109" s="269"/>
      <c r="R109" s="269"/>
      <c r="S109" s="269"/>
      <c r="T109" s="269"/>
      <c r="U109" s="269"/>
      <c r="V109" s="269"/>
      <c r="W109" s="269"/>
      <c r="X109" s="270"/>
      <c r="Y109" s="15"/>
      <c r="Z109" s="15"/>
      <c r="AA109" s="15"/>
      <c r="AB109" s="15"/>
      <c r="AC109" s="15"/>
      <c r="AD109" s="15"/>
      <c r="AE109" s="15"/>
      <c r="AT109" s="271" t="s">
        <v>206</v>
      </c>
      <c r="AU109" s="271" t="s">
        <v>84</v>
      </c>
      <c r="AV109" s="15" t="s">
        <v>202</v>
      </c>
      <c r="AW109" s="15" t="s">
        <v>5</v>
      </c>
      <c r="AX109" s="15" t="s">
        <v>82</v>
      </c>
      <c r="AY109" s="271" t="s">
        <v>194</v>
      </c>
    </row>
    <row r="110" s="2" customFormat="1" ht="24.15" customHeight="1">
      <c r="A110" s="41"/>
      <c r="B110" s="42"/>
      <c r="C110" s="220" t="s">
        <v>215</v>
      </c>
      <c r="D110" s="220" t="s">
        <v>197</v>
      </c>
      <c r="E110" s="221" t="s">
        <v>2220</v>
      </c>
      <c r="F110" s="222" t="s">
        <v>2221</v>
      </c>
      <c r="G110" s="223" t="s">
        <v>503</v>
      </c>
      <c r="H110" s="224">
        <v>3</v>
      </c>
      <c r="I110" s="225"/>
      <c r="J110" s="225"/>
      <c r="K110" s="226">
        <f>ROUND(P110*H110,2)</f>
        <v>0</v>
      </c>
      <c r="L110" s="222" t="s">
        <v>201</v>
      </c>
      <c r="M110" s="47"/>
      <c r="N110" s="227" t="s">
        <v>20</v>
      </c>
      <c r="O110" s="228" t="s">
        <v>43</v>
      </c>
      <c r="P110" s="229">
        <f>I110+J110</f>
        <v>0</v>
      </c>
      <c r="Q110" s="229">
        <f>ROUND(I110*H110,2)</f>
        <v>0</v>
      </c>
      <c r="R110" s="229">
        <f>ROUND(J110*H110,2)</f>
        <v>0</v>
      </c>
      <c r="S110" s="87"/>
      <c r="T110" s="230">
        <f>S110*H110</f>
        <v>0</v>
      </c>
      <c r="U110" s="230">
        <v>0</v>
      </c>
      <c r="V110" s="230">
        <f>U110*H110</f>
        <v>0</v>
      </c>
      <c r="W110" s="230">
        <v>0</v>
      </c>
      <c r="X110" s="231">
        <f>W110*H110</f>
        <v>0</v>
      </c>
      <c r="Y110" s="41"/>
      <c r="Z110" s="41"/>
      <c r="AA110" s="41"/>
      <c r="AB110" s="41"/>
      <c r="AC110" s="41"/>
      <c r="AD110" s="41"/>
      <c r="AE110" s="41"/>
      <c r="AR110" s="232" t="s">
        <v>202</v>
      </c>
      <c r="AT110" s="232" t="s">
        <v>197</v>
      </c>
      <c r="AU110" s="232" t="s">
        <v>84</v>
      </c>
      <c r="AY110" s="20" t="s">
        <v>194</v>
      </c>
      <c r="BE110" s="233">
        <f>IF(O110="základní",K110,0)</f>
        <v>0</v>
      </c>
      <c r="BF110" s="233">
        <f>IF(O110="snížená",K110,0)</f>
        <v>0</v>
      </c>
      <c r="BG110" s="233">
        <f>IF(O110="zákl. přenesená",K110,0)</f>
        <v>0</v>
      </c>
      <c r="BH110" s="233">
        <f>IF(O110="sníž. přenesená",K110,0)</f>
        <v>0</v>
      </c>
      <c r="BI110" s="233">
        <f>IF(O110="nulová",K110,0)</f>
        <v>0</v>
      </c>
      <c r="BJ110" s="20" t="s">
        <v>82</v>
      </c>
      <c r="BK110" s="233">
        <f>ROUND(P110*H110,2)</f>
        <v>0</v>
      </c>
      <c r="BL110" s="20" t="s">
        <v>202</v>
      </c>
      <c r="BM110" s="232" t="s">
        <v>2222</v>
      </c>
    </row>
    <row r="111" s="2" customFormat="1">
      <c r="A111" s="41"/>
      <c r="B111" s="42"/>
      <c r="C111" s="43"/>
      <c r="D111" s="234" t="s">
        <v>204</v>
      </c>
      <c r="E111" s="43"/>
      <c r="F111" s="235" t="s">
        <v>2223</v>
      </c>
      <c r="G111" s="43"/>
      <c r="H111" s="43"/>
      <c r="I111" s="236"/>
      <c r="J111" s="236"/>
      <c r="K111" s="43"/>
      <c r="L111" s="43"/>
      <c r="M111" s="47"/>
      <c r="N111" s="237"/>
      <c r="O111" s="238"/>
      <c r="P111" s="87"/>
      <c r="Q111" s="87"/>
      <c r="R111" s="87"/>
      <c r="S111" s="87"/>
      <c r="T111" s="87"/>
      <c r="U111" s="87"/>
      <c r="V111" s="87"/>
      <c r="W111" s="87"/>
      <c r="X111" s="88"/>
      <c r="Y111" s="41"/>
      <c r="Z111" s="41"/>
      <c r="AA111" s="41"/>
      <c r="AB111" s="41"/>
      <c r="AC111" s="41"/>
      <c r="AD111" s="41"/>
      <c r="AE111" s="41"/>
      <c r="AT111" s="20" t="s">
        <v>204</v>
      </c>
      <c r="AU111" s="20" t="s">
        <v>84</v>
      </c>
    </row>
    <row r="112" s="13" customFormat="1">
      <c r="A112" s="13"/>
      <c r="B112" s="239"/>
      <c r="C112" s="240"/>
      <c r="D112" s="241" t="s">
        <v>206</v>
      </c>
      <c r="E112" s="242" t="s">
        <v>20</v>
      </c>
      <c r="F112" s="243" t="s">
        <v>2213</v>
      </c>
      <c r="G112" s="240"/>
      <c r="H112" s="242" t="s">
        <v>20</v>
      </c>
      <c r="I112" s="244"/>
      <c r="J112" s="244"/>
      <c r="K112" s="240"/>
      <c r="L112" s="240"/>
      <c r="M112" s="245"/>
      <c r="N112" s="246"/>
      <c r="O112" s="247"/>
      <c r="P112" s="247"/>
      <c r="Q112" s="247"/>
      <c r="R112" s="247"/>
      <c r="S112" s="247"/>
      <c r="T112" s="247"/>
      <c r="U112" s="247"/>
      <c r="V112" s="247"/>
      <c r="W112" s="247"/>
      <c r="X112" s="248"/>
      <c r="Y112" s="13"/>
      <c r="Z112" s="13"/>
      <c r="AA112" s="13"/>
      <c r="AB112" s="13"/>
      <c r="AC112" s="13"/>
      <c r="AD112" s="13"/>
      <c r="AE112" s="13"/>
      <c r="AT112" s="249" t="s">
        <v>206</v>
      </c>
      <c r="AU112" s="249" t="s">
        <v>84</v>
      </c>
      <c r="AV112" s="13" t="s">
        <v>82</v>
      </c>
      <c r="AW112" s="13" t="s">
        <v>5</v>
      </c>
      <c r="AX112" s="13" t="s">
        <v>74</v>
      </c>
      <c r="AY112" s="249" t="s">
        <v>194</v>
      </c>
    </row>
    <row r="113" s="13" customFormat="1">
      <c r="A113" s="13"/>
      <c r="B113" s="239"/>
      <c r="C113" s="240"/>
      <c r="D113" s="241" t="s">
        <v>206</v>
      </c>
      <c r="E113" s="242" t="s">
        <v>20</v>
      </c>
      <c r="F113" s="243" t="s">
        <v>2224</v>
      </c>
      <c r="G113" s="240"/>
      <c r="H113" s="242" t="s">
        <v>20</v>
      </c>
      <c r="I113" s="244"/>
      <c r="J113" s="244"/>
      <c r="K113" s="240"/>
      <c r="L113" s="240"/>
      <c r="M113" s="245"/>
      <c r="N113" s="246"/>
      <c r="O113" s="247"/>
      <c r="P113" s="247"/>
      <c r="Q113" s="247"/>
      <c r="R113" s="247"/>
      <c r="S113" s="247"/>
      <c r="T113" s="247"/>
      <c r="U113" s="247"/>
      <c r="V113" s="247"/>
      <c r="W113" s="247"/>
      <c r="X113" s="248"/>
      <c r="Y113" s="13"/>
      <c r="Z113" s="13"/>
      <c r="AA113" s="13"/>
      <c r="AB113" s="13"/>
      <c r="AC113" s="13"/>
      <c r="AD113" s="13"/>
      <c r="AE113" s="13"/>
      <c r="AT113" s="249" t="s">
        <v>206</v>
      </c>
      <c r="AU113" s="249" t="s">
        <v>84</v>
      </c>
      <c r="AV113" s="13" t="s">
        <v>82</v>
      </c>
      <c r="AW113" s="13" t="s">
        <v>5</v>
      </c>
      <c r="AX113" s="13" t="s">
        <v>74</v>
      </c>
      <c r="AY113" s="249" t="s">
        <v>194</v>
      </c>
    </row>
    <row r="114" s="13" customFormat="1">
      <c r="A114" s="13"/>
      <c r="B114" s="239"/>
      <c r="C114" s="240"/>
      <c r="D114" s="241" t="s">
        <v>206</v>
      </c>
      <c r="E114" s="242" t="s">
        <v>20</v>
      </c>
      <c r="F114" s="243" t="s">
        <v>506</v>
      </c>
      <c r="G114" s="240"/>
      <c r="H114" s="242" t="s">
        <v>20</v>
      </c>
      <c r="I114" s="244"/>
      <c r="J114" s="244"/>
      <c r="K114" s="240"/>
      <c r="L114" s="240"/>
      <c r="M114" s="245"/>
      <c r="N114" s="246"/>
      <c r="O114" s="247"/>
      <c r="P114" s="247"/>
      <c r="Q114" s="247"/>
      <c r="R114" s="247"/>
      <c r="S114" s="247"/>
      <c r="T114" s="247"/>
      <c r="U114" s="247"/>
      <c r="V114" s="247"/>
      <c r="W114" s="247"/>
      <c r="X114" s="248"/>
      <c r="Y114" s="13"/>
      <c r="Z114" s="13"/>
      <c r="AA114" s="13"/>
      <c r="AB114" s="13"/>
      <c r="AC114" s="13"/>
      <c r="AD114" s="13"/>
      <c r="AE114" s="13"/>
      <c r="AT114" s="249" t="s">
        <v>206</v>
      </c>
      <c r="AU114" s="249" t="s">
        <v>84</v>
      </c>
      <c r="AV114" s="13" t="s">
        <v>82</v>
      </c>
      <c r="AW114" s="13" t="s">
        <v>5</v>
      </c>
      <c r="AX114" s="13" t="s">
        <v>74</v>
      </c>
      <c r="AY114" s="249" t="s">
        <v>194</v>
      </c>
    </row>
    <row r="115" s="14" customFormat="1">
      <c r="A115" s="14"/>
      <c r="B115" s="250"/>
      <c r="C115" s="251"/>
      <c r="D115" s="241" t="s">
        <v>206</v>
      </c>
      <c r="E115" s="252" t="s">
        <v>20</v>
      </c>
      <c r="F115" s="253" t="s">
        <v>215</v>
      </c>
      <c r="G115" s="251"/>
      <c r="H115" s="254">
        <v>3</v>
      </c>
      <c r="I115" s="255"/>
      <c r="J115" s="255"/>
      <c r="K115" s="251"/>
      <c r="L115" s="251"/>
      <c r="M115" s="256"/>
      <c r="N115" s="257"/>
      <c r="O115" s="258"/>
      <c r="P115" s="258"/>
      <c r="Q115" s="258"/>
      <c r="R115" s="258"/>
      <c r="S115" s="258"/>
      <c r="T115" s="258"/>
      <c r="U115" s="258"/>
      <c r="V115" s="258"/>
      <c r="W115" s="258"/>
      <c r="X115" s="259"/>
      <c r="Y115" s="14"/>
      <c r="Z115" s="14"/>
      <c r="AA115" s="14"/>
      <c r="AB115" s="14"/>
      <c r="AC115" s="14"/>
      <c r="AD115" s="14"/>
      <c r="AE115" s="14"/>
      <c r="AT115" s="260" t="s">
        <v>206</v>
      </c>
      <c r="AU115" s="260" t="s">
        <v>84</v>
      </c>
      <c r="AV115" s="14" t="s">
        <v>84</v>
      </c>
      <c r="AW115" s="14" t="s">
        <v>5</v>
      </c>
      <c r="AX115" s="14" t="s">
        <v>74</v>
      </c>
      <c r="AY115" s="260" t="s">
        <v>194</v>
      </c>
    </row>
    <row r="116" s="15" customFormat="1">
      <c r="A116" s="15"/>
      <c r="B116" s="261"/>
      <c r="C116" s="262"/>
      <c r="D116" s="241" t="s">
        <v>206</v>
      </c>
      <c r="E116" s="263" t="s">
        <v>20</v>
      </c>
      <c r="F116" s="264" t="s">
        <v>210</v>
      </c>
      <c r="G116" s="262"/>
      <c r="H116" s="265">
        <v>3</v>
      </c>
      <c r="I116" s="266"/>
      <c r="J116" s="266"/>
      <c r="K116" s="262"/>
      <c r="L116" s="262"/>
      <c r="M116" s="267"/>
      <c r="N116" s="268"/>
      <c r="O116" s="269"/>
      <c r="P116" s="269"/>
      <c r="Q116" s="269"/>
      <c r="R116" s="269"/>
      <c r="S116" s="269"/>
      <c r="T116" s="269"/>
      <c r="U116" s="269"/>
      <c r="V116" s="269"/>
      <c r="W116" s="269"/>
      <c r="X116" s="270"/>
      <c r="Y116" s="15"/>
      <c r="Z116" s="15"/>
      <c r="AA116" s="15"/>
      <c r="AB116" s="15"/>
      <c r="AC116" s="15"/>
      <c r="AD116" s="15"/>
      <c r="AE116" s="15"/>
      <c r="AT116" s="271" t="s">
        <v>206</v>
      </c>
      <c r="AU116" s="271" t="s">
        <v>84</v>
      </c>
      <c r="AV116" s="15" t="s">
        <v>202</v>
      </c>
      <c r="AW116" s="15" t="s">
        <v>5</v>
      </c>
      <c r="AX116" s="15" t="s">
        <v>82</v>
      </c>
      <c r="AY116" s="271" t="s">
        <v>194</v>
      </c>
    </row>
    <row r="117" s="2" customFormat="1" ht="24.15" customHeight="1">
      <c r="A117" s="41"/>
      <c r="B117" s="42"/>
      <c r="C117" s="220" t="s">
        <v>202</v>
      </c>
      <c r="D117" s="220" t="s">
        <v>197</v>
      </c>
      <c r="E117" s="221" t="s">
        <v>2225</v>
      </c>
      <c r="F117" s="222" t="s">
        <v>2226</v>
      </c>
      <c r="G117" s="223" t="s">
        <v>503</v>
      </c>
      <c r="H117" s="224">
        <v>5</v>
      </c>
      <c r="I117" s="225"/>
      <c r="J117" s="225"/>
      <c r="K117" s="226">
        <f>ROUND(P117*H117,2)</f>
        <v>0</v>
      </c>
      <c r="L117" s="222" t="s">
        <v>201</v>
      </c>
      <c r="M117" s="47"/>
      <c r="N117" s="227" t="s">
        <v>20</v>
      </c>
      <c r="O117" s="228" t="s">
        <v>43</v>
      </c>
      <c r="P117" s="229">
        <f>I117+J117</f>
        <v>0</v>
      </c>
      <c r="Q117" s="229">
        <f>ROUND(I117*H117,2)</f>
        <v>0</v>
      </c>
      <c r="R117" s="229">
        <f>ROUND(J117*H117,2)</f>
        <v>0</v>
      </c>
      <c r="S117" s="87"/>
      <c r="T117" s="230">
        <f>S117*H117</f>
        <v>0</v>
      </c>
      <c r="U117" s="230">
        <v>0</v>
      </c>
      <c r="V117" s="230">
        <f>U117*H117</f>
        <v>0</v>
      </c>
      <c r="W117" s="230">
        <v>0</v>
      </c>
      <c r="X117" s="231">
        <f>W117*H117</f>
        <v>0</v>
      </c>
      <c r="Y117" s="41"/>
      <c r="Z117" s="41"/>
      <c r="AA117" s="41"/>
      <c r="AB117" s="41"/>
      <c r="AC117" s="41"/>
      <c r="AD117" s="41"/>
      <c r="AE117" s="41"/>
      <c r="AR117" s="232" t="s">
        <v>202</v>
      </c>
      <c r="AT117" s="232" t="s">
        <v>197</v>
      </c>
      <c r="AU117" s="232" t="s">
        <v>84</v>
      </c>
      <c r="AY117" s="20" t="s">
        <v>194</v>
      </c>
      <c r="BE117" s="233">
        <f>IF(O117="základní",K117,0)</f>
        <v>0</v>
      </c>
      <c r="BF117" s="233">
        <f>IF(O117="snížená",K117,0)</f>
        <v>0</v>
      </c>
      <c r="BG117" s="233">
        <f>IF(O117="zákl. přenesená",K117,0)</f>
        <v>0</v>
      </c>
      <c r="BH117" s="233">
        <f>IF(O117="sníž. přenesená",K117,0)</f>
        <v>0</v>
      </c>
      <c r="BI117" s="233">
        <f>IF(O117="nulová",K117,0)</f>
        <v>0</v>
      </c>
      <c r="BJ117" s="20" t="s">
        <v>82</v>
      </c>
      <c r="BK117" s="233">
        <f>ROUND(P117*H117,2)</f>
        <v>0</v>
      </c>
      <c r="BL117" s="20" t="s">
        <v>202</v>
      </c>
      <c r="BM117" s="232" t="s">
        <v>2227</v>
      </c>
    </row>
    <row r="118" s="2" customFormat="1">
      <c r="A118" s="41"/>
      <c r="B118" s="42"/>
      <c r="C118" s="43"/>
      <c r="D118" s="234" t="s">
        <v>204</v>
      </c>
      <c r="E118" s="43"/>
      <c r="F118" s="235" t="s">
        <v>2228</v>
      </c>
      <c r="G118" s="43"/>
      <c r="H118" s="43"/>
      <c r="I118" s="236"/>
      <c r="J118" s="236"/>
      <c r="K118" s="43"/>
      <c r="L118" s="43"/>
      <c r="M118" s="47"/>
      <c r="N118" s="237"/>
      <c r="O118" s="238"/>
      <c r="P118" s="87"/>
      <c r="Q118" s="87"/>
      <c r="R118" s="87"/>
      <c r="S118" s="87"/>
      <c r="T118" s="87"/>
      <c r="U118" s="87"/>
      <c r="V118" s="87"/>
      <c r="W118" s="87"/>
      <c r="X118" s="88"/>
      <c r="Y118" s="41"/>
      <c r="Z118" s="41"/>
      <c r="AA118" s="41"/>
      <c r="AB118" s="41"/>
      <c r="AC118" s="41"/>
      <c r="AD118" s="41"/>
      <c r="AE118" s="41"/>
      <c r="AT118" s="20" t="s">
        <v>204</v>
      </c>
      <c r="AU118" s="20" t="s">
        <v>84</v>
      </c>
    </row>
    <row r="119" s="13" customFormat="1">
      <c r="A119" s="13"/>
      <c r="B119" s="239"/>
      <c r="C119" s="240"/>
      <c r="D119" s="241" t="s">
        <v>206</v>
      </c>
      <c r="E119" s="242" t="s">
        <v>20</v>
      </c>
      <c r="F119" s="243" t="s">
        <v>2229</v>
      </c>
      <c r="G119" s="240"/>
      <c r="H119" s="242" t="s">
        <v>20</v>
      </c>
      <c r="I119" s="244"/>
      <c r="J119" s="244"/>
      <c r="K119" s="240"/>
      <c r="L119" s="240"/>
      <c r="M119" s="245"/>
      <c r="N119" s="246"/>
      <c r="O119" s="247"/>
      <c r="P119" s="247"/>
      <c r="Q119" s="247"/>
      <c r="R119" s="247"/>
      <c r="S119" s="247"/>
      <c r="T119" s="247"/>
      <c r="U119" s="247"/>
      <c r="V119" s="247"/>
      <c r="W119" s="247"/>
      <c r="X119" s="248"/>
      <c r="Y119" s="13"/>
      <c r="Z119" s="13"/>
      <c r="AA119" s="13"/>
      <c r="AB119" s="13"/>
      <c r="AC119" s="13"/>
      <c r="AD119" s="13"/>
      <c r="AE119" s="13"/>
      <c r="AT119" s="249" t="s">
        <v>206</v>
      </c>
      <c r="AU119" s="249" t="s">
        <v>84</v>
      </c>
      <c r="AV119" s="13" t="s">
        <v>82</v>
      </c>
      <c r="AW119" s="13" t="s">
        <v>5</v>
      </c>
      <c r="AX119" s="13" t="s">
        <v>74</v>
      </c>
      <c r="AY119" s="249" t="s">
        <v>194</v>
      </c>
    </row>
    <row r="120" s="13" customFormat="1">
      <c r="A120" s="13"/>
      <c r="B120" s="239"/>
      <c r="C120" s="240"/>
      <c r="D120" s="241" t="s">
        <v>206</v>
      </c>
      <c r="E120" s="242" t="s">
        <v>20</v>
      </c>
      <c r="F120" s="243" t="s">
        <v>2230</v>
      </c>
      <c r="G120" s="240"/>
      <c r="H120" s="242" t="s">
        <v>20</v>
      </c>
      <c r="I120" s="244"/>
      <c r="J120" s="244"/>
      <c r="K120" s="240"/>
      <c r="L120" s="240"/>
      <c r="M120" s="245"/>
      <c r="N120" s="246"/>
      <c r="O120" s="247"/>
      <c r="P120" s="247"/>
      <c r="Q120" s="247"/>
      <c r="R120" s="247"/>
      <c r="S120" s="247"/>
      <c r="T120" s="247"/>
      <c r="U120" s="247"/>
      <c r="V120" s="247"/>
      <c r="W120" s="247"/>
      <c r="X120" s="248"/>
      <c r="Y120" s="13"/>
      <c r="Z120" s="13"/>
      <c r="AA120" s="13"/>
      <c r="AB120" s="13"/>
      <c r="AC120" s="13"/>
      <c r="AD120" s="13"/>
      <c r="AE120" s="13"/>
      <c r="AT120" s="249" t="s">
        <v>206</v>
      </c>
      <c r="AU120" s="249" t="s">
        <v>84</v>
      </c>
      <c r="AV120" s="13" t="s">
        <v>82</v>
      </c>
      <c r="AW120" s="13" t="s">
        <v>5</v>
      </c>
      <c r="AX120" s="13" t="s">
        <v>74</v>
      </c>
      <c r="AY120" s="249" t="s">
        <v>194</v>
      </c>
    </row>
    <row r="121" s="13" customFormat="1">
      <c r="A121" s="13"/>
      <c r="B121" s="239"/>
      <c r="C121" s="240"/>
      <c r="D121" s="241" t="s">
        <v>206</v>
      </c>
      <c r="E121" s="242" t="s">
        <v>20</v>
      </c>
      <c r="F121" s="243" t="s">
        <v>506</v>
      </c>
      <c r="G121" s="240"/>
      <c r="H121" s="242" t="s">
        <v>20</v>
      </c>
      <c r="I121" s="244"/>
      <c r="J121" s="244"/>
      <c r="K121" s="240"/>
      <c r="L121" s="240"/>
      <c r="M121" s="245"/>
      <c r="N121" s="246"/>
      <c r="O121" s="247"/>
      <c r="P121" s="247"/>
      <c r="Q121" s="247"/>
      <c r="R121" s="247"/>
      <c r="S121" s="247"/>
      <c r="T121" s="247"/>
      <c r="U121" s="247"/>
      <c r="V121" s="247"/>
      <c r="W121" s="247"/>
      <c r="X121" s="248"/>
      <c r="Y121" s="13"/>
      <c r="Z121" s="13"/>
      <c r="AA121" s="13"/>
      <c r="AB121" s="13"/>
      <c r="AC121" s="13"/>
      <c r="AD121" s="13"/>
      <c r="AE121" s="13"/>
      <c r="AT121" s="249" t="s">
        <v>206</v>
      </c>
      <c r="AU121" s="249" t="s">
        <v>84</v>
      </c>
      <c r="AV121" s="13" t="s">
        <v>82</v>
      </c>
      <c r="AW121" s="13" t="s">
        <v>5</v>
      </c>
      <c r="AX121" s="13" t="s">
        <v>74</v>
      </c>
      <c r="AY121" s="249" t="s">
        <v>194</v>
      </c>
    </row>
    <row r="122" s="14" customFormat="1">
      <c r="A122" s="14"/>
      <c r="B122" s="250"/>
      <c r="C122" s="251"/>
      <c r="D122" s="241" t="s">
        <v>206</v>
      </c>
      <c r="E122" s="252" t="s">
        <v>20</v>
      </c>
      <c r="F122" s="253" t="s">
        <v>232</v>
      </c>
      <c r="G122" s="251"/>
      <c r="H122" s="254">
        <v>5</v>
      </c>
      <c r="I122" s="255"/>
      <c r="J122" s="255"/>
      <c r="K122" s="251"/>
      <c r="L122" s="251"/>
      <c r="M122" s="256"/>
      <c r="N122" s="257"/>
      <c r="O122" s="258"/>
      <c r="P122" s="258"/>
      <c r="Q122" s="258"/>
      <c r="R122" s="258"/>
      <c r="S122" s="258"/>
      <c r="T122" s="258"/>
      <c r="U122" s="258"/>
      <c r="V122" s="258"/>
      <c r="W122" s="258"/>
      <c r="X122" s="259"/>
      <c r="Y122" s="14"/>
      <c r="Z122" s="14"/>
      <c r="AA122" s="14"/>
      <c r="AB122" s="14"/>
      <c r="AC122" s="14"/>
      <c r="AD122" s="14"/>
      <c r="AE122" s="14"/>
      <c r="AT122" s="260" t="s">
        <v>206</v>
      </c>
      <c r="AU122" s="260" t="s">
        <v>84</v>
      </c>
      <c r="AV122" s="14" t="s">
        <v>84</v>
      </c>
      <c r="AW122" s="14" t="s">
        <v>5</v>
      </c>
      <c r="AX122" s="14" t="s">
        <v>74</v>
      </c>
      <c r="AY122" s="260" t="s">
        <v>194</v>
      </c>
    </row>
    <row r="123" s="15" customFormat="1">
      <c r="A123" s="15"/>
      <c r="B123" s="261"/>
      <c r="C123" s="262"/>
      <c r="D123" s="241" t="s">
        <v>206</v>
      </c>
      <c r="E123" s="263" t="s">
        <v>20</v>
      </c>
      <c r="F123" s="264" t="s">
        <v>210</v>
      </c>
      <c r="G123" s="262"/>
      <c r="H123" s="265">
        <v>5</v>
      </c>
      <c r="I123" s="266"/>
      <c r="J123" s="266"/>
      <c r="K123" s="262"/>
      <c r="L123" s="262"/>
      <c r="M123" s="267"/>
      <c r="N123" s="268"/>
      <c r="O123" s="269"/>
      <c r="P123" s="269"/>
      <c r="Q123" s="269"/>
      <c r="R123" s="269"/>
      <c r="S123" s="269"/>
      <c r="T123" s="269"/>
      <c r="U123" s="269"/>
      <c r="V123" s="269"/>
      <c r="W123" s="269"/>
      <c r="X123" s="270"/>
      <c r="Y123" s="15"/>
      <c r="Z123" s="15"/>
      <c r="AA123" s="15"/>
      <c r="AB123" s="15"/>
      <c r="AC123" s="15"/>
      <c r="AD123" s="15"/>
      <c r="AE123" s="15"/>
      <c r="AT123" s="271" t="s">
        <v>206</v>
      </c>
      <c r="AU123" s="271" t="s">
        <v>84</v>
      </c>
      <c r="AV123" s="15" t="s">
        <v>202</v>
      </c>
      <c r="AW123" s="15" t="s">
        <v>5</v>
      </c>
      <c r="AX123" s="15" t="s">
        <v>82</v>
      </c>
      <c r="AY123" s="271" t="s">
        <v>194</v>
      </c>
    </row>
    <row r="124" s="2" customFormat="1">
      <c r="A124" s="41"/>
      <c r="B124" s="42"/>
      <c r="C124" s="220" t="s">
        <v>232</v>
      </c>
      <c r="D124" s="220" t="s">
        <v>197</v>
      </c>
      <c r="E124" s="221" t="s">
        <v>2231</v>
      </c>
      <c r="F124" s="222" t="s">
        <v>2232</v>
      </c>
      <c r="G124" s="223" t="s">
        <v>503</v>
      </c>
      <c r="H124" s="224">
        <v>2</v>
      </c>
      <c r="I124" s="225"/>
      <c r="J124" s="225"/>
      <c r="K124" s="226">
        <f>ROUND(P124*H124,2)</f>
        <v>0</v>
      </c>
      <c r="L124" s="222" t="s">
        <v>201</v>
      </c>
      <c r="M124" s="47"/>
      <c r="N124" s="227" t="s">
        <v>20</v>
      </c>
      <c r="O124" s="228" t="s">
        <v>43</v>
      </c>
      <c r="P124" s="229">
        <f>I124+J124</f>
        <v>0</v>
      </c>
      <c r="Q124" s="229">
        <f>ROUND(I124*H124,2)</f>
        <v>0</v>
      </c>
      <c r="R124" s="229">
        <f>ROUND(J124*H124,2)</f>
        <v>0</v>
      </c>
      <c r="S124" s="87"/>
      <c r="T124" s="230">
        <f>S124*H124</f>
        <v>0</v>
      </c>
      <c r="U124" s="230">
        <v>0</v>
      </c>
      <c r="V124" s="230">
        <f>U124*H124</f>
        <v>0</v>
      </c>
      <c r="W124" s="230">
        <v>0</v>
      </c>
      <c r="X124" s="231">
        <f>W124*H124</f>
        <v>0</v>
      </c>
      <c r="Y124" s="41"/>
      <c r="Z124" s="41"/>
      <c r="AA124" s="41"/>
      <c r="AB124" s="41"/>
      <c r="AC124" s="41"/>
      <c r="AD124" s="41"/>
      <c r="AE124" s="41"/>
      <c r="AR124" s="232" t="s">
        <v>202</v>
      </c>
      <c r="AT124" s="232" t="s">
        <v>197</v>
      </c>
      <c r="AU124" s="232" t="s">
        <v>84</v>
      </c>
      <c r="AY124" s="20" t="s">
        <v>194</v>
      </c>
      <c r="BE124" s="233">
        <f>IF(O124="základní",K124,0)</f>
        <v>0</v>
      </c>
      <c r="BF124" s="233">
        <f>IF(O124="snížená",K124,0)</f>
        <v>0</v>
      </c>
      <c r="BG124" s="233">
        <f>IF(O124="zákl. přenesená",K124,0)</f>
        <v>0</v>
      </c>
      <c r="BH124" s="233">
        <f>IF(O124="sníž. přenesená",K124,0)</f>
        <v>0</v>
      </c>
      <c r="BI124" s="233">
        <f>IF(O124="nulová",K124,0)</f>
        <v>0</v>
      </c>
      <c r="BJ124" s="20" t="s">
        <v>82</v>
      </c>
      <c r="BK124" s="233">
        <f>ROUND(P124*H124,2)</f>
        <v>0</v>
      </c>
      <c r="BL124" s="20" t="s">
        <v>202</v>
      </c>
      <c r="BM124" s="232" t="s">
        <v>2233</v>
      </c>
    </row>
    <row r="125" s="2" customFormat="1">
      <c r="A125" s="41"/>
      <c r="B125" s="42"/>
      <c r="C125" s="43"/>
      <c r="D125" s="234" t="s">
        <v>204</v>
      </c>
      <c r="E125" s="43"/>
      <c r="F125" s="235" t="s">
        <v>2234</v>
      </c>
      <c r="G125" s="43"/>
      <c r="H125" s="43"/>
      <c r="I125" s="236"/>
      <c r="J125" s="236"/>
      <c r="K125" s="43"/>
      <c r="L125" s="43"/>
      <c r="M125" s="47"/>
      <c r="N125" s="237"/>
      <c r="O125" s="238"/>
      <c r="P125" s="87"/>
      <c r="Q125" s="87"/>
      <c r="R125" s="87"/>
      <c r="S125" s="87"/>
      <c r="T125" s="87"/>
      <c r="U125" s="87"/>
      <c r="V125" s="87"/>
      <c r="W125" s="87"/>
      <c r="X125" s="88"/>
      <c r="Y125" s="41"/>
      <c r="Z125" s="41"/>
      <c r="AA125" s="41"/>
      <c r="AB125" s="41"/>
      <c r="AC125" s="41"/>
      <c r="AD125" s="41"/>
      <c r="AE125" s="41"/>
      <c r="AT125" s="20" t="s">
        <v>204</v>
      </c>
      <c r="AU125" s="20" t="s">
        <v>84</v>
      </c>
    </row>
    <row r="126" s="13" customFormat="1">
      <c r="A126" s="13"/>
      <c r="B126" s="239"/>
      <c r="C126" s="240"/>
      <c r="D126" s="241" t="s">
        <v>206</v>
      </c>
      <c r="E126" s="242" t="s">
        <v>20</v>
      </c>
      <c r="F126" s="243" t="s">
        <v>2229</v>
      </c>
      <c r="G126" s="240"/>
      <c r="H126" s="242" t="s">
        <v>20</v>
      </c>
      <c r="I126" s="244"/>
      <c r="J126" s="244"/>
      <c r="K126" s="240"/>
      <c r="L126" s="240"/>
      <c r="M126" s="245"/>
      <c r="N126" s="246"/>
      <c r="O126" s="247"/>
      <c r="P126" s="247"/>
      <c r="Q126" s="247"/>
      <c r="R126" s="247"/>
      <c r="S126" s="247"/>
      <c r="T126" s="247"/>
      <c r="U126" s="247"/>
      <c r="V126" s="247"/>
      <c r="W126" s="247"/>
      <c r="X126" s="248"/>
      <c r="Y126" s="13"/>
      <c r="Z126" s="13"/>
      <c r="AA126" s="13"/>
      <c r="AB126" s="13"/>
      <c r="AC126" s="13"/>
      <c r="AD126" s="13"/>
      <c r="AE126" s="13"/>
      <c r="AT126" s="249" t="s">
        <v>206</v>
      </c>
      <c r="AU126" s="249" t="s">
        <v>84</v>
      </c>
      <c r="AV126" s="13" t="s">
        <v>82</v>
      </c>
      <c r="AW126" s="13" t="s">
        <v>5</v>
      </c>
      <c r="AX126" s="13" t="s">
        <v>74</v>
      </c>
      <c r="AY126" s="249" t="s">
        <v>194</v>
      </c>
    </row>
    <row r="127" s="13" customFormat="1">
      <c r="A127" s="13"/>
      <c r="B127" s="239"/>
      <c r="C127" s="240"/>
      <c r="D127" s="241" t="s">
        <v>206</v>
      </c>
      <c r="E127" s="242" t="s">
        <v>20</v>
      </c>
      <c r="F127" s="243" t="s">
        <v>2235</v>
      </c>
      <c r="G127" s="240"/>
      <c r="H127" s="242" t="s">
        <v>20</v>
      </c>
      <c r="I127" s="244"/>
      <c r="J127" s="244"/>
      <c r="K127" s="240"/>
      <c r="L127" s="240"/>
      <c r="M127" s="245"/>
      <c r="N127" s="246"/>
      <c r="O127" s="247"/>
      <c r="P127" s="247"/>
      <c r="Q127" s="247"/>
      <c r="R127" s="247"/>
      <c r="S127" s="247"/>
      <c r="T127" s="247"/>
      <c r="U127" s="247"/>
      <c r="V127" s="247"/>
      <c r="W127" s="247"/>
      <c r="X127" s="248"/>
      <c r="Y127" s="13"/>
      <c r="Z127" s="13"/>
      <c r="AA127" s="13"/>
      <c r="AB127" s="13"/>
      <c r="AC127" s="13"/>
      <c r="AD127" s="13"/>
      <c r="AE127" s="13"/>
      <c r="AT127" s="249" t="s">
        <v>206</v>
      </c>
      <c r="AU127" s="249" t="s">
        <v>84</v>
      </c>
      <c r="AV127" s="13" t="s">
        <v>82</v>
      </c>
      <c r="AW127" s="13" t="s">
        <v>5</v>
      </c>
      <c r="AX127" s="13" t="s">
        <v>74</v>
      </c>
      <c r="AY127" s="249" t="s">
        <v>194</v>
      </c>
    </row>
    <row r="128" s="13" customFormat="1">
      <c r="A128" s="13"/>
      <c r="B128" s="239"/>
      <c r="C128" s="240"/>
      <c r="D128" s="241" t="s">
        <v>206</v>
      </c>
      <c r="E128" s="242" t="s">
        <v>20</v>
      </c>
      <c r="F128" s="243" t="s">
        <v>506</v>
      </c>
      <c r="G128" s="240"/>
      <c r="H128" s="242" t="s">
        <v>20</v>
      </c>
      <c r="I128" s="244"/>
      <c r="J128" s="244"/>
      <c r="K128" s="240"/>
      <c r="L128" s="240"/>
      <c r="M128" s="245"/>
      <c r="N128" s="246"/>
      <c r="O128" s="247"/>
      <c r="P128" s="247"/>
      <c r="Q128" s="247"/>
      <c r="R128" s="247"/>
      <c r="S128" s="247"/>
      <c r="T128" s="247"/>
      <c r="U128" s="247"/>
      <c r="V128" s="247"/>
      <c r="W128" s="247"/>
      <c r="X128" s="248"/>
      <c r="Y128" s="13"/>
      <c r="Z128" s="13"/>
      <c r="AA128" s="13"/>
      <c r="AB128" s="13"/>
      <c r="AC128" s="13"/>
      <c r="AD128" s="13"/>
      <c r="AE128" s="13"/>
      <c r="AT128" s="249" t="s">
        <v>206</v>
      </c>
      <c r="AU128" s="249" t="s">
        <v>84</v>
      </c>
      <c r="AV128" s="13" t="s">
        <v>82</v>
      </c>
      <c r="AW128" s="13" t="s">
        <v>5</v>
      </c>
      <c r="AX128" s="13" t="s">
        <v>74</v>
      </c>
      <c r="AY128" s="249" t="s">
        <v>194</v>
      </c>
    </row>
    <row r="129" s="14" customFormat="1">
      <c r="A129" s="14"/>
      <c r="B129" s="250"/>
      <c r="C129" s="251"/>
      <c r="D129" s="241" t="s">
        <v>206</v>
      </c>
      <c r="E129" s="252" t="s">
        <v>20</v>
      </c>
      <c r="F129" s="253" t="s">
        <v>84</v>
      </c>
      <c r="G129" s="251"/>
      <c r="H129" s="254">
        <v>2</v>
      </c>
      <c r="I129" s="255"/>
      <c r="J129" s="255"/>
      <c r="K129" s="251"/>
      <c r="L129" s="251"/>
      <c r="M129" s="256"/>
      <c r="N129" s="257"/>
      <c r="O129" s="258"/>
      <c r="P129" s="258"/>
      <c r="Q129" s="258"/>
      <c r="R129" s="258"/>
      <c r="S129" s="258"/>
      <c r="T129" s="258"/>
      <c r="U129" s="258"/>
      <c r="V129" s="258"/>
      <c r="W129" s="258"/>
      <c r="X129" s="259"/>
      <c r="Y129" s="14"/>
      <c r="Z129" s="14"/>
      <c r="AA129" s="14"/>
      <c r="AB129" s="14"/>
      <c r="AC129" s="14"/>
      <c r="AD129" s="14"/>
      <c r="AE129" s="14"/>
      <c r="AT129" s="260" t="s">
        <v>206</v>
      </c>
      <c r="AU129" s="260" t="s">
        <v>84</v>
      </c>
      <c r="AV129" s="14" t="s">
        <v>84</v>
      </c>
      <c r="AW129" s="14" t="s">
        <v>5</v>
      </c>
      <c r="AX129" s="14" t="s">
        <v>74</v>
      </c>
      <c r="AY129" s="260" t="s">
        <v>194</v>
      </c>
    </row>
    <row r="130" s="15" customFormat="1">
      <c r="A130" s="15"/>
      <c r="B130" s="261"/>
      <c r="C130" s="262"/>
      <c r="D130" s="241" t="s">
        <v>206</v>
      </c>
      <c r="E130" s="263" t="s">
        <v>20</v>
      </c>
      <c r="F130" s="264" t="s">
        <v>210</v>
      </c>
      <c r="G130" s="262"/>
      <c r="H130" s="265">
        <v>2</v>
      </c>
      <c r="I130" s="266"/>
      <c r="J130" s="266"/>
      <c r="K130" s="262"/>
      <c r="L130" s="262"/>
      <c r="M130" s="267"/>
      <c r="N130" s="268"/>
      <c r="O130" s="269"/>
      <c r="P130" s="269"/>
      <c r="Q130" s="269"/>
      <c r="R130" s="269"/>
      <c r="S130" s="269"/>
      <c r="T130" s="269"/>
      <c r="U130" s="269"/>
      <c r="V130" s="269"/>
      <c r="W130" s="269"/>
      <c r="X130" s="270"/>
      <c r="Y130" s="15"/>
      <c r="Z130" s="15"/>
      <c r="AA130" s="15"/>
      <c r="AB130" s="15"/>
      <c r="AC130" s="15"/>
      <c r="AD130" s="15"/>
      <c r="AE130" s="15"/>
      <c r="AT130" s="271" t="s">
        <v>206</v>
      </c>
      <c r="AU130" s="271" t="s">
        <v>84</v>
      </c>
      <c r="AV130" s="15" t="s">
        <v>202</v>
      </c>
      <c r="AW130" s="15" t="s">
        <v>5</v>
      </c>
      <c r="AX130" s="15" t="s">
        <v>82</v>
      </c>
      <c r="AY130" s="271" t="s">
        <v>194</v>
      </c>
    </row>
    <row r="131" s="2" customFormat="1">
      <c r="A131" s="41"/>
      <c r="B131" s="42"/>
      <c r="C131" s="220" t="s">
        <v>223</v>
      </c>
      <c r="D131" s="220" t="s">
        <v>197</v>
      </c>
      <c r="E131" s="221" t="s">
        <v>2236</v>
      </c>
      <c r="F131" s="222" t="s">
        <v>2237</v>
      </c>
      <c r="G131" s="223" t="s">
        <v>503</v>
      </c>
      <c r="H131" s="224">
        <v>3</v>
      </c>
      <c r="I131" s="225"/>
      <c r="J131" s="225"/>
      <c r="K131" s="226">
        <f>ROUND(P131*H131,2)</f>
        <v>0</v>
      </c>
      <c r="L131" s="222" t="s">
        <v>201</v>
      </c>
      <c r="M131" s="47"/>
      <c r="N131" s="227" t="s">
        <v>20</v>
      </c>
      <c r="O131" s="228" t="s">
        <v>43</v>
      </c>
      <c r="P131" s="229">
        <f>I131+J131</f>
        <v>0</v>
      </c>
      <c r="Q131" s="229">
        <f>ROUND(I131*H131,2)</f>
        <v>0</v>
      </c>
      <c r="R131" s="229">
        <f>ROUND(J131*H131,2)</f>
        <v>0</v>
      </c>
      <c r="S131" s="87"/>
      <c r="T131" s="230">
        <f>S131*H131</f>
        <v>0</v>
      </c>
      <c r="U131" s="230">
        <v>0</v>
      </c>
      <c r="V131" s="230">
        <f>U131*H131</f>
        <v>0</v>
      </c>
      <c r="W131" s="230">
        <v>0</v>
      </c>
      <c r="X131" s="231">
        <f>W131*H131</f>
        <v>0</v>
      </c>
      <c r="Y131" s="41"/>
      <c r="Z131" s="41"/>
      <c r="AA131" s="41"/>
      <c r="AB131" s="41"/>
      <c r="AC131" s="41"/>
      <c r="AD131" s="41"/>
      <c r="AE131" s="41"/>
      <c r="AR131" s="232" t="s">
        <v>202</v>
      </c>
      <c r="AT131" s="232" t="s">
        <v>197</v>
      </c>
      <c r="AU131" s="232" t="s">
        <v>84</v>
      </c>
      <c r="AY131" s="20" t="s">
        <v>194</v>
      </c>
      <c r="BE131" s="233">
        <f>IF(O131="základní",K131,0)</f>
        <v>0</v>
      </c>
      <c r="BF131" s="233">
        <f>IF(O131="snížená",K131,0)</f>
        <v>0</v>
      </c>
      <c r="BG131" s="233">
        <f>IF(O131="zákl. přenesená",K131,0)</f>
        <v>0</v>
      </c>
      <c r="BH131" s="233">
        <f>IF(O131="sníž. přenesená",K131,0)</f>
        <v>0</v>
      </c>
      <c r="BI131" s="233">
        <f>IF(O131="nulová",K131,0)</f>
        <v>0</v>
      </c>
      <c r="BJ131" s="20" t="s">
        <v>82</v>
      </c>
      <c r="BK131" s="233">
        <f>ROUND(P131*H131,2)</f>
        <v>0</v>
      </c>
      <c r="BL131" s="20" t="s">
        <v>202</v>
      </c>
      <c r="BM131" s="232" t="s">
        <v>2238</v>
      </c>
    </row>
    <row r="132" s="2" customFormat="1">
      <c r="A132" s="41"/>
      <c r="B132" s="42"/>
      <c r="C132" s="43"/>
      <c r="D132" s="234" t="s">
        <v>204</v>
      </c>
      <c r="E132" s="43"/>
      <c r="F132" s="235" t="s">
        <v>2239</v>
      </c>
      <c r="G132" s="43"/>
      <c r="H132" s="43"/>
      <c r="I132" s="236"/>
      <c r="J132" s="236"/>
      <c r="K132" s="43"/>
      <c r="L132" s="43"/>
      <c r="M132" s="47"/>
      <c r="N132" s="237"/>
      <c r="O132" s="238"/>
      <c r="P132" s="87"/>
      <c r="Q132" s="87"/>
      <c r="R132" s="87"/>
      <c r="S132" s="87"/>
      <c r="T132" s="87"/>
      <c r="U132" s="87"/>
      <c r="V132" s="87"/>
      <c r="W132" s="87"/>
      <c r="X132" s="88"/>
      <c r="Y132" s="41"/>
      <c r="Z132" s="41"/>
      <c r="AA132" s="41"/>
      <c r="AB132" s="41"/>
      <c r="AC132" s="41"/>
      <c r="AD132" s="41"/>
      <c r="AE132" s="41"/>
      <c r="AT132" s="20" t="s">
        <v>204</v>
      </c>
      <c r="AU132" s="20" t="s">
        <v>84</v>
      </c>
    </row>
    <row r="133" s="13" customFormat="1">
      <c r="A133" s="13"/>
      <c r="B133" s="239"/>
      <c r="C133" s="240"/>
      <c r="D133" s="241" t="s">
        <v>206</v>
      </c>
      <c r="E133" s="242" t="s">
        <v>20</v>
      </c>
      <c r="F133" s="243" t="s">
        <v>2229</v>
      </c>
      <c r="G133" s="240"/>
      <c r="H133" s="242" t="s">
        <v>20</v>
      </c>
      <c r="I133" s="244"/>
      <c r="J133" s="244"/>
      <c r="K133" s="240"/>
      <c r="L133" s="240"/>
      <c r="M133" s="245"/>
      <c r="N133" s="246"/>
      <c r="O133" s="247"/>
      <c r="P133" s="247"/>
      <c r="Q133" s="247"/>
      <c r="R133" s="247"/>
      <c r="S133" s="247"/>
      <c r="T133" s="247"/>
      <c r="U133" s="247"/>
      <c r="V133" s="247"/>
      <c r="W133" s="247"/>
      <c r="X133" s="248"/>
      <c r="Y133" s="13"/>
      <c r="Z133" s="13"/>
      <c r="AA133" s="13"/>
      <c r="AB133" s="13"/>
      <c r="AC133" s="13"/>
      <c r="AD133" s="13"/>
      <c r="AE133" s="13"/>
      <c r="AT133" s="249" t="s">
        <v>206</v>
      </c>
      <c r="AU133" s="249" t="s">
        <v>84</v>
      </c>
      <c r="AV133" s="13" t="s">
        <v>82</v>
      </c>
      <c r="AW133" s="13" t="s">
        <v>5</v>
      </c>
      <c r="AX133" s="13" t="s">
        <v>74</v>
      </c>
      <c r="AY133" s="249" t="s">
        <v>194</v>
      </c>
    </row>
    <row r="134" s="13" customFormat="1">
      <c r="A134" s="13"/>
      <c r="B134" s="239"/>
      <c r="C134" s="240"/>
      <c r="D134" s="241" t="s">
        <v>206</v>
      </c>
      <c r="E134" s="242" t="s">
        <v>20</v>
      </c>
      <c r="F134" s="243" t="s">
        <v>2240</v>
      </c>
      <c r="G134" s="240"/>
      <c r="H134" s="242" t="s">
        <v>20</v>
      </c>
      <c r="I134" s="244"/>
      <c r="J134" s="244"/>
      <c r="K134" s="240"/>
      <c r="L134" s="240"/>
      <c r="M134" s="245"/>
      <c r="N134" s="246"/>
      <c r="O134" s="247"/>
      <c r="P134" s="247"/>
      <c r="Q134" s="247"/>
      <c r="R134" s="247"/>
      <c r="S134" s="247"/>
      <c r="T134" s="247"/>
      <c r="U134" s="247"/>
      <c r="V134" s="247"/>
      <c r="W134" s="247"/>
      <c r="X134" s="248"/>
      <c r="Y134" s="13"/>
      <c r="Z134" s="13"/>
      <c r="AA134" s="13"/>
      <c r="AB134" s="13"/>
      <c r="AC134" s="13"/>
      <c r="AD134" s="13"/>
      <c r="AE134" s="13"/>
      <c r="AT134" s="249" t="s">
        <v>206</v>
      </c>
      <c r="AU134" s="249" t="s">
        <v>84</v>
      </c>
      <c r="AV134" s="13" t="s">
        <v>82</v>
      </c>
      <c r="AW134" s="13" t="s">
        <v>5</v>
      </c>
      <c r="AX134" s="13" t="s">
        <v>74</v>
      </c>
      <c r="AY134" s="249" t="s">
        <v>194</v>
      </c>
    </row>
    <row r="135" s="13" customFormat="1">
      <c r="A135" s="13"/>
      <c r="B135" s="239"/>
      <c r="C135" s="240"/>
      <c r="D135" s="241" t="s">
        <v>206</v>
      </c>
      <c r="E135" s="242" t="s">
        <v>20</v>
      </c>
      <c r="F135" s="243" t="s">
        <v>506</v>
      </c>
      <c r="G135" s="240"/>
      <c r="H135" s="242" t="s">
        <v>20</v>
      </c>
      <c r="I135" s="244"/>
      <c r="J135" s="244"/>
      <c r="K135" s="240"/>
      <c r="L135" s="240"/>
      <c r="M135" s="245"/>
      <c r="N135" s="246"/>
      <c r="O135" s="247"/>
      <c r="P135" s="247"/>
      <c r="Q135" s="247"/>
      <c r="R135" s="247"/>
      <c r="S135" s="247"/>
      <c r="T135" s="247"/>
      <c r="U135" s="247"/>
      <c r="V135" s="247"/>
      <c r="W135" s="247"/>
      <c r="X135" s="248"/>
      <c r="Y135" s="13"/>
      <c r="Z135" s="13"/>
      <c r="AA135" s="13"/>
      <c r="AB135" s="13"/>
      <c r="AC135" s="13"/>
      <c r="AD135" s="13"/>
      <c r="AE135" s="13"/>
      <c r="AT135" s="249" t="s">
        <v>206</v>
      </c>
      <c r="AU135" s="249" t="s">
        <v>84</v>
      </c>
      <c r="AV135" s="13" t="s">
        <v>82</v>
      </c>
      <c r="AW135" s="13" t="s">
        <v>5</v>
      </c>
      <c r="AX135" s="13" t="s">
        <v>74</v>
      </c>
      <c r="AY135" s="249" t="s">
        <v>194</v>
      </c>
    </row>
    <row r="136" s="14" customFormat="1">
      <c r="A136" s="14"/>
      <c r="B136" s="250"/>
      <c r="C136" s="251"/>
      <c r="D136" s="241" t="s">
        <v>206</v>
      </c>
      <c r="E136" s="252" t="s">
        <v>20</v>
      </c>
      <c r="F136" s="253" t="s">
        <v>215</v>
      </c>
      <c r="G136" s="251"/>
      <c r="H136" s="254">
        <v>3</v>
      </c>
      <c r="I136" s="255"/>
      <c r="J136" s="255"/>
      <c r="K136" s="251"/>
      <c r="L136" s="251"/>
      <c r="M136" s="256"/>
      <c r="N136" s="257"/>
      <c r="O136" s="258"/>
      <c r="P136" s="258"/>
      <c r="Q136" s="258"/>
      <c r="R136" s="258"/>
      <c r="S136" s="258"/>
      <c r="T136" s="258"/>
      <c r="U136" s="258"/>
      <c r="V136" s="258"/>
      <c r="W136" s="258"/>
      <c r="X136" s="259"/>
      <c r="Y136" s="14"/>
      <c r="Z136" s="14"/>
      <c r="AA136" s="14"/>
      <c r="AB136" s="14"/>
      <c r="AC136" s="14"/>
      <c r="AD136" s="14"/>
      <c r="AE136" s="14"/>
      <c r="AT136" s="260" t="s">
        <v>206</v>
      </c>
      <c r="AU136" s="260" t="s">
        <v>84</v>
      </c>
      <c r="AV136" s="14" t="s">
        <v>84</v>
      </c>
      <c r="AW136" s="14" t="s">
        <v>5</v>
      </c>
      <c r="AX136" s="14" t="s">
        <v>74</v>
      </c>
      <c r="AY136" s="260" t="s">
        <v>194</v>
      </c>
    </row>
    <row r="137" s="15" customFormat="1">
      <c r="A137" s="15"/>
      <c r="B137" s="261"/>
      <c r="C137" s="262"/>
      <c r="D137" s="241" t="s">
        <v>206</v>
      </c>
      <c r="E137" s="263" t="s">
        <v>20</v>
      </c>
      <c r="F137" s="264" t="s">
        <v>210</v>
      </c>
      <c r="G137" s="262"/>
      <c r="H137" s="265">
        <v>3</v>
      </c>
      <c r="I137" s="266"/>
      <c r="J137" s="266"/>
      <c r="K137" s="262"/>
      <c r="L137" s="262"/>
      <c r="M137" s="267"/>
      <c r="N137" s="268"/>
      <c r="O137" s="269"/>
      <c r="P137" s="269"/>
      <c r="Q137" s="269"/>
      <c r="R137" s="269"/>
      <c r="S137" s="269"/>
      <c r="T137" s="269"/>
      <c r="U137" s="269"/>
      <c r="V137" s="269"/>
      <c r="W137" s="269"/>
      <c r="X137" s="270"/>
      <c r="Y137" s="15"/>
      <c r="Z137" s="15"/>
      <c r="AA137" s="15"/>
      <c r="AB137" s="15"/>
      <c r="AC137" s="15"/>
      <c r="AD137" s="15"/>
      <c r="AE137" s="15"/>
      <c r="AT137" s="271" t="s">
        <v>206</v>
      </c>
      <c r="AU137" s="271" t="s">
        <v>84</v>
      </c>
      <c r="AV137" s="15" t="s">
        <v>202</v>
      </c>
      <c r="AW137" s="15" t="s">
        <v>5</v>
      </c>
      <c r="AX137" s="15" t="s">
        <v>82</v>
      </c>
      <c r="AY137" s="271" t="s">
        <v>194</v>
      </c>
    </row>
    <row r="138" s="12" customFormat="1" ht="22.8" customHeight="1">
      <c r="A138" s="12"/>
      <c r="B138" s="203"/>
      <c r="C138" s="204"/>
      <c r="D138" s="205" t="s">
        <v>73</v>
      </c>
      <c r="E138" s="218" t="s">
        <v>1360</v>
      </c>
      <c r="F138" s="218" t="s">
        <v>2241</v>
      </c>
      <c r="G138" s="204"/>
      <c r="H138" s="204"/>
      <c r="I138" s="207"/>
      <c r="J138" s="207"/>
      <c r="K138" s="219">
        <f>BK138</f>
        <v>0</v>
      </c>
      <c r="L138" s="204"/>
      <c r="M138" s="209"/>
      <c r="N138" s="210"/>
      <c r="O138" s="211"/>
      <c r="P138" s="211"/>
      <c r="Q138" s="212">
        <f>SUM(Q139:Q176)</f>
        <v>0</v>
      </c>
      <c r="R138" s="212">
        <f>SUM(R139:R176)</f>
        <v>0</v>
      </c>
      <c r="S138" s="211"/>
      <c r="T138" s="213">
        <f>SUM(T139:T176)</f>
        <v>0</v>
      </c>
      <c r="U138" s="211"/>
      <c r="V138" s="213">
        <f>SUM(V139:V176)</f>
        <v>0</v>
      </c>
      <c r="W138" s="211"/>
      <c r="X138" s="214">
        <f>SUM(X139:X176)</f>
        <v>0</v>
      </c>
      <c r="Y138" s="12"/>
      <c r="Z138" s="12"/>
      <c r="AA138" s="12"/>
      <c r="AB138" s="12"/>
      <c r="AC138" s="12"/>
      <c r="AD138" s="12"/>
      <c r="AE138" s="12"/>
      <c r="AR138" s="215" t="s">
        <v>82</v>
      </c>
      <c r="AT138" s="216" t="s">
        <v>73</v>
      </c>
      <c r="AU138" s="216" t="s">
        <v>82</v>
      </c>
      <c r="AY138" s="215" t="s">
        <v>194</v>
      </c>
      <c r="BK138" s="217">
        <f>SUM(BK139:BK176)</f>
        <v>0</v>
      </c>
    </row>
    <row r="139" s="2" customFormat="1" ht="24.15" customHeight="1">
      <c r="A139" s="41"/>
      <c r="B139" s="42"/>
      <c r="C139" s="220" t="s">
        <v>238</v>
      </c>
      <c r="D139" s="220" t="s">
        <v>197</v>
      </c>
      <c r="E139" s="221" t="s">
        <v>2242</v>
      </c>
      <c r="F139" s="222" t="s">
        <v>2243</v>
      </c>
      <c r="G139" s="223" t="s">
        <v>503</v>
      </c>
      <c r="H139" s="224">
        <v>70</v>
      </c>
      <c r="I139" s="225"/>
      <c r="J139" s="225"/>
      <c r="K139" s="226">
        <f>ROUND(P139*H139,2)</f>
        <v>0</v>
      </c>
      <c r="L139" s="222" t="s">
        <v>201</v>
      </c>
      <c r="M139" s="47"/>
      <c r="N139" s="227" t="s">
        <v>20</v>
      </c>
      <c r="O139" s="228" t="s">
        <v>43</v>
      </c>
      <c r="P139" s="229">
        <f>I139+J139</f>
        <v>0</v>
      </c>
      <c r="Q139" s="229">
        <f>ROUND(I139*H139,2)</f>
        <v>0</v>
      </c>
      <c r="R139" s="229">
        <f>ROUND(J139*H139,2)</f>
        <v>0</v>
      </c>
      <c r="S139" s="87"/>
      <c r="T139" s="230">
        <f>S139*H139</f>
        <v>0</v>
      </c>
      <c r="U139" s="230">
        <v>0</v>
      </c>
      <c r="V139" s="230">
        <f>U139*H139</f>
        <v>0</v>
      </c>
      <c r="W139" s="230">
        <v>0</v>
      </c>
      <c r="X139" s="231">
        <f>W139*H139</f>
        <v>0</v>
      </c>
      <c r="Y139" s="41"/>
      <c r="Z139" s="41"/>
      <c r="AA139" s="41"/>
      <c r="AB139" s="41"/>
      <c r="AC139" s="41"/>
      <c r="AD139" s="41"/>
      <c r="AE139" s="41"/>
      <c r="AR139" s="232" t="s">
        <v>202</v>
      </c>
      <c r="AT139" s="232" t="s">
        <v>197</v>
      </c>
      <c r="AU139" s="232" t="s">
        <v>84</v>
      </c>
      <c r="AY139" s="20" t="s">
        <v>194</v>
      </c>
      <c r="BE139" s="233">
        <f>IF(O139="základní",K139,0)</f>
        <v>0</v>
      </c>
      <c r="BF139" s="233">
        <f>IF(O139="snížená",K139,0)</f>
        <v>0</v>
      </c>
      <c r="BG139" s="233">
        <f>IF(O139="zákl. přenesená",K139,0)</f>
        <v>0</v>
      </c>
      <c r="BH139" s="233">
        <f>IF(O139="sníž. přenesená",K139,0)</f>
        <v>0</v>
      </c>
      <c r="BI139" s="233">
        <f>IF(O139="nulová",K139,0)</f>
        <v>0</v>
      </c>
      <c r="BJ139" s="20" t="s">
        <v>82</v>
      </c>
      <c r="BK139" s="233">
        <f>ROUND(P139*H139,2)</f>
        <v>0</v>
      </c>
      <c r="BL139" s="20" t="s">
        <v>202</v>
      </c>
      <c r="BM139" s="232" t="s">
        <v>2244</v>
      </c>
    </row>
    <row r="140" s="2" customFormat="1">
      <c r="A140" s="41"/>
      <c r="B140" s="42"/>
      <c r="C140" s="43"/>
      <c r="D140" s="234" t="s">
        <v>204</v>
      </c>
      <c r="E140" s="43"/>
      <c r="F140" s="235" t="s">
        <v>2245</v>
      </c>
      <c r="G140" s="43"/>
      <c r="H140" s="43"/>
      <c r="I140" s="236"/>
      <c r="J140" s="236"/>
      <c r="K140" s="43"/>
      <c r="L140" s="43"/>
      <c r="M140" s="47"/>
      <c r="N140" s="237"/>
      <c r="O140" s="238"/>
      <c r="P140" s="87"/>
      <c r="Q140" s="87"/>
      <c r="R140" s="87"/>
      <c r="S140" s="87"/>
      <c r="T140" s="87"/>
      <c r="U140" s="87"/>
      <c r="V140" s="87"/>
      <c r="W140" s="87"/>
      <c r="X140" s="88"/>
      <c r="Y140" s="41"/>
      <c r="Z140" s="41"/>
      <c r="AA140" s="41"/>
      <c r="AB140" s="41"/>
      <c r="AC140" s="41"/>
      <c r="AD140" s="41"/>
      <c r="AE140" s="41"/>
      <c r="AT140" s="20" t="s">
        <v>204</v>
      </c>
      <c r="AU140" s="20" t="s">
        <v>84</v>
      </c>
    </row>
    <row r="141" s="13" customFormat="1">
      <c r="A141" s="13"/>
      <c r="B141" s="239"/>
      <c r="C141" s="240"/>
      <c r="D141" s="241" t="s">
        <v>206</v>
      </c>
      <c r="E141" s="242" t="s">
        <v>20</v>
      </c>
      <c r="F141" s="243" t="s">
        <v>2213</v>
      </c>
      <c r="G141" s="240"/>
      <c r="H141" s="242" t="s">
        <v>20</v>
      </c>
      <c r="I141" s="244"/>
      <c r="J141" s="244"/>
      <c r="K141" s="240"/>
      <c r="L141" s="240"/>
      <c r="M141" s="245"/>
      <c r="N141" s="246"/>
      <c r="O141" s="247"/>
      <c r="P141" s="247"/>
      <c r="Q141" s="247"/>
      <c r="R141" s="247"/>
      <c r="S141" s="247"/>
      <c r="T141" s="247"/>
      <c r="U141" s="247"/>
      <c r="V141" s="247"/>
      <c r="W141" s="247"/>
      <c r="X141" s="248"/>
      <c r="Y141" s="13"/>
      <c r="Z141" s="13"/>
      <c r="AA141" s="13"/>
      <c r="AB141" s="13"/>
      <c r="AC141" s="13"/>
      <c r="AD141" s="13"/>
      <c r="AE141" s="13"/>
      <c r="AT141" s="249" t="s">
        <v>206</v>
      </c>
      <c r="AU141" s="249" t="s">
        <v>84</v>
      </c>
      <c r="AV141" s="13" t="s">
        <v>82</v>
      </c>
      <c r="AW141" s="13" t="s">
        <v>5</v>
      </c>
      <c r="AX141" s="13" t="s">
        <v>74</v>
      </c>
      <c r="AY141" s="249" t="s">
        <v>194</v>
      </c>
    </row>
    <row r="142" s="13" customFormat="1">
      <c r="A142" s="13"/>
      <c r="B142" s="239"/>
      <c r="C142" s="240"/>
      <c r="D142" s="241" t="s">
        <v>206</v>
      </c>
      <c r="E142" s="242" t="s">
        <v>20</v>
      </c>
      <c r="F142" s="243" t="s">
        <v>2214</v>
      </c>
      <c r="G142" s="240"/>
      <c r="H142" s="242" t="s">
        <v>20</v>
      </c>
      <c r="I142" s="244"/>
      <c r="J142" s="244"/>
      <c r="K142" s="240"/>
      <c r="L142" s="240"/>
      <c r="M142" s="245"/>
      <c r="N142" s="246"/>
      <c r="O142" s="247"/>
      <c r="P142" s="247"/>
      <c r="Q142" s="247"/>
      <c r="R142" s="247"/>
      <c r="S142" s="247"/>
      <c r="T142" s="247"/>
      <c r="U142" s="247"/>
      <c r="V142" s="247"/>
      <c r="W142" s="247"/>
      <c r="X142" s="248"/>
      <c r="Y142" s="13"/>
      <c r="Z142" s="13"/>
      <c r="AA142" s="13"/>
      <c r="AB142" s="13"/>
      <c r="AC142" s="13"/>
      <c r="AD142" s="13"/>
      <c r="AE142" s="13"/>
      <c r="AT142" s="249" t="s">
        <v>206</v>
      </c>
      <c r="AU142" s="249" t="s">
        <v>84</v>
      </c>
      <c r="AV142" s="13" t="s">
        <v>82</v>
      </c>
      <c r="AW142" s="13" t="s">
        <v>5</v>
      </c>
      <c r="AX142" s="13" t="s">
        <v>74</v>
      </c>
      <c r="AY142" s="249" t="s">
        <v>194</v>
      </c>
    </row>
    <row r="143" s="13" customFormat="1">
      <c r="A143" s="13"/>
      <c r="B143" s="239"/>
      <c r="C143" s="240"/>
      <c r="D143" s="241" t="s">
        <v>206</v>
      </c>
      <c r="E143" s="242" t="s">
        <v>20</v>
      </c>
      <c r="F143" s="243" t="s">
        <v>506</v>
      </c>
      <c r="G143" s="240"/>
      <c r="H143" s="242" t="s">
        <v>20</v>
      </c>
      <c r="I143" s="244"/>
      <c r="J143" s="244"/>
      <c r="K143" s="240"/>
      <c r="L143" s="240"/>
      <c r="M143" s="245"/>
      <c r="N143" s="246"/>
      <c r="O143" s="247"/>
      <c r="P143" s="247"/>
      <c r="Q143" s="247"/>
      <c r="R143" s="247"/>
      <c r="S143" s="247"/>
      <c r="T143" s="247"/>
      <c r="U143" s="247"/>
      <c r="V143" s="247"/>
      <c r="W143" s="247"/>
      <c r="X143" s="248"/>
      <c r="Y143" s="13"/>
      <c r="Z143" s="13"/>
      <c r="AA143" s="13"/>
      <c r="AB143" s="13"/>
      <c r="AC143" s="13"/>
      <c r="AD143" s="13"/>
      <c r="AE143" s="13"/>
      <c r="AT143" s="249" t="s">
        <v>206</v>
      </c>
      <c r="AU143" s="249" t="s">
        <v>84</v>
      </c>
      <c r="AV143" s="13" t="s">
        <v>82</v>
      </c>
      <c r="AW143" s="13" t="s">
        <v>5</v>
      </c>
      <c r="AX143" s="13" t="s">
        <v>74</v>
      </c>
      <c r="AY143" s="249" t="s">
        <v>194</v>
      </c>
    </row>
    <row r="144" s="14" customFormat="1">
      <c r="A144" s="14"/>
      <c r="B144" s="250"/>
      <c r="C144" s="251"/>
      <c r="D144" s="241" t="s">
        <v>206</v>
      </c>
      <c r="E144" s="252" t="s">
        <v>20</v>
      </c>
      <c r="F144" s="253" t="s">
        <v>2246</v>
      </c>
      <c r="G144" s="251"/>
      <c r="H144" s="254">
        <v>50</v>
      </c>
      <c r="I144" s="255"/>
      <c r="J144" s="255"/>
      <c r="K144" s="251"/>
      <c r="L144" s="251"/>
      <c r="M144" s="256"/>
      <c r="N144" s="257"/>
      <c r="O144" s="258"/>
      <c r="P144" s="258"/>
      <c r="Q144" s="258"/>
      <c r="R144" s="258"/>
      <c r="S144" s="258"/>
      <c r="T144" s="258"/>
      <c r="U144" s="258"/>
      <c r="V144" s="258"/>
      <c r="W144" s="258"/>
      <c r="X144" s="259"/>
      <c r="Y144" s="14"/>
      <c r="Z144" s="14"/>
      <c r="AA144" s="14"/>
      <c r="AB144" s="14"/>
      <c r="AC144" s="14"/>
      <c r="AD144" s="14"/>
      <c r="AE144" s="14"/>
      <c r="AT144" s="260" t="s">
        <v>206</v>
      </c>
      <c r="AU144" s="260" t="s">
        <v>84</v>
      </c>
      <c r="AV144" s="14" t="s">
        <v>84</v>
      </c>
      <c r="AW144" s="14" t="s">
        <v>5</v>
      </c>
      <c r="AX144" s="14" t="s">
        <v>74</v>
      </c>
      <c r="AY144" s="260" t="s">
        <v>194</v>
      </c>
    </row>
    <row r="145" s="13" customFormat="1">
      <c r="A145" s="13"/>
      <c r="B145" s="239"/>
      <c r="C145" s="240"/>
      <c r="D145" s="241" t="s">
        <v>206</v>
      </c>
      <c r="E145" s="242" t="s">
        <v>20</v>
      </c>
      <c r="F145" s="243" t="s">
        <v>2213</v>
      </c>
      <c r="G145" s="240"/>
      <c r="H145" s="242" t="s">
        <v>20</v>
      </c>
      <c r="I145" s="244"/>
      <c r="J145" s="244"/>
      <c r="K145" s="240"/>
      <c r="L145" s="240"/>
      <c r="M145" s="245"/>
      <c r="N145" s="246"/>
      <c r="O145" s="247"/>
      <c r="P145" s="247"/>
      <c r="Q145" s="247"/>
      <c r="R145" s="247"/>
      <c r="S145" s="247"/>
      <c r="T145" s="247"/>
      <c r="U145" s="247"/>
      <c r="V145" s="247"/>
      <c r="W145" s="247"/>
      <c r="X145" s="248"/>
      <c r="Y145" s="13"/>
      <c r="Z145" s="13"/>
      <c r="AA145" s="13"/>
      <c r="AB145" s="13"/>
      <c r="AC145" s="13"/>
      <c r="AD145" s="13"/>
      <c r="AE145" s="13"/>
      <c r="AT145" s="249" t="s">
        <v>206</v>
      </c>
      <c r="AU145" s="249" t="s">
        <v>84</v>
      </c>
      <c r="AV145" s="13" t="s">
        <v>82</v>
      </c>
      <c r="AW145" s="13" t="s">
        <v>5</v>
      </c>
      <c r="AX145" s="13" t="s">
        <v>74</v>
      </c>
      <c r="AY145" s="249" t="s">
        <v>194</v>
      </c>
    </row>
    <row r="146" s="13" customFormat="1">
      <c r="A146" s="13"/>
      <c r="B146" s="239"/>
      <c r="C146" s="240"/>
      <c r="D146" s="241" t="s">
        <v>206</v>
      </c>
      <c r="E146" s="242" t="s">
        <v>20</v>
      </c>
      <c r="F146" s="243" t="s">
        <v>2219</v>
      </c>
      <c r="G146" s="240"/>
      <c r="H146" s="242" t="s">
        <v>20</v>
      </c>
      <c r="I146" s="244"/>
      <c r="J146" s="244"/>
      <c r="K146" s="240"/>
      <c r="L146" s="240"/>
      <c r="M146" s="245"/>
      <c r="N146" s="246"/>
      <c r="O146" s="247"/>
      <c r="P146" s="247"/>
      <c r="Q146" s="247"/>
      <c r="R146" s="247"/>
      <c r="S146" s="247"/>
      <c r="T146" s="247"/>
      <c r="U146" s="247"/>
      <c r="V146" s="247"/>
      <c r="W146" s="247"/>
      <c r="X146" s="248"/>
      <c r="Y146" s="13"/>
      <c r="Z146" s="13"/>
      <c r="AA146" s="13"/>
      <c r="AB146" s="13"/>
      <c r="AC146" s="13"/>
      <c r="AD146" s="13"/>
      <c r="AE146" s="13"/>
      <c r="AT146" s="249" t="s">
        <v>206</v>
      </c>
      <c r="AU146" s="249" t="s">
        <v>84</v>
      </c>
      <c r="AV146" s="13" t="s">
        <v>82</v>
      </c>
      <c r="AW146" s="13" t="s">
        <v>5</v>
      </c>
      <c r="AX146" s="13" t="s">
        <v>74</v>
      </c>
      <c r="AY146" s="249" t="s">
        <v>194</v>
      </c>
    </row>
    <row r="147" s="13" customFormat="1">
      <c r="A147" s="13"/>
      <c r="B147" s="239"/>
      <c r="C147" s="240"/>
      <c r="D147" s="241" t="s">
        <v>206</v>
      </c>
      <c r="E147" s="242" t="s">
        <v>20</v>
      </c>
      <c r="F147" s="243" t="s">
        <v>506</v>
      </c>
      <c r="G147" s="240"/>
      <c r="H147" s="242" t="s">
        <v>20</v>
      </c>
      <c r="I147" s="244"/>
      <c r="J147" s="244"/>
      <c r="K147" s="240"/>
      <c r="L147" s="240"/>
      <c r="M147" s="245"/>
      <c r="N147" s="246"/>
      <c r="O147" s="247"/>
      <c r="P147" s="247"/>
      <c r="Q147" s="247"/>
      <c r="R147" s="247"/>
      <c r="S147" s="247"/>
      <c r="T147" s="247"/>
      <c r="U147" s="247"/>
      <c r="V147" s="247"/>
      <c r="W147" s="247"/>
      <c r="X147" s="248"/>
      <c r="Y147" s="13"/>
      <c r="Z147" s="13"/>
      <c r="AA147" s="13"/>
      <c r="AB147" s="13"/>
      <c r="AC147" s="13"/>
      <c r="AD147" s="13"/>
      <c r="AE147" s="13"/>
      <c r="AT147" s="249" t="s">
        <v>206</v>
      </c>
      <c r="AU147" s="249" t="s">
        <v>84</v>
      </c>
      <c r="AV147" s="13" t="s">
        <v>82</v>
      </c>
      <c r="AW147" s="13" t="s">
        <v>5</v>
      </c>
      <c r="AX147" s="13" t="s">
        <v>74</v>
      </c>
      <c r="AY147" s="249" t="s">
        <v>194</v>
      </c>
    </row>
    <row r="148" s="14" customFormat="1">
      <c r="A148" s="14"/>
      <c r="B148" s="250"/>
      <c r="C148" s="251"/>
      <c r="D148" s="241" t="s">
        <v>206</v>
      </c>
      <c r="E148" s="252" t="s">
        <v>20</v>
      </c>
      <c r="F148" s="253" t="s">
        <v>2247</v>
      </c>
      <c r="G148" s="251"/>
      <c r="H148" s="254">
        <v>20</v>
      </c>
      <c r="I148" s="255"/>
      <c r="J148" s="255"/>
      <c r="K148" s="251"/>
      <c r="L148" s="251"/>
      <c r="M148" s="256"/>
      <c r="N148" s="257"/>
      <c r="O148" s="258"/>
      <c r="P148" s="258"/>
      <c r="Q148" s="258"/>
      <c r="R148" s="258"/>
      <c r="S148" s="258"/>
      <c r="T148" s="258"/>
      <c r="U148" s="258"/>
      <c r="V148" s="258"/>
      <c r="W148" s="258"/>
      <c r="X148" s="259"/>
      <c r="Y148" s="14"/>
      <c r="Z148" s="14"/>
      <c r="AA148" s="14"/>
      <c r="AB148" s="14"/>
      <c r="AC148" s="14"/>
      <c r="AD148" s="14"/>
      <c r="AE148" s="14"/>
      <c r="AT148" s="260" t="s">
        <v>206</v>
      </c>
      <c r="AU148" s="260" t="s">
        <v>84</v>
      </c>
      <c r="AV148" s="14" t="s">
        <v>84</v>
      </c>
      <c r="AW148" s="14" t="s">
        <v>5</v>
      </c>
      <c r="AX148" s="14" t="s">
        <v>74</v>
      </c>
      <c r="AY148" s="260" t="s">
        <v>194</v>
      </c>
    </row>
    <row r="149" s="15" customFormat="1">
      <c r="A149" s="15"/>
      <c r="B149" s="261"/>
      <c r="C149" s="262"/>
      <c r="D149" s="241" t="s">
        <v>206</v>
      </c>
      <c r="E149" s="263" t="s">
        <v>20</v>
      </c>
      <c r="F149" s="264" t="s">
        <v>210</v>
      </c>
      <c r="G149" s="262"/>
      <c r="H149" s="265">
        <v>70</v>
      </c>
      <c r="I149" s="266"/>
      <c r="J149" s="266"/>
      <c r="K149" s="262"/>
      <c r="L149" s="262"/>
      <c r="M149" s="267"/>
      <c r="N149" s="268"/>
      <c r="O149" s="269"/>
      <c r="P149" s="269"/>
      <c r="Q149" s="269"/>
      <c r="R149" s="269"/>
      <c r="S149" s="269"/>
      <c r="T149" s="269"/>
      <c r="U149" s="269"/>
      <c r="V149" s="269"/>
      <c r="W149" s="269"/>
      <c r="X149" s="270"/>
      <c r="Y149" s="15"/>
      <c r="Z149" s="15"/>
      <c r="AA149" s="15"/>
      <c r="AB149" s="15"/>
      <c r="AC149" s="15"/>
      <c r="AD149" s="15"/>
      <c r="AE149" s="15"/>
      <c r="AT149" s="271" t="s">
        <v>206</v>
      </c>
      <c r="AU149" s="271" t="s">
        <v>84</v>
      </c>
      <c r="AV149" s="15" t="s">
        <v>202</v>
      </c>
      <c r="AW149" s="15" t="s">
        <v>5</v>
      </c>
      <c r="AX149" s="15" t="s">
        <v>82</v>
      </c>
      <c r="AY149" s="271" t="s">
        <v>194</v>
      </c>
    </row>
    <row r="150" s="2" customFormat="1" ht="24.15" customHeight="1">
      <c r="A150" s="41"/>
      <c r="B150" s="42"/>
      <c r="C150" s="220" t="s">
        <v>243</v>
      </c>
      <c r="D150" s="220" t="s">
        <v>197</v>
      </c>
      <c r="E150" s="221" t="s">
        <v>2248</v>
      </c>
      <c r="F150" s="222" t="s">
        <v>2249</v>
      </c>
      <c r="G150" s="223" t="s">
        <v>503</v>
      </c>
      <c r="H150" s="224">
        <v>30</v>
      </c>
      <c r="I150" s="225"/>
      <c r="J150" s="225"/>
      <c r="K150" s="226">
        <f>ROUND(P150*H150,2)</f>
        <v>0</v>
      </c>
      <c r="L150" s="222" t="s">
        <v>201</v>
      </c>
      <c r="M150" s="47"/>
      <c r="N150" s="227" t="s">
        <v>20</v>
      </c>
      <c r="O150" s="228" t="s">
        <v>43</v>
      </c>
      <c r="P150" s="229">
        <f>I150+J150</f>
        <v>0</v>
      </c>
      <c r="Q150" s="229">
        <f>ROUND(I150*H150,2)</f>
        <v>0</v>
      </c>
      <c r="R150" s="229">
        <f>ROUND(J150*H150,2)</f>
        <v>0</v>
      </c>
      <c r="S150" s="87"/>
      <c r="T150" s="230">
        <f>S150*H150</f>
        <v>0</v>
      </c>
      <c r="U150" s="230">
        <v>0</v>
      </c>
      <c r="V150" s="230">
        <f>U150*H150</f>
        <v>0</v>
      </c>
      <c r="W150" s="230">
        <v>0</v>
      </c>
      <c r="X150" s="231">
        <f>W150*H150</f>
        <v>0</v>
      </c>
      <c r="Y150" s="41"/>
      <c r="Z150" s="41"/>
      <c r="AA150" s="41"/>
      <c r="AB150" s="41"/>
      <c r="AC150" s="41"/>
      <c r="AD150" s="41"/>
      <c r="AE150" s="41"/>
      <c r="AR150" s="232" t="s">
        <v>202</v>
      </c>
      <c r="AT150" s="232" t="s">
        <v>197</v>
      </c>
      <c r="AU150" s="232" t="s">
        <v>84</v>
      </c>
      <c r="AY150" s="20" t="s">
        <v>194</v>
      </c>
      <c r="BE150" s="233">
        <f>IF(O150="základní",K150,0)</f>
        <v>0</v>
      </c>
      <c r="BF150" s="233">
        <f>IF(O150="snížená",K150,0)</f>
        <v>0</v>
      </c>
      <c r="BG150" s="233">
        <f>IF(O150="zákl. přenesená",K150,0)</f>
        <v>0</v>
      </c>
      <c r="BH150" s="233">
        <f>IF(O150="sníž. přenesená",K150,0)</f>
        <v>0</v>
      </c>
      <c r="BI150" s="233">
        <f>IF(O150="nulová",K150,0)</f>
        <v>0</v>
      </c>
      <c r="BJ150" s="20" t="s">
        <v>82</v>
      </c>
      <c r="BK150" s="233">
        <f>ROUND(P150*H150,2)</f>
        <v>0</v>
      </c>
      <c r="BL150" s="20" t="s">
        <v>202</v>
      </c>
      <c r="BM150" s="232" t="s">
        <v>2250</v>
      </c>
    </row>
    <row r="151" s="2" customFormat="1">
      <c r="A151" s="41"/>
      <c r="B151" s="42"/>
      <c r="C151" s="43"/>
      <c r="D151" s="234" t="s">
        <v>204</v>
      </c>
      <c r="E151" s="43"/>
      <c r="F151" s="235" t="s">
        <v>2251</v>
      </c>
      <c r="G151" s="43"/>
      <c r="H151" s="43"/>
      <c r="I151" s="236"/>
      <c r="J151" s="236"/>
      <c r="K151" s="43"/>
      <c r="L151" s="43"/>
      <c r="M151" s="47"/>
      <c r="N151" s="237"/>
      <c r="O151" s="238"/>
      <c r="P151" s="87"/>
      <c r="Q151" s="87"/>
      <c r="R151" s="87"/>
      <c r="S151" s="87"/>
      <c r="T151" s="87"/>
      <c r="U151" s="87"/>
      <c r="V151" s="87"/>
      <c r="W151" s="87"/>
      <c r="X151" s="88"/>
      <c r="Y151" s="41"/>
      <c r="Z151" s="41"/>
      <c r="AA151" s="41"/>
      <c r="AB151" s="41"/>
      <c r="AC151" s="41"/>
      <c r="AD151" s="41"/>
      <c r="AE151" s="41"/>
      <c r="AT151" s="20" t="s">
        <v>204</v>
      </c>
      <c r="AU151" s="20" t="s">
        <v>84</v>
      </c>
    </row>
    <row r="152" s="13" customFormat="1">
      <c r="A152" s="13"/>
      <c r="B152" s="239"/>
      <c r="C152" s="240"/>
      <c r="D152" s="241" t="s">
        <v>206</v>
      </c>
      <c r="E152" s="242" t="s">
        <v>20</v>
      </c>
      <c r="F152" s="243" t="s">
        <v>2213</v>
      </c>
      <c r="G152" s="240"/>
      <c r="H152" s="242" t="s">
        <v>20</v>
      </c>
      <c r="I152" s="244"/>
      <c r="J152" s="244"/>
      <c r="K152" s="240"/>
      <c r="L152" s="240"/>
      <c r="M152" s="245"/>
      <c r="N152" s="246"/>
      <c r="O152" s="247"/>
      <c r="P152" s="247"/>
      <c r="Q152" s="247"/>
      <c r="R152" s="247"/>
      <c r="S152" s="247"/>
      <c r="T152" s="247"/>
      <c r="U152" s="247"/>
      <c r="V152" s="247"/>
      <c r="W152" s="247"/>
      <c r="X152" s="248"/>
      <c r="Y152" s="13"/>
      <c r="Z152" s="13"/>
      <c r="AA152" s="13"/>
      <c r="AB152" s="13"/>
      <c r="AC152" s="13"/>
      <c r="AD152" s="13"/>
      <c r="AE152" s="13"/>
      <c r="AT152" s="249" t="s">
        <v>206</v>
      </c>
      <c r="AU152" s="249" t="s">
        <v>84</v>
      </c>
      <c r="AV152" s="13" t="s">
        <v>82</v>
      </c>
      <c r="AW152" s="13" t="s">
        <v>5</v>
      </c>
      <c r="AX152" s="13" t="s">
        <v>74</v>
      </c>
      <c r="AY152" s="249" t="s">
        <v>194</v>
      </c>
    </row>
    <row r="153" s="13" customFormat="1">
      <c r="A153" s="13"/>
      <c r="B153" s="239"/>
      <c r="C153" s="240"/>
      <c r="D153" s="241" t="s">
        <v>206</v>
      </c>
      <c r="E153" s="242" t="s">
        <v>20</v>
      </c>
      <c r="F153" s="243" t="s">
        <v>2224</v>
      </c>
      <c r="G153" s="240"/>
      <c r="H153" s="242" t="s">
        <v>20</v>
      </c>
      <c r="I153" s="244"/>
      <c r="J153" s="244"/>
      <c r="K153" s="240"/>
      <c r="L153" s="240"/>
      <c r="M153" s="245"/>
      <c r="N153" s="246"/>
      <c r="O153" s="247"/>
      <c r="P153" s="247"/>
      <c r="Q153" s="247"/>
      <c r="R153" s="247"/>
      <c r="S153" s="247"/>
      <c r="T153" s="247"/>
      <c r="U153" s="247"/>
      <c r="V153" s="247"/>
      <c r="W153" s="247"/>
      <c r="X153" s="248"/>
      <c r="Y153" s="13"/>
      <c r="Z153" s="13"/>
      <c r="AA153" s="13"/>
      <c r="AB153" s="13"/>
      <c r="AC153" s="13"/>
      <c r="AD153" s="13"/>
      <c r="AE153" s="13"/>
      <c r="AT153" s="249" t="s">
        <v>206</v>
      </c>
      <c r="AU153" s="249" t="s">
        <v>84</v>
      </c>
      <c r="AV153" s="13" t="s">
        <v>82</v>
      </c>
      <c r="AW153" s="13" t="s">
        <v>5</v>
      </c>
      <c r="AX153" s="13" t="s">
        <v>74</v>
      </c>
      <c r="AY153" s="249" t="s">
        <v>194</v>
      </c>
    </row>
    <row r="154" s="13" customFormat="1">
      <c r="A154" s="13"/>
      <c r="B154" s="239"/>
      <c r="C154" s="240"/>
      <c r="D154" s="241" t="s">
        <v>206</v>
      </c>
      <c r="E154" s="242" t="s">
        <v>20</v>
      </c>
      <c r="F154" s="243" t="s">
        <v>506</v>
      </c>
      <c r="G154" s="240"/>
      <c r="H154" s="242" t="s">
        <v>20</v>
      </c>
      <c r="I154" s="244"/>
      <c r="J154" s="244"/>
      <c r="K154" s="240"/>
      <c r="L154" s="240"/>
      <c r="M154" s="245"/>
      <c r="N154" s="246"/>
      <c r="O154" s="247"/>
      <c r="P154" s="247"/>
      <c r="Q154" s="247"/>
      <c r="R154" s="247"/>
      <c r="S154" s="247"/>
      <c r="T154" s="247"/>
      <c r="U154" s="247"/>
      <c r="V154" s="247"/>
      <c r="W154" s="247"/>
      <c r="X154" s="248"/>
      <c r="Y154" s="13"/>
      <c r="Z154" s="13"/>
      <c r="AA154" s="13"/>
      <c r="AB154" s="13"/>
      <c r="AC154" s="13"/>
      <c r="AD154" s="13"/>
      <c r="AE154" s="13"/>
      <c r="AT154" s="249" t="s">
        <v>206</v>
      </c>
      <c r="AU154" s="249" t="s">
        <v>84</v>
      </c>
      <c r="AV154" s="13" t="s">
        <v>82</v>
      </c>
      <c r="AW154" s="13" t="s">
        <v>5</v>
      </c>
      <c r="AX154" s="13" t="s">
        <v>74</v>
      </c>
      <c r="AY154" s="249" t="s">
        <v>194</v>
      </c>
    </row>
    <row r="155" s="14" customFormat="1">
      <c r="A155" s="14"/>
      <c r="B155" s="250"/>
      <c r="C155" s="251"/>
      <c r="D155" s="241" t="s">
        <v>206</v>
      </c>
      <c r="E155" s="252" t="s">
        <v>20</v>
      </c>
      <c r="F155" s="253" t="s">
        <v>2252</v>
      </c>
      <c r="G155" s="251"/>
      <c r="H155" s="254">
        <v>30</v>
      </c>
      <c r="I155" s="255"/>
      <c r="J155" s="255"/>
      <c r="K155" s="251"/>
      <c r="L155" s="251"/>
      <c r="M155" s="256"/>
      <c r="N155" s="257"/>
      <c r="O155" s="258"/>
      <c r="P155" s="258"/>
      <c r="Q155" s="258"/>
      <c r="R155" s="258"/>
      <c r="S155" s="258"/>
      <c r="T155" s="258"/>
      <c r="U155" s="258"/>
      <c r="V155" s="258"/>
      <c r="W155" s="258"/>
      <c r="X155" s="259"/>
      <c r="Y155" s="14"/>
      <c r="Z155" s="14"/>
      <c r="AA155" s="14"/>
      <c r="AB155" s="14"/>
      <c r="AC155" s="14"/>
      <c r="AD155" s="14"/>
      <c r="AE155" s="14"/>
      <c r="AT155" s="260" t="s">
        <v>206</v>
      </c>
      <c r="AU155" s="260" t="s">
        <v>84</v>
      </c>
      <c r="AV155" s="14" t="s">
        <v>84</v>
      </c>
      <c r="AW155" s="14" t="s">
        <v>5</v>
      </c>
      <c r="AX155" s="14" t="s">
        <v>74</v>
      </c>
      <c r="AY155" s="260" t="s">
        <v>194</v>
      </c>
    </row>
    <row r="156" s="15" customFormat="1">
      <c r="A156" s="15"/>
      <c r="B156" s="261"/>
      <c r="C156" s="262"/>
      <c r="D156" s="241" t="s">
        <v>206</v>
      </c>
      <c r="E156" s="263" t="s">
        <v>20</v>
      </c>
      <c r="F156" s="264" t="s">
        <v>210</v>
      </c>
      <c r="G156" s="262"/>
      <c r="H156" s="265">
        <v>30</v>
      </c>
      <c r="I156" s="266"/>
      <c r="J156" s="266"/>
      <c r="K156" s="262"/>
      <c r="L156" s="262"/>
      <c r="M156" s="267"/>
      <c r="N156" s="268"/>
      <c r="O156" s="269"/>
      <c r="P156" s="269"/>
      <c r="Q156" s="269"/>
      <c r="R156" s="269"/>
      <c r="S156" s="269"/>
      <c r="T156" s="269"/>
      <c r="U156" s="269"/>
      <c r="V156" s="269"/>
      <c r="W156" s="269"/>
      <c r="X156" s="270"/>
      <c r="Y156" s="15"/>
      <c r="Z156" s="15"/>
      <c r="AA156" s="15"/>
      <c r="AB156" s="15"/>
      <c r="AC156" s="15"/>
      <c r="AD156" s="15"/>
      <c r="AE156" s="15"/>
      <c r="AT156" s="271" t="s">
        <v>206</v>
      </c>
      <c r="AU156" s="271" t="s">
        <v>84</v>
      </c>
      <c r="AV156" s="15" t="s">
        <v>202</v>
      </c>
      <c r="AW156" s="15" t="s">
        <v>5</v>
      </c>
      <c r="AX156" s="15" t="s">
        <v>82</v>
      </c>
      <c r="AY156" s="271" t="s">
        <v>194</v>
      </c>
    </row>
    <row r="157" s="2" customFormat="1" ht="37.8" customHeight="1">
      <c r="A157" s="41"/>
      <c r="B157" s="42"/>
      <c r="C157" s="220" t="s">
        <v>248</v>
      </c>
      <c r="D157" s="220" t="s">
        <v>197</v>
      </c>
      <c r="E157" s="221" t="s">
        <v>2253</v>
      </c>
      <c r="F157" s="222" t="s">
        <v>2254</v>
      </c>
      <c r="G157" s="223" t="s">
        <v>503</v>
      </c>
      <c r="H157" s="224">
        <v>700</v>
      </c>
      <c r="I157" s="225"/>
      <c r="J157" s="225"/>
      <c r="K157" s="226">
        <f>ROUND(P157*H157,2)</f>
        <v>0</v>
      </c>
      <c r="L157" s="222" t="s">
        <v>201</v>
      </c>
      <c r="M157" s="47"/>
      <c r="N157" s="227" t="s">
        <v>20</v>
      </c>
      <c r="O157" s="228" t="s">
        <v>43</v>
      </c>
      <c r="P157" s="229">
        <f>I157+J157</f>
        <v>0</v>
      </c>
      <c r="Q157" s="229">
        <f>ROUND(I157*H157,2)</f>
        <v>0</v>
      </c>
      <c r="R157" s="229">
        <f>ROUND(J157*H157,2)</f>
        <v>0</v>
      </c>
      <c r="S157" s="87"/>
      <c r="T157" s="230">
        <f>S157*H157</f>
        <v>0</v>
      </c>
      <c r="U157" s="230">
        <v>0</v>
      </c>
      <c r="V157" s="230">
        <f>U157*H157</f>
        <v>0</v>
      </c>
      <c r="W157" s="230">
        <v>0</v>
      </c>
      <c r="X157" s="231">
        <f>W157*H157</f>
        <v>0</v>
      </c>
      <c r="Y157" s="41"/>
      <c r="Z157" s="41"/>
      <c r="AA157" s="41"/>
      <c r="AB157" s="41"/>
      <c r="AC157" s="41"/>
      <c r="AD157" s="41"/>
      <c r="AE157" s="41"/>
      <c r="AR157" s="232" t="s">
        <v>202</v>
      </c>
      <c r="AT157" s="232" t="s">
        <v>197</v>
      </c>
      <c r="AU157" s="232" t="s">
        <v>84</v>
      </c>
      <c r="AY157" s="20" t="s">
        <v>194</v>
      </c>
      <c r="BE157" s="233">
        <f>IF(O157="základní",K157,0)</f>
        <v>0</v>
      </c>
      <c r="BF157" s="233">
        <f>IF(O157="snížená",K157,0)</f>
        <v>0</v>
      </c>
      <c r="BG157" s="233">
        <f>IF(O157="zákl. přenesená",K157,0)</f>
        <v>0</v>
      </c>
      <c r="BH157" s="233">
        <f>IF(O157="sníž. přenesená",K157,0)</f>
        <v>0</v>
      </c>
      <c r="BI157" s="233">
        <f>IF(O157="nulová",K157,0)</f>
        <v>0</v>
      </c>
      <c r="BJ157" s="20" t="s">
        <v>82</v>
      </c>
      <c r="BK157" s="233">
        <f>ROUND(P157*H157,2)</f>
        <v>0</v>
      </c>
      <c r="BL157" s="20" t="s">
        <v>202</v>
      </c>
      <c r="BM157" s="232" t="s">
        <v>2255</v>
      </c>
    </row>
    <row r="158" s="2" customFormat="1">
      <c r="A158" s="41"/>
      <c r="B158" s="42"/>
      <c r="C158" s="43"/>
      <c r="D158" s="234" t="s">
        <v>204</v>
      </c>
      <c r="E158" s="43"/>
      <c r="F158" s="235" t="s">
        <v>2256</v>
      </c>
      <c r="G158" s="43"/>
      <c r="H158" s="43"/>
      <c r="I158" s="236"/>
      <c r="J158" s="236"/>
      <c r="K158" s="43"/>
      <c r="L158" s="43"/>
      <c r="M158" s="47"/>
      <c r="N158" s="237"/>
      <c r="O158" s="238"/>
      <c r="P158" s="87"/>
      <c r="Q158" s="87"/>
      <c r="R158" s="87"/>
      <c r="S158" s="87"/>
      <c r="T158" s="87"/>
      <c r="U158" s="87"/>
      <c r="V158" s="87"/>
      <c r="W158" s="87"/>
      <c r="X158" s="88"/>
      <c r="Y158" s="41"/>
      <c r="Z158" s="41"/>
      <c r="AA158" s="41"/>
      <c r="AB158" s="41"/>
      <c r="AC158" s="41"/>
      <c r="AD158" s="41"/>
      <c r="AE158" s="41"/>
      <c r="AT158" s="20" t="s">
        <v>204</v>
      </c>
      <c r="AU158" s="20" t="s">
        <v>84</v>
      </c>
    </row>
    <row r="159" s="13" customFormat="1">
      <c r="A159" s="13"/>
      <c r="B159" s="239"/>
      <c r="C159" s="240"/>
      <c r="D159" s="241" t="s">
        <v>206</v>
      </c>
      <c r="E159" s="242" t="s">
        <v>20</v>
      </c>
      <c r="F159" s="243" t="s">
        <v>2213</v>
      </c>
      <c r="G159" s="240"/>
      <c r="H159" s="242" t="s">
        <v>20</v>
      </c>
      <c r="I159" s="244"/>
      <c r="J159" s="244"/>
      <c r="K159" s="240"/>
      <c r="L159" s="240"/>
      <c r="M159" s="245"/>
      <c r="N159" s="246"/>
      <c r="O159" s="247"/>
      <c r="P159" s="247"/>
      <c r="Q159" s="247"/>
      <c r="R159" s="247"/>
      <c r="S159" s="247"/>
      <c r="T159" s="247"/>
      <c r="U159" s="247"/>
      <c r="V159" s="247"/>
      <c r="W159" s="247"/>
      <c r="X159" s="248"/>
      <c r="Y159" s="13"/>
      <c r="Z159" s="13"/>
      <c r="AA159" s="13"/>
      <c r="AB159" s="13"/>
      <c r="AC159" s="13"/>
      <c r="AD159" s="13"/>
      <c r="AE159" s="13"/>
      <c r="AT159" s="249" t="s">
        <v>206</v>
      </c>
      <c r="AU159" s="249" t="s">
        <v>84</v>
      </c>
      <c r="AV159" s="13" t="s">
        <v>82</v>
      </c>
      <c r="AW159" s="13" t="s">
        <v>5</v>
      </c>
      <c r="AX159" s="13" t="s">
        <v>74</v>
      </c>
      <c r="AY159" s="249" t="s">
        <v>194</v>
      </c>
    </row>
    <row r="160" s="13" customFormat="1">
      <c r="A160" s="13"/>
      <c r="B160" s="239"/>
      <c r="C160" s="240"/>
      <c r="D160" s="241" t="s">
        <v>206</v>
      </c>
      <c r="E160" s="242" t="s">
        <v>20</v>
      </c>
      <c r="F160" s="243" t="s">
        <v>2214</v>
      </c>
      <c r="G160" s="240"/>
      <c r="H160" s="242" t="s">
        <v>20</v>
      </c>
      <c r="I160" s="244"/>
      <c r="J160" s="244"/>
      <c r="K160" s="240"/>
      <c r="L160" s="240"/>
      <c r="M160" s="245"/>
      <c r="N160" s="246"/>
      <c r="O160" s="247"/>
      <c r="P160" s="247"/>
      <c r="Q160" s="247"/>
      <c r="R160" s="247"/>
      <c r="S160" s="247"/>
      <c r="T160" s="247"/>
      <c r="U160" s="247"/>
      <c r="V160" s="247"/>
      <c r="W160" s="247"/>
      <c r="X160" s="248"/>
      <c r="Y160" s="13"/>
      <c r="Z160" s="13"/>
      <c r="AA160" s="13"/>
      <c r="AB160" s="13"/>
      <c r="AC160" s="13"/>
      <c r="AD160" s="13"/>
      <c r="AE160" s="13"/>
      <c r="AT160" s="249" t="s">
        <v>206</v>
      </c>
      <c r="AU160" s="249" t="s">
        <v>84</v>
      </c>
      <c r="AV160" s="13" t="s">
        <v>82</v>
      </c>
      <c r="AW160" s="13" t="s">
        <v>5</v>
      </c>
      <c r="AX160" s="13" t="s">
        <v>74</v>
      </c>
      <c r="AY160" s="249" t="s">
        <v>194</v>
      </c>
    </row>
    <row r="161" s="13" customFormat="1">
      <c r="A161" s="13"/>
      <c r="B161" s="239"/>
      <c r="C161" s="240"/>
      <c r="D161" s="241" t="s">
        <v>206</v>
      </c>
      <c r="E161" s="242" t="s">
        <v>20</v>
      </c>
      <c r="F161" s="243" t="s">
        <v>506</v>
      </c>
      <c r="G161" s="240"/>
      <c r="H161" s="242" t="s">
        <v>20</v>
      </c>
      <c r="I161" s="244"/>
      <c r="J161" s="244"/>
      <c r="K161" s="240"/>
      <c r="L161" s="240"/>
      <c r="M161" s="245"/>
      <c r="N161" s="246"/>
      <c r="O161" s="247"/>
      <c r="P161" s="247"/>
      <c r="Q161" s="247"/>
      <c r="R161" s="247"/>
      <c r="S161" s="247"/>
      <c r="T161" s="247"/>
      <c r="U161" s="247"/>
      <c r="V161" s="247"/>
      <c r="W161" s="247"/>
      <c r="X161" s="248"/>
      <c r="Y161" s="13"/>
      <c r="Z161" s="13"/>
      <c r="AA161" s="13"/>
      <c r="AB161" s="13"/>
      <c r="AC161" s="13"/>
      <c r="AD161" s="13"/>
      <c r="AE161" s="13"/>
      <c r="AT161" s="249" t="s">
        <v>206</v>
      </c>
      <c r="AU161" s="249" t="s">
        <v>84</v>
      </c>
      <c r="AV161" s="13" t="s">
        <v>82</v>
      </c>
      <c r="AW161" s="13" t="s">
        <v>5</v>
      </c>
      <c r="AX161" s="13" t="s">
        <v>74</v>
      </c>
      <c r="AY161" s="249" t="s">
        <v>194</v>
      </c>
    </row>
    <row r="162" s="14" customFormat="1">
      <c r="A162" s="14"/>
      <c r="B162" s="250"/>
      <c r="C162" s="251"/>
      <c r="D162" s="241" t="s">
        <v>206</v>
      </c>
      <c r="E162" s="252" t="s">
        <v>20</v>
      </c>
      <c r="F162" s="253" t="s">
        <v>2246</v>
      </c>
      <c r="G162" s="251"/>
      <c r="H162" s="254">
        <v>50</v>
      </c>
      <c r="I162" s="255"/>
      <c r="J162" s="255"/>
      <c r="K162" s="251"/>
      <c r="L162" s="251"/>
      <c r="M162" s="256"/>
      <c r="N162" s="257"/>
      <c r="O162" s="258"/>
      <c r="P162" s="258"/>
      <c r="Q162" s="258"/>
      <c r="R162" s="258"/>
      <c r="S162" s="258"/>
      <c r="T162" s="258"/>
      <c r="U162" s="258"/>
      <c r="V162" s="258"/>
      <c r="W162" s="258"/>
      <c r="X162" s="259"/>
      <c r="Y162" s="14"/>
      <c r="Z162" s="14"/>
      <c r="AA162" s="14"/>
      <c r="AB162" s="14"/>
      <c r="AC162" s="14"/>
      <c r="AD162" s="14"/>
      <c r="AE162" s="14"/>
      <c r="AT162" s="260" t="s">
        <v>206</v>
      </c>
      <c r="AU162" s="260" t="s">
        <v>84</v>
      </c>
      <c r="AV162" s="14" t="s">
        <v>84</v>
      </c>
      <c r="AW162" s="14" t="s">
        <v>5</v>
      </c>
      <c r="AX162" s="14" t="s">
        <v>74</v>
      </c>
      <c r="AY162" s="260" t="s">
        <v>194</v>
      </c>
    </row>
    <row r="163" s="13" customFormat="1">
      <c r="A163" s="13"/>
      <c r="B163" s="239"/>
      <c r="C163" s="240"/>
      <c r="D163" s="241" t="s">
        <v>206</v>
      </c>
      <c r="E163" s="242" t="s">
        <v>20</v>
      </c>
      <c r="F163" s="243" t="s">
        <v>2213</v>
      </c>
      <c r="G163" s="240"/>
      <c r="H163" s="242" t="s">
        <v>20</v>
      </c>
      <c r="I163" s="244"/>
      <c r="J163" s="244"/>
      <c r="K163" s="240"/>
      <c r="L163" s="240"/>
      <c r="M163" s="245"/>
      <c r="N163" s="246"/>
      <c r="O163" s="247"/>
      <c r="P163" s="247"/>
      <c r="Q163" s="247"/>
      <c r="R163" s="247"/>
      <c r="S163" s="247"/>
      <c r="T163" s="247"/>
      <c r="U163" s="247"/>
      <c r="V163" s="247"/>
      <c r="W163" s="247"/>
      <c r="X163" s="248"/>
      <c r="Y163" s="13"/>
      <c r="Z163" s="13"/>
      <c r="AA163" s="13"/>
      <c r="AB163" s="13"/>
      <c r="AC163" s="13"/>
      <c r="AD163" s="13"/>
      <c r="AE163" s="13"/>
      <c r="AT163" s="249" t="s">
        <v>206</v>
      </c>
      <c r="AU163" s="249" t="s">
        <v>84</v>
      </c>
      <c r="AV163" s="13" t="s">
        <v>82</v>
      </c>
      <c r="AW163" s="13" t="s">
        <v>5</v>
      </c>
      <c r="AX163" s="13" t="s">
        <v>74</v>
      </c>
      <c r="AY163" s="249" t="s">
        <v>194</v>
      </c>
    </row>
    <row r="164" s="13" customFormat="1">
      <c r="A164" s="13"/>
      <c r="B164" s="239"/>
      <c r="C164" s="240"/>
      <c r="D164" s="241" t="s">
        <v>206</v>
      </c>
      <c r="E164" s="242" t="s">
        <v>20</v>
      </c>
      <c r="F164" s="243" t="s">
        <v>2219</v>
      </c>
      <c r="G164" s="240"/>
      <c r="H164" s="242" t="s">
        <v>20</v>
      </c>
      <c r="I164" s="244"/>
      <c r="J164" s="244"/>
      <c r="K164" s="240"/>
      <c r="L164" s="240"/>
      <c r="M164" s="245"/>
      <c r="N164" s="246"/>
      <c r="O164" s="247"/>
      <c r="P164" s="247"/>
      <c r="Q164" s="247"/>
      <c r="R164" s="247"/>
      <c r="S164" s="247"/>
      <c r="T164" s="247"/>
      <c r="U164" s="247"/>
      <c r="V164" s="247"/>
      <c r="W164" s="247"/>
      <c r="X164" s="248"/>
      <c r="Y164" s="13"/>
      <c r="Z164" s="13"/>
      <c r="AA164" s="13"/>
      <c r="AB164" s="13"/>
      <c r="AC164" s="13"/>
      <c r="AD164" s="13"/>
      <c r="AE164" s="13"/>
      <c r="AT164" s="249" t="s">
        <v>206</v>
      </c>
      <c r="AU164" s="249" t="s">
        <v>84</v>
      </c>
      <c r="AV164" s="13" t="s">
        <v>82</v>
      </c>
      <c r="AW164" s="13" t="s">
        <v>5</v>
      </c>
      <c r="AX164" s="13" t="s">
        <v>74</v>
      </c>
      <c r="AY164" s="249" t="s">
        <v>194</v>
      </c>
    </row>
    <row r="165" s="13" customFormat="1">
      <c r="A165" s="13"/>
      <c r="B165" s="239"/>
      <c r="C165" s="240"/>
      <c r="D165" s="241" t="s">
        <v>206</v>
      </c>
      <c r="E165" s="242" t="s">
        <v>20</v>
      </c>
      <c r="F165" s="243" t="s">
        <v>506</v>
      </c>
      <c r="G165" s="240"/>
      <c r="H165" s="242" t="s">
        <v>20</v>
      </c>
      <c r="I165" s="244"/>
      <c r="J165" s="244"/>
      <c r="K165" s="240"/>
      <c r="L165" s="240"/>
      <c r="M165" s="245"/>
      <c r="N165" s="246"/>
      <c r="O165" s="247"/>
      <c r="P165" s="247"/>
      <c r="Q165" s="247"/>
      <c r="R165" s="247"/>
      <c r="S165" s="247"/>
      <c r="T165" s="247"/>
      <c r="U165" s="247"/>
      <c r="V165" s="247"/>
      <c r="W165" s="247"/>
      <c r="X165" s="248"/>
      <c r="Y165" s="13"/>
      <c r="Z165" s="13"/>
      <c r="AA165" s="13"/>
      <c r="AB165" s="13"/>
      <c r="AC165" s="13"/>
      <c r="AD165" s="13"/>
      <c r="AE165" s="13"/>
      <c r="AT165" s="249" t="s">
        <v>206</v>
      </c>
      <c r="AU165" s="249" t="s">
        <v>84</v>
      </c>
      <c r="AV165" s="13" t="s">
        <v>82</v>
      </c>
      <c r="AW165" s="13" t="s">
        <v>5</v>
      </c>
      <c r="AX165" s="13" t="s">
        <v>74</v>
      </c>
      <c r="AY165" s="249" t="s">
        <v>194</v>
      </c>
    </row>
    <row r="166" s="14" customFormat="1">
      <c r="A166" s="14"/>
      <c r="B166" s="250"/>
      <c r="C166" s="251"/>
      <c r="D166" s="241" t="s">
        <v>206</v>
      </c>
      <c r="E166" s="252" t="s">
        <v>20</v>
      </c>
      <c r="F166" s="253" t="s">
        <v>2247</v>
      </c>
      <c r="G166" s="251"/>
      <c r="H166" s="254">
        <v>20</v>
      </c>
      <c r="I166" s="255"/>
      <c r="J166" s="255"/>
      <c r="K166" s="251"/>
      <c r="L166" s="251"/>
      <c r="M166" s="256"/>
      <c r="N166" s="257"/>
      <c r="O166" s="258"/>
      <c r="P166" s="258"/>
      <c r="Q166" s="258"/>
      <c r="R166" s="258"/>
      <c r="S166" s="258"/>
      <c r="T166" s="258"/>
      <c r="U166" s="258"/>
      <c r="V166" s="258"/>
      <c r="W166" s="258"/>
      <c r="X166" s="259"/>
      <c r="Y166" s="14"/>
      <c r="Z166" s="14"/>
      <c r="AA166" s="14"/>
      <c r="AB166" s="14"/>
      <c r="AC166" s="14"/>
      <c r="AD166" s="14"/>
      <c r="AE166" s="14"/>
      <c r="AT166" s="260" t="s">
        <v>206</v>
      </c>
      <c r="AU166" s="260" t="s">
        <v>84</v>
      </c>
      <c r="AV166" s="14" t="s">
        <v>84</v>
      </c>
      <c r="AW166" s="14" t="s">
        <v>5</v>
      </c>
      <c r="AX166" s="14" t="s">
        <v>74</v>
      </c>
      <c r="AY166" s="260" t="s">
        <v>194</v>
      </c>
    </row>
    <row r="167" s="15" customFormat="1">
      <c r="A167" s="15"/>
      <c r="B167" s="261"/>
      <c r="C167" s="262"/>
      <c r="D167" s="241" t="s">
        <v>206</v>
      </c>
      <c r="E167" s="263" t="s">
        <v>20</v>
      </c>
      <c r="F167" s="264" t="s">
        <v>210</v>
      </c>
      <c r="G167" s="262"/>
      <c r="H167" s="265">
        <v>70</v>
      </c>
      <c r="I167" s="266"/>
      <c r="J167" s="266"/>
      <c r="K167" s="262"/>
      <c r="L167" s="262"/>
      <c r="M167" s="267"/>
      <c r="N167" s="268"/>
      <c r="O167" s="269"/>
      <c r="P167" s="269"/>
      <c r="Q167" s="269"/>
      <c r="R167" s="269"/>
      <c r="S167" s="269"/>
      <c r="T167" s="269"/>
      <c r="U167" s="269"/>
      <c r="V167" s="269"/>
      <c r="W167" s="269"/>
      <c r="X167" s="270"/>
      <c r="Y167" s="15"/>
      <c r="Z167" s="15"/>
      <c r="AA167" s="15"/>
      <c r="AB167" s="15"/>
      <c r="AC167" s="15"/>
      <c r="AD167" s="15"/>
      <c r="AE167" s="15"/>
      <c r="AT167" s="271" t="s">
        <v>206</v>
      </c>
      <c r="AU167" s="271" t="s">
        <v>84</v>
      </c>
      <c r="AV167" s="15" t="s">
        <v>202</v>
      </c>
      <c r="AW167" s="15" t="s">
        <v>5</v>
      </c>
      <c r="AX167" s="15" t="s">
        <v>82</v>
      </c>
      <c r="AY167" s="271" t="s">
        <v>194</v>
      </c>
    </row>
    <row r="168" s="14" customFormat="1">
      <c r="A168" s="14"/>
      <c r="B168" s="250"/>
      <c r="C168" s="251"/>
      <c r="D168" s="241" t="s">
        <v>206</v>
      </c>
      <c r="E168" s="251"/>
      <c r="F168" s="253" t="s">
        <v>2257</v>
      </c>
      <c r="G168" s="251"/>
      <c r="H168" s="254">
        <v>700</v>
      </c>
      <c r="I168" s="255"/>
      <c r="J168" s="255"/>
      <c r="K168" s="251"/>
      <c r="L168" s="251"/>
      <c r="M168" s="256"/>
      <c r="N168" s="257"/>
      <c r="O168" s="258"/>
      <c r="P168" s="258"/>
      <c r="Q168" s="258"/>
      <c r="R168" s="258"/>
      <c r="S168" s="258"/>
      <c r="T168" s="258"/>
      <c r="U168" s="258"/>
      <c r="V168" s="258"/>
      <c r="W168" s="258"/>
      <c r="X168" s="259"/>
      <c r="Y168" s="14"/>
      <c r="Z168" s="14"/>
      <c r="AA168" s="14"/>
      <c r="AB168" s="14"/>
      <c r="AC168" s="14"/>
      <c r="AD168" s="14"/>
      <c r="AE168" s="14"/>
      <c r="AT168" s="260" t="s">
        <v>206</v>
      </c>
      <c r="AU168" s="260" t="s">
        <v>84</v>
      </c>
      <c r="AV168" s="14" t="s">
        <v>84</v>
      </c>
      <c r="AW168" s="14" t="s">
        <v>4</v>
      </c>
      <c r="AX168" s="14" t="s">
        <v>82</v>
      </c>
      <c r="AY168" s="260" t="s">
        <v>194</v>
      </c>
    </row>
    <row r="169" s="2" customFormat="1" ht="37.8" customHeight="1">
      <c r="A169" s="41"/>
      <c r="B169" s="42"/>
      <c r="C169" s="220" t="s">
        <v>266</v>
      </c>
      <c r="D169" s="220" t="s">
        <v>197</v>
      </c>
      <c r="E169" s="221" t="s">
        <v>2258</v>
      </c>
      <c r="F169" s="222" t="s">
        <v>2259</v>
      </c>
      <c r="G169" s="223" t="s">
        <v>503</v>
      </c>
      <c r="H169" s="224">
        <v>300</v>
      </c>
      <c r="I169" s="225"/>
      <c r="J169" s="225"/>
      <c r="K169" s="226">
        <f>ROUND(P169*H169,2)</f>
        <v>0</v>
      </c>
      <c r="L169" s="222" t="s">
        <v>201</v>
      </c>
      <c r="M169" s="47"/>
      <c r="N169" s="227" t="s">
        <v>20</v>
      </c>
      <c r="O169" s="228" t="s">
        <v>43</v>
      </c>
      <c r="P169" s="229">
        <f>I169+J169</f>
        <v>0</v>
      </c>
      <c r="Q169" s="229">
        <f>ROUND(I169*H169,2)</f>
        <v>0</v>
      </c>
      <c r="R169" s="229">
        <f>ROUND(J169*H169,2)</f>
        <v>0</v>
      </c>
      <c r="S169" s="87"/>
      <c r="T169" s="230">
        <f>S169*H169</f>
        <v>0</v>
      </c>
      <c r="U169" s="230">
        <v>0</v>
      </c>
      <c r="V169" s="230">
        <f>U169*H169</f>
        <v>0</v>
      </c>
      <c r="W169" s="230">
        <v>0</v>
      </c>
      <c r="X169" s="231">
        <f>W169*H169</f>
        <v>0</v>
      </c>
      <c r="Y169" s="41"/>
      <c r="Z169" s="41"/>
      <c r="AA169" s="41"/>
      <c r="AB169" s="41"/>
      <c r="AC169" s="41"/>
      <c r="AD169" s="41"/>
      <c r="AE169" s="41"/>
      <c r="AR169" s="232" t="s">
        <v>202</v>
      </c>
      <c r="AT169" s="232" t="s">
        <v>197</v>
      </c>
      <c r="AU169" s="232" t="s">
        <v>84</v>
      </c>
      <c r="AY169" s="20" t="s">
        <v>194</v>
      </c>
      <c r="BE169" s="233">
        <f>IF(O169="základní",K169,0)</f>
        <v>0</v>
      </c>
      <c r="BF169" s="233">
        <f>IF(O169="snížená",K169,0)</f>
        <v>0</v>
      </c>
      <c r="BG169" s="233">
        <f>IF(O169="zákl. přenesená",K169,0)</f>
        <v>0</v>
      </c>
      <c r="BH169" s="233">
        <f>IF(O169="sníž. přenesená",K169,0)</f>
        <v>0</v>
      </c>
      <c r="BI169" s="233">
        <f>IF(O169="nulová",K169,0)</f>
        <v>0</v>
      </c>
      <c r="BJ169" s="20" t="s">
        <v>82</v>
      </c>
      <c r="BK169" s="233">
        <f>ROUND(P169*H169,2)</f>
        <v>0</v>
      </c>
      <c r="BL169" s="20" t="s">
        <v>202</v>
      </c>
      <c r="BM169" s="232" t="s">
        <v>2260</v>
      </c>
    </row>
    <row r="170" s="2" customFormat="1">
      <c r="A170" s="41"/>
      <c r="B170" s="42"/>
      <c r="C170" s="43"/>
      <c r="D170" s="234" t="s">
        <v>204</v>
      </c>
      <c r="E170" s="43"/>
      <c r="F170" s="235" t="s">
        <v>2261</v>
      </c>
      <c r="G170" s="43"/>
      <c r="H170" s="43"/>
      <c r="I170" s="236"/>
      <c r="J170" s="236"/>
      <c r="K170" s="43"/>
      <c r="L170" s="43"/>
      <c r="M170" s="47"/>
      <c r="N170" s="237"/>
      <c r="O170" s="238"/>
      <c r="P170" s="87"/>
      <c r="Q170" s="87"/>
      <c r="R170" s="87"/>
      <c r="S170" s="87"/>
      <c r="T170" s="87"/>
      <c r="U170" s="87"/>
      <c r="V170" s="87"/>
      <c r="W170" s="87"/>
      <c r="X170" s="88"/>
      <c r="Y170" s="41"/>
      <c r="Z170" s="41"/>
      <c r="AA170" s="41"/>
      <c r="AB170" s="41"/>
      <c r="AC170" s="41"/>
      <c r="AD170" s="41"/>
      <c r="AE170" s="41"/>
      <c r="AT170" s="20" t="s">
        <v>204</v>
      </c>
      <c r="AU170" s="20" t="s">
        <v>84</v>
      </c>
    </row>
    <row r="171" s="13" customFormat="1">
      <c r="A171" s="13"/>
      <c r="B171" s="239"/>
      <c r="C171" s="240"/>
      <c r="D171" s="241" t="s">
        <v>206</v>
      </c>
      <c r="E171" s="242" t="s">
        <v>20</v>
      </c>
      <c r="F171" s="243" t="s">
        <v>2213</v>
      </c>
      <c r="G171" s="240"/>
      <c r="H171" s="242" t="s">
        <v>20</v>
      </c>
      <c r="I171" s="244"/>
      <c r="J171" s="244"/>
      <c r="K171" s="240"/>
      <c r="L171" s="240"/>
      <c r="M171" s="245"/>
      <c r="N171" s="246"/>
      <c r="O171" s="247"/>
      <c r="P171" s="247"/>
      <c r="Q171" s="247"/>
      <c r="R171" s="247"/>
      <c r="S171" s="247"/>
      <c r="T171" s="247"/>
      <c r="U171" s="247"/>
      <c r="V171" s="247"/>
      <c r="W171" s="247"/>
      <c r="X171" s="248"/>
      <c r="Y171" s="13"/>
      <c r="Z171" s="13"/>
      <c r="AA171" s="13"/>
      <c r="AB171" s="13"/>
      <c r="AC171" s="13"/>
      <c r="AD171" s="13"/>
      <c r="AE171" s="13"/>
      <c r="AT171" s="249" t="s">
        <v>206</v>
      </c>
      <c r="AU171" s="249" t="s">
        <v>84</v>
      </c>
      <c r="AV171" s="13" t="s">
        <v>82</v>
      </c>
      <c r="AW171" s="13" t="s">
        <v>5</v>
      </c>
      <c r="AX171" s="13" t="s">
        <v>74</v>
      </c>
      <c r="AY171" s="249" t="s">
        <v>194</v>
      </c>
    </row>
    <row r="172" s="13" customFormat="1">
      <c r="A172" s="13"/>
      <c r="B172" s="239"/>
      <c r="C172" s="240"/>
      <c r="D172" s="241" t="s">
        <v>206</v>
      </c>
      <c r="E172" s="242" t="s">
        <v>20</v>
      </c>
      <c r="F172" s="243" t="s">
        <v>2224</v>
      </c>
      <c r="G172" s="240"/>
      <c r="H172" s="242" t="s">
        <v>20</v>
      </c>
      <c r="I172" s="244"/>
      <c r="J172" s="244"/>
      <c r="K172" s="240"/>
      <c r="L172" s="240"/>
      <c r="M172" s="245"/>
      <c r="N172" s="246"/>
      <c r="O172" s="247"/>
      <c r="P172" s="247"/>
      <c r="Q172" s="247"/>
      <c r="R172" s="247"/>
      <c r="S172" s="247"/>
      <c r="T172" s="247"/>
      <c r="U172" s="247"/>
      <c r="V172" s="247"/>
      <c r="W172" s="247"/>
      <c r="X172" s="248"/>
      <c r="Y172" s="13"/>
      <c r="Z172" s="13"/>
      <c r="AA172" s="13"/>
      <c r="AB172" s="13"/>
      <c r="AC172" s="13"/>
      <c r="AD172" s="13"/>
      <c r="AE172" s="13"/>
      <c r="AT172" s="249" t="s">
        <v>206</v>
      </c>
      <c r="AU172" s="249" t="s">
        <v>84</v>
      </c>
      <c r="AV172" s="13" t="s">
        <v>82</v>
      </c>
      <c r="AW172" s="13" t="s">
        <v>5</v>
      </c>
      <c r="AX172" s="13" t="s">
        <v>74</v>
      </c>
      <c r="AY172" s="249" t="s">
        <v>194</v>
      </c>
    </row>
    <row r="173" s="13" customFormat="1">
      <c r="A173" s="13"/>
      <c r="B173" s="239"/>
      <c r="C173" s="240"/>
      <c r="D173" s="241" t="s">
        <v>206</v>
      </c>
      <c r="E173" s="242" t="s">
        <v>20</v>
      </c>
      <c r="F173" s="243" t="s">
        <v>506</v>
      </c>
      <c r="G173" s="240"/>
      <c r="H173" s="242" t="s">
        <v>20</v>
      </c>
      <c r="I173" s="244"/>
      <c r="J173" s="244"/>
      <c r="K173" s="240"/>
      <c r="L173" s="240"/>
      <c r="M173" s="245"/>
      <c r="N173" s="246"/>
      <c r="O173" s="247"/>
      <c r="P173" s="247"/>
      <c r="Q173" s="247"/>
      <c r="R173" s="247"/>
      <c r="S173" s="247"/>
      <c r="T173" s="247"/>
      <c r="U173" s="247"/>
      <c r="V173" s="247"/>
      <c r="W173" s="247"/>
      <c r="X173" s="248"/>
      <c r="Y173" s="13"/>
      <c r="Z173" s="13"/>
      <c r="AA173" s="13"/>
      <c r="AB173" s="13"/>
      <c r="AC173" s="13"/>
      <c r="AD173" s="13"/>
      <c r="AE173" s="13"/>
      <c r="AT173" s="249" t="s">
        <v>206</v>
      </c>
      <c r="AU173" s="249" t="s">
        <v>84</v>
      </c>
      <c r="AV173" s="13" t="s">
        <v>82</v>
      </c>
      <c r="AW173" s="13" t="s">
        <v>5</v>
      </c>
      <c r="AX173" s="13" t="s">
        <v>74</v>
      </c>
      <c r="AY173" s="249" t="s">
        <v>194</v>
      </c>
    </row>
    <row r="174" s="14" customFormat="1">
      <c r="A174" s="14"/>
      <c r="B174" s="250"/>
      <c r="C174" s="251"/>
      <c r="D174" s="241" t="s">
        <v>206</v>
      </c>
      <c r="E174" s="252" t="s">
        <v>20</v>
      </c>
      <c r="F174" s="253" t="s">
        <v>2252</v>
      </c>
      <c r="G174" s="251"/>
      <c r="H174" s="254">
        <v>30</v>
      </c>
      <c r="I174" s="255"/>
      <c r="J174" s="255"/>
      <c r="K174" s="251"/>
      <c r="L174" s="251"/>
      <c r="M174" s="256"/>
      <c r="N174" s="257"/>
      <c r="O174" s="258"/>
      <c r="P174" s="258"/>
      <c r="Q174" s="258"/>
      <c r="R174" s="258"/>
      <c r="S174" s="258"/>
      <c r="T174" s="258"/>
      <c r="U174" s="258"/>
      <c r="V174" s="258"/>
      <c r="W174" s="258"/>
      <c r="X174" s="259"/>
      <c r="Y174" s="14"/>
      <c r="Z174" s="14"/>
      <c r="AA174" s="14"/>
      <c r="AB174" s="14"/>
      <c r="AC174" s="14"/>
      <c r="AD174" s="14"/>
      <c r="AE174" s="14"/>
      <c r="AT174" s="260" t="s">
        <v>206</v>
      </c>
      <c r="AU174" s="260" t="s">
        <v>84</v>
      </c>
      <c r="AV174" s="14" t="s">
        <v>84</v>
      </c>
      <c r="AW174" s="14" t="s">
        <v>5</v>
      </c>
      <c r="AX174" s="14" t="s">
        <v>74</v>
      </c>
      <c r="AY174" s="260" t="s">
        <v>194</v>
      </c>
    </row>
    <row r="175" s="15" customFormat="1">
      <c r="A175" s="15"/>
      <c r="B175" s="261"/>
      <c r="C175" s="262"/>
      <c r="D175" s="241" t="s">
        <v>206</v>
      </c>
      <c r="E175" s="263" t="s">
        <v>20</v>
      </c>
      <c r="F175" s="264" t="s">
        <v>210</v>
      </c>
      <c r="G175" s="262"/>
      <c r="H175" s="265">
        <v>30</v>
      </c>
      <c r="I175" s="266"/>
      <c r="J175" s="266"/>
      <c r="K175" s="262"/>
      <c r="L175" s="262"/>
      <c r="M175" s="267"/>
      <c r="N175" s="268"/>
      <c r="O175" s="269"/>
      <c r="P175" s="269"/>
      <c r="Q175" s="269"/>
      <c r="R175" s="269"/>
      <c r="S175" s="269"/>
      <c r="T175" s="269"/>
      <c r="U175" s="269"/>
      <c r="V175" s="269"/>
      <c r="W175" s="269"/>
      <c r="X175" s="270"/>
      <c r="Y175" s="15"/>
      <c r="Z175" s="15"/>
      <c r="AA175" s="15"/>
      <c r="AB175" s="15"/>
      <c r="AC175" s="15"/>
      <c r="AD175" s="15"/>
      <c r="AE175" s="15"/>
      <c r="AT175" s="271" t="s">
        <v>206</v>
      </c>
      <c r="AU175" s="271" t="s">
        <v>84</v>
      </c>
      <c r="AV175" s="15" t="s">
        <v>202</v>
      </c>
      <c r="AW175" s="15" t="s">
        <v>5</v>
      </c>
      <c r="AX175" s="15" t="s">
        <v>82</v>
      </c>
      <c r="AY175" s="271" t="s">
        <v>194</v>
      </c>
    </row>
    <row r="176" s="14" customFormat="1">
      <c r="A176" s="14"/>
      <c r="B176" s="250"/>
      <c r="C176" s="251"/>
      <c r="D176" s="241" t="s">
        <v>206</v>
      </c>
      <c r="E176" s="251"/>
      <c r="F176" s="253" t="s">
        <v>2262</v>
      </c>
      <c r="G176" s="251"/>
      <c r="H176" s="254">
        <v>300</v>
      </c>
      <c r="I176" s="255"/>
      <c r="J176" s="255"/>
      <c r="K176" s="251"/>
      <c r="L176" s="251"/>
      <c r="M176" s="256"/>
      <c r="N176" s="257"/>
      <c r="O176" s="258"/>
      <c r="P176" s="258"/>
      <c r="Q176" s="258"/>
      <c r="R176" s="258"/>
      <c r="S176" s="258"/>
      <c r="T176" s="258"/>
      <c r="U176" s="258"/>
      <c r="V176" s="258"/>
      <c r="W176" s="258"/>
      <c r="X176" s="259"/>
      <c r="Y176" s="14"/>
      <c r="Z176" s="14"/>
      <c r="AA176" s="14"/>
      <c r="AB176" s="14"/>
      <c r="AC176" s="14"/>
      <c r="AD176" s="14"/>
      <c r="AE176" s="14"/>
      <c r="AT176" s="260" t="s">
        <v>206</v>
      </c>
      <c r="AU176" s="260" t="s">
        <v>84</v>
      </c>
      <c r="AV176" s="14" t="s">
        <v>84</v>
      </c>
      <c r="AW176" s="14" t="s">
        <v>4</v>
      </c>
      <c r="AX176" s="14" t="s">
        <v>82</v>
      </c>
      <c r="AY176" s="260" t="s">
        <v>194</v>
      </c>
    </row>
    <row r="177" s="12" customFormat="1" ht="22.8" customHeight="1">
      <c r="A177" s="12"/>
      <c r="B177" s="203"/>
      <c r="C177" s="204"/>
      <c r="D177" s="205" t="s">
        <v>73</v>
      </c>
      <c r="E177" s="218" t="s">
        <v>1366</v>
      </c>
      <c r="F177" s="218" t="s">
        <v>2263</v>
      </c>
      <c r="G177" s="204"/>
      <c r="H177" s="204"/>
      <c r="I177" s="207"/>
      <c r="J177" s="207"/>
      <c r="K177" s="219">
        <f>BK177</f>
        <v>0</v>
      </c>
      <c r="L177" s="204"/>
      <c r="M177" s="209"/>
      <c r="N177" s="210"/>
      <c r="O177" s="211"/>
      <c r="P177" s="211"/>
      <c r="Q177" s="212">
        <f>SUM(Q178:Q215)</f>
        <v>0</v>
      </c>
      <c r="R177" s="212">
        <f>SUM(R178:R215)</f>
        <v>0</v>
      </c>
      <c r="S177" s="211"/>
      <c r="T177" s="213">
        <f>SUM(T178:T215)</f>
        <v>0</v>
      </c>
      <c r="U177" s="211"/>
      <c r="V177" s="213">
        <f>SUM(V178:V215)</f>
        <v>0</v>
      </c>
      <c r="W177" s="211"/>
      <c r="X177" s="214">
        <f>SUM(X178:X215)</f>
        <v>0</v>
      </c>
      <c r="Y177" s="12"/>
      <c r="Z177" s="12"/>
      <c r="AA177" s="12"/>
      <c r="AB177" s="12"/>
      <c r="AC177" s="12"/>
      <c r="AD177" s="12"/>
      <c r="AE177" s="12"/>
      <c r="AR177" s="215" t="s">
        <v>82</v>
      </c>
      <c r="AT177" s="216" t="s">
        <v>73</v>
      </c>
      <c r="AU177" s="216" t="s">
        <v>82</v>
      </c>
      <c r="AY177" s="215" t="s">
        <v>194</v>
      </c>
      <c r="BK177" s="217">
        <f>SUM(BK178:BK215)</f>
        <v>0</v>
      </c>
    </row>
    <row r="178" s="2" customFormat="1" ht="24.15" customHeight="1">
      <c r="A178" s="41"/>
      <c r="B178" s="42"/>
      <c r="C178" s="220" t="s">
        <v>259</v>
      </c>
      <c r="D178" s="220" t="s">
        <v>197</v>
      </c>
      <c r="E178" s="221" t="s">
        <v>2264</v>
      </c>
      <c r="F178" s="222" t="s">
        <v>2265</v>
      </c>
      <c r="G178" s="223" t="s">
        <v>503</v>
      </c>
      <c r="H178" s="224">
        <v>7</v>
      </c>
      <c r="I178" s="225"/>
      <c r="J178" s="225"/>
      <c r="K178" s="226">
        <f>ROUND(P178*H178,2)</f>
        <v>0</v>
      </c>
      <c r="L178" s="222" t="s">
        <v>201</v>
      </c>
      <c r="M178" s="47"/>
      <c r="N178" s="227" t="s">
        <v>20</v>
      </c>
      <c r="O178" s="228" t="s">
        <v>43</v>
      </c>
      <c r="P178" s="229">
        <f>I178+J178</f>
        <v>0</v>
      </c>
      <c r="Q178" s="229">
        <f>ROUND(I178*H178,2)</f>
        <v>0</v>
      </c>
      <c r="R178" s="229">
        <f>ROUND(J178*H178,2)</f>
        <v>0</v>
      </c>
      <c r="S178" s="87"/>
      <c r="T178" s="230">
        <f>S178*H178</f>
        <v>0</v>
      </c>
      <c r="U178" s="230">
        <v>0</v>
      </c>
      <c r="V178" s="230">
        <f>U178*H178</f>
        <v>0</v>
      </c>
      <c r="W178" s="230">
        <v>0</v>
      </c>
      <c r="X178" s="231">
        <f>W178*H178</f>
        <v>0</v>
      </c>
      <c r="Y178" s="41"/>
      <c r="Z178" s="41"/>
      <c r="AA178" s="41"/>
      <c r="AB178" s="41"/>
      <c r="AC178" s="41"/>
      <c r="AD178" s="41"/>
      <c r="AE178" s="41"/>
      <c r="AR178" s="232" t="s">
        <v>202</v>
      </c>
      <c r="AT178" s="232" t="s">
        <v>197</v>
      </c>
      <c r="AU178" s="232" t="s">
        <v>84</v>
      </c>
      <c r="AY178" s="20" t="s">
        <v>194</v>
      </c>
      <c r="BE178" s="233">
        <f>IF(O178="základní",K178,0)</f>
        <v>0</v>
      </c>
      <c r="BF178" s="233">
        <f>IF(O178="snížená",K178,0)</f>
        <v>0</v>
      </c>
      <c r="BG178" s="233">
        <f>IF(O178="zákl. přenesená",K178,0)</f>
        <v>0</v>
      </c>
      <c r="BH178" s="233">
        <f>IF(O178="sníž. přenesená",K178,0)</f>
        <v>0</v>
      </c>
      <c r="BI178" s="233">
        <f>IF(O178="nulová",K178,0)</f>
        <v>0</v>
      </c>
      <c r="BJ178" s="20" t="s">
        <v>82</v>
      </c>
      <c r="BK178" s="233">
        <f>ROUND(P178*H178,2)</f>
        <v>0</v>
      </c>
      <c r="BL178" s="20" t="s">
        <v>202</v>
      </c>
      <c r="BM178" s="232" t="s">
        <v>2266</v>
      </c>
    </row>
    <row r="179" s="2" customFormat="1">
      <c r="A179" s="41"/>
      <c r="B179" s="42"/>
      <c r="C179" s="43"/>
      <c r="D179" s="234" t="s">
        <v>204</v>
      </c>
      <c r="E179" s="43"/>
      <c r="F179" s="235" t="s">
        <v>2267</v>
      </c>
      <c r="G179" s="43"/>
      <c r="H179" s="43"/>
      <c r="I179" s="236"/>
      <c r="J179" s="236"/>
      <c r="K179" s="43"/>
      <c r="L179" s="43"/>
      <c r="M179" s="47"/>
      <c r="N179" s="237"/>
      <c r="O179" s="238"/>
      <c r="P179" s="87"/>
      <c r="Q179" s="87"/>
      <c r="R179" s="87"/>
      <c r="S179" s="87"/>
      <c r="T179" s="87"/>
      <c r="U179" s="87"/>
      <c r="V179" s="87"/>
      <c r="W179" s="87"/>
      <c r="X179" s="88"/>
      <c r="Y179" s="41"/>
      <c r="Z179" s="41"/>
      <c r="AA179" s="41"/>
      <c r="AB179" s="41"/>
      <c r="AC179" s="41"/>
      <c r="AD179" s="41"/>
      <c r="AE179" s="41"/>
      <c r="AT179" s="20" t="s">
        <v>204</v>
      </c>
      <c r="AU179" s="20" t="s">
        <v>84</v>
      </c>
    </row>
    <row r="180" s="13" customFormat="1">
      <c r="A180" s="13"/>
      <c r="B180" s="239"/>
      <c r="C180" s="240"/>
      <c r="D180" s="241" t="s">
        <v>206</v>
      </c>
      <c r="E180" s="242" t="s">
        <v>20</v>
      </c>
      <c r="F180" s="243" t="s">
        <v>2213</v>
      </c>
      <c r="G180" s="240"/>
      <c r="H180" s="242" t="s">
        <v>20</v>
      </c>
      <c r="I180" s="244"/>
      <c r="J180" s="244"/>
      <c r="K180" s="240"/>
      <c r="L180" s="240"/>
      <c r="M180" s="245"/>
      <c r="N180" s="246"/>
      <c r="O180" s="247"/>
      <c r="P180" s="247"/>
      <c r="Q180" s="247"/>
      <c r="R180" s="247"/>
      <c r="S180" s="247"/>
      <c r="T180" s="247"/>
      <c r="U180" s="247"/>
      <c r="V180" s="247"/>
      <c r="W180" s="247"/>
      <c r="X180" s="248"/>
      <c r="Y180" s="13"/>
      <c r="Z180" s="13"/>
      <c r="AA180" s="13"/>
      <c r="AB180" s="13"/>
      <c r="AC180" s="13"/>
      <c r="AD180" s="13"/>
      <c r="AE180" s="13"/>
      <c r="AT180" s="249" t="s">
        <v>206</v>
      </c>
      <c r="AU180" s="249" t="s">
        <v>84</v>
      </c>
      <c r="AV180" s="13" t="s">
        <v>82</v>
      </c>
      <c r="AW180" s="13" t="s">
        <v>5</v>
      </c>
      <c r="AX180" s="13" t="s">
        <v>74</v>
      </c>
      <c r="AY180" s="249" t="s">
        <v>194</v>
      </c>
    </row>
    <row r="181" s="13" customFormat="1">
      <c r="A181" s="13"/>
      <c r="B181" s="239"/>
      <c r="C181" s="240"/>
      <c r="D181" s="241" t="s">
        <v>206</v>
      </c>
      <c r="E181" s="242" t="s">
        <v>20</v>
      </c>
      <c r="F181" s="243" t="s">
        <v>2214</v>
      </c>
      <c r="G181" s="240"/>
      <c r="H181" s="242" t="s">
        <v>20</v>
      </c>
      <c r="I181" s="244"/>
      <c r="J181" s="244"/>
      <c r="K181" s="240"/>
      <c r="L181" s="240"/>
      <c r="M181" s="245"/>
      <c r="N181" s="246"/>
      <c r="O181" s="247"/>
      <c r="P181" s="247"/>
      <c r="Q181" s="247"/>
      <c r="R181" s="247"/>
      <c r="S181" s="247"/>
      <c r="T181" s="247"/>
      <c r="U181" s="247"/>
      <c r="V181" s="247"/>
      <c r="W181" s="247"/>
      <c r="X181" s="248"/>
      <c r="Y181" s="13"/>
      <c r="Z181" s="13"/>
      <c r="AA181" s="13"/>
      <c r="AB181" s="13"/>
      <c r="AC181" s="13"/>
      <c r="AD181" s="13"/>
      <c r="AE181" s="13"/>
      <c r="AT181" s="249" t="s">
        <v>206</v>
      </c>
      <c r="AU181" s="249" t="s">
        <v>84</v>
      </c>
      <c r="AV181" s="13" t="s">
        <v>82</v>
      </c>
      <c r="AW181" s="13" t="s">
        <v>5</v>
      </c>
      <c r="AX181" s="13" t="s">
        <v>74</v>
      </c>
      <c r="AY181" s="249" t="s">
        <v>194</v>
      </c>
    </row>
    <row r="182" s="13" customFormat="1">
      <c r="A182" s="13"/>
      <c r="B182" s="239"/>
      <c r="C182" s="240"/>
      <c r="D182" s="241" t="s">
        <v>206</v>
      </c>
      <c r="E182" s="242" t="s">
        <v>20</v>
      </c>
      <c r="F182" s="243" t="s">
        <v>506</v>
      </c>
      <c r="G182" s="240"/>
      <c r="H182" s="242" t="s">
        <v>20</v>
      </c>
      <c r="I182" s="244"/>
      <c r="J182" s="244"/>
      <c r="K182" s="240"/>
      <c r="L182" s="240"/>
      <c r="M182" s="245"/>
      <c r="N182" s="246"/>
      <c r="O182" s="247"/>
      <c r="P182" s="247"/>
      <c r="Q182" s="247"/>
      <c r="R182" s="247"/>
      <c r="S182" s="247"/>
      <c r="T182" s="247"/>
      <c r="U182" s="247"/>
      <c r="V182" s="247"/>
      <c r="W182" s="247"/>
      <c r="X182" s="248"/>
      <c r="Y182" s="13"/>
      <c r="Z182" s="13"/>
      <c r="AA182" s="13"/>
      <c r="AB182" s="13"/>
      <c r="AC182" s="13"/>
      <c r="AD182" s="13"/>
      <c r="AE182" s="13"/>
      <c r="AT182" s="249" t="s">
        <v>206</v>
      </c>
      <c r="AU182" s="249" t="s">
        <v>84</v>
      </c>
      <c r="AV182" s="13" t="s">
        <v>82</v>
      </c>
      <c r="AW182" s="13" t="s">
        <v>5</v>
      </c>
      <c r="AX182" s="13" t="s">
        <v>74</v>
      </c>
      <c r="AY182" s="249" t="s">
        <v>194</v>
      </c>
    </row>
    <row r="183" s="14" customFormat="1">
      <c r="A183" s="14"/>
      <c r="B183" s="250"/>
      <c r="C183" s="251"/>
      <c r="D183" s="241" t="s">
        <v>206</v>
      </c>
      <c r="E183" s="252" t="s">
        <v>20</v>
      </c>
      <c r="F183" s="253" t="s">
        <v>232</v>
      </c>
      <c r="G183" s="251"/>
      <c r="H183" s="254">
        <v>5</v>
      </c>
      <c r="I183" s="255"/>
      <c r="J183" s="255"/>
      <c r="K183" s="251"/>
      <c r="L183" s="251"/>
      <c r="M183" s="256"/>
      <c r="N183" s="257"/>
      <c r="O183" s="258"/>
      <c r="P183" s="258"/>
      <c r="Q183" s="258"/>
      <c r="R183" s="258"/>
      <c r="S183" s="258"/>
      <c r="T183" s="258"/>
      <c r="U183" s="258"/>
      <c r="V183" s="258"/>
      <c r="W183" s="258"/>
      <c r="X183" s="259"/>
      <c r="Y183" s="14"/>
      <c r="Z183" s="14"/>
      <c r="AA183" s="14"/>
      <c r="AB183" s="14"/>
      <c r="AC183" s="14"/>
      <c r="AD183" s="14"/>
      <c r="AE183" s="14"/>
      <c r="AT183" s="260" t="s">
        <v>206</v>
      </c>
      <c r="AU183" s="260" t="s">
        <v>84</v>
      </c>
      <c r="AV183" s="14" t="s">
        <v>84</v>
      </c>
      <c r="AW183" s="14" t="s">
        <v>5</v>
      </c>
      <c r="AX183" s="14" t="s">
        <v>74</v>
      </c>
      <c r="AY183" s="260" t="s">
        <v>194</v>
      </c>
    </row>
    <row r="184" s="13" customFormat="1">
      <c r="A184" s="13"/>
      <c r="B184" s="239"/>
      <c r="C184" s="240"/>
      <c r="D184" s="241" t="s">
        <v>206</v>
      </c>
      <c r="E184" s="242" t="s">
        <v>20</v>
      </c>
      <c r="F184" s="243" t="s">
        <v>2213</v>
      </c>
      <c r="G184" s="240"/>
      <c r="H184" s="242" t="s">
        <v>20</v>
      </c>
      <c r="I184" s="244"/>
      <c r="J184" s="244"/>
      <c r="K184" s="240"/>
      <c r="L184" s="240"/>
      <c r="M184" s="245"/>
      <c r="N184" s="246"/>
      <c r="O184" s="247"/>
      <c r="P184" s="247"/>
      <c r="Q184" s="247"/>
      <c r="R184" s="247"/>
      <c r="S184" s="247"/>
      <c r="T184" s="247"/>
      <c r="U184" s="247"/>
      <c r="V184" s="247"/>
      <c r="W184" s="247"/>
      <c r="X184" s="248"/>
      <c r="Y184" s="13"/>
      <c r="Z184" s="13"/>
      <c r="AA184" s="13"/>
      <c r="AB184" s="13"/>
      <c r="AC184" s="13"/>
      <c r="AD184" s="13"/>
      <c r="AE184" s="13"/>
      <c r="AT184" s="249" t="s">
        <v>206</v>
      </c>
      <c r="AU184" s="249" t="s">
        <v>84</v>
      </c>
      <c r="AV184" s="13" t="s">
        <v>82</v>
      </c>
      <c r="AW184" s="13" t="s">
        <v>5</v>
      </c>
      <c r="AX184" s="13" t="s">
        <v>74</v>
      </c>
      <c r="AY184" s="249" t="s">
        <v>194</v>
      </c>
    </row>
    <row r="185" s="13" customFormat="1">
      <c r="A185" s="13"/>
      <c r="B185" s="239"/>
      <c r="C185" s="240"/>
      <c r="D185" s="241" t="s">
        <v>206</v>
      </c>
      <c r="E185" s="242" t="s">
        <v>20</v>
      </c>
      <c r="F185" s="243" t="s">
        <v>2219</v>
      </c>
      <c r="G185" s="240"/>
      <c r="H185" s="242" t="s">
        <v>20</v>
      </c>
      <c r="I185" s="244"/>
      <c r="J185" s="244"/>
      <c r="K185" s="240"/>
      <c r="L185" s="240"/>
      <c r="M185" s="245"/>
      <c r="N185" s="246"/>
      <c r="O185" s="247"/>
      <c r="P185" s="247"/>
      <c r="Q185" s="247"/>
      <c r="R185" s="247"/>
      <c r="S185" s="247"/>
      <c r="T185" s="247"/>
      <c r="U185" s="247"/>
      <c r="V185" s="247"/>
      <c r="W185" s="247"/>
      <c r="X185" s="248"/>
      <c r="Y185" s="13"/>
      <c r="Z185" s="13"/>
      <c r="AA185" s="13"/>
      <c r="AB185" s="13"/>
      <c r="AC185" s="13"/>
      <c r="AD185" s="13"/>
      <c r="AE185" s="13"/>
      <c r="AT185" s="249" t="s">
        <v>206</v>
      </c>
      <c r="AU185" s="249" t="s">
        <v>84</v>
      </c>
      <c r="AV185" s="13" t="s">
        <v>82</v>
      </c>
      <c r="AW185" s="13" t="s">
        <v>5</v>
      </c>
      <c r="AX185" s="13" t="s">
        <v>74</v>
      </c>
      <c r="AY185" s="249" t="s">
        <v>194</v>
      </c>
    </row>
    <row r="186" s="13" customFormat="1">
      <c r="A186" s="13"/>
      <c r="B186" s="239"/>
      <c r="C186" s="240"/>
      <c r="D186" s="241" t="s">
        <v>206</v>
      </c>
      <c r="E186" s="242" t="s">
        <v>20</v>
      </c>
      <c r="F186" s="243" t="s">
        <v>506</v>
      </c>
      <c r="G186" s="240"/>
      <c r="H186" s="242" t="s">
        <v>20</v>
      </c>
      <c r="I186" s="244"/>
      <c r="J186" s="244"/>
      <c r="K186" s="240"/>
      <c r="L186" s="240"/>
      <c r="M186" s="245"/>
      <c r="N186" s="246"/>
      <c r="O186" s="247"/>
      <c r="P186" s="247"/>
      <c r="Q186" s="247"/>
      <c r="R186" s="247"/>
      <c r="S186" s="247"/>
      <c r="T186" s="247"/>
      <c r="U186" s="247"/>
      <c r="V186" s="247"/>
      <c r="W186" s="247"/>
      <c r="X186" s="248"/>
      <c r="Y186" s="13"/>
      <c r="Z186" s="13"/>
      <c r="AA186" s="13"/>
      <c r="AB186" s="13"/>
      <c r="AC186" s="13"/>
      <c r="AD186" s="13"/>
      <c r="AE186" s="13"/>
      <c r="AT186" s="249" t="s">
        <v>206</v>
      </c>
      <c r="AU186" s="249" t="s">
        <v>84</v>
      </c>
      <c r="AV186" s="13" t="s">
        <v>82</v>
      </c>
      <c r="AW186" s="13" t="s">
        <v>5</v>
      </c>
      <c r="AX186" s="13" t="s">
        <v>74</v>
      </c>
      <c r="AY186" s="249" t="s">
        <v>194</v>
      </c>
    </row>
    <row r="187" s="14" customFormat="1">
      <c r="A187" s="14"/>
      <c r="B187" s="250"/>
      <c r="C187" s="251"/>
      <c r="D187" s="241" t="s">
        <v>206</v>
      </c>
      <c r="E187" s="252" t="s">
        <v>20</v>
      </c>
      <c r="F187" s="253" t="s">
        <v>84</v>
      </c>
      <c r="G187" s="251"/>
      <c r="H187" s="254">
        <v>2</v>
      </c>
      <c r="I187" s="255"/>
      <c r="J187" s="255"/>
      <c r="K187" s="251"/>
      <c r="L187" s="251"/>
      <c r="M187" s="256"/>
      <c r="N187" s="257"/>
      <c r="O187" s="258"/>
      <c r="P187" s="258"/>
      <c r="Q187" s="258"/>
      <c r="R187" s="258"/>
      <c r="S187" s="258"/>
      <c r="T187" s="258"/>
      <c r="U187" s="258"/>
      <c r="V187" s="258"/>
      <c r="W187" s="258"/>
      <c r="X187" s="259"/>
      <c r="Y187" s="14"/>
      <c r="Z187" s="14"/>
      <c r="AA187" s="14"/>
      <c r="AB187" s="14"/>
      <c r="AC187" s="14"/>
      <c r="AD187" s="14"/>
      <c r="AE187" s="14"/>
      <c r="AT187" s="260" t="s">
        <v>206</v>
      </c>
      <c r="AU187" s="260" t="s">
        <v>84</v>
      </c>
      <c r="AV187" s="14" t="s">
        <v>84</v>
      </c>
      <c r="AW187" s="14" t="s">
        <v>5</v>
      </c>
      <c r="AX187" s="14" t="s">
        <v>74</v>
      </c>
      <c r="AY187" s="260" t="s">
        <v>194</v>
      </c>
    </row>
    <row r="188" s="15" customFormat="1">
      <c r="A188" s="15"/>
      <c r="B188" s="261"/>
      <c r="C188" s="262"/>
      <c r="D188" s="241" t="s">
        <v>206</v>
      </c>
      <c r="E188" s="263" t="s">
        <v>20</v>
      </c>
      <c r="F188" s="264" t="s">
        <v>210</v>
      </c>
      <c r="G188" s="262"/>
      <c r="H188" s="265">
        <v>7</v>
      </c>
      <c r="I188" s="266"/>
      <c r="J188" s="266"/>
      <c r="K188" s="262"/>
      <c r="L188" s="262"/>
      <c r="M188" s="267"/>
      <c r="N188" s="268"/>
      <c r="O188" s="269"/>
      <c r="P188" s="269"/>
      <c r="Q188" s="269"/>
      <c r="R188" s="269"/>
      <c r="S188" s="269"/>
      <c r="T188" s="269"/>
      <c r="U188" s="269"/>
      <c r="V188" s="269"/>
      <c r="W188" s="269"/>
      <c r="X188" s="270"/>
      <c r="Y188" s="15"/>
      <c r="Z188" s="15"/>
      <c r="AA188" s="15"/>
      <c r="AB188" s="15"/>
      <c r="AC188" s="15"/>
      <c r="AD188" s="15"/>
      <c r="AE188" s="15"/>
      <c r="AT188" s="271" t="s">
        <v>206</v>
      </c>
      <c r="AU188" s="271" t="s">
        <v>84</v>
      </c>
      <c r="AV188" s="15" t="s">
        <v>202</v>
      </c>
      <c r="AW188" s="15" t="s">
        <v>5</v>
      </c>
      <c r="AX188" s="15" t="s">
        <v>82</v>
      </c>
      <c r="AY188" s="271" t="s">
        <v>194</v>
      </c>
    </row>
    <row r="189" s="2" customFormat="1" ht="24.15" customHeight="1">
      <c r="A189" s="41"/>
      <c r="B189" s="42"/>
      <c r="C189" s="220" t="s">
        <v>9</v>
      </c>
      <c r="D189" s="220" t="s">
        <v>197</v>
      </c>
      <c r="E189" s="221" t="s">
        <v>2268</v>
      </c>
      <c r="F189" s="222" t="s">
        <v>2269</v>
      </c>
      <c r="G189" s="223" t="s">
        <v>503</v>
      </c>
      <c r="H189" s="224">
        <v>3</v>
      </c>
      <c r="I189" s="225"/>
      <c r="J189" s="225"/>
      <c r="K189" s="226">
        <f>ROUND(P189*H189,2)</f>
        <v>0</v>
      </c>
      <c r="L189" s="222" t="s">
        <v>201</v>
      </c>
      <c r="M189" s="47"/>
      <c r="N189" s="227" t="s">
        <v>20</v>
      </c>
      <c r="O189" s="228" t="s">
        <v>43</v>
      </c>
      <c r="P189" s="229">
        <f>I189+J189</f>
        <v>0</v>
      </c>
      <c r="Q189" s="229">
        <f>ROUND(I189*H189,2)</f>
        <v>0</v>
      </c>
      <c r="R189" s="229">
        <f>ROUND(J189*H189,2)</f>
        <v>0</v>
      </c>
      <c r="S189" s="87"/>
      <c r="T189" s="230">
        <f>S189*H189</f>
        <v>0</v>
      </c>
      <c r="U189" s="230">
        <v>0</v>
      </c>
      <c r="V189" s="230">
        <f>U189*H189</f>
        <v>0</v>
      </c>
      <c r="W189" s="230">
        <v>0</v>
      </c>
      <c r="X189" s="231">
        <f>W189*H189</f>
        <v>0</v>
      </c>
      <c r="Y189" s="41"/>
      <c r="Z189" s="41"/>
      <c r="AA189" s="41"/>
      <c r="AB189" s="41"/>
      <c r="AC189" s="41"/>
      <c r="AD189" s="41"/>
      <c r="AE189" s="41"/>
      <c r="AR189" s="232" t="s">
        <v>202</v>
      </c>
      <c r="AT189" s="232" t="s">
        <v>197</v>
      </c>
      <c r="AU189" s="232" t="s">
        <v>84</v>
      </c>
      <c r="AY189" s="20" t="s">
        <v>194</v>
      </c>
      <c r="BE189" s="233">
        <f>IF(O189="základní",K189,0)</f>
        <v>0</v>
      </c>
      <c r="BF189" s="233">
        <f>IF(O189="snížená",K189,0)</f>
        <v>0</v>
      </c>
      <c r="BG189" s="233">
        <f>IF(O189="zákl. přenesená",K189,0)</f>
        <v>0</v>
      </c>
      <c r="BH189" s="233">
        <f>IF(O189="sníž. přenesená",K189,0)</f>
        <v>0</v>
      </c>
      <c r="BI189" s="233">
        <f>IF(O189="nulová",K189,0)</f>
        <v>0</v>
      </c>
      <c r="BJ189" s="20" t="s">
        <v>82</v>
      </c>
      <c r="BK189" s="233">
        <f>ROUND(P189*H189,2)</f>
        <v>0</v>
      </c>
      <c r="BL189" s="20" t="s">
        <v>202</v>
      </c>
      <c r="BM189" s="232" t="s">
        <v>2270</v>
      </c>
    </row>
    <row r="190" s="2" customFormat="1">
      <c r="A190" s="41"/>
      <c r="B190" s="42"/>
      <c r="C190" s="43"/>
      <c r="D190" s="234" t="s">
        <v>204</v>
      </c>
      <c r="E190" s="43"/>
      <c r="F190" s="235" t="s">
        <v>2271</v>
      </c>
      <c r="G190" s="43"/>
      <c r="H190" s="43"/>
      <c r="I190" s="236"/>
      <c r="J190" s="236"/>
      <c r="K190" s="43"/>
      <c r="L190" s="43"/>
      <c r="M190" s="47"/>
      <c r="N190" s="237"/>
      <c r="O190" s="238"/>
      <c r="P190" s="87"/>
      <c r="Q190" s="87"/>
      <c r="R190" s="87"/>
      <c r="S190" s="87"/>
      <c r="T190" s="87"/>
      <c r="U190" s="87"/>
      <c r="V190" s="87"/>
      <c r="W190" s="87"/>
      <c r="X190" s="88"/>
      <c r="Y190" s="41"/>
      <c r="Z190" s="41"/>
      <c r="AA190" s="41"/>
      <c r="AB190" s="41"/>
      <c r="AC190" s="41"/>
      <c r="AD190" s="41"/>
      <c r="AE190" s="41"/>
      <c r="AT190" s="20" t="s">
        <v>204</v>
      </c>
      <c r="AU190" s="20" t="s">
        <v>84</v>
      </c>
    </row>
    <row r="191" s="13" customFormat="1">
      <c r="A191" s="13"/>
      <c r="B191" s="239"/>
      <c r="C191" s="240"/>
      <c r="D191" s="241" t="s">
        <v>206</v>
      </c>
      <c r="E191" s="242" t="s">
        <v>20</v>
      </c>
      <c r="F191" s="243" t="s">
        <v>2213</v>
      </c>
      <c r="G191" s="240"/>
      <c r="H191" s="242" t="s">
        <v>20</v>
      </c>
      <c r="I191" s="244"/>
      <c r="J191" s="244"/>
      <c r="K191" s="240"/>
      <c r="L191" s="240"/>
      <c r="M191" s="245"/>
      <c r="N191" s="246"/>
      <c r="O191" s="247"/>
      <c r="P191" s="247"/>
      <c r="Q191" s="247"/>
      <c r="R191" s="247"/>
      <c r="S191" s="247"/>
      <c r="T191" s="247"/>
      <c r="U191" s="247"/>
      <c r="V191" s="247"/>
      <c r="W191" s="247"/>
      <c r="X191" s="248"/>
      <c r="Y191" s="13"/>
      <c r="Z191" s="13"/>
      <c r="AA191" s="13"/>
      <c r="AB191" s="13"/>
      <c r="AC191" s="13"/>
      <c r="AD191" s="13"/>
      <c r="AE191" s="13"/>
      <c r="AT191" s="249" t="s">
        <v>206</v>
      </c>
      <c r="AU191" s="249" t="s">
        <v>84</v>
      </c>
      <c r="AV191" s="13" t="s">
        <v>82</v>
      </c>
      <c r="AW191" s="13" t="s">
        <v>5</v>
      </c>
      <c r="AX191" s="13" t="s">
        <v>74</v>
      </c>
      <c r="AY191" s="249" t="s">
        <v>194</v>
      </c>
    </row>
    <row r="192" s="13" customFormat="1">
      <c r="A192" s="13"/>
      <c r="B192" s="239"/>
      <c r="C192" s="240"/>
      <c r="D192" s="241" t="s">
        <v>206</v>
      </c>
      <c r="E192" s="242" t="s">
        <v>20</v>
      </c>
      <c r="F192" s="243" t="s">
        <v>2224</v>
      </c>
      <c r="G192" s="240"/>
      <c r="H192" s="242" t="s">
        <v>20</v>
      </c>
      <c r="I192" s="244"/>
      <c r="J192" s="244"/>
      <c r="K192" s="240"/>
      <c r="L192" s="240"/>
      <c r="M192" s="245"/>
      <c r="N192" s="246"/>
      <c r="O192" s="247"/>
      <c r="P192" s="247"/>
      <c r="Q192" s="247"/>
      <c r="R192" s="247"/>
      <c r="S192" s="247"/>
      <c r="T192" s="247"/>
      <c r="U192" s="247"/>
      <c r="V192" s="247"/>
      <c r="W192" s="247"/>
      <c r="X192" s="248"/>
      <c r="Y192" s="13"/>
      <c r="Z192" s="13"/>
      <c r="AA192" s="13"/>
      <c r="AB192" s="13"/>
      <c r="AC192" s="13"/>
      <c r="AD192" s="13"/>
      <c r="AE192" s="13"/>
      <c r="AT192" s="249" t="s">
        <v>206</v>
      </c>
      <c r="AU192" s="249" t="s">
        <v>84</v>
      </c>
      <c r="AV192" s="13" t="s">
        <v>82</v>
      </c>
      <c r="AW192" s="13" t="s">
        <v>5</v>
      </c>
      <c r="AX192" s="13" t="s">
        <v>74</v>
      </c>
      <c r="AY192" s="249" t="s">
        <v>194</v>
      </c>
    </row>
    <row r="193" s="13" customFormat="1">
      <c r="A193" s="13"/>
      <c r="B193" s="239"/>
      <c r="C193" s="240"/>
      <c r="D193" s="241" t="s">
        <v>206</v>
      </c>
      <c r="E193" s="242" t="s">
        <v>20</v>
      </c>
      <c r="F193" s="243" t="s">
        <v>506</v>
      </c>
      <c r="G193" s="240"/>
      <c r="H193" s="242" t="s">
        <v>20</v>
      </c>
      <c r="I193" s="244"/>
      <c r="J193" s="244"/>
      <c r="K193" s="240"/>
      <c r="L193" s="240"/>
      <c r="M193" s="245"/>
      <c r="N193" s="246"/>
      <c r="O193" s="247"/>
      <c r="P193" s="247"/>
      <c r="Q193" s="247"/>
      <c r="R193" s="247"/>
      <c r="S193" s="247"/>
      <c r="T193" s="247"/>
      <c r="U193" s="247"/>
      <c r="V193" s="247"/>
      <c r="W193" s="247"/>
      <c r="X193" s="248"/>
      <c r="Y193" s="13"/>
      <c r="Z193" s="13"/>
      <c r="AA193" s="13"/>
      <c r="AB193" s="13"/>
      <c r="AC193" s="13"/>
      <c r="AD193" s="13"/>
      <c r="AE193" s="13"/>
      <c r="AT193" s="249" t="s">
        <v>206</v>
      </c>
      <c r="AU193" s="249" t="s">
        <v>84</v>
      </c>
      <c r="AV193" s="13" t="s">
        <v>82</v>
      </c>
      <c r="AW193" s="13" t="s">
        <v>5</v>
      </c>
      <c r="AX193" s="13" t="s">
        <v>74</v>
      </c>
      <c r="AY193" s="249" t="s">
        <v>194</v>
      </c>
    </row>
    <row r="194" s="14" customFormat="1">
      <c r="A194" s="14"/>
      <c r="B194" s="250"/>
      <c r="C194" s="251"/>
      <c r="D194" s="241" t="s">
        <v>206</v>
      </c>
      <c r="E194" s="252" t="s">
        <v>20</v>
      </c>
      <c r="F194" s="253" t="s">
        <v>215</v>
      </c>
      <c r="G194" s="251"/>
      <c r="H194" s="254">
        <v>3</v>
      </c>
      <c r="I194" s="255"/>
      <c r="J194" s="255"/>
      <c r="K194" s="251"/>
      <c r="L194" s="251"/>
      <c r="M194" s="256"/>
      <c r="N194" s="257"/>
      <c r="O194" s="258"/>
      <c r="P194" s="258"/>
      <c r="Q194" s="258"/>
      <c r="R194" s="258"/>
      <c r="S194" s="258"/>
      <c r="T194" s="258"/>
      <c r="U194" s="258"/>
      <c r="V194" s="258"/>
      <c r="W194" s="258"/>
      <c r="X194" s="259"/>
      <c r="Y194" s="14"/>
      <c r="Z194" s="14"/>
      <c r="AA194" s="14"/>
      <c r="AB194" s="14"/>
      <c r="AC194" s="14"/>
      <c r="AD194" s="14"/>
      <c r="AE194" s="14"/>
      <c r="AT194" s="260" t="s">
        <v>206</v>
      </c>
      <c r="AU194" s="260" t="s">
        <v>84</v>
      </c>
      <c r="AV194" s="14" t="s">
        <v>84</v>
      </c>
      <c r="AW194" s="14" t="s">
        <v>5</v>
      </c>
      <c r="AX194" s="14" t="s">
        <v>74</v>
      </c>
      <c r="AY194" s="260" t="s">
        <v>194</v>
      </c>
    </row>
    <row r="195" s="15" customFormat="1">
      <c r="A195" s="15"/>
      <c r="B195" s="261"/>
      <c r="C195" s="262"/>
      <c r="D195" s="241" t="s">
        <v>206</v>
      </c>
      <c r="E195" s="263" t="s">
        <v>20</v>
      </c>
      <c r="F195" s="264" t="s">
        <v>210</v>
      </c>
      <c r="G195" s="262"/>
      <c r="H195" s="265">
        <v>3</v>
      </c>
      <c r="I195" s="266"/>
      <c r="J195" s="266"/>
      <c r="K195" s="262"/>
      <c r="L195" s="262"/>
      <c r="M195" s="267"/>
      <c r="N195" s="268"/>
      <c r="O195" s="269"/>
      <c r="P195" s="269"/>
      <c r="Q195" s="269"/>
      <c r="R195" s="269"/>
      <c r="S195" s="269"/>
      <c r="T195" s="269"/>
      <c r="U195" s="269"/>
      <c r="V195" s="269"/>
      <c r="W195" s="269"/>
      <c r="X195" s="270"/>
      <c r="Y195" s="15"/>
      <c r="Z195" s="15"/>
      <c r="AA195" s="15"/>
      <c r="AB195" s="15"/>
      <c r="AC195" s="15"/>
      <c r="AD195" s="15"/>
      <c r="AE195" s="15"/>
      <c r="AT195" s="271" t="s">
        <v>206</v>
      </c>
      <c r="AU195" s="271" t="s">
        <v>84</v>
      </c>
      <c r="AV195" s="15" t="s">
        <v>202</v>
      </c>
      <c r="AW195" s="15" t="s">
        <v>5</v>
      </c>
      <c r="AX195" s="15" t="s">
        <v>82</v>
      </c>
      <c r="AY195" s="271" t="s">
        <v>194</v>
      </c>
    </row>
    <row r="196" s="2" customFormat="1" ht="33" customHeight="1">
      <c r="A196" s="41"/>
      <c r="B196" s="42"/>
      <c r="C196" s="220" t="s">
        <v>273</v>
      </c>
      <c r="D196" s="220" t="s">
        <v>197</v>
      </c>
      <c r="E196" s="221" t="s">
        <v>2272</v>
      </c>
      <c r="F196" s="222" t="s">
        <v>2273</v>
      </c>
      <c r="G196" s="223" t="s">
        <v>503</v>
      </c>
      <c r="H196" s="224">
        <v>70</v>
      </c>
      <c r="I196" s="225"/>
      <c r="J196" s="225"/>
      <c r="K196" s="226">
        <f>ROUND(P196*H196,2)</f>
        <v>0</v>
      </c>
      <c r="L196" s="222" t="s">
        <v>201</v>
      </c>
      <c r="M196" s="47"/>
      <c r="N196" s="227" t="s">
        <v>20</v>
      </c>
      <c r="O196" s="228" t="s">
        <v>43</v>
      </c>
      <c r="P196" s="229">
        <f>I196+J196</f>
        <v>0</v>
      </c>
      <c r="Q196" s="229">
        <f>ROUND(I196*H196,2)</f>
        <v>0</v>
      </c>
      <c r="R196" s="229">
        <f>ROUND(J196*H196,2)</f>
        <v>0</v>
      </c>
      <c r="S196" s="87"/>
      <c r="T196" s="230">
        <f>S196*H196</f>
        <v>0</v>
      </c>
      <c r="U196" s="230">
        <v>0</v>
      </c>
      <c r="V196" s="230">
        <f>U196*H196</f>
        <v>0</v>
      </c>
      <c r="W196" s="230">
        <v>0</v>
      </c>
      <c r="X196" s="231">
        <f>W196*H196</f>
        <v>0</v>
      </c>
      <c r="Y196" s="41"/>
      <c r="Z196" s="41"/>
      <c r="AA196" s="41"/>
      <c r="AB196" s="41"/>
      <c r="AC196" s="41"/>
      <c r="AD196" s="41"/>
      <c r="AE196" s="41"/>
      <c r="AR196" s="232" t="s">
        <v>202</v>
      </c>
      <c r="AT196" s="232" t="s">
        <v>197</v>
      </c>
      <c r="AU196" s="232" t="s">
        <v>84</v>
      </c>
      <c r="AY196" s="20" t="s">
        <v>194</v>
      </c>
      <c r="BE196" s="233">
        <f>IF(O196="základní",K196,0)</f>
        <v>0</v>
      </c>
      <c r="BF196" s="233">
        <f>IF(O196="snížená",K196,0)</f>
        <v>0</v>
      </c>
      <c r="BG196" s="233">
        <f>IF(O196="zákl. přenesená",K196,0)</f>
        <v>0</v>
      </c>
      <c r="BH196" s="233">
        <f>IF(O196="sníž. přenesená",K196,0)</f>
        <v>0</v>
      </c>
      <c r="BI196" s="233">
        <f>IF(O196="nulová",K196,0)</f>
        <v>0</v>
      </c>
      <c r="BJ196" s="20" t="s">
        <v>82</v>
      </c>
      <c r="BK196" s="233">
        <f>ROUND(P196*H196,2)</f>
        <v>0</v>
      </c>
      <c r="BL196" s="20" t="s">
        <v>202</v>
      </c>
      <c r="BM196" s="232" t="s">
        <v>2274</v>
      </c>
    </row>
    <row r="197" s="2" customFormat="1">
      <c r="A197" s="41"/>
      <c r="B197" s="42"/>
      <c r="C197" s="43"/>
      <c r="D197" s="234" t="s">
        <v>204</v>
      </c>
      <c r="E197" s="43"/>
      <c r="F197" s="235" t="s">
        <v>2275</v>
      </c>
      <c r="G197" s="43"/>
      <c r="H197" s="43"/>
      <c r="I197" s="236"/>
      <c r="J197" s="236"/>
      <c r="K197" s="43"/>
      <c r="L197" s="43"/>
      <c r="M197" s="47"/>
      <c r="N197" s="237"/>
      <c r="O197" s="238"/>
      <c r="P197" s="87"/>
      <c r="Q197" s="87"/>
      <c r="R197" s="87"/>
      <c r="S197" s="87"/>
      <c r="T197" s="87"/>
      <c r="U197" s="87"/>
      <c r="V197" s="87"/>
      <c r="W197" s="87"/>
      <c r="X197" s="88"/>
      <c r="Y197" s="41"/>
      <c r="Z197" s="41"/>
      <c r="AA197" s="41"/>
      <c r="AB197" s="41"/>
      <c r="AC197" s="41"/>
      <c r="AD197" s="41"/>
      <c r="AE197" s="41"/>
      <c r="AT197" s="20" t="s">
        <v>204</v>
      </c>
      <c r="AU197" s="20" t="s">
        <v>84</v>
      </c>
    </row>
    <row r="198" s="13" customFormat="1">
      <c r="A198" s="13"/>
      <c r="B198" s="239"/>
      <c r="C198" s="240"/>
      <c r="D198" s="241" t="s">
        <v>206</v>
      </c>
      <c r="E198" s="242" t="s">
        <v>20</v>
      </c>
      <c r="F198" s="243" t="s">
        <v>2213</v>
      </c>
      <c r="G198" s="240"/>
      <c r="H198" s="242" t="s">
        <v>20</v>
      </c>
      <c r="I198" s="244"/>
      <c r="J198" s="244"/>
      <c r="K198" s="240"/>
      <c r="L198" s="240"/>
      <c r="M198" s="245"/>
      <c r="N198" s="246"/>
      <c r="O198" s="247"/>
      <c r="P198" s="247"/>
      <c r="Q198" s="247"/>
      <c r="R198" s="247"/>
      <c r="S198" s="247"/>
      <c r="T198" s="247"/>
      <c r="U198" s="247"/>
      <c r="V198" s="247"/>
      <c r="W198" s="247"/>
      <c r="X198" s="248"/>
      <c r="Y198" s="13"/>
      <c r="Z198" s="13"/>
      <c r="AA198" s="13"/>
      <c r="AB198" s="13"/>
      <c r="AC198" s="13"/>
      <c r="AD198" s="13"/>
      <c r="AE198" s="13"/>
      <c r="AT198" s="249" t="s">
        <v>206</v>
      </c>
      <c r="AU198" s="249" t="s">
        <v>84</v>
      </c>
      <c r="AV198" s="13" t="s">
        <v>82</v>
      </c>
      <c r="AW198" s="13" t="s">
        <v>5</v>
      </c>
      <c r="AX198" s="13" t="s">
        <v>74</v>
      </c>
      <c r="AY198" s="249" t="s">
        <v>194</v>
      </c>
    </row>
    <row r="199" s="13" customFormat="1">
      <c r="A199" s="13"/>
      <c r="B199" s="239"/>
      <c r="C199" s="240"/>
      <c r="D199" s="241" t="s">
        <v>206</v>
      </c>
      <c r="E199" s="242" t="s">
        <v>20</v>
      </c>
      <c r="F199" s="243" t="s">
        <v>2214</v>
      </c>
      <c r="G199" s="240"/>
      <c r="H199" s="242" t="s">
        <v>20</v>
      </c>
      <c r="I199" s="244"/>
      <c r="J199" s="244"/>
      <c r="K199" s="240"/>
      <c r="L199" s="240"/>
      <c r="M199" s="245"/>
      <c r="N199" s="246"/>
      <c r="O199" s="247"/>
      <c r="P199" s="247"/>
      <c r="Q199" s="247"/>
      <c r="R199" s="247"/>
      <c r="S199" s="247"/>
      <c r="T199" s="247"/>
      <c r="U199" s="247"/>
      <c r="V199" s="247"/>
      <c r="W199" s="247"/>
      <c r="X199" s="248"/>
      <c r="Y199" s="13"/>
      <c r="Z199" s="13"/>
      <c r="AA199" s="13"/>
      <c r="AB199" s="13"/>
      <c r="AC199" s="13"/>
      <c r="AD199" s="13"/>
      <c r="AE199" s="13"/>
      <c r="AT199" s="249" t="s">
        <v>206</v>
      </c>
      <c r="AU199" s="249" t="s">
        <v>84</v>
      </c>
      <c r="AV199" s="13" t="s">
        <v>82</v>
      </c>
      <c r="AW199" s="13" t="s">
        <v>5</v>
      </c>
      <c r="AX199" s="13" t="s">
        <v>74</v>
      </c>
      <c r="AY199" s="249" t="s">
        <v>194</v>
      </c>
    </row>
    <row r="200" s="13" customFormat="1">
      <c r="A200" s="13"/>
      <c r="B200" s="239"/>
      <c r="C200" s="240"/>
      <c r="D200" s="241" t="s">
        <v>206</v>
      </c>
      <c r="E200" s="242" t="s">
        <v>20</v>
      </c>
      <c r="F200" s="243" t="s">
        <v>506</v>
      </c>
      <c r="G200" s="240"/>
      <c r="H200" s="242" t="s">
        <v>20</v>
      </c>
      <c r="I200" s="244"/>
      <c r="J200" s="244"/>
      <c r="K200" s="240"/>
      <c r="L200" s="240"/>
      <c r="M200" s="245"/>
      <c r="N200" s="246"/>
      <c r="O200" s="247"/>
      <c r="P200" s="247"/>
      <c r="Q200" s="247"/>
      <c r="R200" s="247"/>
      <c r="S200" s="247"/>
      <c r="T200" s="247"/>
      <c r="U200" s="247"/>
      <c r="V200" s="247"/>
      <c r="W200" s="247"/>
      <c r="X200" s="248"/>
      <c r="Y200" s="13"/>
      <c r="Z200" s="13"/>
      <c r="AA200" s="13"/>
      <c r="AB200" s="13"/>
      <c r="AC200" s="13"/>
      <c r="AD200" s="13"/>
      <c r="AE200" s="13"/>
      <c r="AT200" s="249" t="s">
        <v>206</v>
      </c>
      <c r="AU200" s="249" t="s">
        <v>84</v>
      </c>
      <c r="AV200" s="13" t="s">
        <v>82</v>
      </c>
      <c r="AW200" s="13" t="s">
        <v>5</v>
      </c>
      <c r="AX200" s="13" t="s">
        <v>74</v>
      </c>
      <c r="AY200" s="249" t="s">
        <v>194</v>
      </c>
    </row>
    <row r="201" s="14" customFormat="1">
      <c r="A201" s="14"/>
      <c r="B201" s="250"/>
      <c r="C201" s="251"/>
      <c r="D201" s="241" t="s">
        <v>206</v>
      </c>
      <c r="E201" s="252" t="s">
        <v>20</v>
      </c>
      <c r="F201" s="253" t="s">
        <v>232</v>
      </c>
      <c r="G201" s="251"/>
      <c r="H201" s="254">
        <v>5</v>
      </c>
      <c r="I201" s="255"/>
      <c r="J201" s="255"/>
      <c r="K201" s="251"/>
      <c r="L201" s="251"/>
      <c r="M201" s="256"/>
      <c r="N201" s="257"/>
      <c r="O201" s="258"/>
      <c r="P201" s="258"/>
      <c r="Q201" s="258"/>
      <c r="R201" s="258"/>
      <c r="S201" s="258"/>
      <c r="T201" s="258"/>
      <c r="U201" s="258"/>
      <c r="V201" s="258"/>
      <c r="W201" s="258"/>
      <c r="X201" s="259"/>
      <c r="Y201" s="14"/>
      <c r="Z201" s="14"/>
      <c r="AA201" s="14"/>
      <c r="AB201" s="14"/>
      <c r="AC201" s="14"/>
      <c r="AD201" s="14"/>
      <c r="AE201" s="14"/>
      <c r="AT201" s="260" t="s">
        <v>206</v>
      </c>
      <c r="AU201" s="260" t="s">
        <v>84</v>
      </c>
      <c r="AV201" s="14" t="s">
        <v>84</v>
      </c>
      <c r="AW201" s="14" t="s">
        <v>5</v>
      </c>
      <c r="AX201" s="14" t="s">
        <v>74</v>
      </c>
      <c r="AY201" s="260" t="s">
        <v>194</v>
      </c>
    </row>
    <row r="202" s="13" customFormat="1">
      <c r="A202" s="13"/>
      <c r="B202" s="239"/>
      <c r="C202" s="240"/>
      <c r="D202" s="241" t="s">
        <v>206</v>
      </c>
      <c r="E202" s="242" t="s">
        <v>20</v>
      </c>
      <c r="F202" s="243" t="s">
        <v>2213</v>
      </c>
      <c r="G202" s="240"/>
      <c r="H202" s="242" t="s">
        <v>20</v>
      </c>
      <c r="I202" s="244"/>
      <c r="J202" s="244"/>
      <c r="K202" s="240"/>
      <c r="L202" s="240"/>
      <c r="M202" s="245"/>
      <c r="N202" s="246"/>
      <c r="O202" s="247"/>
      <c r="P202" s="247"/>
      <c r="Q202" s="247"/>
      <c r="R202" s="247"/>
      <c r="S202" s="247"/>
      <c r="T202" s="247"/>
      <c r="U202" s="247"/>
      <c r="V202" s="247"/>
      <c r="W202" s="247"/>
      <c r="X202" s="248"/>
      <c r="Y202" s="13"/>
      <c r="Z202" s="13"/>
      <c r="AA202" s="13"/>
      <c r="AB202" s="13"/>
      <c r="AC202" s="13"/>
      <c r="AD202" s="13"/>
      <c r="AE202" s="13"/>
      <c r="AT202" s="249" t="s">
        <v>206</v>
      </c>
      <c r="AU202" s="249" t="s">
        <v>84</v>
      </c>
      <c r="AV202" s="13" t="s">
        <v>82</v>
      </c>
      <c r="AW202" s="13" t="s">
        <v>5</v>
      </c>
      <c r="AX202" s="13" t="s">
        <v>74</v>
      </c>
      <c r="AY202" s="249" t="s">
        <v>194</v>
      </c>
    </row>
    <row r="203" s="13" customFormat="1">
      <c r="A203" s="13"/>
      <c r="B203" s="239"/>
      <c r="C203" s="240"/>
      <c r="D203" s="241" t="s">
        <v>206</v>
      </c>
      <c r="E203" s="242" t="s">
        <v>20</v>
      </c>
      <c r="F203" s="243" t="s">
        <v>2219</v>
      </c>
      <c r="G203" s="240"/>
      <c r="H203" s="242" t="s">
        <v>20</v>
      </c>
      <c r="I203" s="244"/>
      <c r="J203" s="244"/>
      <c r="K203" s="240"/>
      <c r="L203" s="240"/>
      <c r="M203" s="245"/>
      <c r="N203" s="246"/>
      <c r="O203" s="247"/>
      <c r="P203" s="247"/>
      <c r="Q203" s="247"/>
      <c r="R203" s="247"/>
      <c r="S203" s="247"/>
      <c r="T203" s="247"/>
      <c r="U203" s="247"/>
      <c r="V203" s="247"/>
      <c r="W203" s="247"/>
      <c r="X203" s="248"/>
      <c r="Y203" s="13"/>
      <c r="Z203" s="13"/>
      <c r="AA203" s="13"/>
      <c r="AB203" s="13"/>
      <c r="AC203" s="13"/>
      <c r="AD203" s="13"/>
      <c r="AE203" s="13"/>
      <c r="AT203" s="249" t="s">
        <v>206</v>
      </c>
      <c r="AU203" s="249" t="s">
        <v>84</v>
      </c>
      <c r="AV203" s="13" t="s">
        <v>82</v>
      </c>
      <c r="AW203" s="13" t="s">
        <v>5</v>
      </c>
      <c r="AX203" s="13" t="s">
        <v>74</v>
      </c>
      <c r="AY203" s="249" t="s">
        <v>194</v>
      </c>
    </row>
    <row r="204" s="13" customFormat="1">
      <c r="A204" s="13"/>
      <c r="B204" s="239"/>
      <c r="C204" s="240"/>
      <c r="D204" s="241" t="s">
        <v>206</v>
      </c>
      <c r="E204" s="242" t="s">
        <v>20</v>
      </c>
      <c r="F204" s="243" t="s">
        <v>506</v>
      </c>
      <c r="G204" s="240"/>
      <c r="H204" s="242" t="s">
        <v>20</v>
      </c>
      <c r="I204" s="244"/>
      <c r="J204" s="244"/>
      <c r="K204" s="240"/>
      <c r="L204" s="240"/>
      <c r="M204" s="245"/>
      <c r="N204" s="246"/>
      <c r="O204" s="247"/>
      <c r="P204" s="247"/>
      <c r="Q204" s="247"/>
      <c r="R204" s="247"/>
      <c r="S204" s="247"/>
      <c r="T204" s="247"/>
      <c r="U204" s="247"/>
      <c r="V204" s="247"/>
      <c r="W204" s="247"/>
      <c r="X204" s="248"/>
      <c r="Y204" s="13"/>
      <c r="Z204" s="13"/>
      <c r="AA204" s="13"/>
      <c r="AB204" s="13"/>
      <c r="AC204" s="13"/>
      <c r="AD204" s="13"/>
      <c r="AE204" s="13"/>
      <c r="AT204" s="249" t="s">
        <v>206</v>
      </c>
      <c r="AU204" s="249" t="s">
        <v>84</v>
      </c>
      <c r="AV204" s="13" t="s">
        <v>82</v>
      </c>
      <c r="AW204" s="13" t="s">
        <v>5</v>
      </c>
      <c r="AX204" s="13" t="s">
        <v>74</v>
      </c>
      <c r="AY204" s="249" t="s">
        <v>194</v>
      </c>
    </row>
    <row r="205" s="14" customFormat="1">
      <c r="A205" s="14"/>
      <c r="B205" s="250"/>
      <c r="C205" s="251"/>
      <c r="D205" s="241" t="s">
        <v>206</v>
      </c>
      <c r="E205" s="252" t="s">
        <v>20</v>
      </c>
      <c r="F205" s="253" t="s">
        <v>84</v>
      </c>
      <c r="G205" s="251"/>
      <c r="H205" s="254">
        <v>2</v>
      </c>
      <c r="I205" s="255"/>
      <c r="J205" s="255"/>
      <c r="K205" s="251"/>
      <c r="L205" s="251"/>
      <c r="M205" s="256"/>
      <c r="N205" s="257"/>
      <c r="O205" s="258"/>
      <c r="P205" s="258"/>
      <c r="Q205" s="258"/>
      <c r="R205" s="258"/>
      <c r="S205" s="258"/>
      <c r="T205" s="258"/>
      <c r="U205" s="258"/>
      <c r="V205" s="258"/>
      <c r="W205" s="258"/>
      <c r="X205" s="259"/>
      <c r="Y205" s="14"/>
      <c r="Z205" s="14"/>
      <c r="AA205" s="14"/>
      <c r="AB205" s="14"/>
      <c r="AC205" s="14"/>
      <c r="AD205" s="14"/>
      <c r="AE205" s="14"/>
      <c r="AT205" s="260" t="s">
        <v>206</v>
      </c>
      <c r="AU205" s="260" t="s">
        <v>84</v>
      </c>
      <c r="AV205" s="14" t="s">
        <v>84</v>
      </c>
      <c r="AW205" s="14" t="s">
        <v>5</v>
      </c>
      <c r="AX205" s="14" t="s">
        <v>74</v>
      </c>
      <c r="AY205" s="260" t="s">
        <v>194</v>
      </c>
    </row>
    <row r="206" s="15" customFormat="1">
      <c r="A206" s="15"/>
      <c r="B206" s="261"/>
      <c r="C206" s="262"/>
      <c r="D206" s="241" t="s">
        <v>206</v>
      </c>
      <c r="E206" s="263" t="s">
        <v>20</v>
      </c>
      <c r="F206" s="264" t="s">
        <v>210</v>
      </c>
      <c r="G206" s="262"/>
      <c r="H206" s="265">
        <v>7</v>
      </c>
      <c r="I206" s="266"/>
      <c r="J206" s="266"/>
      <c r="K206" s="262"/>
      <c r="L206" s="262"/>
      <c r="M206" s="267"/>
      <c r="N206" s="268"/>
      <c r="O206" s="269"/>
      <c r="P206" s="269"/>
      <c r="Q206" s="269"/>
      <c r="R206" s="269"/>
      <c r="S206" s="269"/>
      <c r="T206" s="269"/>
      <c r="U206" s="269"/>
      <c r="V206" s="269"/>
      <c r="W206" s="269"/>
      <c r="X206" s="270"/>
      <c r="Y206" s="15"/>
      <c r="Z206" s="15"/>
      <c r="AA206" s="15"/>
      <c r="AB206" s="15"/>
      <c r="AC206" s="15"/>
      <c r="AD206" s="15"/>
      <c r="AE206" s="15"/>
      <c r="AT206" s="271" t="s">
        <v>206</v>
      </c>
      <c r="AU206" s="271" t="s">
        <v>84</v>
      </c>
      <c r="AV206" s="15" t="s">
        <v>202</v>
      </c>
      <c r="AW206" s="15" t="s">
        <v>5</v>
      </c>
      <c r="AX206" s="15" t="s">
        <v>82</v>
      </c>
      <c r="AY206" s="271" t="s">
        <v>194</v>
      </c>
    </row>
    <row r="207" s="14" customFormat="1">
      <c r="A207" s="14"/>
      <c r="B207" s="250"/>
      <c r="C207" s="251"/>
      <c r="D207" s="241" t="s">
        <v>206</v>
      </c>
      <c r="E207" s="251"/>
      <c r="F207" s="253" t="s">
        <v>2276</v>
      </c>
      <c r="G207" s="251"/>
      <c r="H207" s="254">
        <v>70</v>
      </c>
      <c r="I207" s="255"/>
      <c r="J207" s="255"/>
      <c r="K207" s="251"/>
      <c r="L207" s="251"/>
      <c r="M207" s="256"/>
      <c r="N207" s="257"/>
      <c r="O207" s="258"/>
      <c r="P207" s="258"/>
      <c r="Q207" s="258"/>
      <c r="R207" s="258"/>
      <c r="S207" s="258"/>
      <c r="T207" s="258"/>
      <c r="U207" s="258"/>
      <c r="V207" s="258"/>
      <c r="W207" s="258"/>
      <c r="X207" s="259"/>
      <c r="Y207" s="14"/>
      <c r="Z207" s="14"/>
      <c r="AA207" s="14"/>
      <c r="AB207" s="14"/>
      <c r="AC207" s="14"/>
      <c r="AD207" s="14"/>
      <c r="AE207" s="14"/>
      <c r="AT207" s="260" t="s">
        <v>206</v>
      </c>
      <c r="AU207" s="260" t="s">
        <v>84</v>
      </c>
      <c r="AV207" s="14" t="s">
        <v>84</v>
      </c>
      <c r="AW207" s="14" t="s">
        <v>4</v>
      </c>
      <c r="AX207" s="14" t="s">
        <v>82</v>
      </c>
      <c r="AY207" s="260" t="s">
        <v>194</v>
      </c>
    </row>
    <row r="208" s="2" customFormat="1" ht="33" customHeight="1">
      <c r="A208" s="41"/>
      <c r="B208" s="42"/>
      <c r="C208" s="220" t="s">
        <v>280</v>
      </c>
      <c r="D208" s="220" t="s">
        <v>197</v>
      </c>
      <c r="E208" s="221" t="s">
        <v>2277</v>
      </c>
      <c r="F208" s="222" t="s">
        <v>2278</v>
      </c>
      <c r="G208" s="223" t="s">
        <v>503</v>
      </c>
      <c r="H208" s="224">
        <v>30</v>
      </c>
      <c r="I208" s="225"/>
      <c r="J208" s="225"/>
      <c r="K208" s="226">
        <f>ROUND(P208*H208,2)</f>
        <v>0</v>
      </c>
      <c r="L208" s="222" t="s">
        <v>201</v>
      </c>
      <c r="M208" s="47"/>
      <c r="N208" s="227" t="s">
        <v>20</v>
      </c>
      <c r="O208" s="228" t="s">
        <v>43</v>
      </c>
      <c r="P208" s="229">
        <f>I208+J208</f>
        <v>0</v>
      </c>
      <c r="Q208" s="229">
        <f>ROUND(I208*H208,2)</f>
        <v>0</v>
      </c>
      <c r="R208" s="229">
        <f>ROUND(J208*H208,2)</f>
        <v>0</v>
      </c>
      <c r="S208" s="87"/>
      <c r="T208" s="230">
        <f>S208*H208</f>
        <v>0</v>
      </c>
      <c r="U208" s="230">
        <v>0</v>
      </c>
      <c r="V208" s="230">
        <f>U208*H208</f>
        <v>0</v>
      </c>
      <c r="W208" s="230">
        <v>0</v>
      </c>
      <c r="X208" s="231">
        <f>W208*H208</f>
        <v>0</v>
      </c>
      <c r="Y208" s="41"/>
      <c r="Z208" s="41"/>
      <c r="AA208" s="41"/>
      <c r="AB208" s="41"/>
      <c r="AC208" s="41"/>
      <c r="AD208" s="41"/>
      <c r="AE208" s="41"/>
      <c r="AR208" s="232" t="s">
        <v>202</v>
      </c>
      <c r="AT208" s="232" t="s">
        <v>197</v>
      </c>
      <c r="AU208" s="232" t="s">
        <v>84</v>
      </c>
      <c r="AY208" s="20" t="s">
        <v>194</v>
      </c>
      <c r="BE208" s="233">
        <f>IF(O208="základní",K208,0)</f>
        <v>0</v>
      </c>
      <c r="BF208" s="233">
        <f>IF(O208="snížená",K208,0)</f>
        <v>0</v>
      </c>
      <c r="BG208" s="233">
        <f>IF(O208="zákl. přenesená",K208,0)</f>
        <v>0</v>
      </c>
      <c r="BH208" s="233">
        <f>IF(O208="sníž. přenesená",K208,0)</f>
        <v>0</v>
      </c>
      <c r="BI208" s="233">
        <f>IF(O208="nulová",K208,0)</f>
        <v>0</v>
      </c>
      <c r="BJ208" s="20" t="s">
        <v>82</v>
      </c>
      <c r="BK208" s="233">
        <f>ROUND(P208*H208,2)</f>
        <v>0</v>
      </c>
      <c r="BL208" s="20" t="s">
        <v>202</v>
      </c>
      <c r="BM208" s="232" t="s">
        <v>2279</v>
      </c>
    </row>
    <row r="209" s="2" customFormat="1">
      <c r="A209" s="41"/>
      <c r="B209" s="42"/>
      <c r="C209" s="43"/>
      <c r="D209" s="234" t="s">
        <v>204</v>
      </c>
      <c r="E209" s="43"/>
      <c r="F209" s="235" t="s">
        <v>2280</v>
      </c>
      <c r="G209" s="43"/>
      <c r="H209" s="43"/>
      <c r="I209" s="236"/>
      <c r="J209" s="236"/>
      <c r="K209" s="43"/>
      <c r="L209" s="43"/>
      <c r="M209" s="47"/>
      <c r="N209" s="237"/>
      <c r="O209" s="238"/>
      <c r="P209" s="87"/>
      <c r="Q209" s="87"/>
      <c r="R209" s="87"/>
      <c r="S209" s="87"/>
      <c r="T209" s="87"/>
      <c r="U209" s="87"/>
      <c r="V209" s="87"/>
      <c r="W209" s="87"/>
      <c r="X209" s="88"/>
      <c r="Y209" s="41"/>
      <c r="Z209" s="41"/>
      <c r="AA209" s="41"/>
      <c r="AB209" s="41"/>
      <c r="AC209" s="41"/>
      <c r="AD209" s="41"/>
      <c r="AE209" s="41"/>
      <c r="AT209" s="20" t="s">
        <v>204</v>
      </c>
      <c r="AU209" s="20" t="s">
        <v>84</v>
      </c>
    </row>
    <row r="210" s="13" customFormat="1">
      <c r="A210" s="13"/>
      <c r="B210" s="239"/>
      <c r="C210" s="240"/>
      <c r="D210" s="241" t="s">
        <v>206</v>
      </c>
      <c r="E210" s="242" t="s">
        <v>20</v>
      </c>
      <c r="F210" s="243" t="s">
        <v>2213</v>
      </c>
      <c r="G210" s="240"/>
      <c r="H210" s="242" t="s">
        <v>20</v>
      </c>
      <c r="I210" s="244"/>
      <c r="J210" s="244"/>
      <c r="K210" s="240"/>
      <c r="L210" s="240"/>
      <c r="M210" s="245"/>
      <c r="N210" s="246"/>
      <c r="O210" s="247"/>
      <c r="P210" s="247"/>
      <c r="Q210" s="247"/>
      <c r="R210" s="247"/>
      <c r="S210" s="247"/>
      <c r="T210" s="247"/>
      <c r="U210" s="247"/>
      <c r="V210" s="247"/>
      <c r="W210" s="247"/>
      <c r="X210" s="248"/>
      <c r="Y210" s="13"/>
      <c r="Z210" s="13"/>
      <c r="AA210" s="13"/>
      <c r="AB210" s="13"/>
      <c r="AC210" s="13"/>
      <c r="AD210" s="13"/>
      <c r="AE210" s="13"/>
      <c r="AT210" s="249" t="s">
        <v>206</v>
      </c>
      <c r="AU210" s="249" t="s">
        <v>84</v>
      </c>
      <c r="AV210" s="13" t="s">
        <v>82</v>
      </c>
      <c r="AW210" s="13" t="s">
        <v>5</v>
      </c>
      <c r="AX210" s="13" t="s">
        <v>74</v>
      </c>
      <c r="AY210" s="249" t="s">
        <v>194</v>
      </c>
    </row>
    <row r="211" s="13" customFormat="1">
      <c r="A211" s="13"/>
      <c r="B211" s="239"/>
      <c r="C211" s="240"/>
      <c r="D211" s="241" t="s">
        <v>206</v>
      </c>
      <c r="E211" s="242" t="s">
        <v>20</v>
      </c>
      <c r="F211" s="243" t="s">
        <v>2224</v>
      </c>
      <c r="G211" s="240"/>
      <c r="H211" s="242" t="s">
        <v>20</v>
      </c>
      <c r="I211" s="244"/>
      <c r="J211" s="244"/>
      <c r="K211" s="240"/>
      <c r="L211" s="240"/>
      <c r="M211" s="245"/>
      <c r="N211" s="246"/>
      <c r="O211" s="247"/>
      <c r="P211" s="247"/>
      <c r="Q211" s="247"/>
      <c r="R211" s="247"/>
      <c r="S211" s="247"/>
      <c r="T211" s="247"/>
      <c r="U211" s="247"/>
      <c r="V211" s="247"/>
      <c r="W211" s="247"/>
      <c r="X211" s="248"/>
      <c r="Y211" s="13"/>
      <c r="Z211" s="13"/>
      <c r="AA211" s="13"/>
      <c r="AB211" s="13"/>
      <c r="AC211" s="13"/>
      <c r="AD211" s="13"/>
      <c r="AE211" s="13"/>
      <c r="AT211" s="249" t="s">
        <v>206</v>
      </c>
      <c r="AU211" s="249" t="s">
        <v>84</v>
      </c>
      <c r="AV211" s="13" t="s">
        <v>82</v>
      </c>
      <c r="AW211" s="13" t="s">
        <v>5</v>
      </c>
      <c r="AX211" s="13" t="s">
        <v>74</v>
      </c>
      <c r="AY211" s="249" t="s">
        <v>194</v>
      </c>
    </row>
    <row r="212" s="13" customFormat="1">
      <c r="A212" s="13"/>
      <c r="B212" s="239"/>
      <c r="C212" s="240"/>
      <c r="D212" s="241" t="s">
        <v>206</v>
      </c>
      <c r="E212" s="242" t="s">
        <v>20</v>
      </c>
      <c r="F212" s="243" t="s">
        <v>506</v>
      </c>
      <c r="G212" s="240"/>
      <c r="H212" s="242" t="s">
        <v>20</v>
      </c>
      <c r="I212" s="244"/>
      <c r="J212" s="244"/>
      <c r="K212" s="240"/>
      <c r="L212" s="240"/>
      <c r="M212" s="245"/>
      <c r="N212" s="246"/>
      <c r="O212" s="247"/>
      <c r="P212" s="247"/>
      <c r="Q212" s="247"/>
      <c r="R212" s="247"/>
      <c r="S212" s="247"/>
      <c r="T212" s="247"/>
      <c r="U212" s="247"/>
      <c r="V212" s="247"/>
      <c r="W212" s="247"/>
      <c r="X212" s="248"/>
      <c r="Y212" s="13"/>
      <c r="Z212" s="13"/>
      <c r="AA212" s="13"/>
      <c r="AB212" s="13"/>
      <c r="AC212" s="13"/>
      <c r="AD212" s="13"/>
      <c r="AE212" s="13"/>
      <c r="AT212" s="249" t="s">
        <v>206</v>
      </c>
      <c r="AU212" s="249" t="s">
        <v>84</v>
      </c>
      <c r="AV212" s="13" t="s">
        <v>82</v>
      </c>
      <c r="AW212" s="13" t="s">
        <v>5</v>
      </c>
      <c r="AX212" s="13" t="s">
        <v>74</v>
      </c>
      <c r="AY212" s="249" t="s">
        <v>194</v>
      </c>
    </row>
    <row r="213" s="14" customFormat="1">
      <c r="A213" s="14"/>
      <c r="B213" s="250"/>
      <c r="C213" s="251"/>
      <c r="D213" s="241" t="s">
        <v>206</v>
      </c>
      <c r="E213" s="252" t="s">
        <v>20</v>
      </c>
      <c r="F213" s="253" t="s">
        <v>215</v>
      </c>
      <c r="G213" s="251"/>
      <c r="H213" s="254">
        <v>3</v>
      </c>
      <c r="I213" s="255"/>
      <c r="J213" s="255"/>
      <c r="K213" s="251"/>
      <c r="L213" s="251"/>
      <c r="M213" s="256"/>
      <c r="N213" s="257"/>
      <c r="O213" s="258"/>
      <c r="P213" s="258"/>
      <c r="Q213" s="258"/>
      <c r="R213" s="258"/>
      <c r="S213" s="258"/>
      <c r="T213" s="258"/>
      <c r="U213" s="258"/>
      <c r="V213" s="258"/>
      <c r="W213" s="258"/>
      <c r="X213" s="259"/>
      <c r="Y213" s="14"/>
      <c r="Z213" s="14"/>
      <c r="AA213" s="14"/>
      <c r="AB213" s="14"/>
      <c r="AC213" s="14"/>
      <c r="AD213" s="14"/>
      <c r="AE213" s="14"/>
      <c r="AT213" s="260" t="s">
        <v>206</v>
      </c>
      <c r="AU213" s="260" t="s">
        <v>84</v>
      </c>
      <c r="AV213" s="14" t="s">
        <v>84</v>
      </c>
      <c r="AW213" s="14" t="s">
        <v>5</v>
      </c>
      <c r="AX213" s="14" t="s">
        <v>74</v>
      </c>
      <c r="AY213" s="260" t="s">
        <v>194</v>
      </c>
    </row>
    <row r="214" s="15" customFormat="1">
      <c r="A214" s="15"/>
      <c r="B214" s="261"/>
      <c r="C214" s="262"/>
      <c r="D214" s="241" t="s">
        <v>206</v>
      </c>
      <c r="E214" s="263" t="s">
        <v>20</v>
      </c>
      <c r="F214" s="264" t="s">
        <v>210</v>
      </c>
      <c r="G214" s="262"/>
      <c r="H214" s="265">
        <v>3</v>
      </c>
      <c r="I214" s="266"/>
      <c r="J214" s="266"/>
      <c r="K214" s="262"/>
      <c r="L214" s="262"/>
      <c r="M214" s="267"/>
      <c r="N214" s="268"/>
      <c r="O214" s="269"/>
      <c r="P214" s="269"/>
      <c r="Q214" s="269"/>
      <c r="R214" s="269"/>
      <c r="S214" s="269"/>
      <c r="T214" s="269"/>
      <c r="U214" s="269"/>
      <c r="V214" s="269"/>
      <c r="W214" s="269"/>
      <c r="X214" s="270"/>
      <c r="Y214" s="15"/>
      <c r="Z214" s="15"/>
      <c r="AA214" s="15"/>
      <c r="AB214" s="15"/>
      <c r="AC214" s="15"/>
      <c r="AD214" s="15"/>
      <c r="AE214" s="15"/>
      <c r="AT214" s="271" t="s">
        <v>206</v>
      </c>
      <c r="AU214" s="271" t="s">
        <v>84</v>
      </c>
      <c r="AV214" s="15" t="s">
        <v>202</v>
      </c>
      <c r="AW214" s="15" t="s">
        <v>5</v>
      </c>
      <c r="AX214" s="15" t="s">
        <v>82</v>
      </c>
      <c r="AY214" s="271" t="s">
        <v>194</v>
      </c>
    </row>
    <row r="215" s="14" customFormat="1">
      <c r="A215" s="14"/>
      <c r="B215" s="250"/>
      <c r="C215" s="251"/>
      <c r="D215" s="241" t="s">
        <v>206</v>
      </c>
      <c r="E215" s="251"/>
      <c r="F215" s="253" t="s">
        <v>2281</v>
      </c>
      <c r="G215" s="251"/>
      <c r="H215" s="254">
        <v>30</v>
      </c>
      <c r="I215" s="255"/>
      <c r="J215" s="255"/>
      <c r="K215" s="251"/>
      <c r="L215" s="251"/>
      <c r="M215" s="256"/>
      <c r="N215" s="257"/>
      <c r="O215" s="258"/>
      <c r="P215" s="258"/>
      <c r="Q215" s="258"/>
      <c r="R215" s="258"/>
      <c r="S215" s="258"/>
      <c r="T215" s="258"/>
      <c r="U215" s="258"/>
      <c r="V215" s="258"/>
      <c r="W215" s="258"/>
      <c r="X215" s="259"/>
      <c r="Y215" s="14"/>
      <c r="Z215" s="14"/>
      <c r="AA215" s="14"/>
      <c r="AB215" s="14"/>
      <c r="AC215" s="14"/>
      <c r="AD215" s="14"/>
      <c r="AE215" s="14"/>
      <c r="AT215" s="260" t="s">
        <v>206</v>
      </c>
      <c r="AU215" s="260" t="s">
        <v>84</v>
      </c>
      <c r="AV215" s="14" t="s">
        <v>84</v>
      </c>
      <c r="AW215" s="14" t="s">
        <v>4</v>
      </c>
      <c r="AX215" s="14" t="s">
        <v>82</v>
      </c>
      <c r="AY215" s="260" t="s">
        <v>194</v>
      </c>
    </row>
    <row r="216" s="12" customFormat="1" ht="22.8" customHeight="1">
      <c r="A216" s="12"/>
      <c r="B216" s="203"/>
      <c r="C216" s="204"/>
      <c r="D216" s="205" t="s">
        <v>73</v>
      </c>
      <c r="E216" s="218" t="s">
        <v>2282</v>
      </c>
      <c r="F216" s="218" t="s">
        <v>2283</v>
      </c>
      <c r="G216" s="204"/>
      <c r="H216" s="204"/>
      <c r="I216" s="207"/>
      <c r="J216" s="207"/>
      <c r="K216" s="219">
        <f>BK216</f>
        <v>0</v>
      </c>
      <c r="L216" s="204"/>
      <c r="M216" s="209"/>
      <c r="N216" s="210"/>
      <c r="O216" s="211"/>
      <c r="P216" s="211"/>
      <c r="Q216" s="212">
        <f>SUM(Q217:Q254)</f>
        <v>0</v>
      </c>
      <c r="R216" s="212">
        <f>SUM(R217:R254)</f>
        <v>0</v>
      </c>
      <c r="S216" s="211"/>
      <c r="T216" s="213">
        <f>SUM(T217:T254)</f>
        <v>0</v>
      </c>
      <c r="U216" s="211"/>
      <c r="V216" s="213">
        <f>SUM(V217:V254)</f>
        <v>0</v>
      </c>
      <c r="W216" s="211"/>
      <c r="X216" s="214">
        <f>SUM(X217:X254)</f>
        <v>0</v>
      </c>
      <c r="Y216" s="12"/>
      <c r="Z216" s="12"/>
      <c r="AA216" s="12"/>
      <c r="AB216" s="12"/>
      <c r="AC216" s="12"/>
      <c r="AD216" s="12"/>
      <c r="AE216" s="12"/>
      <c r="AR216" s="215" t="s">
        <v>82</v>
      </c>
      <c r="AT216" s="216" t="s">
        <v>73</v>
      </c>
      <c r="AU216" s="216" t="s">
        <v>82</v>
      </c>
      <c r="AY216" s="215" t="s">
        <v>194</v>
      </c>
      <c r="BK216" s="217">
        <f>SUM(BK217:BK254)</f>
        <v>0</v>
      </c>
    </row>
    <row r="217" s="2" customFormat="1" ht="24.15" customHeight="1">
      <c r="A217" s="41"/>
      <c r="B217" s="42"/>
      <c r="C217" s="220" t="s">
        <v>282</v>
      </c>
      <c r="D217" s="220" t="s">
        <v>197</v>
      </c>
      <c r="E217" s="221" t="s">
        <v>2284</v>
      </c>
      <c r="F217" s="222" t="s">
        <v>2285</v>
      </c>
      <c r="G217" s="223" t="s">
        <v>503</v>
      </c>
      <c r="H217" s="224">
        <v>7</v>
      </c>
      <c r="I217" s="225"/>
      <c r="J217" s="225"/>
      <c r="K217" s="226">
        <f>ROUND(P217*H217,2)</f>
        <v>0</v>
      </c>
      <c r="L217" s="222" t="s">
        <v>201</v>
      </c>
      <c r="M217" s="47"/>
      <c r="N217" s="227" t="s">
        <v>20</v>
      </c>
      <c r="O217" s="228" t="s">
        <v>43</v>
      </c>
      <c r="P217" s="229">
        <f>I217+J217</f>
        <v>0</v>
      </c>
      <c r="Q217" s="229">
        <f>ROUND(I217*H217,2)</f>
        <v>0</v>
      </c>
      <c r="R217" s="229">
        <f>ROUND(J217*H217,2)</f>
        <v>0</v>
      </c>
      <c r="S217" s="87"/>
      <c r="T217" s="230">
        <f>S217*H217</f>
        <v>0</v>
      </c>
      <c r="U217" s="230">
        <v>0</v>
      </c>
      <c r="V217" s="230">
        <f>U217*H217</f>
        <v>0</v>
      </c>
      <c r="W217" s="230">
        <v>0</v>
      </c>
      <c r="X217" s="231">
        <f>W217*H217</f>
        <v>0</v>
      </c>
      <c r="Y217" s="41"/>
      <c r="Z217" s="41"/>
      <c r="AA217" s="41"/>
      <c r="AB217" s="41"/>
      <c r="AC217" s="41"/>
      <c r="AD217" s="41"/>
      <c r="AE217" s="41"/>
      <c r="AR217" s="232" t="s">
        <v>202</v>
      </c>
      <c r="AT217" s="232" t="s">
        <v>197</v>
      </c>
      <c r="AU217" s="232" t="s">
        <v>84</v>
      </c>
      <c r="AY217" s="20" t="s">
        <v>194</v>
      </c>
      <c r="BE217" s="233">
        <f>IF(O217="základní",K217,0)</f>
        <v>0</v>
      </c>
      <c r="BF217" s="233">
        <f>IF(O217="snížená",K217,0)</f>
        <v>0</v>
      </c>
      <c r="BG217" s="233">
        <f>IF(O217="zákl. přenesená",K217,0)</f>
        <v>0</v>
      </c>
      <c r="BH217" s="233">
        <f>IF(O217="sníž. přenesená",K217,0)</f>
        <v>0</v>
      </c>
      <c r="BI217" s="233">
        <f>IF(O217="nulová",K217,0)</f>
        <v>0</v>
      </c>
      <c r="BJ217" s="20" t="s">
        <v>82</v>
      </c>
      <c r="BK217" s="233">
        <f>ROUND(P217*H217,2)</f>
        <v>0</v>
      </c>
      <c r="BL217" s="20" t="s">
        <v>202</v>
      </c>
      <c r="BM217" s="232" t="s">
        <v>2286</v>
      </c>
    </row>
    <row r="218" s="2" customFormat="1">
      <c r="A218" s="41"/>
      <c r="B218" s="42"/>
      <c r="C218" s="43"/>
      <c r="D218" s="234" t="s">
        <v>204</v>
      </c>
      <c r="E218" s="43"/>
      <c r="F218" s="235" t="s">
        <v>2287</v>
      </c>
      <c r="G218" s="43"/>
      <c r="H218" s="43"/>
      <c r="I218" s="236"/>
      <c r="J218" s="236"/>
      <c r="K218" s="43"/>
      <c r="L218" s="43"/>
      <c r="M218" s="47"/>
      <c r="N218" s="237"/>
      <c r="O218" s="238"/>
      <c r="P218" s="87"/>
      <c r="Q218" s="87"/>
      <c r="R218" s="87"/>
      <c r="S218" s="87"/>
      <c r="T218" s="87"/>
      <c r="U218" s="87"/>
      <c r="V218" s="87"/>
      <c r="W218" s="87"/>
      <c r="X218" s="88"/>
      <c r="Y218" s="41"/>
      <c r="Z218" s="41"/>
      <c r="AA218" s="41"/>
      <c r="AB218" s="41"/>
      <c r="AC218" s="41"/>
      <c r="AD218" s="41"/>
      <c r="AE218" s="41"/>
      <c r="AT218" s="20" t="s">
        <v>204</v>
      </c>
      <c r="AU218" s="20" t="s">
        <v>84</v>
      </c>
    </row>
    <row r="219" s="13" customFormat="1">
      <c r="A219" s="13"/>
      <c r="B219" s="239"/>
      <c r="C219" s="240"/>
      <c r="D219" s="241" t="s">
        <v>206</v>
      </c>
      <c r="E219" s="242" t="s">
        <v>20</v>
      </c>
      <c r="F219" s="243" t="s">
        <v>2229</v>
      </c>
      <c r="G219" s="240"/>
      <c r="H219" s="242" t="s">
        <v>20</v>
      </c>
      <c r="I219" s="244"/>
      <c r="J219" s="244"/>
      <c r="K219" s="240"/>
      <c r="L219" s="240"/>
      <c r="M219" s="245"/>
      <c r="N219" s="246"/>
      <c r="O219" s="247"/>
      <c r="P219" s="247"/>
      <c r="Q219" s="247"/>
      <c r="R219" s="247"/>
      <c r="S219" s="247"/>
      <c r="T219" s="247"/>
      <c r="U219" s="247"/>
      <c r="V219" s="247"/>
      <c r="W219" s="247"/>
      <c r="X219" s="248"/>
      <c r="Y219" s="13"/>
      <c r="Z219" s="13"/>
      <c r="AA219" s="13"/>
      <c r="AB219" s="13"/>
      <c r="AC219" s="13"/>
      <c r="AD219" s="13"/>
      <c r="AE219" s="13"/>
      <c r="AT219" s="249" t="s">
        <v>206</v>
      </c>
      <c r="AU219" s="249" t="s">
        <v>84</v>
      </c>
      <c r="AV219" s="13" t="s">
        <v>82</v>
      </c>
      <c r="AW219" s="13" t="s">
        <v>5</v>
      </c>
      <c r="AX219" s="13" t="s">
        <v>74</v>
      </c>
      <c r="AY219" s="249" t="s">
        <v>194</v>
      </c>
    </row>
    <row r="220" s="13" customFormat="1">
      <c r="A220" s="13"/>
      <c r="B220" s="239"/>
      <c r="C220" s="240"/>
      <c r="D220" s="241" t="s">
        <v>206</v>
      </c>
      <c r="E220" s="242" t="s">
        <v>20</v>
      </c>
      <c r="F220" s="243" t="s">
        <v>2230</v>
      </c>
      <c r="G220" s="240"/>
      <c r="H220" s="242" t="s">
        <v>20</v>
      </c>
      <c r="I220" s="244"/>
      <c r="J220" s="244"/>
      <c r="K220" s="240"/>
      <c r="L220" s="240"/>
      <c r="M220" s="245"/>
      <c r="N220" s="246"/>
      <c r="O220" s="247"/>
      <c r="P220" s="247"/>
      <c r="Q220" s="247"/>
      <c r="R220" s="247"/>
      <c r="S220" s="247"/>
      <c r="T220" s="247"/>
      <c r="U220" s="247"/>
      <c r="V220" s="247"/>
      <c r="W220" s="247"/>
      <c r="X220" s="248"/>
      <c r="Y220" s="13"/>
      <c r="Z220" s="13"/>
      <c r="AA220" s="13"/>
      <c r="AB220" s="13"/>
      <c r="AC220" s="13"/>
      <c r="AD220" s="13"/>
      <c r="AE220" s="13"/>
      <c r="AT220" s="249" t="s">
        <v>206</v>
      </c>
      <c r="AU220" s="249" t="s">
        <v>84</v>
      </c>
      <c r="AV220" s="13" t="s">
        <v>82</v>
      </c>
      <c r="AW220" s="13" t="s">
        <v>5</v>
      </c>
      <c r="AX220" s="13" t="s">
        <v>74</v>
      </c>
      <c r="AY220" s="249" t="s">
        <v>194</v>
      </c>
    </row>
    <row r="221" s="13" customFormat="1">
      <c r="A221" s="13"/>
      <c r="B221" s="239"/>
      <c r="C221" s="240"/>
      <c r="D221" s="241" t="s">
        <v>206</v>
      </c>
      <c r="E221" s="242" t="s">
        <v>20</v>
      </c>
      <c r="F221" s="243" t="s">
        <v>506</v>
      </c>
      <c r="G221" s="240"/>
      <c r="H221" s="242" t="s">
        <v>20</v>
      </c>
      <c r="I221" s="244"/>
      <c r="J221" s="244"/>
      <c r="K221" s="240"/>
      <c r="L221" s="240"/>
      <c r="M221" s="245"/>
      <c r="N221" s="246"/>
      <c r="O221" s="247"/>
      <c r="P221" s="247"/>
      <c r="Q221" s="247"/>
      <c r="R221" s="247"/>
      <c r="S221" s="247"/>
      <c r="T221" s="247"/>
      <c r="U221" s="247"/>
      <c r="V221" s="247"/>
      <c r="W221" s="247"/>
      <c r="X221" s="248"/>
      <c r="Y221" s="13"/>
      <c r="Z221" s="13"/>
      <c r="AA221" s="13"/>
      <c r="AB221" s="13"/>
      <c r="AC221" s="13"/>
      <c r="AD221" s="13"/>
      <c r="AE221" s="13"/>
      <c r="AT221" s="249" t="s">
        <v>206</v>
      </c>
      <c r="AU221" s="249" t="s">
        <v>84</v>
      </c>
      <c r="AV221" s="13" t="s">
        <v>82</v>
      </c>
      <c r="AW221" s="13" t="s">
        <v>5</v>
      </c>
      <c r="AX221" s="13" t="s">
        <v>74</v>
      </c>
      <c r="AY221" s="249" t="s">
        <v>194</v>
      </c>
    </row>
    <row r="222" s="14" customFormat="1">
      <c r="A222" s="14"/>
      <c r="B222" s="250"/>
      <c r="C222" s="251"/>
      <c r="D222" s="241" t="s">
        <v>206</v>
      </c>
      <c r="E222" s="252" t="s">
        <v>20</v>
      </c>
      <c r="F222" s="253" t="s">
        <v>232</v>
      </c>
      <c r="G222" s="251"/>
      <c r="H222" s="254">
        <v>5</v>
      </c>
      <c r="I222" s="255"/>
      <c r="J222" s="255"/>
      <c r="K222" s="251"/>
      <c r="L222" s="251"/>
      <c r="M222" s="256"/>
      <c r="N222" s="257"/>
      <c r="O222" s="258"/>
      <c r="P222" s="258"/>
      <c r="Q222" s="258"/>
      <c r="R222" s="258"/>
      <c r="S222" s="258"/>
      <c r="T222" s="258"/>
      <c r="U222" s="258"/>
      <c r="V222" s="258"/>
      <c r="W222" s="258"/>
      <c r="X222" s="259"/>
      <c r="Y222" s="14"/>
      <c r="Z222" s="14"/>
      <c r="AA222" s="14"/>
      <c r="AB222" s="14"/>
      <c r="AC222" s="14"/>
      <c r="AD222" s="14"/>
      <c r="AE222" s="14"/>
      <c r="AT222" s="260" t="s">
        <v>206</v>
      </c>
      <c r="AU222" s="260" t="s">
        <v>84</v>
      </c>
      <c r="AV222" s="14" t="s">
        <v>84</v>
      </c>
      <c r="AW222" s="14" t="s">
        <v>5</v>
      </c>
      <c r="AX222" s="14" t="s">
        <v>74</v>
      </c>
      <c r="AY222" s="260" t="s">
        <v>194</v>
      </c>
    </row>
    <row r="223" s="13" customFormat="1">
      <c r="A223" s="13"/>
      <c r="B223" s="239"/>
      <c r="C223" s="240"/>
      <c r="D223" s="241" t="s">
        <v>206</v>
      </c>
      <c r="E223" s="242" t="s">
        <v>20</v>
      </c>
      <c r="F223" s="243" t="s">
        <v>2229</v>
      </c>
      <c r="G223" s="240"/>
      <c r="H223" s="242" t="s">
        <v>20</v>
      </c>
      <c r="I223" s="244"/>
      <c r="J223" s="244"/>
      <c r="K223" s="240"/>
      <c r="L223" s="240"/>
      <c r="M223" s="245"/>
      <c r="N223" s="246"/>
      <c r="O223" s="247"/>
      <c r="P223" s="247"/>
      <c r="Q223" s="247"/>
      <c r="R223" s="247"/>
      <c r="S223" s="247"/>
      <c r="T223" s="247"/>
      <c r="U223" s="247"/>
      <c r="V223" s="247"/>
      <c r="W223" s="247"/>
      <c r="X223" s="248"/>
      <c r="Y223" s="13"/>
      <c r="Z223" s="13"/>
      <c r="AA223" s="13"/>
      <c r="AB223" s="13"/>
      <c r="AC223" s="13"/>
      <c r="AD223" s="13"/>
      <c r="AE223" s="13"/>
      <c r="AT223" s="249" t="s">
        <v>206</v>
      </c>
      <c r="AU223" s="249" t="s">
        <v>84</v>
      </c>
      <c r="AV223" s="13" t="s">
        <v>82</v>
      </c>
      <c r="AW223" s="13" t="s">
        <v>5</v>
      </c>
      <c r="AX223" s="13" t="s">
        <v>74</v>
      </c>
      <c r="AY223" s="249" t="s">
        <v>194</v>
      </c>
    </row>
    <row r="224" s="13" customFormat="1">
      <c r="A224" s="13"/>
      <c r="B224" s="239"/>
      <c r="C224" s="240"/>
      <c r="D224" s="241" t="s">
        <v>206</v>
      </c>
      <c r="E224" s="242" t="s">
        <v>20</v>
      </c>
      <c r="F224" s="243" t="s">
        <v>2235</v>
      </c>
      <c r="G224" s="240"/>
      <c r="H224" s="242" t="s">
        <v>20</v>
      </c>
      <c r="I224" s="244"/>
      <c r="J224" s="244"/>
      <c r="K224" s="240"/>
      <c r="L224" s="240"/>
      <c r="M224" s="245"/>
      <c r="N224" s="246"/>
      <c r="O224" s="247"/>
      <c r="P224" s="247"/>
      <c r="Q224" s="247"/>
      <c r="R224" s="247"/>
      <c r="S224" s="247"/>
      <c r="T224" s="247"/>
      <c r="U224" s="247"/>
      <c r="V224" s="247"/>
      <c r="W224" s="247"/>
      <c r="X224" s="248"/>
      <c r="Y224" s="13"/>
      <c r="Z224" s="13"/>
      <c r="AA224" s="13"/>
      <c r="AB224" s="13"/>
      <c r="AC224" s="13"/>
      <c r="AD224" s="13"/>
      <c r="AE224" s="13"/>
      <c r="AT224" s="249" t="s">
        <v>206</v>
      </c>
      <c r="AU224" s="249" t="s">
        <v>84</v>
      </c>
      <c r="AV224" s="13" t="s">
        <v>82</v>
      </c>
      <c r="AW224" s="13" t="s">
        <v>5</v>
      </c>
      <c r="AX224" s="13" t="s">
        <v>74</v>
      </c>
      <c r="AY224" s="249" t="s">
        <v>194</v>
      </c>
    </row>
    <row r="225" s="13" customFormat="1">
      <c r="A225" s="13"/>
      <c r="B225" s="239"/>
      <c r="C225" s="240"/>
      <c r="D225" s="241" t="s">
        <v>206</v>
      </c>
      <c r="E225" s="242" t="s">
        <v>20</v>
      </c>
      <c r="F225" s="243" t="s">
        <v>506</v>
      </c>
      <c r="G225" s="240"/>
      <c r="H225" s="242" t="s">
        <v>20</v>
      </c>
      <c r="I225" s="244"/>
      <c r="J225" s="244"/>
      <c r="K225" s="240"/>
      <c r="L225" s="240"/>
      <c r="M225" s="245"/>
      <c r="N225" s="246"/>
      <c r="O225" s="247"/>
      <c r="P225" s="247"/>
      <c r="Q225" s="247"/>
      <c r="R225" s="247"/>
      <c r="S225" s="247"/>
      <c r="T225" s="247"/>
      <c r="U225" s="247"/>
      <c r="V225" s="247"/>
      <c r="W225" s="247"/>
      <c r="X225" s="248"/>
      <c r="Y225" s="13"/>
      <c r="Z225" s="13"/>
      <c r="AA225" s="13"/>
      <c r="AB225" s="13"/>
      <c r="AC225" s="13"/>
      <c r="AD225" s="13"/>
      <c r="AE225" s="13"/>
      <c r="AT225" s="249" t="s">
        <v>206</v>
      </c>
      <c r="AU225" s="249" t="s">
        <v>84</v>
      </c>
      <c r="AV225" s="13" t="s">
        <v>82</v>
      </c>
      <c r="AW225" s="13" t="s">
        <v>5</v>
      </c>
      <c r="AX225" s="13" t="s">
        <v>74</v>
      </c>
      <c r="AY225" s="249" t="s">
        <v>194</v>
      </c>
    </row>
    <row r="226" s="14" customFormat="1">
      <c r="A226" s="14"/>
      <c r="B226" s="250"/>
      <c r="C226" s="251"/>
      <c r="D226" s="241" t="s">
        <v>206</v>
      </c>
      <c r="E226" s="252" t="s">
        <v>20</v>
      </c>
      <c r="F226" s="253" t="s">
        <v>84</v>
      </c>
      <c r="G226" s="251"/>
      <c r="H226" s="254">
        <v>2</v>
      </c>
      <c r="I226" s="255"/>
      <c r="J226" s="255"/>
      <c r="K226" s="251"/>
      <c r="L226" s="251"/>
      <c r="M226" s="256"/>
      <c r="N226" s="257"/>
      <c r="O226" s="258"/>
      <c r="P226" s="258"/>
      <c r="Q226" s="258"/>
      <c r="R226" s="258"/>
      <c r="S226" s="258"/>
      <c r="T226" s="258"/>
      <c r="U226" s="258"/>
      <c r="V226" s="258"/>
      <c r="W226" s="258"/>
      <c r="X226" s="259"/>
      <c r="Y226" s="14"/>
      <c r="Z226" s="14"/>
      <c r="AA226" s="14"/>
      <c r="AB226" s="14"/>
      <c r="AC226" s="14"/>
      <c r="AD226" s="14"/>
      <c r="AE226" s="14"/>
      <c r="AT226" s="260" t="s">
        <v>206</v>
      </c>
      <c r="AU226" s="260" t="s">
        <v>84</v>
      </c>
      <c r="AV226" s="14" t="s">
        <v>84</v>
      </c>
      <c r="AW226" s="14" t="s">
        <v>5</v>
      </c>
      <c r="AX226" s="14" t="s">
        <v>74</v>
      </c>
      <c r="AY226" s="260" t="s">
        <v>194</v>
      </c>
    </row>
    <row r="227" s="15" customFormat="1">
      <c r="A227" s="15"/>
      <c r="B227" s="261"/>
      <c r="C227" s="262"/>
      <c r="D227" s="241" t="s">
        <v>206</v>
      </c>
      <c r="E227" s="263" t="s">
        <v>20</v>
      </c>
      <c r="F227" s="264" t="s">
        <v>210</v>
      </c>
      <c r="G227" s="262"/>
      <c r="H227" s="265">
        <v>7</v>
      </c>
      <c r="I227" s="266"/>
      <c r="J227" s="266"/>
      <c r="K227" s="262"/>
      <c r="L227" s="262"/>
      <c r="M227" s="267"/>
      <c r="N227" s="268"/>
      <c r="O227" s="269"/>
      <c r="P227" s="269"/>
      <c r="Q227" s="269"/>
      <c r="R227" s="269"/>
      <c r="S227" s="269"/>
      <c r="T227" s="269"/>
      <c r="U227" s="269"/>
      <c r="V227" s="269"/>
      <c r="W227" s="269"/>
      <c r="X227" s="270"/>
      <c r="Y227" s="15"/>
      <c r="Z227" s="15"/>
      <c r="AA227" s="15"/>
      <c r="AB227" s="15"/>
      <c r="AC227" s="15"/>
      <c r="AD227" s="15"/>
      <c r="AE227" s="15"/>
      <c r="AT227" s="271" t="s">
        <v>206</v>
      </c>
      <c r="AU227" s="271" t="s">
        <v>84</v>
      </c>
      <c r="AV227" s="15" t="s">
        <v>202</v>
      </c>
      <c r="AW227" s="15" t="s">
        <v>5</v>
      </c>
      <c r="AX227" s="15" t="s">
        <v>82</v>
      </c>
      <c r="AY227" s="271" t="s">
        <v>194</v>
      </c>
    </row>
    <row r="228" s="2" customFormat="1" ht="24.15" customHeight="1">
      <c r="A228" s="41"/>
      <c r="B228" s="42"/>
      <c r="C228" s="220" t="s">
        <v>289</v>
      </c>
      <c r="D228" s="220" t="s">
        <v>197</v>
      </c>
      <c r="E228" s="221" t="s">
        <v>2288</v>
      </c>
      <c r="F228" s="222" t="s">
        <v>2289</v>
      </c>
      <c r="G228" s="223" t="s">
        <v>503</v>
      </c>
      <c r="H228" s="224">
        <v>3</v>
      </c>
      <c r="I228" s="225"/>
      <c r="J228" s="225"/>
      <c r="K228" s="226">
        <f>ROUND(P228*H228,2)</f>
        <v>0</v>
      </c>
      <c r="L228" s="222" t="s">
        <v>201</v>
      </c>
      <c r="M228" s="47"/>
      <c r="N228" s="227" t="s">
        <v>20</v>
      </c>
      <c r="O228" s="228" t="s">
        <v>43</v>
      </c>
      <c r="P228" s="229">
        <f>I228+J228</f>
        <v>0</v>
      </c>
      <c r="Q228" s="229">
        <f>ROUND(I228*H228,2)</f>
        <v>0</v>
      </c>
      <c r="R228" s="229">
        <f>ROUND(J228*H228,2)</f>
        <v>0</v>
      </c>
      <c r="S228" s="87"/>
      <c r="T228" s="230">
        <f>S228*H228</f>
        <v>0</v>
      </c>
      <c r="U228" s="230">
        <v>0</v>
      </c>
      <c r="V228" s="230">
        <f>U228*H228</f>
        <v>0</v>
      </c>
      <c r="W228" s="230">
        <v>0</v>
      </c>
      <c r="X228" s="231">
        <f>W228*H228</f>
        <v>0</v>
      </c>
      <c r="Y228" s="41"/>
      <c r="Z228" s="41"/>
      <c r="AA228" s="41"/>
      <c r="AB228" s="41"/>
      <c r="AC228" s="41"/>
      <c r="AD228" s="41"/>
      <c r="AE228" s="41"/>
      <c r="AR228" s="232" t="s">
        <v>202</v>
      </c>
      <c r="AT228" s="232" t="s">
        <v>197</v>
      </c>
      <c r="AU228" s="232" t="s">
        <v>84</v>
      </c>
      <c r="AY228" s="20" t="s">
        <v>194</v>
      </c>
      <c r="BE228" s="233">
        <f>IF(O228="základní",K228,0)</f>
        <v>0</v>
      </c>
      <c r="BF228" s="233">
        <f>IF(O228="snížená",K228,0)</f>
        <v>0</v>
      </c>
      <c r="BG228" s="233">
        <f>IF(O228="zákl. přenesená",K228,0)</f>
        <v>0</v>
      </c>
      <c r="BH228" s="233">
        <f>IF(O228="sníž. přenesená",K228,0)</f>
        <v>0</v>
      </c>
      <c r="BI228" s="233">
        <f>IF(O228="nulová",K228,0)</f>
        <v>0</v>
      </c>
      <c r="BJ228" s="20" t="s">
        <v>82</v>
      </c>
      <c r="BK228" s="233">
        <f>ROUND(P228*H228,2)</f>
        <v>0</v>
      </c>
      <c r="BL228" s="20" t="s">
        <v>202</v>
      </c>
      <c r="BM228" s="232" t="s">
        <v>2290</v>
      </c>
    </row>
    <row r="229" s="2" customFormat="1">
      <c r="A229" s="41"/>
      <c r="B229" s="42"/>
      <c r="C229" s="43"/>
      <c r="D229" s="234" t="s">
        <v>204</v>
      </c>
      <c r="E229" s="43"/>
      <c r="F229" s="235" t="s">
        <v>2291</v>
      </c>
      <c r="G229" s="43"/>
      <c r="H229" s="43"/>
      <c r="I229" s="236"/>
      <c r="J229" s="236"/>
      <c r="K229" s="43"/>
      <c r="L229" s="43"/>
      <c r="M229" s="47"/>
      <c r="N229" s="237"/>
      <c r="O229" s="238"/>
      <c r="P229" s="87"/>
      <c r="Q229" s="87"/>
      <c r="R229" s="87"/>
      <c r="S229" s="87"/>
      <c r="T229" s="87"/>
      <c r="U229" s="87"/>
      <c r="V229" s="87"/>
      <c r="W229" s="87"/>
      <c r="X229" s="88"/>
      <c r="Y229" s="41"/>
      <c r="Z229" s="41"/>
      <c r="AA229" s="41"/>
      <c r="AB229" s="41"/>
      <c r="AC229" s="41"/>
      <c r="AD229" s="41"/>
      <c r="AE229" s="41"/>
      <c r="AT229" s="20" t="s">
        <v>204</v>
      </c>
      <c r="AU229" s="20" t="s">
        <v>84</v>
      </c>
    </row>
    <row r="230" s="13" customFormat="1">
      <c r="A230" s="13"/>
      <c r="B230" s="239"/>
      <c r="C230" s="240"/>
      <c r="D230" s="241" t="s">
        <v>206</v>
      </c>
      <c r="E230" s="242" t="s">
        <v>20</v>
      </c>
      <c r="F230" s="243" t="s">
        <v>2229</v>
      </c>
      <c r="G230" s="240"/>
      <c r="H230" s="242" t="s">
        <v>20</v>
      </c>
      <c r="I230" s="244"/>
      <c r="J230" s="244"/>
      <c r="K230" s="240"/>
      <c r="L230" s="240"/>
      <c r="M230" s="245"/>
      <c r="N230" s="246"/>
      <c r="O230" s="247"/>
      <c r="P230" s="247"/>
      <c r="Q230" s="247"/>
      <c r="R230" s="247"/>
      <c r="S230" s="247"/>
      <c r="T230" s="247"/>
      <c r="U230" s="247"/>
      <c r="V230" s="247"/>
      <c r="W230" s="247"/>
      <c r="X230" s="248"/>
      <c r="Y230" s="13"/>
      <c r="Z230" s="13"/>
      <c r="AA230" s="13"/>
      <c r="AB230" s="13"/>
      <c r="AC230" s="13"/>
      <c r="AD230" s="13"/>
      <c r="AE230" s="13"/>
      <c r="AT230" s="249" t="s">
        <v>206</v>
      </c>
      <c r="AU230" s="249" t="s">
        <v>84</v>
      </c>
      <c r="AV230" s="13" t="s">
        <v>82</v>
      </c>
      <c r="AW230" s="13" t="s">
        <v>5</v>
      </c>
      <c r="AX230" s="13" t="s">
        <v>74</v>
      </c>
      <c r="AY230" s="249" t="s">
        <v>194</v>
      </c>
    </row>
    <row r="231" s="13" customFormat="1">
      <c r="A231" s="13"/>
      <c r="B231" s="239"/>
      <c r="C231" s="240"/>
      <c r="D231" s="241" t="s">
        <v>206</v>
      </c>
      <c r="E231" s="242" t="s">
        <v>20</v>
      </c>
      <c r="F231" s="243" t="s">
        <v>2240</v>
      </c>
      <c r="G231" s="240"/>
      <c r="H231" s="242" t="s">
        <v>20</v>
      </c>
      <c r="I231" s="244"/>
      <c r="J231" s="244"/>
      <c r="K231" s="240"/>
      <c r="L231" s="240"/>
      <c r="M231" s="245"/>
      <c r="N231" s="246"/>
      <c r="O231" s="247"/>
      <c r="P231" s="247"/>
      <c r="Q231" s="247"/>
      <c r="R231" s="247"/>
      <c r="S231" s="247"/>
      <c r="T231" s="247"/>
      <c r="U231" s="247"/>
      <c r="V231" s="247"/>
      <c r="W231" s="247"/>
      <c r="X231" s="248"/>
      <c r="Y231" s="13"/>
      <c r="Z231" s="13"/>
      <c r="AA231" s="13"/>
      <c r="AB231" s="13"/>
      <c r="AC231" s="13"/>
      <c r="AD231" s="13"/>
      <c r="AE231" s="13"/>
      <c r="AT231" s="249" t="s">
        <v>206</v>
      </c>
      <c r="AU231" s="249" t="s">
        <v>84</v>
      </c>
      <c r="AV231" s="13" t="s">
        <v>82</v>
      </c>
      <c r="AW231" s="13" t="s">
        <v>5</v>
      </c>
      <c r="AX231" s="13" t="s">
        <v>74</v>
      </c>
      <c r="AY231" s="249" t="s">
        <v>194</v>
      </c>
    </row>
    <row r="232" s="13" customFormat="1">
      <c r="A232" s="13"/>
      <c r="B232" s="239"/>
      <c r="C232" s="240"/>
      <c r="D232" s="241" t="s">
        <v>206</v>
      </c>
      <c r="E232" s="242" t="s">
        <v>20</v>
      </c>
      <c r="F232" s="243" t="s">
        <v>506</v>
      </c>
      <c r="G232" s="240"/>
      <c r="H232" s="242" t="s">
        <v>20</v>
      </c>
      <c r="I232" s="244"/>
      <c r="J232" s="244"/>
      <c r="K232" s="240"/>
      <c r="L232" s="240"/>
      <c r="M232" s="245"/>
      <c r="N232" s="246"/>
      <c r="O232" s="247"/>
      <c r="P232" s="247"/>
      <c r="Q232" s="247"/>
      <c r="R232" s="247"/>
      <c r="S232" s="247"/>
      <c r="T232" s="247"/>
      <c r="U232" s="247"/>
      <c r="V232" s="247"/>
      <c r="W232" s="247"/>
      <c r="X232" s="248"/>
      <c r="Y232" s="13"/>
      <c r="Z232" s="13"/>
      <c r="AA232" s="13"/>
      <c r="AB232" s="13"/>
      <c r="AC232" s="13"/>
      <c r="AD232" s="13"/>
      <c r="AE232" s="13"/>
      <c r="AT232" s="249" t="s">
        <v>206</v>
      </c>
      <c r="AU232" s="249" t="s">
        <v>84</v>
      </c>
      <c r="AV232" s="13" t="s">
        <v>82</v>
      </c>
      <c r="AW232" s="13" t="s">
        <v>5</v>
      </c>
      <c r="AX232" s="13" t="s">
        <v>74</v>
      </c>
      <c r="AY232" s="249" t="s">
        <v>194</v>
      </c>
    </row>
    <row r="233" s="14" customFormat="1">
      <c r="A233" s="14"/>
      <c r="B233" s="250"/>
      <c r="C233" s="251"/>
      <c r="D233" s="241" t="s">
        <v>206</v>
      </c>
      <c r="E233" s="252" t="s">
        <v>20</v>
      </c>
      <c r="F233" s="253" t="s">
        <v>215</v>
      </c>
      <c r="G233" s="251"/>
      <c r="H233" s="254">
        <v>3</v>
      </c>
      <c r="I233" s="255"/>
      <c r="J233" s="255"/>
      <c r="K233" s="251"/>
      <c r="L233" s="251"/>
      <c r="M233" s="256"/>
      <c r="N233" s="257"/>
      <c r="O233" s="258"/>
      <c r="P233" s="258"/>
      <c r="Q233" s="258"/>
      <c r="R233" s="258"/>
      <c r="S233" s="258"/>
      <c r="T233" s="258"/>
      <c r="U233" s="258"/>
      <c r="V233" s="258"/>
      <c r="W233" s="258"/>
      <c r="X233" s="259"/>
      <c r="Y233" s="14"/>
      <c r="Z233" s="14"/>
      <c r="AA233" s="14"/>
      <c r="AB233" s="14"/>
      <c r="AC233" s="14"/>
      <c r="AD233" s="14"/>
      <c r="AE233" s="14"/>
      <c r="AT233" s="260" t="s">
        <v>206</v>
      </c>
      <c r="AU233" s="260" t="s">
        <v>84</v>
      </c>
      <c r="AV233" s="14" t="s">
        <v>84</v>
      </c>
      <c r="AW233" s="14" t="s">
        <v>5</v>
      </c>
      <c r="AX233" s="14" t="s">
        <v>74</v>
      </c>
      <c r="AY233" s="260" t="s">
        <v>194</v>
      </c>
    </row>
    <row r="234" s="15" customFormat="1">
      <c r="A234" s="15"/>
      <c r="B234" s="261"/>
      <c r="C234" s="262"/>
      <c r="D234" s="241" t="s">
        <v>206</v>
      </c>
      <c r="E234" s="263" t="s">
        <v>20</v>
      </c>
      <c r="F234" s="264" t="s">
        <v>210</v>
      </c>
      <c r="G234" s="262"/>
      <c r="H234" s="265">
        <v>3</v>
      </c>
      <c r="I234" s="266"/>
      <c r="J234" s="266"/>
      <c r="K234" s="262"/>
      <c r="L234" s="262"/>
      <c r="M234" s="267"/>
      <c r="N234" s="268"/>
      <c r="O234" s="269"/>
      <c r="P234" s="269"/>
      <c r="Q234" s="269"/>
      <c r="R234" s="269"/>
      <c r="S234" s="269"/>
      <c r="T234" s="269"/>
      <c r="U234" s="269"/>
      <c r="V234" s="269"/>
      <c r="W234" s="269"/>
      <c r="X234" s="270"/>
      <c r="Y234" s="15"/>
      <c r="Z234" s="15"/>
      <c r="AA234" s="15"/>
      <c r="AB234" s="15"/>
      <c r="AC234" s="15"/>
      <c r="AD234" s="15"/>
      <c r="AE234" s="15"/>
      <c r="AT234" s="271" t="s">
        <v>206</v>
      </c>
      <c r="AU234" s="271" t="s">
        <v>84</v>
      </c>
      <c r="AV234" s="15" t="s">
        <v>202</v>
      </c>
      <c r="AW234" s="15" t="s">
        <v>5</v>
      </c>
      <c r="AX234" s="15" t="s">
        <v>82</v>
      </c>
      <c r="AY234" s="271" t="s">
        <v>194</v>
      </c>
    </row>
    <row r="235" s="2" customFormat="1" ht="33" customHeight="1">
      <c r="A235" s="41"/>
      <c r="B235" s="42"/>
      <c r="C235" s="220" t="s">
        <v>291</v>
      </c>
      <c r="D235" s="220" t="s">
        <v>197</v>
      </c>
      <c r="E235" s="221" t="s">
        <v>2292</v>
      </c>
      <c r="F235" s="222" t="s">
        <v>2293</v>
      </c>
      <c r="G235" s="223" t="s">
        <v>503</v>
      </c>
      <c r="H235" s="224">
        <v>70</v>
      </c>
      <c r="I235" s="225"/>
      <c r="J235" s="225"/>
      <c r="K235" s="226">
        <f>ROUND(P235*H235,2)</f>
        <v>0</v>
      </c>
      <c r="L235" s="222" t="s">
        <v>201</v>
      </c>
      <c r="M235" s="47"/>
      <c r="N235" s="227" t="s">
        <v>20</v>
      </c>
      <c r="O235" s="228" t="s">
        <v>43</v>
      </c>
      <c r="P235" s="229">
        <f>I235+J235</f>
        <v>0</v>
      </c>
      <c r="Q235" s="229">
        <f>ROUND(I235*H235,2)</f>
        <v>0</v>
      </c>
      <c r="R235" s="229">
        <f>ROUND(J235*H235,2)</f>
        <v>0</v>
      </c>
      <c r="S235" s="87"/>
      <c r="T235" s="230">
        <f>S235*H235</f>
        <v>0</v>
      </c>
      <c r="U235" s="230">
        <v>0</v>
      </c>
      <c r="V235" s="230">
        <f>U235*H235</f>
        <v>0</v>
      </c>
      <c r="W235" s="230">
        <v>0</v>
      </c>
      <c r="X235" s="231">
        <f>W235*H235</f>
        <v>0</v>
      </c>
      <c r="Y235" s="41"/>
      <c r="Z235" s="41"/>
      <c r="AA235" s="41"/>
      <c r="AB235" s="41"/>
      <c r="AC235" s="41"/>
      <c r="AD235" s="41"/>
      <c r="AE235" s="41"/>
      <c r="AR235" s="232" t="s">
        <v>202</v>
      </c>
      <c r="AT235" s="232" t="s">
        <v>197</v>
      </c>
      <c r="AU235" s="232" t="s">
        <v>84</v>
      </c>
      <c r="AY235" s="20" t="s">
        <v>194</v>
      </c>
      <c r="BE235" s="233">
        <f>IF(O235="základní",K235,0)</f>
        <v>0</v>
      </c>
      <c r="BF235" s="233">
        <f>IF(O235="snížená",K235,0)</f>
        <v>0</v>
      </c>
      <c r="BG235" s="233">
        <f>IF(O235="zákl. přenesená",K235,0)</f>
        <v>0</v>
      </c>
      <c r="BH235" s="233">
        <f>IF(O235="sníž. přenesená",K235,0)</f>
        <v>0</v>
      </c>
      <c r="BI235" s="233">
        <f>IF(O235="nulová",K235,0)</f>
        <v>0</v>
      </c>
      <c r="BJ235" s="20" t="s">
        <v>82</v>
      </c>
      <c r="BK235" s="233">
        <f>ROUND(P235*H235,2)</f>
        <v>0</v>
      </c>
      <c r="BL235" s="20" t="s">
        <v>202</v>
      </c>
      <c r="BM235" s="232" t="s">
        <v>2294</v>
      </c>
    </row>
    <row r="236" s="2" customFormat="1">
      <c r="A236" s="41"/>
      <c r="B236" s="42"/>
      <c r="C236" s="43"/>
      <c r="D236" s="234" t="s">
        <v>204</v>
      </c>
      <c r="E236" s="43"/>
      <c r="F236" s="235" t="s">
        <v>2295</v>
      </c>
      <c r="G236" s="43"/>
      <c r="H236" s="43"/>
      <c r="I236" s="236"/>
      <c r="J236" s="236"/>
      <c r="K236" s="43"/>
      <c r="L236" s="43"/>
      <c r="M236" s="47"/>
      <c r="N236" s="237"/>
      <c r="O236" s="238"/>
      <c r="P236" s="87"/>
      <c r="Q236" s="87"/>
      <c r="R236" s="87"/>
      <c r="S236" s="87"/>
      <c r="T236" s="87"/>
      <c r="U236" s="87"/>
      <c r="V236" s="87"/>
      <c r="W236" s="87"/>
      <c r="X236" s="88"/>
      <c r="Y236" s="41"/>
      <c r="Z236" s="41"/>
      <c r="AA236" s="41"/>
      <c r="AB236" s="41"/>
      <c r="AC236" s="41"/>
      <c r="AD236" s="41"/>
      <c r="AE236" s="41"/>
      <c r="AT236" s="20" t="s">
        <v>204</v>
      </c>
      <c r="AU236" s="20" t="s">
        <v>84</v>
      </c>
    </row>
    <row r="237" s="13" customFormat="1">
      <c r="A237" s="13"/>
      <c r="B237" s="239"/>
      <c r="C237" s="240"/>
      <c r="D237" s="241" t="s">
        <v>206</v>
      </c>
      <c r="E237" s="242" t="s">
        <v>20</v>
      </c>
      <c r="F237" s="243" t="s">
        <v>2229</v>
      </c>
      <c r="G237" s="240"/>
      <c r="H237" s="242" t="s">
        <v>20</v>
      </c>
      <c r="I237" s="244"/>
      <c r="J237" s="244"/>
      <c r="K237" s="240"/>
      <c r="L237" s="240"/>
      <c r="M237" s="245"/>
      <c r="N237" s="246"/>
      <c r="O237" s="247"/>
      <c r="P237" s="247"/>
      <c r="Q237" s="247"/>
      <c r="R237" s="247"/>
      <c r="S237" s="247"/>
      <c r="T237" s="247"/>
      <c r="U237" s="247"/>
      <c r="V237" s="247"/>
      <c r="W237" s="247"/>
      <c r="X237" s="248"/>
      <c r="Y237" s="13"/>
      <c r="Z237" s="13"/>
      <c r="AA237" s="13"/>
      <c r="AB237" s="13"/>
      <c r="AC237" s="13"/>
      <c r="AD237" s="13"/>
      <c r="AE237" s="13"/>
      <c r="AT237" s="249" t="s">
        <v>206</v>
      </c>
      <c r="AU237" s="249" t="s">
        <v>84</v>
      </c>
      <c r="AV237" s="13" t="s">
        <v>82</v>
      </c>
      <c r="AW237" s="13" t="s">
        <v>5</v>
      </c>
      <c r="AX237" s="13" t="s">
        <v>74</v>
      </c>
      <c r="AY237" s="249" t="s">
        <v>194</v>
      </c>
    </row>
    <row r="238" s="13" customFormat="1">
      <c r="A238" s="13"/>
      <c r="B238" s="239"/>
      <c r="C238" s="240"/>
      <c r="D238" s="241" t="s">
        <v>206</v>
      </c>
      <c r="E238" s="242" t="s">
        <v>20</v>
      </c>
      <c r="F238" s="243" t="s">
        <v>2230</v>
      </c>
      <c r="G238" s="240"/>
      <c r="H238" s="242" t="s">
        <v>20</v>
      </c>
      <c r="I238" s="244"/>
      <c r="J238" s="244"/>
      <c r="K238" s="240"/>
      <c r="L238" s="240"/>
      <c r="M238" s="245"/>
      <c r="N238" s="246"/>
      <c r="O238" s="247"/>
      <c r="P238" s="247"/>
      <c r="Q238" s="247"/>
      <c r="R238" s="247"/>
      <c r="S238" s="247"/>
      <c r="T238" s="247"/>
      <c r="U238" s="247"/>
      <c r="V238" s="247"/>
      <c r="W238" s="247"/>
      <c r="X238" s="248"/>
      <c r="Y238" s="13"/>
      <c r="Z238" s="13"/>
      <c r="AA238" s="13"/>
      <c r="AB238" s="13"/>
      <c r="AC238" s="13"/>
      <c r="AD238" s="13"/>
      <c r="AE238" s="13"/>
      <c r="AT238" s="249" t="s">
        <v>206</v>
      </c>
      <c r="AU238" s="249" t="s">
        <v>84</v>
      </c>
      <c r="AV238" s="13" t="s">
        <v>82</v>
      </c>
      <c r="AW238" s="13" t="s">
        <v>5</v>
      </c>
      <c r="AX238" s="13" t="s">
        <v>74</v>
      </c>
      <c r="AY238" s="249" t="s">
        <v>194</v>
      </c>
    </row>
    <row r="239" s="13" customFormat="1">
      <c r="A239" s="13"/>
      <c r="B239" s="239"/>
      <c r="C239" s="240"/>
      <c r="D239" s="241" t="s">
        <v>206</v>
      </c>
      <c r="E239" s="242" t="s">
        <v>20</v>
      </c>
      <c r="F239" s="243" t="s">
        <v>506</v>
      </c>
      <c r="G239" s="240"/>
      <c r="H239" s="242" t="s">
        <v>20</v>
      </c>
      <c r="I239" s="244"/>
      <c r="J239" s="244"/>
      <c r="K239" s="240"/>
      <c r="L239" s="240"/>
      <c r="M239" s="245"/>
      <c r="N239" s="246"/>
      <c r="O239" s="247"/>
      <c r="P239" s="247"/>
      <c r="Q239" s="247"/>
      <c r="R239" s="247"/>
      <c r="S239" s="247"/>
      <c r="T239" s="247"/>
      <c r="U239" s="247"/>
      <c r="V239" s="247"/>
      <c r="W239" s="247"/>
      <c r="X239" s="248"/>
      <c r="Y239" s="13"/>
      <c r="Z239" s="13"/>
      <c r="AA239" s="13"/>
      <c r="AB239" s="13"/>
      <c r="AC239" s="13"/>
      <c r="AD239" s="13"/>
      <c r="AE239" s="13"/>
      <c r="AT239" s="249" t="s">
        <v>206</v>
      </c>
      <c r="AU239" s="249" t="s">
        <v>84</v>
      </c>
      <c r="AV239" s="13" t="s">
        <v>82</v>
      </c>
      <c r="AW239" s="13" t="s">
        <v>5</v>
      </c>
      <c r="AX239" s="13" t="s">
        <v>74</v>
      </c>
      <c r="AY239" s="249" t="s">
        <v>194</v>
      </c>
    </row>
    <row r="240" s="14" customFormat="1">
      <c r="A240" s="14"/>
      <c r="B240" s="250"/>
      <c r="C240" s="251"/>
      <c r="D240" s="241" t="s">
        <v>206</v>
      </c>
      <c r="E240" s="252" t="s">
        <v>20</v>
      </c>
      <c r="F240" s="253" t="s">
        <v>232</v>
      </c>
      <c r="G240" s="251"/>
      <c r="H240" s="254">
        <v>5</v>
      </c>
      <c r="I240" s="255"/>
      <c r="J240" s="255"/>
      <c r="K240" s="251"/>
      <c r="L240" s="251"/>
      <c r="M240" s="256"/>
      <c r="N240" s="257"/>
      <c r="O240" s="258"/>
      <c r="P240" s="258"/>
      <c r="Q240" s="258"/>
      <c r="R240" s="258"/>
      <c r="S240" s="258"/>
      <c r="T240" s="258"/>
      <c r="U240" s="258"/>
      <c r="V240" s="258"/>
      <c r="W240" s="258"/>
      <c r="X240" s="259"/>
      <c r="Y240" s="14"/>
      <c r="Z240" s="14"/>
      <c r="AA240" s="14"/>
      <c r="AB240" s="14"/>
      <c r="AC240" s="14"/>
      <c r="AD240" s="14"/>
      <c r="AE240" s="14"/>
      <c r="AT240" s="260" t="s">
        <v>206</v>
      </c>
      <c r="AU240" s="260" t="s">
        <v>84</v>
      </c>
      <c r="AV240" s="14" t="s">
        <v>84</v>
      </c>
      <c r="AW240" s="14" t="s">
        <v>5</v>
      </c>
      <c r="AX240" s="14" t="s">
        <v>74</v>
      </c>
      <c r="AY240" s="260" t="s">
        <v>194</v>
      </c>
    </row>
    <row r="241" s="13" customFormat="1">
      <c r="A241" s="13"/>
      <c r="B241" s="239"/>
      <c r="C241" s="240"/>
      <c r="D241" s="241" t="s">
        <v>206</v>
      </c>
      <c r="E241" s="242" t="s">
        <v>20</v>
      </c>
      <c r="F241" s="243" t="s">
        <v>2229</v>
      </c>
      <c r="G241" s="240"/>
      <c r="H241" s="242" t="s">
        <v>20</v>
      </c>
      <c r="I241" s="244"/>
      <c r="J241" s="244"/>
      <c r="K241" s="240"/>
      <c r="L241" s="240"/>
      <c r="M241" s="245"/>
      <c r="N241" s="246"/>
      <c r="O241" s="247"/>
      <c r="P241" s="247"/>
      <c r="Q241" s="247"/>
      <c r="R241" s="247"/>
      <c r="S241" s="247"/>
      <c r="T241" s="247"/>
      <c r="U241" s="247"/>
      <c r="V241" s="247"/>
      <c r="W241" s="247"/>
      <c r="X241" s="248"/>
      <c r="Y241" s="13"/>
      <c r="Z241" s="13"/>
      <c r="AA241" s="13"/>
      <c r="AB241" s="13"/>
      <c r="AC241" s="13"/>
      <c r="AD241" s="13"/>
      <c r="AE241" s="13"/>
      <c r="AT241" s="249" t="s">
        <v>206</v>
      </c>
      <c r="AU241" s="249" t="s">
        <v>84</v>
      </c>
      <c r="AV241" s="13" t="s">
        <v>82</v>
      </c>
      <c r="AW241" s="13" t="s">
        <v>5</v>
      </c>
      <c r="AX241" s="13" t="s">
        <v>74</v>
      </c>
      <c r="AY241" s="249" t="s">
        <v>194</v>
      </c>
    </row>
    <row r="242" s="13" customFormat="1">
      <c r="A242" s="13"/>
      <c r="B242" s="239"/>
      <c r="C242" s="240"/>
      <c r="D242" s="241" t="s">
        <v>206</v>
      </c>
      <c r="E242" s="242" t="s">
        <v>20</v>
      </c>
      <c r="F242" s="243" t="s">
        <v>2235</v>
      </c>
      <c r="G242" s="240"/>
      <c r="H242" s="242" t="s">
        <v>20</v>
      </c>
      <c r="I242" s="244"/>
      <c r="J242" s="244"/>
      <c r="K242" s="240"/>
      <c r="L242" s="240"/>
      <c r="M242" s="245"/>
      <c r="N242" s="246"/>
      <c r="O242" s="247"/>
      <c r="P242" s="247"/>
      <c r="Q242" s="247"/>
      <c r="R242" s="247"/>
      <c r="S242" s="247"/>
      <c r="T242" s="247"/>
      <c r="U242" s="247"/>
      <c r="V242" s="247"/>
      <c r="W242" s="247"/>
      <c r="X242" s="248"/>
      <c r="Y242" s="13"/>
      <c r="Z242" s="13"/>
      <c r="AA242" s="13"/>
      <c r="AB242" s="13"/>
      <c r="AC242" s="13"/>
      <c r="AD242" s="13"/>
      <c r="AE242" s="13"/>
      <c r="AT242" s="249" t="s">
        <v>206</v>
      </c>
      <c r="AU242" s="249" t="s">
        <v>84</v>
      </c>
      <c r="AV242" s="13" t="s">
        <v>82</v>
      </c>
      <c r="AW242" s="13" t="s">
        <v>5</v>
      </c>
      <c r="AX242" s="13" t="s">
        <v>74</v>
      </c>
      <c r="AY242" s="249" t="s">
        <v>194</v>
      </c>
    </row>
    <row r="243" s="13" customFormat="1">
      <c r="A243" s="13"/>
      <c r="B243" s="239"/>
      <c r="C243" s="240"/>
      <c r="D243" s="241" t="s">
        <v>206</v>
      </c>
      <c r="E243" s="242" t="s">
        <v>20</v>
      </c>
      <c r="F243" s="243" t="s">
        <v>506</v>
      </c>
      <c r="G243" s="240"/>
      <c r="H243" s="242" t="s">
        <v>20</v>
      </c>
      <c r="I243" s="244"/>
      <c r="J243" s="244"/>
      <c r="K243" s="240"/>
      <c r="L243" s="240"/>
      <c r="M243" s="245"/>
      <c r="N243" s="246"/>
      <c r="O243" s="247"/>
      <c r="P243" s="247"/>
      <c r="Q243" s="247"/>
      <c r="R243" s="247"/>
      <c r="S243" s="247"/>
      <c r="T243" s="247"/>
      <c r="U243" s="247"/>
      <c r="V243" s="247"/>
      <c r="W243" s="247"/>
      <c r="X243" s="248"/>
      <c r="Y243" s="13"/>
      <c r="Z243" s="13"/>
      <c r="AA243" s="13"/>
      <c r="AB243" s="13"/>
      <c r="AC243" s="13"/>
      <c r="AD243" s="13"/>
      <c r="AE243" s="13"/>
      <c r="AT243" s="249" t="s">
        <v>206</v>
      </c>
      <c r="AU243" s="249" t="s">
        <v>84</v>
      </c>
      <c r="AV243" s="13" t="s">
        <v>82</v>
      </c>
      <c r="AW243" s="13" t="s">
        <v>5</v>
      </c>
      <c r="AX243" s="13" t="s">
        <v>74</v>
      </c>
      <c r="AY243" s="249" t="s">
        <v>194</v>
      </c>
    </row>
    <row r="244" s="14" customFormat="1">
      <c r="A244" s="14"/>
      <c r="B244" s="250"/>
      <c r="C244" s="251"/>
      <c r="D244" s="241" t="s">
        <v>206</v>
      </c>
      <c r="E244" s="252" t="s">
        <v>20</v>
      </c>
      <c r="F244" s="253" t="s">
        <v>84</v>
      </c>
      <c r="G244" s="251"/>
      <c r="H244" s="254">
        <v>2</v>
      </c>
      <c r="I244" s="255"/>
      <c r="J244" s="255"/>
      <c r="K244" s="251"/>
      <c r="L244" s="251"/>
      <c r="M244" s="256"/>
      <c r="N244" s="257"/>
      <c r="O244" s="258"/>
      <c r="P244" s="258"/>
      <c r="Q244" s="258"/>
      <c r="R244" s="258"/>
      <c r="S244" s="258"/>
      <c r="T244" s="258"/>
      <c r="U244" s="258"/>
      <c r="V244" s="258"/>
      <c r="W244" s="258"/>
      <c r="X244" s="259"/>
      <c r="Y244" s="14"/>
      <c r="Z244" s="14"/>
      <c r="AA244" s="14"/>
      <c r="AB244" s="14"/>
      <c r="AC244" s="14"/>
      <c r="AD244" s="14"/>
      <c r="AE244" s="14"/>
      <c r="AT244" s="260" t="s">
        <v>206</v>
      </c>
      <c r="AU244" s="260" t="s">
        <v>84</v>
      </c>
      <c r="AV244" s="14" t="s">
        <v>84</v>
      </c>
      <c r="AW244" s="14" t="s">
        <v>5</v>
      </c>
      <c r="AX244" s="14" t="s">
        <v>74</v>
      </c>
      <c r="AY244" s="260" t="s">
        <v>194</v>
      </c>
    </row>
    <row r="245" s="15" customFormat="1">
      <c r="A245" s="15"/>
      <c r="B245" s="261"/>
      <c r="C245" s="262"/>
      <c r="D245" s="241" t="s">
        <v>206</v>
      </c>
      <c r="E245" s="263" t="s">
        <v>20</v>
      </c>
      <c r="F245" s="264" t="s">
        <v>210</v>
      </c>
      <c r="G245" s="262"/>
      <c r="H245" s="265">
        <v>7</v>
      </c>
      <c r="I245" s="266"/>
      <c r="J245" s="266"/>
      <c r="K245" s="262"/>
      <c r="L245" s="262"/>
      <c r="M245" s="267"/>
      <c r="N245" s="268"/>
      <c r="O245" s="269"/>
      <c r="P245" s="269"/>
      <c r="Q245" s="269"/>
      <c r="R245" s="269"/>
      <c r="S245" s="269"/>
      <c r="T245" s="269"/>
      <c r="U245" s="269"/>
      <c r="V245" s="269"/>
      <c r="W245" s="269"/>
      <c r="X245" s="270"/>
      <c r="Y245" s="15"/>
      <c r="Z245" s="15"/>
      <c r="AA245" s="15"/>
      <c r="AB245" s="15"/>
      <c r="AC245" s="15"/>
      <c r="AD245" s="15"/>
      <c r="AE245" s="15"/>
      <c r="AT245" s="271" t="s">
        <v>206</v>
      </c>
      <c r="AU245" s="271" t="s">
        <v>84</v>
      </c>
      <c r="AV245" s="15" t="s">
        <v>202</v>
      </c>
      <c r="AW245" s="15" t="s">
        <v>5</v>
      </c>
      <c r="AX245" s="15" t="s">
        <v>82</v>
      </c>
      <c r="AY245" s="271" t="s">
        <v>194</v>
      </c>
    </row>
    <row r="246" s="14" customFormat="1">
      <c r="A246" s="14"/>
      <c r="B246" s="250"/>
      <c r="C246" s="251"/>
      <c r="D246" s="241" t="s">
        <v>206</v>
      </c>
      <c r="E246" s="251"/>
      <c r="F246" s="253" t="s">
        <v>2276</v>
      </c>
      <c r="G246" s="251"/>
      <c r="H246" s="254">
        <v>70</v>
      </c>
      <c r="I246" s="255"/>
      <c r="J246" s="255"/>
      <c r="K246" s="251"/>
      <c r="L246" s="251"/>
      <c r="M246" s="256"/>
      <c r="N246" s="257"/>
      <c r="O246" s="258"/>
      <c r="P246" s="258"/>
      <c r="Q246" s="258"/>
      <c r="R246" s="258"/>
      <c r="S246" s="258"/>
      <c r="T246" s="258"/>
      <c r="U246" s="258"/>
      <c r="V246" s="258"/>
      <c r="W246" s="258"/>
      <c r="X246" s="259"/>
      <c r="Y246" s="14"/>
      <c r="Z246" s="14"/>
      <c r="AA246" s="14"/>
      <c r="AB246" s="14"/>
      <c r="AC246" s="14"/>
      <c r="AD246" s="14"/>
      <c r="AE246" s="14"/>
      <c r="AT246" s="260" t="s">
        <v>206</v>
      </c>
      <c r="AU246" s="260" t="s">
        <v>84</v>
      </c>
      <c r="AV246" s="14" t="s">
        <v>84</v>
      </c>
      <c r="AW246" s="14" t="s">
        <v>4</v>
      </c>
      <c r="AX246" s="14" t="s">
        <v>82</v>
      </c>
      <c r="AY246" s="260" t="s">
        <v>194</v>
      </c>
    </row>
    <row r="247" s="2" customFormat="1" ht="33" customHeight="1">
      <c r="A247" s="41"/>
      <c r="B247" s="42"/>
      <c r="C247" s="220" t="s">
        <v>287</v>
      </c>
      <c r="D247" s="220" t="s">
        <v>197</v>
      </c>
      <c r="E247" s="221" t="s">
        <v>2296</v>
      </c>
      <c r="F247" s="222" t="s">
        <v>2297</v>
      </c>
      <c r="G247" s="223" t="s">
        <v>503</v>
      </c>
      <c r="H247" s="224">
        <v>30</v>
      </c>
      <c r="I247" s="225"/>
      <c r="J247" s="225"/>
      <c r="K247" s="226">
        <f>ROUND(P247*H247,2)</f>
        <v>0</v>
      </c>
      <c r="L247" s="222" t="s">
        <v>201</v>
      </c>
      <c r="M247" s="47"/>
      <c r="N247" s="227" t="s">
        <v>20</v>
      </c>
      <c r="O247" s="228" t="s">
        <v>43</v>
      </c>
      <c r="P247" s="229">
        <f>I247+J247</f>
        <v>0</v>
      </c>
      <c r="Q247" s="229">
        <f>ROUND(I247*H247,2)</f>
        <v>0</v>
      </c>
      <c r="R247" s="229">
        <f>ROUND(J247*H247,2)</f>
        <v>0</v>
      </c>
      <c r="S247" s="87"/>
      <c r="T247" s="230">
        <f>S247*H247</f>
        <v>0</v>
      </c>
      <c r="U247" s="230">
        <v>0</v>
      </c>
      <c r="V247" s="230">
        <f>U247*H247</f>
        <v>0</v>
      </c>
      <c r="W247" s="230">
        <v>0</v>
      </c>
      <c r="X247" s="231">
        <f>W247*H247</f>
        <v>0</v>
      </c>
      <c r="Y247" s="41"/>
      <c r="Z247" s="41"/>
      <c r="AA247" s="41"/>
      <c r="AB247" s="41"/>
      <c r="AC247" s="41"/>
      <c r="AD247" s="41"/>
      <c r="AE247" s="41"/>
      <c r="AR247" s="232" t="s">
        <v>202</v>
      </c>
      <c r="AT247" s="232" t="s">
        <v>197</v>
      </c>
      <c r="AU247" s="232" t="s">
        <v>84</v>
      </c>
      <c r="AY247" s="20" t="s">
        <v>194</v>
      </c>
      <c r="BE247" s="233">
        <f>IF(O247="základní",K247,0)</f>
        <v>0</v>
      </c>
      <c r="BF247" s="233">
        <f>IF(O247="snížená",K247,0)</f>
        <v>0</v>
      </c>
      <c r="BG247" s="233">
        <f>IF(O247="zákl. přenesená",K247,0)</f>
        <v>0</v>
      </c>
      <c r="BH247" s="233">
        <f>IF(O247="sníž. přenesená",K247,0)</f>
        <v>0</v>
      </c>
      <c r="BI247" s="233">
        <f>IF(O247="nulová",K247,0)</f>
        <v>0</v>
      </c>
      <c r="BJ247" s="20" t="s">
        <v>82</v>
      </c>
      <c r="BK247" s="233">
        <f>ROUND(P247*H247,2)</f>
        <v>0</v>
      </c>
      <c r="BL247" s="20" t="s">
        <v>202</v>
      </c>
      <c r="BM247" s="232" t="s">
        <v>2298</v>
      </c>
    </row>
    <row r="248" s="2" customFormat="1">
      <c r="A248" s="41"/>
      <c r="B248" s="42"/>
      <c r="C248" s="43"/>
      <c r="D248" s="234" t="s">
        <v>204</v>
      </c>
      <c r="E248" s="43"/>
      <c r="F248" s="235" t="s">
        <v>2299</v>
      </c>
      <c r="G248" s="43"/>
      <c r="H248" s="43"/>
      <c r="I248" s="236"/>
      <c r="J248" s="236"/>
      <c r="K248" s="43"/>
      <c r="L248" s="43"/>
      <c r="M248" s="47"/>
      <c r="N248" s="237"/>
      <c r="O248" s="238"/>
      <c r="P248" s="87"/>
      <c r="Q248" s="87"/>
      <c r="R248" s="87"/>
      <c r="S248" s="87"/>
      <c r="T248" s="87"/>
      <c r="U248" s="87"/>
      <c r="V248" s="87"/>
      <c r="W248" s="87"/>
      <c r="X248" s="88"/>
      <c r="Y248" s="41"/>
      <c r="Z248" s="41"/>
      <c r="AA248" s="41"/>
      <c r="AB248" s="41"/>
      <c r="AC248" s="41"/>
      <c r="AD248" s="41"/>
      <c r="AE248" s="41"/>
      <c r="AT248" s="20" t="s">
        <v>204</v>
      </c>
      <c r="AU248" s="20" t="s">
        <v>84</v>
      </c>
    </row>
    <row r="249" s="13" customFormat="1">
      <c r="A249" s="13"/>
      <c r="B249" s="239"/>
      <c r="C249" s="240"/>
      <c r="D249" s="241" t="s">
        <v>206</v>
      </c>
      <c r="E249" s="242" t="s">
        <v>20</v>
      </c>
      <c r="F249" s="243" t="s">
        <v>2229</v>
      </c>
      <c r="G249" s="240"/>
      <c r="H249" s="242" t="s">
        <v>20</v>
      </c>
      <c r="I249" s="244"/>
      <c r="J249" s="244"/>
      <c r="K249" s="240"/>
      <c r="L249" s="240"/>
      <c r="M249" s="245"/>
      <c r="N249" s="246"/>
      <c r="O249" s="247"/>
      <c r="P249" s="247"/>
      <c r="Q249" s="247"/>
      <c r="R249" s="247"/>
      <c r="S249" s="247"/>
      <c r="T249" s="247"/>
      <c r="U249" s="247"/>
      <c r="V249" s="247"/>
      <c r="W249" s="247"/>
      <c r="X249" s="248"/>
      <c r="Y249" s="13"/>
      <c r="Z249" s="13"/>
      <c r="AA249" s="13"/>
      <c r="AB249" s="13"/>
      <c r="AC249" s="13"/>
      <c r="AD249" s="13"/>
      <c r="AE249" s="13"/>
      <c r="AT249" s="249" t="s">
        <v>206</v>
      </c>
      <c r="AU249" s="249" t="s">
        <v>84</v>
      </c>
      <c r="AV249" s="13" t="s">
        <v>82</v>
      </c>
      <c r="AW249" s="13" t="s">
        <v>5</v>
      </c>
      <c r="AX249" s="13" t="s">
        <v>74</v>
      </c>
      <c r="AY249" s="249" t="s">
        <v>194</v>
      </c>
    </row>
    <row r="250" s="13" customFormat="1">
      <c r="A250" s="13"/>
      <c r="B250" s="239"/>
      <c r="C250" s="240"/>
      <c r="D250" s="241" t="s">
        <v>206</v>
      </c>
      <c r="E250" s="242" t="s">
        <v>20</v>
      </c>
      <c r="F250" s="243" t="s">
        <v>2240</v>
      </c>
      <c r="G250" s="240"/>
      <c r="H250" s="242" t="s">
        <v>20</v>
      </c>
      <c r="I250" s="244"/>
      <c r="J250" s="244"/>
      <c r="K250" s="240"/>
      <c r="L250" s="240"/>
      <c r="M250" s="245"/>
      <c r="N250" s="246"/>
      <c r="O250" s="247"/>
      <c r="P250" s="247"/>
      <c r="Q250" s="247"/>
      <c r="R250" s="247"/>
      <c r="S250" s="247"/>
      <c r="T250" s="247"/>
      <c r="U250" s="247"/>
      <c r="V250" s="247"/>
      <c r="W250" s="247"/>
      <c r="X250" s="248"/>
      <c r="Y250" s="13"/>
      <c r="Z250" s="13"/>
      <c r="AA250" s="13"/>
      <c r="AB250" s="13"/>
      <c r="AC250" s="13"/>
      <c r="AD250" s="13"/>
      <c r="AE250" s="13"/>
      <c r="AT250" s="249" t="s">
        <v>206</v>
      </c>
      <c r="AU250" s="249" t="s">
        <v>84</v>
      </c>
      <c r="AV250" s="13" t="s">
        <v>82</v>
      </c>
      <c r="AW250" s="13" t="s">
        <v>5</v>
      </c>
      <c r="AX250" s="13" t="s">
        <v>74</v>
      </c>
      <c r="AY250" s="249" t="s">
        <v>194</v>
      </c>
    </row>
    <row r="251" s="13" customFormat="1">
      <c r="A251" s="13"/>
      <c r="B251" s="239"/>
      <c r="C251" s="240"/>
      <c r="D251" s="241" t="s">
        <v>206</v>
      </c>
      <c r="E251" s="242" t="s">
        <v>20</v>
      </c>
      <c r="F251" s="243" t="s">
        <v>506</v>
      </c>
      <c r="G251" s="240"/>
      <c r="H251" s="242" t="s">
        <v>20</v>
      </c>
      <c r="I251" s="244"/>
      <c r="J251" s="244"/>
      <c r="K251" s="240"/>
      <c r="L251" s="240"/>
      <c r="M251" s="245"/>
      <c r="N251" s="246"/>
      <c r="O251" s="247"/>
      <c r="P251" s="247"/>
      <c r="Q251" s="247"/>
      <c r="R251" s="247"/>
      <c r="S251" s="247"/>
      <c r="T251" s="247"/>
      <c r="U251" s="247"/>
      <c r="V251" s="247"/>
      <c r="W251" s="247"/>
      <c r="X251" s="248"/>
      <c r="Y251" s="13"/>
      <c r="Z251" s="13"/>
      <c r="AA251" s="13"/>
      <c r="AB251" s="13"/>
      <c r="AC251" s="13"/>
      <c r="AD251" s="13"/>
      <c r="AE251" s="13"/>
      <c r="AT251" s="249" t="s">
        <v>206</v>
      </c>
      <c r="AU251" s="249" t="s">
        <v>84</v>
      </c>
      <c r="AV251" s="13" t="s">
        <v>82</v>
      </c>
      <c r="AW251" s="13" t="s">
        <v>5</v>
      </c>
      <c r="AX251" s="13" t="s">
        <v>74</v>
      </c>
      <c r="AY251" s="249" t="s">
        <v>194</v>
      </c>
    </row>
    <row r="252" s="14" customFormat="1">
      <c r="A252" s="14"/>
      <c r="B252" s="250"/>
      <c r="C252" s="251"/>
      <c r="D252" s="241" t="s">
        <v>206</v>
      </c>
      <c r="E252" s="252" t="s">
        <v>20</v>
      </c>
      <c r="F252" s="253" t="s">
        <v>215</v>
      </c>
      <c r="G252" s="251"/>
      <c r="H252" s="254">
        <v>3</v>
      </c>
      <c r="I252" s="255"/>
      <c r="J252" s="255"/>
      <c r="K252" s="251"/>
      <c r="L252" s="251"/>
      <c r="M252" s="256"/>
      <c r="N252" s="257"/>
      <c r="O252" s="258"/>
      <c r="P252" s="258"/>
      <c r="Q252" s="258"/>
      <c r="R252" s="258"/>
      <c r="S252" s="258"/>
      <c r="T252" s="258"/>
      <c r="U252" s="258"/>
      <c r="V252" s="258"/>
      <c r="W252" s="258"/>
      <c r="X252" s="259"/>
      <c r="Y252" s="14"/>
      <c r="Z252" s="14"/>
      <c r="AA252" s="14"/>
      <c r="AB252" s="14"/>
      <c r="AC252" s="14"/>
      <c r="AD252" s="14"/>
      <c r="AE252" s="14"/>
      <c r="AT252" s="260" t="s">
        <v>206</v>
      </c>
      <c r="AU252" s="260" t="s">
        <v>84</v>
      </c>
      <c r="AV252" s="14" t="s">
        <v>84</v>
      </c>
      <c r="AW252" s="14" t="s">
        <v>5</v>
      </c>
      <c r="AX252" s="14" t="s">
        <v>74</v>
      </c>
      <c r="AY252" s="260" t="s">
        <v>194</v>
      </c>
    </row>
    <row r="253" s="15" customFormat="1">
      <c r="A253" s="15"/>
      <c r="B253" s="261"/>
      <c r="C253" s="262"/>
      <c r="D253" s="241" t="s">
        <v>206</v>
      </c>
      <c r="E253" s="263" t="s">
        <v>20</v>
      </c>
      <c r="F253" s="264" t="s">
        <v>210</v>
      </c>
      <c r="G253" s="262"/>
      <c r="H253" s="265">
        <v>3</v>
      </c>
      <c r="I253" s="266"/>
      <c r="J253" s="266"/>
      <c r="K253" s="262"/>
      <c r="L253" s="262"/>
      <c r="M253" s="267"/>
      <c r="N253" s="268"/>
      <c r="O253" s="269"/>
      <c r="P253" s="269"/>
      <c r="Q253" s="269"/>
      <c r="R253" s="269"/>
      <c r="S253" s="269"/>
      <c r="T253" s="269"/>
      <c r="U253" s="269"/>
      <c r="V253" s="269"/>
      <c r="W253" s="269"/>
      <c r="X253" s="270"/>
      <c r="Y253" s="15"/>
      <c r="Z253" s="15"/>
      <c r="AA253" s="15"/>
      <c r="AB253" s="15"/>
      <c r="AC253" s="15"/>
      <c r="AD253" s="15"/>
      <c r="AE253" s="15"/>
      <c r="AT253" s="271" t="s">
        <v>206</v>
      </c>
      <c r="AU253" s="271" t="s">
        <v>84</v>
      </c>
      <c r="AV253" s="15" t="s">
        <v>202</v>
      </c>
      <c r="AW253" s="15" t="s">
        <v>5</v>
      </c>
      <c r="AX253" s="15" t="s">
        <v>82</v>
      </c>
      <c r="AY253" s="271" t="s">
        <v>194</v>
      </c>
    </row>
    <row r="254" s="14" customFormat="1">
      <c r="A254" s="14"/>
      <c r="B254" s="250"/>
      <c r="C254" s="251"/>
      <c r="D254" s="241" t="s">
        <v>206</v>
      </c>
      <c r="E254" s="251"/>
      <c r="F254" s="253" t="s">
        <v>2281</v>
      </c>
      <c r="G254" s="251"/>
      <c r="H254" s="254">
        <v>30</v>
      </c>
      <c r="I254" s="255"/>
      <c r="J254" s="255"/>
      <c r="K254" s="251"/>
      <c r="L254" s="251"/>
      <c r="M254" s="256"/>
      <c r="N254" s="257"/>
      <c r="O254" s="258"/>
      <c r="P254" s="258"/>
      <c r="Q254" s="258"/>
      <c r="R254" s="258"/>
      <c r="S254" s="258"/>
      <c r="T254" s="258"/>
      <c r="U254" s="258"/>
      <c r="V254" s="258"/>
      <c r="W254" s="258"/>
      <c r="X254" s="259"/>
      <c r="Y254" s="14"/>
      <c r="Z254" s="14"/>
      <c r="AA254" s="14"/>
      <c r="AB254" s="14"/>
      <c r="AC254" s="14"/>
      <c r="AD254" s="14"/>
      <c r="AE254" s="14"/>
      <c r="AT254" s="260" t="s">
        <v>206</v>
      </c>
      <c r="AU254" s="260" t="s">
        <v>84</v>
      </c>
      <c r="AV254" s="14" t="s">
        <v>84</v>
      </c>
      <c r="AW254" s="14" t="s">
        <v>4</v>
      </c>
      <c r="AX254" s="14" t="s">
        <v>82</v>
      </c>
      <c r="AY254" s="260" t="s">
        <v>194</v>
      </c>
    </row>
    <row r="255" s="12" customFormat="1" ht="22.8" customHeight="1">
      <c r="A255" s="12"/>
      <c r="B255" s="203"/>
      <c r="C255" s="204"/>
      <c r="D255" s="205" t="s">
        <v>73</v>
      </c>
      <c r="E255" s="218" t="s">
        <v>291</v>
      </c>
      <c r="F255" s="218" t="s">
        <v>2300</v>
      </c>
      <c r="G255" s="204"/>
      <c r="H255" s="204"/>
      <c r="I255" s="207"/>
      <c r="J255" s="207"/>
      <c r="K255" s="219">
        <f>BK255</f>
        <v>0</v>
      </c>
      <c r="L255" s="204"/>
      <c r="M255" s="209"/>
      <c r="N255" s="210"/>
      <c r="O255" s="211"/>
      <c r="P255" s="211"/>
      <c r="Q255" s="212">
        <f>SUM(Q256:Q273)</f>
        <v>0</v>
      </c>
      <c r="R255" s="212">
        <f>SUM(R256:R273)</f>
        <v>0</v>
      </c>
      <c r="S255" s="211"/>
      <c r="T255" s="213">
        <f>SUM(T256:T273)</f>
        <v>0</v>
      </c>
      <c r="U255" s="211"/>
      <c r="V255" s="213">
        <f>SUM(V256:V273)</f>
        <v>0</v>
      </c>
      <c r="W255" s="211"/>
      <c r="X255" s="214">
        <f>SUM(X256:X273)</f>
        <v>0</v>
      </c>
      <c r="Y255" s="12"/>
      <c r="Z255" s="12"/>
      <c r="AA255" s="12"/>
      <c r="AB255" s="12"/>
      <c r="AC255" s="12"/>
      <c r="AD255" s="12"/>
      <c r="AE255" s="12"/>
      <c r="AR255" s="215" t="s">
        <v>82</v>
      </c>
      <c r="AT255" s="216" t="s">
        <v>73</v>
      </c>
      <c r="AU255" s="216" t="s">
        <v>82</v>
      </c>
      <c r="AY255" s="215" t="s">
        <v>194</v>
      </c>
      <c r="BK255" s="217">
        <f>SUM(BK256:BK273)</f>
        <v>0</v>
      </c>
    </row>
    <row r="256" s="2" customFormat="1" ht="24.15" customHeight="1">
      <c r="A256" s="41"/>
      <c r="B256" s="42"/>
      <c r="C256" s="220" t="s">
        <v>294</v>
      </c>
      <c r="D256" s="220" t="s">
        <v>197</v>
      </c>
      <c r="E256" s="221" t="s">
        <v>2301</v>
      </c>
      <c r="F256" s="222" t="s">
        <v>2302</v>
      </c>
      <c r="G256" s="223" t="s">
        <v>503</v>
      </c>
      <c r="H256" s="224">
        <v>7</v>
      </c>
      <c r="I256" s="225"/>
      <c r="J256" s="225"/>
      <c r="K256" s="226">
        <f>ROUND(P256*H256,2)</f>
        <v>0</v>
      </c>
      <c r="L256" s="222" t="s">
        <v>201</v>
      </c>
      <c r="M256" s="47"/>
      <c r="N256" s="227" t="s">
        <v>20</v>
      </c>
      <c r="O256" s="228" t="s">
        <v>43</v>
      </c>
      <c r="P256" s="229">
        <f>I256+J256</f>
        <v>0</v>
      </c>
      <c r="Q256" s="229">
        <f>ROUND(I256*H256,2)</f>
        <v>0</v>
      </c>
      <c r="R256" s="229">
        <f>ROUND(J256*H256,2)</f>
        <v>0</v>
      </c>
      <c r="S256" s="87"/>
      <c r="T256" s="230">
        <f>S256*H256</f>
        <v>0</v>
      </c>
      <c r="U256" s="230">
        <v>0</v>
      </c>
      <c r="V256" s="230">
        <f>U256*H256</f>
        <v>0</v>
      </c>
      <c r="W256" s="230">
        <v>0</v>
      </c>
      <c r="X256" s="231">
        <f>W256*H256</f>
        <v>0</v>
      </c>
      <c r="Y256" s="41"/>
      <c r="Z256" s="41"/>
      <c r="AA256" s="41"/>
      <c r="AB256" s="41"/>
      <c r="AC256" s="41"/>
      <c r="AD256" s="41"/>
      <c r="AE256" s="41"/>
      <c r="AR256" s="232" t="s">
        <v>202</v>
      </c>
      <c r="AT256" s="232" t="s">
        <v>197</v>
      </c>
      <c r="AU256" s="232" t="s">
        <v>84</v>
      </c>
      <c r="AY256" s="20" t="s">
        <v>194</v>
      </c>
      <c r="BE256" s="233">
        <f>IF(O256="základní",K256,0)</f>
        <v>0</v>
      </c>
      <c r="BF256" s="233">
        <f>IF(O256="snížená",K256,0)</f>
        <v>0</v>
      </c>
      <c r="BG256" s="233">
        <f>IF(O256="zákl. přenesená",K256,0)</f>
        <v>0</v>
      </c>
      <c r="BH256" s="233">
        <f>IF(O256="sníž. přenesená",K256,0)</f>
        <v>0</v>
      </c>
      <c r="BI256" s="233">
        <f>IF(O256="nulová",K256,0)</f>
        <v>0</v>
      </c>
      <c r="BJ256" s="20" t="s">
        <v>82</v>
      </c>
      <c r="BK256" s="233">
        <f>ROUND(P256*H256,2)</f>
        <v>0</v>
      </c>
      <c r="BL256" s="20" t="s">
        <v>202</v>
      </c>
      <c r="BM256" s="232" t="s">
        <v>2303</v>
      </c>
    </row>
    <row r="257" s="2" customFormat="1">
      <c r="A257" s="41"/>
      <c r="B257" s="42"/>
      <c r="C257" s="43"/>
      <c r="D257" s="234" t="s">
        <v>204</v>
      </c>
      <c r="E257" s="43"/>
      <c r="F257" s="235" t="s">
        <v>2304</v>
      </c>
      <c r="G257" s="43"/>
      <c r="H257" s="43"/>
      <c r="I257" s="236"/>
      <c r="J257" s="236"/>
      <c r="K257" s="43"/>
      <c r="L257" s="43"/>
      <c r="M257" s="47"/>
      <c r="N257" s="237"/>
      <c r="O257" s="238"/>
      <c r="P257" s="87"/>
      <c r="Q257" s="87"/>
      <c r="R257" s="87"/>
      <c r="S257" s="87"/>
      <c r="T257" s="87"/>
      <c r="U257" s="87"/>
      <c r="V257" s="87"/>
      <c r="W257" s="87"/>
      <c r="X257" s="88"/>
      <c r="Y257" s="41"/>
      <c r="Z257" s="41"/>
      <c r="AA257" s="41"/>
      <c r="AB257" s="41"/>
      <c r="AC257" s="41"/>
      <c r="AD257" s="41"/>
      <c r="AE257" s="41"/>
      <c r="AT257" s="20" t="s">
        <v>204</v>
      </c>
      <c r="AU257" s="20" t="s">
        <v>84</v>
      </c>
    </row>
    <row r="258" s="13" customFormat="1">
      <c r="A258" s="13"/>
      <c r="B258" s="239"/>
      <c r="C258" s="240"/>
      <c r="D258" s="241" t="s">
        <v>206</v>
      </c>
      <c r="E258" s="242" t="s">
        <v>20</v>
      </c>
      <c r="F258" s="243" t="s">
        <v>2229</v>
      </c>
      <c r="G258" s="240"/>
      <c r="H258" s="242" t="s">
        <v>20</v>
      </c>
      <c r="I258" s="244"/>
      <c r="J258" s="244"/>
      <c r="K258" s="240"/>
      <c r="L258" s="240"/>
      <c r="M258" s="245"/>
      <c r="N258" s="246"/>
      <c r="O258" s="247"/>
      <c r="P258" s="247"/>
      <c r="Q258" s="247"/>
      <c r="R258" s="247"/>
      <c r="S258" s="247"/>
      <c r="T258" s="247"/>
      <c r="U258" s="247"/>
      <c r="V258" s="247"/>
      <c r="W258" s="247"/>
      <c r="X258" s="248"/>
      <c r="Y258" s="13"/>
      <c r="Z258" s="13"/>
      <c r="AA258" s="13"/>
      <c r="AB258" s="13"/>
      <c r="AC258" s="13"/>
      <c r="AD258" s="13"/>
      <c r="AE258" s="13"/>
      <c r="AT258" s="249" t="s">
        <v>206</v>
      </c>
      <c r="AU258" s="249" t="s">
        <v>84</v>
      </c>
      <c r="AV258" s="13" t="s">
        <v>82</v>
      </c>
      <c r="AW258" s="13" t="s">
        <v>5</v>
      </c>
      <c r="AX258" s="13" t="s">
        <v>74</v>
      </c>
      <c r="AY258" s="249" t="s">
        <v>194</v>
      </c>
    </row>
    <row r="259" s="13" customFormat="1">
      <c r="A259" s="13"/>
      <c r="B259" s="239"/>
      <c r="C259" s="240"/>
      <c r="D259" s="241" t="s">
        <v>206</v>
      </c>
      <c r="E259" s="242" t="s">
        <v>20</v>
      </c>
      <c r="F259" s="243" t="s">
        <v>2230</v>
      </c>
      <c r="G259" s="240"/>
      <c r="H259" s="242" t="s">
        <v>20</v>
      </c>
      <c r="I259" s="244"/>
      <c r="J259" s="244"/>
      <c r="K259" s="240"/>
      <c r="L259" s="240"/>
      <c r="M259" s="245"/>
      <c r="N259" s="246"/>
      <c r="O259" s="247"/>
      <c r="P259" s="247"/>
      <c r="Q259" s="247"/>
      <c r="R259" s="247"/>
      <c r="S259" s="247"/>
      <c r="T259" s="247"/>
      <c r="U259" s="247"/>
      <c r="V259" s="247"/>
      <c r="W259" s="247"/>
      <c r="X259" s="248"/>
      <c r="Y259" s="13"/>
      <c r="Z259" s="13"/>
      <c r="AA259" s="13"/>
      <c r="AB259" s="13"/>
      <c r="AC259" s="13"/>
      <c r="AD259" s="13"/>
      <c r="AE259" s="13"/>
      <c r="AT259" s="249" t="s">
        <v>206</v>
      </c>
      <c r="AU259" s="249" t="s">
        <v>84</v>
      </c>
      <c r="AV259" s="13" t="s">
        <v>82</v>
      </c>
      <c r="AW259" s="13" t="s">
        <v>5</v>
      </c>
      <c r="AX259" s="13" t="s">
        <v>74</v>
      </c>
      <c r="AY259" s="249" t="s">
        <v>194</v>
      </c>
    </row>
    <row r="260" s="13" customFormat="1">
      <c r="A260" s="13"/>
      <c r="B260" s="239"/>
      <c r="C260" s="240"/>
      <c r="D260" s="241" t="s">
        <v>206</v>
      </c>
      <c r="E260" s="242" t="s">
        <v>20</v>
      </c>
      <c r="F260" s="243" t="s">
        <v>506</v>
      </c>
      <c r="G260" s="240"/>
      <c r="H260" s="242" t="s">
        <v>20</v>
      </c>
      <c r="I260" s="244"/>
      <c r="J260" s="244"/>
      <c r="K260" s="240"/>
      <c r="L260" s="240"/>
      <c r="M260" s="245"/>
      <c r="N260" s="246"/>
      <c r="O260" s="247"/>
      <c r="P260" s="247"/>
      <c r="Q260" s="247"/>
      <c r="R260" s="247"/>
      <c r="S260" s="247"/>
      <c r="T260" s="247"/>
      <c r="U260" s="247"/>
      <c r="V260" s="247"/>
      <c r="W260" s="247"/>
      <c r="X260" s="248"/>
      <c r="Y260" s="13"/>
      <c r="Z260" s="13"/>
      <c r="AA260" s="13"/>
      <c r="AB260" s="13"/>
      <c r="AC260" s="13"/>
      <c r="AD260" s="13"/>
      <c r="AE260" s="13"/>
      <c r="AT260" s="249" t="s">
        <v>206</v>
      </c>
      <c r="AU260" s="249" t="s">
        <v>84</v>
      </c>
      <c r="AV260" s="13" t="s">
        <v>82</v>
      </c>
      <c r="AW260" s="13" t="s">
        <v>5</v>
      </c>
      <c r="AX260" s="13" t="s">
        <v>74</v>
      </c>
      <c r="AY260" s="249" t="s">
        <v>194</v>
      </c>
    </row>
    <row r="261" s="14" customFormat="1">
      <c r="A261" s="14"/>
      <c r="B261" s="250"/>
      <c r="C261" s="251"/>
      <c r="D261" s="241" t="s">
        <v>206</v>
      </c>
      <c r="E261" s="252" t="s">
        <v>20</v>
      </c>
      <c r="F261" s="253" t="s">
        <v>232</v>
      </c>
      <c r="G261" s="251"/>
      <c r="H261" s="254">
        <v>5</v>
      </c>
      <c r="I261" s="255"/>
      <c r="J261" s="255"/>
      <c r="K261" s="251"/>
      <c r="L261" s="251"/>
      <c r="M261" s="256"/>
      <c r="N261" s="257"/>
      <c r="O261" s="258"/>
      <c r="P261" s="258"/>
      <c r="Q261" s="258"/>
      <c r="R261" s="258"/>
      <c r="S261" s="258"/>
      <c r="T261" s="258"/>
      <c r="U261" s="258"/>
      <c r="V261" s="258"/>
      <c r="W261" s="258"/>
      <c r="X261" s="259"/>
      <c r="Y261" s="14"/>
      <c r="Z261" s="14"/>
      <c r="AA261" s="14"/>
      <c r="AB261" s="14"/>
      <c r="AC261" s="14"/>
      <c r="AD261" s="14"/>
      <c r="AE261" s="14"/>
      <c r="AT261" s="260" t="s">
        <v>206</v>
      </c>
      <c r="AU261" s="260" t="s">
        <v>84</v>
      </c>
      <c r="AV261" s="14" t="s">
        <v>84</v>
      </c>
      <c r="AW261" s="14" t="s">
        <v>5</v>
      </c>
      <c r="AX261" s="14" t="s">
        <v>74</v>
      </c>
      <c r="AY261" s="260" t="s">
        <v>194</v>
      </c>
    </row>
    <row r="262" s="13" customFormat="1">
      <c r="A262" s="13"/>
      <c r="B262" s="239"/>
      <c r="C262" s="240"/>
      <c r="D262" s="241" t="s">
        <v>206</v>
      </c>
      <c r="E262" s="242" t="s">
        <v>20</v>
      </c>
      <c r="F262" s="243" t="s">
        <v>2229</v>
      </c>
      <c r="G262" s="240"/>
      <c r="H262" s="242" t="s">
        <v>20</v>
      </c>
      <c r="I262" s="244"/>
      <c r="J262" s="244"/>
      <c r="K262" s="240"/>
      <c r="L262" s="240"/>
      <c r="M262" s="245"/>
      <c r="N262" s="246"/>
      <c r="O262" s="247"/>
      <c r="P262" s="247"/>
      <c r="Q262" s="247"/>
      <c r="R262" s="247"/>
      <c r="S262" s="247"/>
      <c r="T262" s="247"/>
      <c r="U262" s="247"/>
      <c r="V262" s="247"/>
      <c r="W262" s="247"/>
      <c r="X262" s="248"/>
      <c r="Y262" s="13"/>
      <c r="Z262" s="13"/>
      <c r="AA262" s="13"/>
      <c r="AB262" s="13"/>
      <c r="AC262" s="13"/>
      <c r="AD262" s="13"/>
      <c r="AE262" s="13"/>
      <c r="AT262" s="249" t="s">
        <v>206</v>
      </c>
      <c r="AU262" s="249" t="s">
        <v>84</v>
      </c>
      <c r="AV262" s="13" t="s">
        <v>82</v>
      </c>
      <c r="AW262" s="13" t="s">
        <v>5</v>
      </c>
      <c r="AX262" s="13" t="s">
        <v>74</v>
      </c>
      <c r="AY262" s="249" t="s">
        <v>194</v>
      </c>
    </row>
    <row r="263" s="13" customFormat="1">
      <c r="A263" s="13"/>
      <c r="B263" s="239"/>
      <c r="C263" s="240"/>
      <c r="D263" s="241" t="s">
        <v>206</v>
      </c>
      <c r="E263" s="242" t="s">
        <v>20</v>
      </c>
      <c r="F263" s="243" t="s">
        <v>2235</v>
      </c>
      <c r="G263" s="240"/>
      <c r="H263" s="242" t="s">
        <v>20</v>
      </c>
      <c r="I263" s="244"/>
      <c r="J263" s="244"/>
      <c r="K263" s="240"/>
      <c r="L263" s="240"/>
      <c r="M263" s="245"/>
      <c r="N263" s="246"/>
      <c r="O263" s="247"/>
      <c r="P263" s="247"/>
      <c r="Q263" s="247"/>
      <c r="R263" s="247"/>
      <c r="S263" s="247"/>
      <c r="T263" s="247"/>
      <c r="U263" s="247"/>
      <c r="V263" s="247"/>
      <c r="W263" s="247"/>
      <c r="X263" s="248"/>
      <c r="Y263" s="13"/>
      <c r="Z263" s="13"/>
      <c r="AA263" s="13"/>
      <c r="AB263" s="13"/>
      <c r="AC263" s="13"/>
      <c r="AD263" s="13"/>
      <c r="AE263" s="13"/>
      <c r="AT263" s="249" t="s">
        <v>206</v>
      </c>
      <c r="AU263" s="249" t="s">
        <v>84</v>
      </c>
      <c r="AV263" s="13" t="s">
        <v>82</v>
      </c>
      <c r="AW263" s="13" t="s">
        <v>5</v>
      </c>
      <c r="AX263" s="13" t="s">
        <v>74</v>
      </c>
      <c r="AY263" s="249" t="s">
        <v>194</v>
      </c>
    </row>
    <row r="264" s="13" customFormat="1">
      <c r="A264" s="13"/>
      <c r="B264" s="239"/>
      <c r="C264" s="240"/>
      <c r="D264" s="241" t="s">
        <v>206</v>
      </c>
      <c r="E264" s="242" t="s">
        <v>20</v>
      </c>
      <c r="F264" s="243" t="s">
        <v>506</v>
      </c>
      <c r="G264" s="240"/>
      <c r="H264" s="242" t="s">
        <v>20</v>
      </c>
      <c r="I264" s="244"/>
      <c r="J264" s="244"/>
      <c r="K264" s="240"/>
      <c r="L264" s="240"/>
      <c r="M264" s="245"/>
      <c r="N264" s="246"/>
      <c r="O264" s="247"/>
      <c r="P264" s="247"/>
      <c r="Q264" s="247"/>
      <c r="R264" s="247"/>
      <c r="S264" s="247"/>
      <c r="T264" s="247"/>
      <c r="U264" s="247"/>
      <c r="V264" s="247"/>
      <c r="W264" s="247"/>
      <c r="X264" s="248"/>
      <c r="Y264" s="13"/>
      <c r="Z264" s="13"/>
      <c r="AA264" s="13"/>
      <c r="AB264" s="13"/>
      <c r="AC264" s="13"/>
      <c r="AD264" s="13"/>
      <c r="AE264" s="13"/>
      <c r="AT264" s="249" t="s">
        <v>206</v>
      </c>
      <c r="AU264" s="249" t="s">
        <v>84</v>
      </c>
      <c r="AV264" s="13" t="s">
        <v>82</v>
      </c>
      <c r="AW264" s="13" t="s">
        <v>5</v>
      </c>
      <c r="AX264" s="13" t="s">
        <v>74</v>
      </c>
      <c r="AY264" s="249" t="s">
        <v>194</v>
      </c>
    </row>
    <row r="265" s="14" customFormat="1">
      <c r="A265" s="14"/>
      <c r="B265" s="250"/>
      <c r="C265" s="251"/>
      <c r="D265" s="241" t="s">
        <v>206</v>
      </c>
      <c r="E265" s="252" t="s">
        <v>20</v>
      </c>
      <c r="F265" s="253" t="s">
        <v>84</v>
      </c>
      <c r="G265" s="251"/>
      <c r="H265" s="254">
        <v>2</v>
      </c>
      <c r="I265" s="255"/>
      <c r="J265" s="255"/>
      <c r="K265" s="251"/>
      <c r="L265" s="251"/>
      <c r="M265" s="256"/>
      <c r="N265" s="257"/>
      <c r="O265" s="258"/>
      <c r="P265" s="258"/>
      <c r="Q265" s="258"/>
      <c r="R265" s="258"/>
      <c r="S265" s="258"/>
      <c r="T265" s="258"/>
      <c r="U265" s="258"/>
      <c r="V265" s="258"/>
      <c r="W265" s="258"/>
      <c r="X265" s="259"/>
      <c r="Y265" s="14"/>
      <c r="Z265" s="14"/>
      <c r="AA265" s="14"/>
      <c r="AB265" s="14"/>
      <c r="AC265" s="14"/>
      <c r="AD265" s="14"/>
      <c r="AE265" s="14"/>
      <c r="AT265" s="260" t="s">
        <v>206</v>
      </c>
      <c r="AU265" s="260" t="s">
        <v>84</v>
      </c>
      <c r="AV265" s="14" t="s">
        <v>84</v>
      </c>
      <c r="AW265" s="14" t="s">
        <v>5</v>
      </c>
      <c r="AX265" s="14" t="s">
        <v>74</v>
      </c>
      <c r="AY265" s="260" t="s">
        <v>194</v>
      </c>
    </row>
    <row r="266" s="15" customFormat="1">
      <c r="A266" s="15"/>
      <c r="B266" s="261"/>
      <c r="C266" s="262"/>
      <c r="D266" s="241" t="s">
        <v>206</v>
      </c>
      <c r="E266" s="263" t="s">
        <v>20</v>
      </c>
      <c r="F266" s="264" t="s">
        <v>210</v>
      </c>
      <c r="G266" s="262"/>
      <c r="H266" s="265">
        <v>7</v>
      </c>
      <c r="I266" s="266"/>
      <c r="J266" s="266"/>
      <c r="K266" s="262"/>
      <c r="L266" s="262"/>
      <c r="M266" s="267"/>
      <c r="N266" s="268"/>
      <c r="O266" s="269"/>
      <c r="P266" s="269"/>
      <c r="Q266" s="269"/>
      <c r="R266" s="269"/>
      <c r="S266" s="269"/>
      <c r="T266" s="269"/>
      <c r="U266" s="269"/>
      <c r="V266" s="269"/>
      <c r="W266" s="269"/>
      <c r="X266" s="270"/>
      <c r="Y266" s="15"/>
      <c r="Z266" s="15"/>
      <c r="AA266" s="15"/>
      <c r="AB266" s="15"/>
      <c r="AC266" s="15"/>
      <c r="AD266" s="15"/>
      <c r="AE266" s="15"/>
      <c r="AT266" s="271" t="s">
        <v>206</v>
      </c>
      <c r="AU266" s="271" t="s">
        <v>84</v>
      </c>
      <c r="AV266" s="15" t="s">
        <v>202</v>
      </c>
      <c r="AW266" s="15" t="s">
        <v>5</v>
      </c>
      <c r="AX266" s="15" t="s">
        <v>82</v>
      </c>
      <c r="AY266" s="271" t="s">
        <v>194</v>
      </c>
    </row>
    <row r="267" s="2" customFormat="1" ht="24.15" customHeight="1">
      <c r="A267" s="41"/>
      <c r="B267" s="42"/>
      <c r="C267" s="220" t="s">
        <v>296</v>
      </c>
      <c r="D267" s="220" t="s">
        <v>197</v>
      </c>
      <c r="E267" s="221" t="s">
        <v>2305</v>
      </c>
      <c r="F267" s="222" t="s">
        <v>2306</v>
      </c>
      <c r="G267" s="223" t="s">
        <v>503</v>
      </c>
      <c r="H267" s="224">
        <v>3</v>
      </c>
      <c r="I267" s="225"/>
      <c r="J267" s="225"/>
      <c r="K267" s="226">
        <f>ROUND(P267*H267,2)</f>
        <v>0</v>
      </c>
      <c r="L267" s="222" t="s">
        <v>201</v>
      </c>
      <c r="M267" s="47"/>
      <c r="N267" s="227" t="s">
        <v>20</v>
      </c>
      <c r="O267" s="228" t="s">
        <v>43</v>
      </c>
      <c r="P267" s="229">
        <f>I267+J267</f>
        <v>0</v>
      </c>
      <c r="Q267" s="229">
        <f>ROUND(I267*H267,2)</f>
        <v>0</v>
      </c>
      <c r="R267" s="229">
        <f>ROUND(J267*H267,2)</f>
        <v>0</v>
      </c>
      <c r="S267" s="87"/>
      <c r="T267" s="230">
        <f>S267*H267</f>
        <v>0</v>
      </c>
      <c r="U267" s="230">
        <v>0</v>
      </c>
      <c r="V267" s="230">
        <f>U267*H267</f>
        <v>0</v>
      </c>
      <c r="W267" s="230">
        <v>0</v>
      </c>
      <c r="X267" s="231">
        <f>W267*H267</f>
        <v>0</v>
      </c>
      <c r="Y267" s="41"/>
      <c r="Z267" s="41"/>
      <c r="AA267" s="41"/>
      <c r="AB267" s="41"/>
      <c r="AC267" s="41"/>
      <c r="AD267" s="41"/>
      <c r="AE267" s="41"/>
      <c r="AR267" s="232" t="s">
        <v>202</v>
      </c>
      <c r="AT267" s="232" t="s">
        <v>197</v>
      </c>
      <c r="AU267" s="232" t="s">
        <v>84</v>
      </c>
      <c r="AY267" s="20" t="s">
        <v>194</v>
      </c>
      <c r="BE267" s="233">
        <f>IF(O267="základní",K267,0)</f>
        <v>0</v>
      </c>
      <c r="BF267" s="233">
        <f>IF(O267="snížená",K267,0)</f>
        <v>0</v>
      </c>
      <c r="BG267" s="233">
        <f>IF(O267="zákl. přenesená",K267,0)</f>
        <v>0</v>
      </c>
      <c r="BH267" s="233">
        <f>IF(O267="sníž. přenesená",K267,0)</f>
        <v>0</v>
      </c>
      <c r="BI267" s="233">
        <f>IF(O267="nulová",K267,0)</f>
        <v>0</v>
      </c>
      <c r="BJ267" s="20" t="s">
        <v>82</v>
      </c>
      <c r="BK267" s="233">
        <f>ROUND(P267*H267,2)</f>
        <v>0</v>
      </c>
      <c r="BL267" s="20" t="s">
        <v>202</v>
      </c>
      <c r="BM267" s="232" t="s">
        <v>2307</v>
      </c>
    </row>
    <row r="268" s="2" customFormat="1">
      <c r="A268" s="41"/>
      <c r="B268" s="42"/>
      <c r="C268" s="43"/>
      <c r="D268" s="234" t="s">
        <v>204</v>
      </c>
      <c r="E268" s="43"/>
      <c r="F268" s="235" t="s">
        <v>2308</v>
      </c>
      <c r="G268" s="43"/>
      <c r="H268" s="43"/>
      <c r="I268" s="236"/>
      <c r="J268" s="236"/>
      <c r="K268" s="43"/>
      <c r="L268" s="43"/>
      <c r="M268" s="47"/>
      <c r="N268" s="237"/>
      <c r="O268" s="238"/>
      <c r="P268" s="87"/>
      <c r="Q268" s="87"/>
      <c r="R268" s="87"/>
      <c r="S268" s="87"/>
      <c r="T268" s="87"/>
      <c r="U268" s="87"/>
      <c r="V268" s="87"/>
      <c r="W268" s="87"/>
      <c r="X268" s="88"/>
      <c r="Y268" s="41"/>
      <c r="Z268" s="41"/>
      <c r="AA268" s="41"/>
      <c r="AB268" s="41"/>
      <c r="AC268" s="41"/>
      <c r="AD268" s="41"/>
      <c r="AE268" s="41"/>
      <c r="AT268" s="20" t="s">
        <v>204</v>
      </c>
      <c r="AU268" s="20" t="s">
        <v>84</v>
      </c>
    </row>
    <row r="269" s="13" customFormat="1">
      <c r="A269" s="13"/>
      <c r="B269" s="239"/>
      <c r="C269" s="240"/>
      <c r="D269" s="241" t="s">
        <v>206</v>
      </c>
      <c r="E269" s="242" t="s">
        <v>20</v>
      </c>
      <c r="F269" s="243" t="s">
        <v>2229</v>
      </c>
      <c r="G269" s="240"/>
      <c r="H269" s="242" t="s">
        <v>20</v>
      </c>
      <c r="I269" s="244"/>
      <c r="J269" s="244"/>
      <c r="K269" s="240"/>
      <c r="L269" s="240"/>
      <c r="M269" s="245"/>
      <c r="N269" s="246"/>
      <c r="O269" s="247"/>
      <c r="P269" s="247"/>
      <c r="Q269" s="247"/>
      <c r="R269" s="247"/>
      <c r="S269" s="247"/>
      <c r="T269" s="247"/>
      <c r="U269" s="247"/>
      <c r="V269" s="247"/>
      <c r="W269" s="247"/>
      <c r="X269" s="248"/>
      <c r="Y269" s="13"/>
      <c r="Z269" s="13"/>
      <c r="AA269" s="13"/>
      <c r="AB269" s="13"/>
      <c r="AC269" s="13"/>
      <c r="AD269" s="13"/>
      <c r="AE269" s="13"/>
      <c r="AT269" s="249" t="s">
        <v>206</v>
      </c>
      <c r="AU269" s="249" t="s">
        <v>84</v>
      </c>
      <c r="AV269" s="13" t="s">
        <v>82</v>
      </c>
      <c r="AW269" s="13" t="s">
        <v>5</v>
      </c>
      <c r="AX269" s="13" t="s">
        <v>74</v>
      </c>
      <c r="AY269" s="249" t="s">
        <v>194</v>
      </c>
    </row>
    <row r="270" s="13" customFormat="1">
      <c r="A270" s="13"/>
      <c r="B270" s="239"/>
      <c r="C270" s="240"/>
      <c r="D270" s="241" t="s">
        <v>206</v>
      </c>
      <c r="E270" s="242" t="s">
        <v>20</v>
      </c>
      <c r="F270" s="243" t="s">
        <v>2240</v>
      </c>
      <c r="G270" s="240"/>
      <c r="H270" s="242" t="s">
        <v>20</v>
      </c>
      <c r="I270" s="244"/>
      <c r="J270" s="244"/>
      <c r="K270" s="240"/>
      <c r="L270" s="240"/>
      <c r="M270" s="245"/>
      <c r="N270" s="246"/>
      <c r="O270" s="247"/>
      <c r="P270" s="247"/>
      <c r="Q270" s="247"/>
      <c r="R270" s="247"/>
      <c r="S270" s="247"/>
      <c r="T270" s="247"/>
      <c r="U270" s="247"/>
      <c r="V270" s="247"/>
      <c r="W270" s="247"/>
      <c r="X270" s="248"/>
      <c r="Y270" s="13"/>
      <c r="Z270" s="13"/>
      <c r="AA270" s="13"/>
      <c r="AB270" s="13"/>
      <c r="AC270" s="13"/>
      <c r="AD270" s="13"/>
      <c r="AE270" s="13"/>
      <c r="AT270" s="249" t="s">
        <v>206</v>
      </c>
      <c r="AU270" s="249" t="s">
        <v>84</v>
      </c>
      <c r="AV270" s="13" t="s">
        <v>82</v>
      </c>
      <c r="AW270" s="13" t="s">
        <v>5</v>
      </c>
      <c r="AX270" s="13" t="s">
        <v>74</v>
      </c>
      <c r="AY270" s="249" t="s">
        <v>194</v>
      </c>
    </row>
    <row r="271" s="13" customFormat="1">
      <c r="A271" s="13"/>
      <c r="B271" s="239"/>
      <c r="C271" s="240"/>
      <c r="D271" s="241" t="s">
        <v>206</v>
      </c>
      <c r="E271" s="242" t="s">
        <v>20</v>
      </c>
      <c r="F271" s="243" t="s">
        <v>506</v>
      </c>
      <c r="G271" s="240"/>
      <c r="H271" s="242" t="s">
        <v>20</v>
      </c>
      <c r="I271" s="244"/>
      <c r="J271" s="244"/>
      <c r="K271" s="240"/>
      <c r="L271" s="240"/>
      <c r="M271" s="245"/>
      <c r="N271" s="246"/>
      <c r="O271" s="247"/>
      <c r="P271" s="247"/>
      <c r="Q271" s="247"/>
      <c r="R271" s="247"/>
      <c r="S271" s="247"/>
      <c r="T271" s="247"/>
      <c r="U271" s="247"/>
      <c r="V271" s="247"/>
      <c r="W271" s="247"/>
      <c r="X271" s="248"/>
      <c r="Y271" s="13"/>
      <c r="Z271" s="13"/>
      <c r="AA271" s="13"/>
      <c r="AB271" s="13"/>
      <c r="AC271" s="13"/>
      <c r="AD271" s="13"/>
      <c r="AE271" s="13"/>
      <c r="AT271" s="249" t="s">
        <v>206</v>
      </c>
      <c r="AU271" s="249" t="s">
        <v>84</v>
      </c>
      <c r="AV271" s="13" t="s">
        <v>82</v>
      </c>
      <c r="AW271" s="13" t="s">
        <v>5</v>
      </c>
      <c r="AX271" s="13" t="s">
        <v>74</v>
      </c>
      <c r="AY271" s="249" t="s">
        <v>194</v>
      </c>
    </row>
    <row r="272" s="14" customFormat="1">
      <c r="A272" s="14"/>
      <c r="B272" s="250"/>
      <c r="C272" s="251"/>
      <c r="D272" s="241" t="s">
        <v>206</v>
      </c>
      <c r="E272" s="252" t="s">
        <v>20</v>
      </c>
      <c r="F272" s="253" t="s">
        <v>215</v>
      </c>
      <c r="G272" s="251"/>
      <c r="H272" s="254">
        <v>3</v>
      </c>
      <c r="I272" s="255"/>
      <c r="J272" s="255"/>
      <c r="K272" s="251"/>
      <c r="L272" s="251"/>
      <c r="M272" s="256"/>
      <c r="N272" s="257"/>
      <c r="O272" s="258"/>
      <c r="P272" s="258"/>
      <c r="Q272" s="258"/>
      <c r="R272" s="258"/>
      <c r="S272" s="258"/>
      <c r="T272" s="258"/>
      <c r="U272" s="258"/>
      <c r="V272" s="258"/>
      <c r="W272" s="258"/>
      <c r="X272" s="259"/>
      <c r="Y272" s="14"/>
      <c r="Z272" s="14"/>
      <c r="AA272" s="14"/>
      <c r="AB272" s="14"/>
      <c r="AC272" s="14"/>
      <c r="AD272" s="14"/>
      <c r="AE272" s="14"/>
      <c r="AT272" s="260" t="s">
        <v>206</v>
      </c>
      <c r="AU272" s="260" t="s">
        <v>84</v>
      </c>
      <c r="AV272" s="14" t="s">
        <v>84</v>
      </c>
      <c r="AW272" s="14" t="s">
        <v>5</v>
      </c>
      <c r="AX272" s="14" t="s">
        <v>74</v>
      </c>
      <c r="AY272" s="260" t="s">
        <v>194</v>
      </c>
    </row>
    <row r="273" s="15" customFormat="1">
      <c r="A273" s="15"/>
      <c r="B273" s="261"/>
      <c r="C273" s="262"/>
      <c r="D273" s="241" t="s">
        <v>206</v>
      </c>
      <c r="E273" s="263" t="s">
        <v>20</v>
      </c>
      <c r="F273" s="264" t="s">
        <v>210</v>
      </c>
      <c r="G273" s="262"/>
      <c r="H273" s="265">
        <v>3</v>
      </c>
      <c r="I273" s="266"/>
      <c r="J273" s="266"/>
      <c r="K273" s="262"/>
      <c r="L273" s="262"/>
      <c r="M273" s="267"/>
      <c r="N273" s="298"/>
      <c r="O273" s="299"/>
      <c r="P273" s="299"/>
      <c r="Q273" s="299"/>
      <c r="R273" s="299"/>
      <c r="S273" s="299"/>
      <c r="T273" s="299"/>
      <c r="U273" s="299"/>
      <c r="V273" s="299"/>
      <c r="W273" s="299"/>
      <c r="X273" s="300"/>
      <c r="Y273" s="15"/>
      <c r="Z273" s="15"/>
      <c r="AA273" s="15"/>
      <c r="AB273" s="15"/>
      <c r="AC273" s="15"/>
      <c r="AD273" s="15"/>
      <c r="AE273" s="15"/>
      <c r="AT273" s="271" t="s">
        <v>206</v>
      </c>
      <c r="AU273" s="271" t="s">
        <v>84</v>
      </c>
      <c r="AV273" s="15" t="s">
        <v>202</v>
      </c>
      <c r="AW273" s="15" t="s">
        <v>5</v>
      </c>
      <c r="AX273" s="15" t="s">
        <v>82</v>
      </c>
      <c r="AY273" s="271" t="s">
        <v>194</v>
      </c>
    </row>
    <row r="274" s="2" customFormat="1" ht="6.96" customHeight="1">
      <c r="A274" s="41"/>
      <c r="B274" s="62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47"/>
      <c r="N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</sheetData>
  <sheetProtection sheet="1" autoFilter="0" formatColumns="0" formatRows="0" objects="1" scenarios="1" spinCount="100000" saltValue="v/X6PYKJgcUZu0Ep4Udajdlvc2z+OnHnM+35vfqOSGkM49DK79pj4q/5MFOAs8UhuXkpH+YXlEkJahKRYrPG5g==" hashValue="t6GbrvGwUBCTPnzW4jc1NTur6Y8V5sSenMb4SPcj9ZSalFjKjtcDVyTAHE2Rq/V1hamIeKM2ExY5tSh6MyIDAA==" algorithmName="SHA-512" password="CC35"/>
  <autoFilter ref="C92:L273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81:H81"/>
    <mergeCell ref="E83:H83"/>
    <mergeCell ref="E85:H85"/>
    <mergeCell ref="M2:Z2"/>
  </mergeCells>
  <hyperlinks>
    <hyperlink ref="F97" r:id="rId1" display="https://podminky.urs.cz/item/CS_URS_2025_01/112151311"/>
    <hyperlink ref="F104" r:id="rId2" display="https://podminky.urs.cz/item/CS_URS_2025_01/112151312"/>
    <hyperlink ref="F111" r:id="rId3" display="https://podminky.urs.cz/item/CS_URS_2025_01/112151313"/>
    <hyperlink ref="F118" r:id="rId4" display="https://podminky.urs.cz/item/CS_URS_2025_01/112201131"/>
    <hyperlink ref="F125" r:id="rId5" display="https://podminky.urs.cz/item/CS_URS_2025_01/112201132"/>
    <hyperlink ref="F132" r:id="rId6" display="https://podminky.urs.cz/item/CS_URS_2025_01/112201133"/>
    <hyperlink ref="F140" r:id="rId7" display="https://podminky.urs.cz/item/CS_URS_2025_01/162201401"/>
    <hyperlink ref="F151" r:id="rId8" display="https://podminky.urs.cz/item/CS_URS_2025_01/162201402"/>
    <hyperlink ref="F158" r:id="rId9" display="https://podminky.urs.cz/item/CS_URS_2025_01/162301931"/>
    <hyperlink ref="F170" r:id="rId10" display="https://podminky.urs.cz/item/CS_URS_2025_01/162301932"/>
    <hyperlink ref="F179" r:id="rId11" display="https://podminky.urs.cz/item/CS_URS_2025_01/162201411"/>
    <hyperlink ref="F190" r:id="rId12" display="https://podminky.urs.cz/item/CS_URS_2025_01/162201412"/>
    <hyperlink ref="F197" r:id="rId13" display="https://podminky.urs.cz/item/CS_URS_2025_01/162301951"/>
    <hyperlink ref="F209" r:id="rId14" display="https://podminky.urs.cz/item/CS_URS_2025_01/162301952"/>
    <hyperlink ref="F218" r:id="rId15" display="https://podminky.urs.cz/item/CS_URS_2025_01/162201421"/>
    <hyperlink ref="F229" r:id="rId16" display="https://podminky.urs.cz/item/CS_URS_2025_01/162201422"/>
    <hyperlink ref="F236" r:id="rId17" display="https://podminky.urs.cz/item/CS_URS_2025_01/162301971"/>
    <hyperlink ref="F248" r:id="rId18" display="https://podminky.urs.cz/item/CS_URS_2025_01/162301972"/>
    <hyperlink ref="F257" r:id="rId19" display="https://podminky.urs.cz/item/CS_URS_2025_01/174211201"/>
    <hyperlink ref="F268" r:id="rId20" display="https://podminky.urs.cz/item/CS_URS_2025_01/17421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142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2" customFormat="1" ht="12" customHeight="1">
      <c r="A8" s="41"/>
      <c r="B8" s="47"/>
      <c r="C8" s="41"/>
      <c r="D8" s="148" t="s">
        <v>153</v>
      </c>
      <c r="E8" s="41"/>
      <c r="F8" s="41"/>
      <c r="G8" s="41"/>
      <c r="H8" s="41"/>
      <c r="I8" s="41"/>
      <c r="J8" s="41"/>
      <c r="K8" s="41"/>
      <c r="L8" s="41"/>
      <c r="M8" s="15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1" t="s">
        <v>2309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8" t="s">
        <v>19</v>
      </c>
      <c r="E11" s="41"/>
      <c r="F11" s="139" t="s">
        <v>20</v>
      </c>
      <c r="G11" s="41"/>
      <c r="H11" s="41"/>
      <c r="I11" s="148" t="s">
        <v>21</v>
      </c>
      <c r="J11" s="139" t="s">
        <v>20</v>
      </c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8" t="s">
        <v>22</v>
      </c>
      <c r="E12" s="41"/>
      <c r="F12" s="139" t="s">
        <v>23</v>
      </c>
      <c r="G12" s="41"/>
      <c r="H12" s="41"/>
      <c r="I12" s="148" t="s">
        <v>24</v>
      </c>
      <c r="J12" s="152" t="str">
        <f>'Rekapitulace stavby'!AN8</f>
        <v>5. 6. 2025</v>
      </c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26</v>
      </c>
      <c r="E14" s="41"/>
      <c r="F14" s="41"/>
      <c r="G14" s="41"/>
      <c r="H14" s="41"/>
      <c r="I14" s="148" t="s">
        <v>27</v>
      </c>
      <c r="J14" s="139" t="s">
        <v>20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48" t="s">
        <v>29</v>
      </c>
      <c r="J15" s="139" t="s">
        <v>20</v>
      </c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8" t="s">
        <v>30</v>
      </c>
      <c r="E17" s="41"/>
      <c r="F17" s="41"/>
      <c r="G17" s="41"/>
      <c r="H17" s="41"/>
      <c r="I17" s="148" t="s">
        <v>27</v>
      </c>
      <c r="J17" s="36" t="str">
        <f>'Rekapitulace stavby'!AN13</f>
        <v>Vyplň údaj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48" t="s">
        <v>29</v>
      </c>
      <c r="J18" s="36" t="str">
        <f>'Rekapitulace stavby'!AN14</f>
        <v>Vyplň údaj</v>
      </c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8" t="s">
        <v>32</v>
      </c>
      <c r="E20" s="41"/>
      <c r="F20" s="41"/>
      <c r="G20" s="41"/>
      <c r="H20" s="41"/>
      <c r="I20" s="148" t="s">
        <v>27</v>
      </c>
      <c r="J20" s="139" t="s">
        <v>20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48" t="s">
        <v>29</v>
      </c>
      <c r="J21" s="139" t="s">
        <v>20</v>
      </c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8" t="s">
        <v>34</v>
      </c>
      <c r="E23" s="41"/>
      <c r="F23" s="41"/>
      <c r="G23" s="41"/>
      <c r="H23" s="41"/>
      <c r="I23" s="148" t="s">
        <v>27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48" t="s">
        <v>29</v>
      </c>
      <c r="J24" s="139" t="s">
        <v>20</v>
      </c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8" t="s">
        <v>36</v>
      </c>
      <c r="E26" s="41"/>
      <c r="F26" s="41"/>
      <c r="G26" s="41"/>
      <c r="H26" s="41"/>
      <c r="I26" s="41"/>
      <c r="J26" s="41"/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3"/>
      <c r="B27" s="154"/>
      <c r="C27" s="153"/>
      <c r="D27" s="153"/>
      <c r="E27" s="155" t="s">
        <v>520</v>
      </c>
      <c r="F27" s="155"/>
      <c r="G27" s="155"/>
      <c r="H27" s="155"/>
      <c r="I27" s="153"/>
      <c r="J27" s="153"/>
      <c r="K27" s="153"/>
      <c r="L27" s="153"/>
      <c r="M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57"/>
      <c r="M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>
      <c r="A30" s="41"/>
      <c r="B30" s="47"/>
      <c r="C30" s="41"/>
      <c r="D30" s="41"/>
      <c r="E30" s="148" t="s">
        <v>156</v>
      </c>
      <c r="F30" s="41"/>
      <c r="G30" s="41"/>
      <c r="H30" s="41"/>
      <c r="I30" s="41"/>
      <c r="J30" s="41"/>
      <c r="K30" s="158">
        <f>I61</f>
        <v>0</v>
      </c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>
      <c r="A31" s="41"/>
      <c r="B31" s="47"/>
      <c r="C31" s="41"/>
      <c r="D31" s="41"/>
      <c r="E31" s="148" t="s">
        <v>157</v>
      </c>
      <c r="F31" s="41"/>
      <c r="G31" s="41"/>
      <c r="H31" s="41"/>
      <c r="I31" s="41"/>
      <c r="J31" s="41"/>
      <c r="K31" s="158">
        <f>J61</f>
        <v>0</v>
      </c>
      <c r="L31" s="41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9" t="s">
        <v>38</v>
      </c>
      <c r="E32" s="41"/>
      <c r="F32" s="41"/>
      <c r="G32" s="41"/>
      <c r="H32" s="41"/>
      <c r="I32" s="41"/>
      <c r="J32" s="41"/>
      <c r="K32" s="160">
        <f>ROUND(K90, 2)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7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1" t="s">
        <v>40</v>
      </c>
      <c r="G34" s="41"/>
      <c r="H34" s="41"/>
      <c r="I34" s="161" t="s">
        <v>39</v>
      </c>
      <c r="J34" s="41"/>
      <c r="K34" s="161" t="s">
        <v>41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2" t="s">
        <v>42</v>
      </c>
      <c r="E35" s="148" t="s">
        <v>43</v>
      </c>
      <c r="F35" s="158">
        <f>ROUND((SUM(BE90:BE498)),  2)</f>
        <v>0</v>
      </c>
      <c r="G35" s="41"/>
      <c r="H35" s="41"/>
      <c r="I35" s="163">
        <v>0.20999999999999999</v>
      </c>
      <c r="J35" s="41"/>
      <c r="K35" s="158">
        <f>ROUND(((SUM(BE90:BE498))*I35),  2)</f>
        <v>0</v>
      </c>
      <c r="L35" s="41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8" t="s">
        <v>44</v>
      </c>
      <c r="F36" s="158">
        <f>ROUND((SUM(BF90:BF498)),  2)</f>
        <v>0</v>
      </c>
      <c r="G36" s="41"/>
      <c r="H36" s="41"/>
      <c r="I36" s="163">
        <v>0.12</v>
      </c>
      <c r="J36" s="41"/>
      <c r="K36" s="158">
        <f>ROUND(((SUM(BF90:BF498))*I36),  2)</f>
        <v>0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8" t="s">
        <v>45</v>
      </c>
      <c r="F37" s="158">
        <f>ROUND((SUM(BG90:BG498)),  2)</f>
        <v>0</v>
      </c>
      <c r="G37" s="41"/>
      <c r="H37" s="41"/>
      <c r="I37" s="163">
        <v>0.20999999999999999</v>
      </c>
      <c r="J37" s="41"/>
      <c r="K37" s="158">
        <f>0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8" t="s">
        <v>46</v>
      </c>
      <c r="F38" s="158">
        <f>ROUND((SUM(BH90:BH498)),  2)</f>
        <v>0</v>
      </c>
      <c r="G38" s="41"/>
      <c r="H38" s="41"/>
      <c r="I38" s="163">
        <v>0.12</v>
      </c>
      <c r="J38" s="41"/>
      <c r="K38" s="158">
        <f>0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47</v>
      </c>
      <c r="F39" s="158">
        <f>ROUND((SUM(BI90:BI498)),  2)</f>
        <v>0</v>
      </c>
      <c r="G39" s="41"/>
      <c r="H39" s="41"/>
      <c r="I39" s="163">
        <v>0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48</v>
      </c>
      <c r="E41" s="166"/>
      <c r="F41" s="166"/>
      <c r="G41" s="167" t="s">
        <v>49</v>
      </c>
      <c r="H41" s="168" t="s">
        <v>50</v>
      </c>
      <c r="I41" s="166"/>
      <c r="J41" s="166"/>
      <c r="K41" s="169">
        <f>SUM(K32:K39)</f>
        <v>0</v>
      </c>
      <c r="L41" s="170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158</v>
      </c>
      <c r="D47" s="43"/>
      <c r="E47" s="43"/>
      <c r="F47" s="43"/>
      <c r="G47" s="43"/>
      <c r="H47" s="43"/>
      <c r="I47" s="43"/>
      <c r="J47" s="43"/>
      <c r="K47" s="43"/>
      <c r="L47" s="43"/>
      <c r="M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5" t="str">
        <f>E7</f>
        <v>Revitalizace zahrady Benediktinského opatství</v>
      </c>
      <c r="F50" s="35"/>
      <c r="G50" s="35"/>
      <c r="H50" s="35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153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72" t="str">
        <f>E9</f>
        <v>2025-014-05 - Areálová zdravotně technická instalace</v>
      </c>
      <c r="F52" s="43"/>
      <c r="G52" s="43"/>
      <c r="H52" s="43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2" customHeight="1">
      <c r="A54" s="41"/>
      <c r="B54" s="42"/>
      <c r="C54" s="35" t="s">
        <v>22</v>
      </c>
      <c r="D54" s="43"/>
      <c r="E54" s="43"/>
      <c r="F54" s="30" t="str">
        <f>F12</f>
        <v>parc.č.:1236, 1237/1, 1237/2, 1238, k.ú</v>
      </c>
      <c r="G54" s="43"/>
      <c r="H54" s="43"/>
      <c r="I54" s="35" t="s">
        <v>24</v>
      </c>
      <c r="J54" s="75" t="str">
        <f>IF(J12="","",J12)</f>
        <v>5. 6. 2025</v>
      </c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40.05" customHeight="1">
      <c r="A56" s="41"/>
      <c r="B56" s="42"/>
      <c r="C56" s="35" t="s">
        <v>26</v>
      </c>
      <c r="D56" s="43"/>
      <c r="E56" s="43"/>
      <c r="F56" s="30" t="str">
        <f>E15</f>
        <v xml:space="preserve">Benediktinské opatství, Vyšehradská 49, Praha 2   </v>
      </c>
      <c r="G56" s="43"/>
      <c r="H56" s="43"/>
      <c r="I56" s="35" t="s">
        <v>32</v>
      </c>
      <c r="J56" s="39" t="str">
        <f>E21</f>
        <v xml:space="preserve">Ing. arch. Tomáš Hradečný, Sestupná 21, Praha 6   </v>
      </c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5.15" customHeight="1">
      <c r="A57" s="41"/>
      <c r="B57" s="42"/>
      <c r="C57" s="35" t="s">
        <v>30</v>
      </c>
      <c r="D57" s="43"/>
      <c r="E57" s="43"/>
      <c r="F57" s="30" t="str">
        <f>IF(E18="","",E18)</f>
        <v>Vyplň údaj</v>
      </c>
      <c r="G57" s="43"/>
      <c r="H57" s="43"/>
      <c r="I57" s="35" t="s">
        <v>34</v>
      </c>
      <c r="J57" s="39" t="str">
        <f>E24</f>
        <v>Ing. Dana Mlejnková</v>
      </c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9.28" customHeight="1">
      <c r="A59" s="41"/>
      <c r="B59" s="42"/>
      <c r="C59" s="176" t="s">
        <v>159</v>
      </c>
      <c r="D59" s="177"/>
      <c r="E59" s="177"/>
      <c r="F59" s="177"/>
      <c r="G59" s="177"/>
      <c r="H59" s="177"/>
      <c r="I59" s="178" t="s">
        <v>160</v>
      </c>
      <c r="J59" s="178" t="s">
        <v>161</v>
      </c>
      <c r="K59" s="178" t="s">
        <v>162</v>
      </c>
      <c r="L59" s="177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2.8" customHeight="1">
      <c r="A61" s="41"/>
      <c r="B61" s="42"/>
      <c r="C61" s="179" t="s">
        <v>72</v>
      </c>
      <c r="D61" s="43"/>
      <c r="E61" s="43"/>
      <c r="F61" s="43"/>
      <c r="G61" s="43"/>
      <c r="H61" s="43"/>
      <c r="I61" s="105">
        <f>Q90</f>
        <v>0</v>
      </c>
      <c r="J61" s="105">
        <f>R90</f>
        <v>0</v>
      </c>
      <c r="K61" s="105">
        <f>K90</f>
        <v>0</v>
      </c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U61" s="20" t="s">
        <v>163</v>
      </c>
    </row>
    <row r="62" s="9" customFormat="1" ht="24.96" customHeight="1">
      <c r="A62" s="9"/>
      <c r="B62" s="180"/>
      <c r="C62" s="181"/>
      <c r="D62" s="182" t="s">
        <v>164</v>
      </c>
      <c r="E62" s="183"/>
      <c r="F62" s="183"/>
      <c r="G62" s="183"/>
      <c r="H62" s="183"/>
      <c r="I62" s="184">
        <f>Q91</f>
        <v>0</v>
      </c>
      <c r="J62" s="184">
        <f>R91</f>
        <v>0</v>
      </c>
      <c r="K62" s="184">
        <f>K91</f>
        <v>0</v>
      </c>
      <c r="L62" s="181"/>
      <c r="M62" s="18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6"/>
      <c r="C63" s="131"/>
      <c r="D63" s="187" t="s">
        <v>522</v>
      </c>
      <c r="E63" s="188"/>
      <c r="F63" s="188"/>
      <c r="G63" s="188"/>
      <c r="H63" s="188"/>
      <c r="I63" s="189">
        <f>Q92</f>
        <v>0</v>
      </c>
      <c r="J63" s="189">
        <f>R92</f>
        <v>0</v>
      </c>
      <c r="K63" s="189">
        <f>K92</f>
        <v>0</v>
      </c>
      <c r="L63" s="131"/>
      <c r="M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31"/>
      <c r="D64" s="187" t="s">
        <v>523</v>
      </c>
      <c r="E64" s="188"/>
      <c r="F64" s="188"/>
      <c r="G64" s="188"/>
      <c r="H64" s="188"/>
      <c r="I64" s="189">
        <f>Q268</f>
        <v>0</v>
      </c>
      <c r="J64" s="189">
        <f>R268</f>
        <v>0</v>
      </c>
      <c r="K64" s="189">
        <f>K268</f>
        <v>0</v>
      </c>
      <c r="L64" s="131"/>
      <c r="M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31"/>
      <c r="D65" s="187" t="s">
        <v>1243</v>
      </c>
      <c r="E65" s="188"/>
      <c r="F65" s="188"/>
      <c r="G65" s="188"/>
      <c r="H65" s="188"/>
      <c r="I65" s="189">
        <f>Q289</f>
        <v>0</v>
      </c>
      <c r="J65" s="189">
        <f>R289</f>
        <v>0</v>
      </c>
      <c r="K65" s="189">
        <f>K289</f>
        <v>0</v>
      </c>
      <c r="L65" s="131"/>
      <c r="M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31"/>
      <c r="D66" s="187" t="s">
        <v>1012</v>
      </c>
      <c r="E66" s="188"/>
      <c r="F66" s="188"/>
      <c r="G66" s="188"/>
      <c r="H66" s="188"/>
      <c r="I66" s="189">
        <f>Q298</f>
        <v>0</v>
      </c>
      <c r="J66" s="189">
        <f>R298</f>
        <v>0</v>
      </c>
      <c r="K66" s="189">
        <f>K298</f>
        <v>0</v>
      </c>
      <c r="L66" s="131"/>
      <c r="M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31"/>
      <c r="D67" s="187" t="s">
        <v>2310</v>
      </c>
      <c r="E67" s="188"/>
      <c r="F67" s="188"/>
      <c r="G67" s="188"/>
      <c r="H67" s="188"/>
      <c r="I67" s="189">
        <f>Q464</f>
        <v>0</v>
      </c>
      <c r="J67" s="189">
        <f>R464</f>
        <v>0</v>
      </c>
      <c r="K67" s="189">
        <f>K464</f>
        <v>0</v>
      </c>
      <c r="L67" s="131"/>
      <c r="M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31"/>
      <c r="D68" s="187" t="s">
        <v>174</v>
      </c>
      <c r="E68" s="188"/>
      <c r="F68" s="188"/>
      <c r="G68" s="188"/>
      <c r="H68" s="188"/>
      <c r="I68" s="189">
        <f>Q478</f>
        <v>0</v>
      </c>
      <c r="J68" s="189">
        <f>R478</f>
        <v>0</v>
      </c>
      <c r="K68" s="189">
        <f>K478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80"/>
      <c r="C69" s="181"/>
      <c r="D69" s="182" t="s">
        <v>2311</v>
      </c>
      <c r="E69" s="183"/>
      <c r="F69" s="183"/>
      <c r="G69" s="183"/>
      <c r="H69" s="183"/>
      <c r="I69" s="184">
        <f>Q481</f>
        <v>0</v>
      </c>
      <c r="J69" s="184">
        <f>R481</f>
        <v>0</v>
      </c>
      <c r="K69" s="184">
        <f>K481</f>
        <v>0</v>
      </c>
      <c r="L69" s="181"/>
      <c r="M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6"/>
      <c r="C70" s="131"/>
      <c r="D70" s="187" t="s">
        <v>2312</v>
      </c>
      <c r="E70" s="188"/>
      <c r="F70" s="188"/>
      <c r="G70" s="188"/>
      <c r="H70" s="188"/>
      <c r="I70" s="189">
        <f>Q482</f>
        <v>0</v>
      </c>
      <c r="J70" s="189">
        <f>R482</f>
        <v>0</v>
      </c>
      <c r="K70" s="189">
        <f>K482</f>
        <v>0</v>
      </c>
      <c r="L70" s="131"/>
      <c r="M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150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15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175</v>
      </c>
      <c r="D77" s="43"/>
      <c r="E77" s="43"/>
      <c r="F77" s="43"/>
      <c r="G77" s="43"/>
      <c r="H77" s="43"/>
      <c r="I77" s="43"/>
      <c r="J77" s="43"/>
      <c r="K77" s="43"/>
      <c r="L77" s="43"/>
      <c r="M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17</v>
      </c>
      <c r="D79" s="43"/>
      <c r="E79" s="43"/>
      <c r="F79" s="43"/>
      <c r="G79" s="43"/>
      <c r="H79" s="43"/>
      <c r="I79" s="43"/>
      <c r="J79" s="43"/>
      <c r="K79" s="43"/>
      <c r="L79" s="43"/>
      <c r="M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5" t="str">
        <f>E7</f>
        <v>Revitalizace zahrady Benediktinského opatství</v>
      </c>
      <c r="F80" s="35"/>
      <c r="G80" s="35"/>
      <c r="H80" s="35"/>
      <c r="I80" s="43"/>
      <c r="J80" s="43"/>
      <c r="K80" s="43"/>
      <c r="L80" s="43"/>
      <c r="M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153</v>
      </c>
      <c r="D81" s="43"/>
      <c r="E81" s="43"/>
      <c r="F81" s="43"/>
      <c r="G81" s="43"/>
      <c r="H81" s="43"/>
      <c r="I81" s="43"/>
      <c r="J81" s="43"/>
      <c r="K81" s="43"/>
      <c r="L81" s="43"/>
      <c r="M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2025-014-05 - Areálová zdravotně technická instalace</v>
      </c>
      <c r="F82" s="43"/>
      <c r="G82" s="43"/>
      <c r="H82" s="43"/>
      <c r="I82" s="43"/>
      <c r="J82" s="43"/>
      <c r="K82" s="43"/>
      <c r="L82" s="43"/>
      <c r="M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</v>
      </c>
      <c r="D84" s="43"/>
      <c r="E84" s="43"/>
      <c r="F84" s="30" t="str">
        <f>F12</f>
        <v>parc.č.:1236, 1237/1, 1237/2, 1238, k.ú</v>
      </c>
      <c r="G84" s="43"/>
      <c r="H84" s="43"/>
      <c r="I84" s="35" t="s">
        <v>24</v>
      </c>
      <c r="J84" s="75" t="str">
        <f>IF(J12="","",J12)</f>
        <v>5. 6. 2025</v>
      </c>
      <c r="K84" s="43"/>
      <c r="L84" s="43"/>
      <c r="M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5" t="s">
        <v>26</v>
      </c>
      <c r="D86" s="43"/>
      <c r="E86" s="43"/>
      <c r="F86" s="30" t="str">
        <f>E15</f>
        <v xml:space="preserve">Benediktinské opatství, Vyšehradská 49, Praha 2   </v>
      </c>
      <c r="G86" s="43"/>
      <c r="H86" s="43"/>
      <c r="I86" s="35" t="s">
        <v>32</v>
      </c>
      <c r="J86" s="39" t="str">
        <f>E21</f>
        <v xml:space="preserve">Ing. arch. Tomáš Hradečný, Sestupná 21, Praha 6   </v>
      </c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30</v>
      </c>
      <c r="D87" s="43"/>
      <c r="E87" s="43"/>
      <c r="F87" s="30" t="str">
        <f>IF(E18="","",E18)</f>
        <v>Vyplň údaj</v>
      </c>
      <c r="G87" s="43"/>
      <c r="H87" s="43"/>
      <c r="I87" s="35" t="s">
        <v>34</v>
      </c>
      <c r="J87" s="39" t="str">
        <f>E24</f>
        <v>Ing. Dana Mlejnková</v>
      </c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91"/>
      <c r="B89" s="192"/>
      <c r="C89" s="193" t="s">
        <v>176</v>
      </c>
      <c r="D89" s="194" t="s">
        <v>57</v>
      </c>
      <c r="E89" s="194" t="s">
        <v>53</v>
      </c>
      <c r="F89" s="194" t="s">
        <v>54</v>
      </c>
      <c r="G89" s="194" t="s">
        <v>177</v>
      </c>
      <c r="H89" s="194" t="s">
        <v>178</v>
      </c>
      <c r="I89" s="194" t="s">
        <v>179</v>
      </c>
      <c r="J89" s="194" t="s">
        <v>180</v>
      </c>
      <c r="K89" s="194" t="s">
        <v>162</v>
      </c>
      <c r="L89" s="195" t="s">
        <v>181</v>
      </c>
      <c r="M89" s="196"/>
      <c r="N89" s="95" t="s">
        <v>20</v>
      </c>
      <c r="O89" s="96" t="s">
        <v>42</v>
      </c>
      <c r="P89" s="96" t="s">
        <v>182</v>
      </c>
      <c r="Q89" s="96" t="s">
        <v>183</v>
      </c>
      <c r="R89" s="96" t="s">
        <v>184</v>
      </c>
      <c r="S89" s="96" t="s">
        <v>185</v>
      </c>
      <c r="T89" s="96" t="s">
        <v>186</v>
      </c>
      <c r="U89" s="96" t="s">
        <v>187</v>
      </c>
      <c r="V89" s="96" t="s">
        <v>188</v>
      </c>
      <c r="W89" s="96" t="s">
        <v>189</v>
      </c>
      <c r="X89" s="97" t="s">
        <v>190</v>
      </c>
      <c r="Y89" s="191"/>
      <c r="Z89" s="191"/>
      <c r="AA89" s="191"/>
      <c r="AB89" s="191"/>
      <c r="AC89" s="191"/>
      <c r="AD89" s="191"/>
      <c r="AE89" s="191"/>
    </row>
    <row r="90" s="2" customFormat="1" ht="22.8" customHeight="1">
      <c r="A90" s="41"/>
      <c r="B90" s="42"/>
      <c r="C90" s="102" t="s">
        <v>191</v>
      </c>
      <c r="D90" s="43"/>
      <c r="E90" s="43"/>
      <c r="F90" s="43"/>
      <c r="G90" s="43"/>
      <c r="H90" s="43"/>
      <c r="I90" s="43"/>
      <c r="J90" s="43"/>
      <c r="K90" s="197">
        <f>BK90</f>
        <v>0</v>
      </c>
      <c r="L90" s="43"/>
      <c r="M90" s="47"/>
      <c r="N90" s="98"/>
      <c r="O90" s="198"/>
      <c r="P90" s="99"/>
      <c r="Q90" s="199">
        <f>Q91+Q481</f>
        <v>0</v>
      </c>
      <c r="R90" s="199">
        <f>R91+R481</f>
        <v>0</v>
      </c>
      <c r="S90" s="99"/>
      <c r="T90" s="200">
        <f>T91+T481</f>
        <v>0</v>
      </c>
      <c r="U90" s="99"/>
      <c r="V90" s="200">
        <f>V91+V481</f>
        <v>655.14492019219983</v>
      </c>
      <c r="W90" s="99"/>
      <c r="X90" s="201">
        <f>X91+X481</f>
        <v>13.158000000000001</v>
      </c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163</v>
      </c>
      <c r="BK90" s="202">
        <f>BK91+BK481</f>
        <v>0</v>
      </c>
    </row>
    <row r="91" s="12" customFormat="1" ht="25.92" customHeight="1">
      <c r="A91" s="12"/>
      <c r="B91" s="203"/>
      <c r="C91" s="204"/>
      <c r="D91" s="205" t="s">
        <v>73</v>
      </c>
      <c r="E91" s="206" t="s">
        <v>192</v>
      </c>
      <c r="F91" s="206" t="s">
        <v>193</v>
      </c>
      <c r="G91" s="204"/>
      <c r="H91" s="204"/>
      <c r="I91" s="207"/>
      <c r="J91" s="207"/>
      <c r="K91" s="208">
        <f>BK91</f>
        <v>0</v>
      </c>
      <c r="L91" s="204"/>
      <c r="M91" s="209"/>
      <c r="N91" s="210"/>
      <c r="O91" s="211"/>
      <c r="P91" s="211"/>
      <c r="Q91" s="212">
        <f>Q92+Q268+Q289+Q298+Q464+Q478</f>
        <v>0</v>
      </c>
      <c r="R91" s="212">
        <f>R92+R268+R289+R298+R464+R478</f>
        <v>0</v>
      </c>
      <c r="S91" s="211"/>
      <c r="T91" s="213">
        <f>T92+T268+T289+T298+T464+T478</f>
        <v>0</v>
      </c>
      <c r="U91" s="211"/>
      <c r="V91" s="213">
        <f>V92+V268+V289+V298+V464+V478</f>
        <v>655.14492019219983</v>
      </c>
      <c r="W91" s="211"/>
      <c r="X91" s="214">
        <f>X92+X268+X289+X298+X464+X478</f>
        <v>13.158000000000001</v>
      </c>
      <c r="Y91" s="12"/>
      <c r="Z91" s="12"/>
      <c r="AA91" s="12"/>
      <c r="AB91" s="12"/>
      <c r="AC91" s="12"/>
      <c r="AD91" s="12"/>
      <c r="AE91" s="12"/>
      <c r="AR91" s="215" t="s">
        <v>82</v>
      </c>
      <c r="AT91" s="216" t="s">
        <v>73</v>
      </c>
      <c r="AU91" s="216" t="s">
        <v>74</v>
      </c>
      <c r="AY91" s="215" t="s">
        <v>194</v>
      </c>
      <c r="BK91" s="217">
        <f>BK92+BK268+BK289+BK298+BK464+BK478</f>
        <v>0</v>
      </c>
    </row>
    <row r="92" s="12" customFormat="1" ht="22.8" customHeight="1">
      <c r="A92" s="12"/>
      <c r="B92" s="203"/>
      <c r="C92" s="204"/>
      <c r="D92" s="205" t="s">
        <v>73</v>
      </c>
      <c r="E92" s="218" t="s">
        <v>82</v>
      </c>
      <c r="F92" s="218" t="s">
        <v>530</v>
      </c>
      <c r="G92" s="204"/>
      <c r="H92" s="204"/>
      <c r="I92" s="207"/>
      <c r="J92" s="207"/>
      <c r="K92" s="219">
        <f>BK92</f>
        <v>0</v>
      </c>
      <c r="L92" s="204"/>
      <c r="M92" s="209"/>
      <c r="N92" s="210"/>
      <c r="O92" s="211"/>
      <c r="P92" s="211"/>
      <c r="Q92" s="212">
        <f>SUM(Q93:Q267)</f>
        <v>0</v>
      </c>
      <c r="R92" s="212">
        <f>SUM(R93:R267)</f>
        <v>0</v>
      </c>
      <c r="S92" s="211"/>
      <c r="T92" s="213">
        <f>SUM(T93:T267)</f>
        <v>0</v>
      </c>
      <c r="U92" s="211"/>
      <c r="V92" s="213">
        <f>SUM(V93:V267)</f>
        <v>641.5020649999999</v>
      </c>
      <c r="W92" s="211"/>
      <c r="X92" s="214">
        <f>SUM(X93:X267)</f>
        <v>13.158000000000001</v>
      </c>
      <c r="Y92" s="12"/>
      <c r="Z92" s="12"/>
      <c r="AA92" s="12"/>
      <c r="AB92" s="12"/>
      <c r="AC92" s="12"/>
      <c r="AD92" s="12"/>
      <c r="AE92" s="12"/>
      <c r="AR92" s="215" t="s">
        <v>82</v>
      </c>
      <c r="AT92" s="216" t="s">
        <v>73</v>
      </c>
      <c r="AU92" s="216" t="s">
        <v>82</v>
      </c>
      <c r="AY92" s="215" t="s">
        <v>194</v>
      </c>
      <c r="BK92" s="217">
        <f>SUM(BK93:BK267)</f>
        <v>0</v>
      </c>
    </row>
    <row r="93" s="2" customFormat="1" ht="37.8" customHeight="1">
      <c r="A93" s="41"/>
      <c r="B93" s="42"/>
      <c r="C93" s="220" t="s">
        <v>82</v>
      </c>
      <c r="D93" s="220" t="s">
        <v>197</v>
      </c>
      <c r="E93" s="221" t="s">
        <v>2313</v>
      </c>
      <c r="F93" s="222" t="s">
        <v>2314</v>
      </c>
      <c r="G93" s="223" t="s">
        <v>200</v>
      </c>
      <c r="H93" s="224">
        <v>51.600000000000001</v>
      </c>
      <c r="I93" s="225"/>
      <c r="J93" s="225"/>
      <c r="K93" s="226">
        <f>ROUND(P93*H93,2)</f>
        <v>0</v>
      </c>
      <c r="L93" s="222" t="s">
        <v>2315</v>
      </c>
      <c r="M93" s="47"/>
      <c r="N93" s="227" t="s">
        <v>20</v>
      </c>
      <c r="O93" s="228" t="s">
        <v>43</v>
      </c>
      <c r="P93" s="229">
        <f>I93+J93</f>
        <v>0</v>
      </c>
      <c r="Q93" s="229">
        <f>ROUND(I93*H93,2)</f>
        <v>0</v>
      </c>
      <c r="R93" s="229">
        <f>ROUND(J93*H93,2)</f>
        <v>0</v>
      </c>
      <c r="S93" s="87"/>
      <c r="T93" s="230">
        <f>S93*H93</f>
        <v>0</v>
      </c>
      <c r="U93" s="230">
        <v>0</v>
      </c>
      <c r="V93" s="230">
        <f>U93*H93</f>
        <v>0</v>
      </c>
      <c r="W93" s="230">
        <v>0.255</v>
      </c>
      <c r="X93" s="231">
        <f>W93*H93</f>
        <v>13.158000000000001</v>
      </c>
      <c r="Y93" s="41"/>
      <c r="Z93" s="41"/>
      <c r="AA93" s="41"/>
      <c r="AB93" s="41"/>
      <c r="AC93" s="41"/>
      <c r="AD93" s="41"/>
      <c r="AE93" s="41"/>
      <c r="AR93" s="232" t="s">
        <v>202</v>
      </c>
      <c r="AT93" s="232" t="s">
        <v>197</v>
      </c>
      <c r="AU93" s="232" t="s">
        <v>84</v>
      </c>
      <c r="AY93" s="20" t="s">
        <v>194</v>
      </c>
      <c r="BE93" s="233">
        <f>IF(O93="základní",K93,0)</f>
        <v>0</v>
      </c>
      <c r="BF93" s="233">
        <f>IF(O93="snížená",K93,0)</f>
        <v>0</v>
      </c>
      <c r="BG93" s="233">
        <f>IF(O93="zákl. přenesená",K93,0)</f>
        <v>0</v>
      </c>
      <c r="BH93" s="233">
        <f>IF(O93="sníž. přenesená",K93,0)</f>
        <v>0</v>
      </c>
      <c r="BI93" s="233">
        <f>IF(O93="nulová",K93,0)</f>
        <v>0</v>
      </c>
      <c r="BJ93" s="20" t="s">
        <v>82</v>
      </c>
      <c r="BK93" s="233">
        <f>ROUND(P93*H93,2)</f>
        <v>0</v>
      </c>
      <c r="BL93" s="20" t="s">
        <v>202</v>
      </c>
      <c r="BM93" s="232" t="s">
        <v>2316</v>
      </c>
    </row>
    <row r="94" s="2" customFormat="1">
      <c r="A94" s="41"/>
      <c r="B94" s="42"/>
      <c r="C94" s="43"/>
      <c r="D94" s="234" t="s">
        <v>204</v>
      </c>
      <c r="E94" s="43"/>
      <c r="F94" s="235" t="s">
        <v>2317</v>
      </c>
      <c r="G94" s="43"/>
      <c r="H94" s="43"/>
      <c r="I94" s="236"/>
      <c r="J94" s="236"/>
      <c r="K94" s="43"/>
      <c r="L94" s="43"/>
      <c r="M94" s="47"/>
      <c r="N94" s="237"/>
      <c r="O94" s="238"/>
      <c r="P94" s="87"/>
      <c r="Q94" s="87"/>
      <c r="R94" s="87"/>
      <c r="S94" s="87"/>
      <c r="T94" s="87"/>
      <c r="U94" s="87"/>
      <c r="V94" s="87"/>
      <c r="W94" s="87"/>
      <c r="X94" s="88"/>
      <c r="Y94" s="41"/>
      <c r="Z94" s="41"/>
      <c r="AA94" s="41"/>
      <c r="AB94" s="41"/>
      <c r="AC94" s="41"/>
      <c r="AD94" s="41"/>
      <c r="AE94" s="41"/>
      <c r="AT94" s="20" t="s">
        <v>204</v>
      </c>
      <c r="AU94" s="20" t="s">
        <v>84</v>
      </c>
    </row>
    <row r="95" s="13" customFormat="1">
      <c r="A95" s="13"/>
      <c r="B95" s="239"/>
      <c r="C95" s="240"/>
      <c r="D95" s="241" t="s">
        <v>206</v>
      </c>
      <c r="E95" s="242" t="s">
        <v>20</v>
      </c>
      <c r="F95" s="243" t="s">
        <v>2318</v>
      </c>
      <c r="G95" s="240"/>
      <c r="H95" s="242" t="s">
        <v>20</v>
      </c>
      <c r="I95" s="244"/>
      <c r="J95" s="244"/>
      <c r="K95" s="240"/>
      <c r="L95" s="240"/>
      <c r="M95" s="245"/>
      <c r="N95" s="246"/>
      <c r="O95" s="247"/>
      <c r="P95" s="247"/>
      <c r="Q95" s="247"/>
      <c r="R95" s="247"/>
      <c r="S95" s="247"/>
      <c r="T95" s="247"/>
      <c r="U95" s="247"/>
      <c r="V95" s="247"/>
      <c r="W95" s="247"/>
      <c r="X95" s="248"/>
      <c r="Y95" s="13"/>
      <c r="Z95" s="13"/>
      <c r="AA95" s="13"/>
      <c r="AB95" s="13"/>
      <c r="AC95" s="13"/>
      <c r="AD95" s="13"/>
      <c r="AE95" s="13"/>
      <c r="AT95" s="249" t="s">
        <v>206</v>
      </c>
      <c r="AU95" s="249" t="s">
        <v>84</v>
      </c>
      <c r="AV95" s="13" t="s">
        <v>82</v>
      </c>
      <c r="AW95" s="13" t="s">
        <v>5</v>
      </c>
      <c r="AX95" s="13" t="s">
        <v>74</v>
      </c>
      <c r="AY95" s="249" t="s">
        <v>194</v>
      </c>
    </row>
    <row r="96" s="14" customFormat="1">
      <c r="A96" s="14"/>
      <c r="B96" s="250"/>
      <c r="C96" s="251"/>
      <c r="D96" s="241" t="s">
        <v>206</v>
      </c>
      <c r="E96" s="252" t="s">
        <v>20</v>
      </c>
      <c r="F96" s="253" t="s">
        <v>2319</v>
      </c>
      <c r="G96" s="251"/>
      <c r="H96" s="254">
        <v>51.600000000000001</v>
      </c>
      <c r="I96" s="255"/>
      <c r="J96" s="255"/>
      <c r="K96" s="251"/>
      <c r="L96" s="251"/>
      <c r="M96" s="256"/>
      <c r="N96" s="257"/>
      <c r="O96" s="258"/>
      <c r="P96" s="258"/>
      <c r="Q96" s="258"/>
      <c r="R96" s="258"/>
      <c r="S96" s="258"/>
      <c r="T96" s="258"/>
      <c r="U96" s="258"/>
      <c r="V96" s="258"/>
      <c r="W96" s="258"/>
      <c r="X96" s="259"/>
      <c r="Y96" s="14"/>
      <c r="Z96" s="14"/>
      <c r="AA96" s="14"/>
      <c r="AB96" s="14"/>
      <c r="AC96" s="14"/>
      <c r="AD96" s="14"/>
      <c r="AE96" s="14"/>
      <c r="AT96" s="260" t="s">
        <v>206</v>
      </c>
      <c r="AU96" s="260" t="s">
        <v>84</v>
      </c>
      <c r="AV96" s="14" t="s">
        <v>84</v>
      </c>
      <c r="AW96" s="14" t="s">
        <v>5</v>
      </c>
      <c r="AX96" s="14" t="s">
        <v>74</v>
      </c>
      <c r="AY96" s="260" t="s">
        <v>194</v>
      </c>
    </row>
    <row r="97" s="15" customFormat="1">
      <c r="A97" s="15"/>
      <c r="B97" s="261"/>
      <c r="C97" s="262"/>
      <c r="D97" s="241" t="s">
        <v>206</v>
      </c>
      <c r="E97" s="263" t="s">
        <v>20</v>
      </c>
      <c r="F97" s="264" t="s">
        <v>210</v>
      </c>
      <c r="G97" s="262"/>
      <c r="H97" s="265">
        <v>51.600000000000001</v>
      </c>
      <c r="I97" s="266"/>
      <c r="J97" s="266"/>
      <c r="K97" s="262"/>
      <c r="L97" s="262"/>
      <c r="M97" s="267"/>
      <c r="N97" s="268"/>
      <c r="O97" s="269"/>
      <c r="P97" s="269"/>
      <c r="Q97" s="269"/>
      <c r="R97" s="269"/>
      <c r="S97" s="269"/>
      <c r="T97" s="269"/>
      <c r="U97" s="269"/>
      <c r="V97" s="269"/>
      <c r="W97" s="269"/>
      <c r="X97" s="270"/>
      <c r="Y97" s="15"/>
      <c r="Z97" s="15"/>
      <c r="AA97" s="15"/>
      <c r="AB97" s="15"/>
      <c r="AC97" s="15"/>
      <c r="AD97" s="15"/>
      <c r="AE97" s="15"/>
      <c r="AT97" s="271" t="s">
        <v>206</v>
      </c>
      <c r="AU97" s="271" t="s">
        <v>84</v>
      </c>
      <c r="AV97" s="15" t="s">
        <v>202</v>
      </c>
      <c r="AW97" s="15" t="s">
        <v>5</v>
      </c>
      <c r="AX97" s="15" t="s">
        <v>82</v>
      </c>
      <c r="AY97" s="271" t="s">
        <v>194</v>
      </c>
    </row>
    <row r="98" s="2" customFormat="1" ht="24.15" customHeight="1">
      <c r="A98" s="41"/>
      <c r="B98" s="42"/>
      <c r="C98" s="220" t="s">
        <v>84</v>
      </c>
      <c r="D98" s="220" t="s">
        <v>197</v>
      </c>
      <c r="E98" s="221" t="s">
        <v>2320</v>
      </c>
      <c r="F98" s="222" t="s">
        <v>2321</v>
      </c>
      <c r="G98" s="223" t="s">
        <v>200</v>
      </c>
      <c r="H98" s="224">
        <v>103.5</v>
      </c>
      <c r="I98" s="225"/>
      <c r="J98" s="225"/>
      <c r="K98" s="226">
        <f>ROUND(P98*H98,2)</f>
        <v>0</v>
      </c>
      <c r="L98" s="222" t="s">
        <v>2315</v>
      </c>
      <c r="M98" s="47"/>
      <c r="N98" s="227" t="s">
        <v>20</v>
      </c>
      <c r="O98" s="228" t="s">
        <v>43</v>
      </c>
      <c r="P98" s="229">
        <f>I98+J98</f>
        <v>0</v>
      </c>
      <c r="Q98" s="229">
        <f>ROUND(I98*H98,2)</f>
        <v>0</v>
      </c>
      <c r="R98" s="229">
        <f>ROUND(J98*H98,2)</f>
        <v>0</v>
      </c>
      <c r="S98" s="87"/>
      <c r="T98" s="230">
        <f>S98*H98</f>
        <v>0</v>
      </c>
      <c r="U98" s="230">
        <v>0</v>
      </c>
      <c r="V98" s="230">
        <f>U98*H98</f>
        <v>0</v>
      </c>
      <c r="W98" s="230">
        <v>0</v>
      </c>
      <c r="X98" s="231">
        <f>W98*H98</f>
        <v>0</v>
      </c>
      <c r="Y98" s="41"/>
      <c r="Z98" s="41"/>
      <c r="AA98" s="41"/>
      <c r="AB98" s="41"/>
      <c r="AC98" s="41"/>
      <c r="AD98" s="41"/>
      <c r="AE98" s="41"/>
      <c r="AR98" s="232" t="s">
        <v>202</v>
      </c>
      <c r="AT98" s="232" t="s">
        <v>197</v>
      </c>
      <c r="AU98" s="232" t="s">
        <v>84</v>
      </c>
      <c r="AY98" s="20" t="s">
        <v>194</v>
      </c>
      <c r="BE98" s="233">
        <f>IF(O98="základní",K98,0)</f>
        <v>0</v>
      </c>
      <c r="BF98" s="233">
        <f>IF(O98="snížená",K98,0)</f>
        <v>0</v>
      </c>
      <c r="BG98" s="233">
        <f>IF(O98="zákl. přenesená",K98,0)</f>
        <v>0</v>
      </c>
      <c r="BH98" s="233">
        <f>IF(O98="sníž. přenesená",K98,0)</f>
        <v>0</v>
      </c>
      <c r="BI98" s="233">
        <f>IF(O98="nulová",K98,0)</f>
        <v>0</v>
      </c>
      <c r="BJ98" s="20" t="s">
        <v>82</v>
      </c>
      <c r="BK98" s="233">
        <f>ROUND(P98*H98,2)</f>
        <v>0</v>
      </c>
      <c r="BL98" s="20" t="s">
        <v>202</v>
      </c>
      <c r="BM98" s="232" t="s">
        <v>2322</v>
      </c>
    </row>
    <row r="99" s="2" customFormat="1">
      <c r="A99" s="41"/>
      <c r="B99" s="42"/>
      <c r="C99" s="43"/>
      <c r="D99" s="234" t="s">
        <v>204</v>
      </c>
      <c r="E99" s="43"/>
      <c r="F99" s="235" t="s">
        <v>2323</v>
      </c>
      <c r="G99" s="43"/>
      <c r="H99" s="43"/>
      <c r="I99" s="236"/>
      <c r="J99" s="236"/>
      <c r="K99" s="43"/>
      <c r="L99" s="43"/>
      <c r="M99" s="47"/>
      <c r="N99" s="237"/>
      <c r="O99" s="238"/>
      <c r="P99" s="87"/>
      <c r="Q99" s="87"/>
      <c r="R99" s="87"/>
      <c r="S99" s="87"/>
      <c r="T99" s="87"/>
      <c r="U99" s="87"/>
      <c r="V99" s="87"/>
      <c r="W99" s="87"/>
      <c r="X99" s="88"/>
      <c r="Y99" s="41"/>
      <c r="Z99" s="41"/>
      <c r="AA99" s="41"/>
      <c r="AB99" s="41"/>
      <c r="AC99" s="41"/>
      <c r="AD99" s="41"/>
      <c r="AE99" s="41"/>
      <c r="AT99" s="20" t="s">
        <v>204</v>
      </c>
      <c r="AU99" s="20" t="s">
        <v>84</v>
      </c>
    </row>
    <row r="100" s="13" customFormat="1">
      <c r="A100" s="13"/>
      <c r="B100" s="239"/>
      <c r="C100" s="240"/>
      <c r="D100" s="241" t="s">
        <v>206</v>
      </c>
      <c r="E100" s="242" t="s">
        <v>20</v>
      </c>
      <c r="F100" s="243" t="s">
        <v>2324</v>
      </c>
      <c r="G100" s="240"/>
      <c r="H100" s="242" t="s">
        <v>20</v>
      </c>
      <c r="I100" s="244"/>
      <c r="J100" s="244"/>
      <c r="K100" s="240"/>
      <c r="L100" s="240"/>
      <c r="M100" s="245"/>
      <c r="N100" s="246"/>
      <c r="O100" s="247"/>
      <c r="P100" s="247"/>
      <c r="Q100" s="247"/>
      <c r="R100" s="247"/>
      <c r="S100" s="247"/>
      <c r="T100" s="247"/>
      <c r="U100" s="247"/>
      <c r="V100" s="247"/>
      <c r="W100" s="247"/>
      <c r="X100" s="248"/>
      <c r="Y100" s="13"/>
      <c r="Z100" s="13"/>
      <c r="AA100" s="13"/>
      <c r="AB100" s="13"/>
      <c r="AC100" s="13"/>
      <c r="AD100" s="13"/>
      <c r="AE100" s="13"/>
      <c r="AT100" s="249" t="s">
        <v>206</v>
      </c>
      <c r="AU100" s="249" t="s">
        <v>84</v>
      </c>
      <c r="AV100" s="13" t="s">
        <v>82</v>
      </c>
      <c r="AW100" s="13" t="s">
        <v>5</v>
      </c>
      <c r="AX100" s="13" t="s">
        <v>74</v>
      </c>
      <c r="AY100" s="249" t="s">
        <v>194</v>
      </c>
    </row>
    <row r="101" s="14" customFormat="1">
      <c r="A101" s="14"/>
      <c r="B101" s="250"/>
      <c r="C101" s="251"/>
      <c r="D101" s="241" t="s">
        <v>206</v>
      </c>
      <c r="E101" s="252" t="s">
        <v>20</v>
      </c>
      <c r="F101" s="253" t="s">
        <v>2325</v>
      </c>
      <c r="G101" s="251"/>
      <c r="H101" s="254">
        <v>103.5</v>
      </c>
      <c r="I101" s="255"/>
      <c r="J101" s="255"/>
      <c r="K101" s="251"/>
      <c r="L101" s="251"/>
      <c r="M101" s="256"/>
      <c r="N101" s="257"/>
      <c r="O101" s="258"/>
      <c r="P101" s="258"/>
      <c r="Q101" s="258"/>
      <c r="R101" s="258"/>
      <c r="S101" s="258"/>
      <c r="T101" s="258"/>
      <c r="U101" s="258"/>
      <c r="V101" s="258"/>
      <c r="W101" s="258"/>
      <c r="X101" s="259"/>
      <c r="Y101" s="14"/>
      <c r="Z101" s="14"/>
      <c r="AA101" s="14"/>
      <c r="AB101" s="14"/>
      <c r="AC101" s="14"/>
      <c r="AD101" s="14"/>
      <c r="AE101" s="14"/>
      <c r="AT101" s="260" t="s">
        <v>206</v>
      </c>
      <c r="AU101" s="260" t="s">
        <v>84</v>
      </c>
      <c r="AV101" s="14" t="s">
        <v>84</v>
      </c>
      <c r="AW101" s="14" t="s">
        <v>5</v>
      </c>
      <c r="AX101" s="14" t="s">
        <v>74</v>
      </c>
      <c r="AY101" s="260" t="s">
        <v>194</v>
      </c>
    </row>
    <row r="102" s="15" customFormat="1">
      <c r="A102" s="15"/>
      <c r="B102" s="261"/>
      <c r="C102" s="262"/>
      <c r="D102" s="241" t="s">
        <v>206</v>
      </c>
      <c r="E102" s="263" t="s">
        <v>20</v>
      </c>
      <c r="F102" s="264" t="s">
        <v>210</v>
      </c>
      <c r="G102" s="262"/>
      <c r="H102" s="265">
        <v>103.5</v>
      </c>
      <c r="I102" s="266"/>
      <c r="J102" s="266"/>
      <c r="K102" s="262"/>
      <c r="L102" s="262"/>
      <c r="M102" s="267"/>
      <c r="N102" s="268"/>
      <c r="O102" s="269"/>
      <c r="P102" s="269"/>
      <c r="Q102" s="269"/>
      <c r="R102" s="269"/>
      <c r="S102" s="269"/>
      <c r="T102" s="269"/>
      <c r="U102" s="269"/>
      <c r="V102" s="269"/>
      <c r="W102" s="269"/>
      <c r="X102" s="270"/>
      <c r="Y102" s="15"/>
      <c r="Z102" s="15"/>
      <c r="AA102" s="15"/>
      <c r="AB102" s="15"/>
      <c r="AC102" s="15"/>
      <c r="AD102" s="15"/>
      <c r="AE102" s="15"/>
      <c r="AT102" s="271" t="s">
        <v>206</v>
      </c>
      <c r="AU102" s="271" t="s">
        <v>84</v>
      </c>
      <c r="AV102" s="15" t="s">
        <v>202</v>
      </c>
      <c r="AW102" s="15" t="s">
        <v>5</v>
      </c>
      <c r="AX102" s="15" t="s">
        <v>82</v>
      </c>
      <c r="AY102" s="271" t="s">
        <v>194</v>
      </c>
    </row>
    <row r="103" s="2" customFormat="1" ht="24.15" customHeight="1">
      <c r="A103" s="41"/>
      <c r="B103" s="42"/>
      <c r="C103" s="220" t="s">
        <v>215</v>
      </c>
      <c r="D103" s="220" t="s">
        <v>197</v>
      </c>
      <c r="E103" s="221" t="s">
        <v>2326</v>
      </c>
      <c r="F103" s="222" t="s">
        <v>2327</v>
      </c>
      <c r="G103" s="223" t="s">
        <v>218</v>
      </c>
      <c r="H103" s="224">
        <v>289.57600000000002</v>
      </c>
      <c r="I103" s="225"/>
      <c r="J103" s="225"/>
      <c r="K103" s="226">
        <f>ROUND(P103*H103,2)</f>
        <v>0</v>
      </c>
      <c r="L103" s="222" t="s">
        <v>2315</v>
      </c>
      <c r="M103" s="47"/>
      <c r="N103" s="227" t="s">
        <v>20</v>
      </c>
      <c r="O103" s="228" t="s">
        <v>43</v>
      </c>
      <c r="P103" s="229">
        <f>I103+J103</f>
        <v>0</v>
      </c>
      <c r="Q103" s="229">
        <f>ROUND(I103*H103,2)</f>
        <v>0</v>
      </c>
      <c r="R103" s="229">
        <f>ROUND(J103*H103,2)</f>
        <v>0</v>
      </c>
      <c r="S103" s="87"/>
      <c r="T103" s="230">
        <f>S103*H103</f>
        <v>0</v>
      </c>
      <c r="U103" s="230">
        <v>0</v>
      </c>
      <c r="V103" s="230">
        <f>U103*H103</f>
        <v>0</v>
      </c>
      <c r="W103" s="230">
        <v>0</v>
      </c>
      <c r="X103" s="231">
        <f>W103*H103</f>
        <v>0</v>
      </c>
      <c r="Y103" s="41"/>
      <c r="Z103" s="41"/>
      <c r="AA103" s="41"/>
      <c r="AB103" s="41"/>
      <c r="AC103" s="41"/>
      <c r="AD103" s="41"/>
      <c r="AE103" s="41"/>
      <c r="AR103" s="232" t="s">
        <v>202</v>
      </c>
      <c r="AT103" s="232" t="s">
        <v>197</v>
      </c>
      <c r="AU103" s="232" t="s">
        <v>84</v>
      </c>
      <c r="AY103" s="20" t="s">
        <v>194</v>
      </c>
      <c r="BE103" s="233">
        <f>IF(O103="základní",K103,0)</f>
        <v>0</v>
      </c>
      <c r="BF103" s="233">
        <f>IF(O103="snížená",K103,0)</f>
        <v>0</v>
      </c>
      <c r="BG103" s="233">
        <f>IF(O103="zákl. přenesená",K103,0)</f>
        <v>0</v>
      </c>
      <c r="BH103" s="233">
        <f>IF(O103="sníž. přenesená",K103,0)</f>
        <v>0</v>
      </c>
      <c r="BI103" s="233">
        <f>IF(O103="nulová",K103,0)</f>
        <v>0</v>
      </c>
      <c r="BJ103" s="20" t="s">
        <v>82</v>
      </c>
      <c r="BK103" s="233">
        <f>ROUND(P103*H103,2)</f>
        <v>0</v>
      </c>
      <c r="BL103" s="20" t="s">
        <v>202</v>
      </c>
      <c r="BM103" s="232" t="s">
        <v>2328</v>
      </c>
    </row>
    <row r="104" s="2" customFormat="1">
      <c r="A104" s="41"/>
      <c r="B104" s="42"/>
      <c r="C104" s="43"/>
      <c r="D104" s="234" t="s">
        <v>204</v>
      </c>
      <c r="E104" s="43"/>
      <c r="F104" s="235" t="s">
        <v>2329</v>
      </c>
      <c r="G104" s="43"/>
      <c r="H104" s="43"/>
      <c r="I104" s="236"/>
      <c r="J104" s="236"/>
      <c r="K104" s="43"/>
      <c r="L104" s="43"/>
      <c r="M104" s="47"/>
      <c r="N104" s="237"/>
      <c r="O104" s="238"/>
      <c r="P104" s="87"/>
      <c r="Q104" s="87"/>
      <c r="R104" s="87"/>
      <c r="S104" s="87"/>
      <c r="T104" s="87"/>
      <c r="U104" s="87"/>
      <c r="V104" s="87"/>
      <c r="W104" s="87"/>
      <c r="X104" s="88"/>
      <c r="Y104" s="41"/>
      <c r="Z104" s="41"/>
      <c r="AA104" s="41"/>
      <c r="AB104" s="41"/>
      <c r="AC104" s="41"/>
      <c r="AD104" s="41"/>
      <c r="AE104" s="41"/>
      <c r="AT104" s="20" t="s">
        <v>204</v>
      </c>
      <c r="AU104" s="20" t="s">
        <v>84</v>
      </c>
    </row>
    <row r="105" s="13" customFormat="1">
      <c r="A105" s="13"/>
      <c r="B105" s="239"/>
      <c r="C105" s="240"/>
      <c r="D105" s="241" t="s">
        <v>206</v>
      </c>
      <c r="E105" s="242" t="s">
        <v>20</v>
      </c>
      <c r="F105" s="243" t="s">
        <v>2330</v>
      </c>
      <c r="G105" s="240"/>
      <c r="H105" s="242" t="s">
        <v>20</v>
      </c>
      <c r="I105" s="244"/>
      <c r="J105" s="244"/>
      <c r="K105" s="240"/>
      <c r="L105" s="240"/>
      <c r="M105" s="245"/>
      <c r="N105" s="246"/>
      <c r="O105" s="247"/>
      <c r="P105" s="247"/>
      <c r="Q105" s="247"/>
      <c r="R105" s="247"/>
      <c r="S105" s="247"/>
      <c r="T105" s="247"/>
      <c r="U105" s="247"/>
      <c r="V105" s="247"/>
      <c r="W105" s="247"/>
      <c r="X105" s="248"/>
      <c r="Y105" s="13"/>
      <c r="Z105" s="13"/>
      <c r="AA105" s="13"/>
      <c r="AB105" s="13"/>
      <c r="AC105" s="13"/>
      <c r="AD105" s="13"/>
      <c r="AE105" s="13"/>
      <c r="AT105" s="249" t="s">
        <v>206</v>
      </c>
      <c r="AU105" s="249" t="s">
        <v>84</v>
      </c>
      <c r="AV105" s="13" t="s">
        <v>82</v>
      </c>
      <c r="AW105" s="13" t="s">
        <v>5</v>
      </c>
      <c r="AX105" s="13" t="s">
        <v>74</v>
      </c>
      <c r="AY105" s="249" t="s">
        <v>194</v>
      </c>
    </row>
    <row r="106" s="14" customFormat="1">
      <c r="A106" s="14"/>
      <c r="B106" s="250"/>
      <c r="C106" s="251"/>
      <c r="D106" s="241" t="s">
        <v>206</v>
      </c>
      <c r="E106" s="252" t="s">
        <v>20</v>
      </c>
      <c r="F106" s="253" t="s">
        <v>2331</v>
      </c>
      <c r="G106" s="251"/>
      <c r="H106" s="254">
        <v>289.57600000000002</v>
      </c>
      <c r="I106" s="255"/>
      <c r="J106" s="255"/>
      <c r="K106" s="251"/>
      <c r="L106" s="251"/>
      <c r="M106" s="256"/>
      <c r="N106" s="257"/>
      <c r="O106" s="258"/>
      <c r="P106" s="258"/>
      <c r="Q106" s="258"/>
      <c r="R106" s="258"/>
      <c r="S106" s="258"/>
      <c r="T106" s="258"/>
      <c r="U106" s="258"/>
      <c r="V106" s="258"/>
      <c r="W106" s="258"/>
      <c r="X106" s="259"/>
      <c r="Y106" s="14"/>
      <c r="Z106" s="14"/>
      <c r="AA106" s="14"/>
      <c r="AB106" s="14"/>
      <c r="AC106" s="14"/>
      <c r="AD106" s="14"/>
      <c r="AE106" s="14"/>
      <c r="AT106" s="260" t="s">
        <v>206</v>
      </c>
      <c r="AU106" s="260" t="s">
        <v>84</v>
      </c>
      <c r="AV106" s="14" t="s">
        <v>84</v>
      </c>
      <c r="AW106" s="14" t="s">
        <v>5</v>
      </c>
      <c r="AX106" s="14" t="s">
        <v>74</v>
      </c>
      <c r="AY106" s="260" t="s">
        <v>194</v>
      </c>
    </row>
    <row r="107" s="15" customFormat="1">
      <c r="A107" s="15"/>
      <c r="B107" s="261"/>
      <c r="C107" s="262"/>
      <c r="D107" s="241" t="s">
        <v>206</v>
      </c>
      <c r="E107" s="263" t="s">
        <v>20</v>
      </c>
      <c r="F107" s="264" t="s">
        <v>210</v>
      </c>
      <c r="G107" s="262"/>
      <c r="H107" s="265">
        <v>289.57600000000002</v>
      </c>
      <c r="I107" s="266"/>
      <c r="J107" s="266"/>
      <c r="K107" s="262"/>
      <c r="L107" s="262"/>
      <c r="M107" s="267"/>
      <c r="N107" s="268"/>
      <c r="O107" s="269"/>
      <c r="P107" s="269"/>
      <c r="Q107" s="269"/>
      <c r="R107" s="269"/>
      <c r="S107" s="269"/>
      <c r="T107" s="269"/>
      <c r="U107" s="269"/>
      <c r="V107" s="269"/>
      <c r="W107" s="269"/>
      <c r="X107" s="270"/>
      <c r="Y107" s="15"/>
      <c r="Z107" s="15"/>
      <c r="AA107" s="15"/>
      <c r="AB107" s="15"/>
      <c r="AC107" s="15"/>
      <c r="AD107" s="15"/>
      <c r="AE107" s="15"/>
      <c r="AT107" s="271" t="s">
        <v>206</v>
      </c>
      <c r="AU107" s="271" t="s">
        <v>84</v>
      </c>
      <c r="AV107" s="15" t="s">
        <v>202</v>
      </c>
      <c r="AW107" s="15" t="s">
        <v>5</v>
      </c>
      <c r="AX107" s="15" t="s">
        <v>82</v>
      </c>
      <c r="AY107" s="271" t="s">
        <v>194</v>
      </c>
    </row>
    <row r="108" s="2" customFormat="1" ht="24.15" customHeight="1">
      <c r="A108" s="41"/>
      <c r="B108" s="42"/>
      <c r="C108" s="220" t="s">
        <v>202</v>
      </c>
      <c r="D108" s="220" t="s">
        <v>197</v>
      </c>
      <c r="E108" s="221" t="s">
        <v>2332</v>
      </c>
      <c r="F108" s="222" t="s">
        <v>2333</v>
      </c>
      <c r="G108" s="223" t="s">
        <v>218</v>
      </c>
      <c r="H108" s="224">
        <v>263.77199999999999</v>
      </c>
      <c r="I108" s="225"/>
      <c r="J108" s="225"/>
      <c r="K108" s="226">
        <f>ROUND(P108*H108,2)</f>
        <v>0</v>
      </c>
      <c r="L108" s="222" t="s">
        <v>201</v>
      </c>
      <c r="M108" s="47"/>
      <c r="N108" s="227" t="s">
        <v>20</v>
      </c>
      <c r="O108" s="228" t="s">
        <v>43</v>
      </c>
      <c r="P108" s="229">
        <f>I108+J108</f>
        <v>0</v>
      </c>
      <c r="Q108" s="229">
        <f>ROUND(I108*H108,2)</f>
        <v>0</v>
      </c>
      <c r="R108" s="229">
        <f>ROUND(J108*H108,2)</f>
        <v>0</v>
      </c>
      <c r="S108" s="87"/>
      <c r="T108" s="230">
        <f>S108*H108</f>
        <v>0</v>
      </c>
      <c r="U108" s="230">
        <v>0</v>
      </c>
      <c r="V108" s="230">
        <f>U108*H108</f>
        <v>0</v>
      </c>
      <c r="W108" s="230">
        <v>0</v>
      </c>
      <c r="X108" s="231">
        <f>W108*H108</f>
        <v>0</v>
      </c>
      <c r="Y108" s="41"/>
      <c r="Z108" s="41"/>
      <c r="AA108" s="41"/>
      <c r="AB108" s="41"/>
      <c r="AC108" s="41"/>
      <c r="AD108" s="41"/>
      <c r="AE108" s="41"/>
      <c r="AR108" s="232" t="s">
        <v>202</v>
      </c>
      <c r="AT108" s="232" t="s">
        <v>197</v>
      </c>
      <c r="AU108" s="232" t="s">
        <v>84</v>
      </c>
      <c r="AY108" s="20" t="s">
        <v>194</v>
      </c>
      <c r="BE108" s="233">
        <f>IF(O108="základní",K108,0)</f>
        <v>0</v>
      </c>
      <c r="BF108" s="233">
        <f>IF(O108="snížená",K108,0)</f>
        <v>0</v>
      </c>
      <c r="BG108" s="233">
        <f>IF(O108="zákl. přenesená",K108,0)</f>
        <v>0</v>
      </c>
      <c r="BH108" s="233">
        <f>IF(O108="sníž. přenesená",K108,0)</f>
        <v>0</v>
      </c>
      <c r="BI108" s="233">
        <f>IF(O108="nulová",K108,0)</f>
        <v>0</v>
      </c>
      <c r="BJ108" s="20" t="s">
        <v>82</v>
      </c>
      <c r="BK108" s="233">
        <f>ROUND(P108*H108,2)</f>
        <v>0</v>
      </c>
      <c r="BL108" s="20" t="s">
        <v>202</v>
      </c>
      <c r="BM108" s="232" t="s">
        <v>2334</v>
      </c>
    </row>
    <row r="109" s="2" customFormat="1">
      <c r="A109" s="41"/>
      <c r="B109" s="42"/>
      <c r="C109" s="43"/>
      <c r="D109" s="234" t="s">
        <v>204</v>
      </c>
      <c r="E109" s="43"/>
      <c r="F109" s="235" t="s">
        <v>2335</v>
      </c>
      <c r="G109" s="43"/>
      <c r="H109" s="43"/>
      <c r="I109" s="236"/>
      <c r="J109" s="236"/>
      <c r="K109" s="43"/>
      <c r="L109" s="43"/>
      <c r="M109" s="47"/>
      <c r="N109" s="237"/>
      <c r="O109" s="238"/>
      <c r="P109" s="87"/>
      <c r="Q109" s="87"/>
      <c r="R109" s="87"/>
      <c r="S109" s="87"/>
      <c r="T109" s="87"/>
      <c r="U109" s="87"/>
      <c r="V109" s="87"/>
      <c r="W109" s="87"/>
      <c r="X109" s="88"/>
      <c r="Y109" s="41"/>
      <c r="Z109" s="41"/>
      <c r="AA109" s="41"/>
      <c r="AB109" s="41"/>
      <c r="AC109" s="41"/>
      <c r="AD109" s="41"/>
      <c r="AE109" s="41"/>
      <c r="AT109" s="20" t="s">
        <v>204</v>
      </c>
      <c r="AU109" s="20" t="s">
        <v>84</v>
      </c>
    </row>
    <row r="110" s="13" customFormat="1">
      <c r="A110" s="13"/>
      <c r="B110" s="239"/>
      <c r="C110" s="240"/>
      <c r="D110" s="241" t="s">
        <v>206</v>
      </c>
      <c r="E110" s="242" t="s">
        <v>20</v>
      </c>
      <c r="F110" s="243" t="s">
        <v>2336</v>
      </c>
      <c r="G110" s="240"/>
      <c r="H110" s="242" t="s">
        <v>20</v>
      </c>
      <c r="I110" s="244"/>
      <c r="J110" s="244"/>
      <c r="K110" s="240"/>
      <c r="L110" s="240"/>
      <c r="M110" s="245"/>
      <c r="N110" s="246"/>
      <c r="O110" s="247"/>
      <c r="P110" s="247"/>
      <c r="Q110" s="247"/>
      <c r="R110" s="247"/>
      <c r="S110" s="247"/>
      <c r="T110" s="247"/>
      <c r="U110" s="247"/>
      <c r="V110" s="247"/>
      <c r="W110" s="247"/>
      <c r="X110" s="248"/>
      <c r="Y110" s="13"/>
      <c r="Z110" s="13"/>
      <c r="AA110" s="13"/>
      <c r="AB110" s="13"/>
      <c r="AC110" s="13"/>
      <c r="AD110" s="13"/>
      <c r="AE110" s="13"/>
      <c r="AT110" s="249" t="s">
        <v>206</v>
      </c>
      <c r="AU110" s="249" t="s">
        <v>84</v>
      </c>
      <c r="AV110" s="13" t="s">
        <v>82</v>
      </c>
      <c r="AW110" s="13" t="s">
        <v>5</v>
      </c>
      <c r="AX110" s="13" t="s">
        <v>74</v>
      </c>
      <c r="AY110" s="249" t="s">
        <v>194</v>
      </c>
    </row>
    <row r="111" s="13" customFormat="1">
      <c r="A111" s="13"/>
      <c r="B111" s="239"/>
      <c r="C111" s="240"/>
      <c r="D111" s="241" t="s">
        <v>206</v>
      </c>
      <c r="E111" s="242" t="s">
        <v>20</v>
      </c>
      <c r="F111" s="243" t="s">
        <v>2337</v>
      </c>
      <c r="G111" s="240"/>
      <c r="H111" s="242" t="s">
        <v>20</v>
      </c>
      <c r="I111" s="244"/>
      <c r="J111" s="244"/>
      <c r="K111" s="240"/>
      <c r="L111" s="240"/>
      <c r="M111" s="245"/>
      <c r="N111" s="246"/>
      <c r="O111" s="247"/>
      <c r="P111" s="247"/>
      <c r="Q111" s="247"/>
      <c r="R111" s="247"/>
      <c r="S111" s="247"/>
      <c r="T111" s="247"/>
      <c r="U111" s="247"/>
      <c r="V111" s="247"/>
      <c r="W111" s="247"/>
      <c r="X111" s="248"/>
      <c r="Y111" s="13"/>
      <c r="Z111" s="13"/>
      <c r="AA111" s="13"/>
      <c r="AB111" s="13"/>
      <c r="AC111" s="13"/>
      <c r="AD111" s="13"/>
      <c r="AE111" s="13"/>
      <c r="AT111" s="249" t="s">
        <v>206</v>
      </c>
      <c r="AU111" s="249" t="s">
        <v>84</v>
      </c>
      <c r="AV111" s="13" t="s">
        <v>82</v>
      </c>
      <c r="AW111" s="13" t="s">
        <v>5</v>
      </c>
      <c r="AX111" s="13" t="s">
        <v>74</v>
      </c>
      <c r="AY111" s="249" t="s">
        <v>194</v>
      </c>
    </row>
    <row r="112" s="13" customFormat="1">
      <c r="A112" s="13"/>
      <c r="B112" s="239"/>
      <c r="C112" s="240"/>
      <c r="D112" s="241" t="s">
        <v>206</v>
      </c>
      <c r="E112" s="242" t="s">
        <v>20</v>
      </c>
      <c r="F112" s="243" t="s">
        <v>2338</v>
      </c>
      <c r="G112" s="240"/>
      <c r="H112" s="242" t="s">
        <v>20</v>
      </c>
      <c r="I112" s="244"/>
      <c r="J112" s="244"/>
      <c r="K112" s="240"/>
      <c r="L112" s="240"/>
      <c r="M112" s="245"/>
      <c r="N112" s="246"/>
      <c r="O112" s="247"/>
      <c r="P112" s="247"/>
      <c r="Q112" s="247"/>
      <c r="R112" s="247"/>
      <c r="S112" s="247"/>
      <c r="T112" s="247"/>
      <c r="U112" s="247"/>
      <c r="V112" s="247"/>
      <c r="W112" s="247"/>
      <c r="X112" s="248"/>
      <c r="Y112" s="13"/>
      <c r="Z112" s="13"/>
      <c r="AA112" s="13"/>
      <c r="AB112" s="13"/>
      <c r="AC112" s="13"/>
      <c r="AD112" s="13"/>
      <c r="AE112" s="13"/>
      <c r="AT112" s="249" t="s">
        <v>206</v>
      </c>
      <c r="AU112" s="249" t="s">
        <v>84</v>
      </c>
      <c r="AV112" s="13" t="s">
        <v>82</v>
      </c>
      <c r="AW112" s="13" t="s">
        <v>5</v>
      </c>
      <c r="AX112" s="13" t="s">
        <v>74</v>
      </c>
      <c r="AY112" s="249" t="s">
        <v>194</v>
      </c>
    </row>
    <row r="113" s="13" customFormat="1">
      <c r="A113" s="13"/>
      <c r="B113" s="239"/>
      <c r="C113" s="240"/>
      <c r="D113" s="241" t="s">
        <v>206</v>
      </c>
      <c r="E113" s="242" t="s">
        <v>20</v>
      </c>
      <c r="F113" s="243" t="s">
        <v>2339</v>
      </c>
      <c r="G113" s="240"/>
      <c r="H113" s="242" t="s">
        <v>20</v>
      </c>
      <c r="I113" s="244"/>
      <c r="J113" s="244"/>
      <c r="K113" s="240"/>
      <c r="L113" s="240"/>
      <c r="M113" s="245"/>
      <c r="N113" s="246"/>
      <c r="O113" s="247"/>
      <c r="P113" s="247"/>
      <c r="Q113" s="247"/>
      <c r="R113" s="247"/>
      <c r="S113" s="247"/>
      <c r="T113" s="247"/>
      <c r="U113" s="247"/>
      <c r="V113" s="247"/>
      <c r="W113" s="247"/>
      <c r="X113" s="248"/>
      <c r="Y113" s="13"/>
      <c r="Z113" s="13"/>
      <c r="AA113" s="13"/>
      <c r="AB113" s="13"/>
      <c r="AC113" s="13"/>
      <c r="AD113" s="13"/>
      <c r="AE113" s="13"/>
      <c r="AT113" s="249" t="s">
        <v>206</v>
      </c>
      <c r="AU113" s="249" t="s">
        <v>84</v>
      </c>
      <c r="AV113" s="13" t="s">
        <v>82</v>
      </c>
      <c r="AW113" s="13" t="s">
        <v>5</v>
      </c>
      <c r="AX113" s="13" t="s">
        <v>74</v>
      </c>
      <c r="AY113" s="249" t="s">
        <v>194</v>
      </c>
    </row>
    <row r="114" s="13" customFormat="1">
      <c r="A114" s="13"/>
      <c r="B114" s="239"/>
      <c r="C114" s="240"/>
      <c r="D114" s="241" t="s">
        <v>206</v>
      </c>
      <c r="E114" s="242" t="s">
        <v>20</v>
      </c>
      <c r="F114" s="243" t="s">
        <v>2340</v>
      </c>
      <c r="G114" s="240"/>
      <c r="H114" s="242" t="s">
        <v>20</v>
      </c>
      <c r="I114" s="244"/>
      <c r="J114" s="244"/>
      <c r="K114" s="240"/>
      <c r="L114" s="240"/>
      <c r="M114" s="245"/>
      <c r="N114" s="246"/>
      <c r="O114" s="247"/>
      <c r="P114" s="247"/>
      <c r="Q114" s="247"/>
      <c r="R114" s="247"/>
      <c r="S114" s="247"/>
      <c r="T114" s="247"/>
      <c r="U114" s="247"/>
      <c r="V114" s="247"/>
      <c r="W114" s="247"/>
      <c r="X114" s="248"/>
      <c r="Y114" s="13"/>
      <c r="Z114" s="13"/>
      <c r="AA114" s="13"/>
      <c r="AB114" s="13"/>
      <c r="AC114" s="13"/>
      <c r="AD114" s="13"/>
      <c r="AE114" s="13"/>
      <c r="AT114" s="249" t="s">
        <v>206</v>
      </c>
      <c r="AU114" s="249" t="s">
        <v>84</v>
      </c>
      <c r="AV114" s="13" t="s">
        <v>82</v>
      </c>
      <c r="AW114" s="13" t="s">
        <v>5</v>
      </c>
      <c r="AX114" s="13" t="s">
        <v>74</v>
      </c>
      <c r="AY114" s="249" t="s">
        <v>194</v>
      </c>
    </row>
    <row r="115" s="14" customFormat="1">
      <c r="A115" s="14"/>
      <c r="B115" s="250"/>
      <c r="C115" s="251"/>
      <c r="D115" s="241" t="s">
        <v>206</v>
      </c>
      <c r="E115" s="252" t="s">
        <v>20</v>
      </c>
      <c r="F115" s="253" t="s">
        <v>2341</v>
      </c>
      <c r="G115" s="251"/>
      <c r="H115" s="254">
        <v>234.41</v>
      </c>
      <c r="I115" s="255"/>
      <c r="J115" s="255"/>
      <c r="K115" s="251"/>
      <c r="L115" s="251"/>
      <c r="M115" s="256"/>
      <c r="N115" s="257"/>
      <c r="O115" s="258"/>
      <c r="P115" s="258"/>
      <c r="Q115" s="258"/>
      <c r="R115" s="258"/>
      <c r="S115" s="258"/>
      <c r="T115" s="258"/>
      <c r="U115" s="258"/>
      <c r="V115" s="258"/>
      <c r="W115" s="258"/>
      <c r="X115" s="259"/>
      <c r="Y115" s="14"/>
      <c r="Z115" s="14"/>
      <c r="AA115" s="14"/>
      <c r="AB115" s="14"/>
      <c r="AC115" s="14"/>
      <c r="AD115" s="14"/>
      <c r="AE115" s="14"/>
      <c r="AT115" s="260" t="s">
        <v>206</v>
      </c>
      <c r="AU115" s="260" t="s">
        <v>84</v>
      </c>
      <c r="AV115" s="14" t="s">
        <v>84</v>
      </c>
      <c r="AW115" s="14" t="s">
        <v>5</v>
      </c>
      <c r="AX115" s="14" t="s">
        <v>74</v>
      </c>
      <c r="AY115" s="260" t="s">
        <v>194</v>
      </c>
    </row>
    <row r="116" s="16" customFormat="1">
      <c r="A116" s="16"/>
      <c r="B116" s="272"/>
      <c r="C116" s="273"/>
      <c r="D116" s="241" t="s">
        <v>206</v>
      </c>
      <c r="E116" s="274" t="s">
        <v>20</v>
      </c>
      <c r="F116" s="275" t="s">
        <v>389</v>
      </c>
      <c r="G116" s="273"/>
      <c r="H116" s="276">
        <v>234.41</v>
      </c>
      <c r="I116" s="277"/>
      <c r="J116" s="277"/>
      <c r="K116" s="273"/>
      <c r="L116" s="273"/>
      <c r="M116" s="278"/>
      <c r="N116" s="279"/>
      <c r="O116" s="280"/>
      <c r="P116" s="280"/>
      <c r="Q116" s="280"/>
      <c r="R116" s="280"/>
      <c r="S116" s="280"/>
      <c r="T116" s="280"/>
      <c r="U116" s="280"/>
      <c r="V116" s="280"/>
      <c r="W116" s="280"/>
      <c r="X116" s="281"/>
      <c r="Y116" s="16"/>
      <c r="Z116" s="16"/>
      <c r="AA116" s="16"/>
      <c r="AB116" s="16"/>
      <c r="AC116" s="16"/>
      <c r="AD116" s="16"/>
      <c r="AE116" s="16"/>
      <c r="AT116" s="282" t="s">
        <v>206</v>
      </c>
      <c r="AU116" s="282" t="s">
        <v>84</v>
      </c>
      <c r="AV116" s="16" t="s">
        <v>215</v>
      </c>
      <c r="AW116" s="16" t="s">
        <v>5</v>
      </c>
      <c r="AX116" s="16" t="s">
        <v>74</v>
      </c>
      <c r="AY116" s="282" t="s">
        <v>194</v>
      </c>
    </row>
    <row r="117" s="13" customFormat="1">
      <c r="A117" s="13"/>
      <c r="B117" s="239"/>
      <c r="C117" s="240"/>
      <c r="D117" s="241" t="s">
        <v>206</v>
      </c>
      <c r="E117" s="242" t="s">
        <v>20</v>
      </c>
      <c r="F117" s="243" t="s">
        <v>2342</v>
      </c>
      <c r="G117" s="240"/>
      <c r="H117" s="242" t="s">
        <v>20</v>
      </c>
      <c r="I117" s="244"/>
      <c r="J117" s="244"/>
      <c r="K117" s="240"/>
      <c r="L117" s="240"/>
      <c r="M117" s="245"/>
      <c r="N117" s="246"/>
      <c r="O117" s="247"/>
      <c r="P117" s="247"/>
      <c r="Q117" s="247"/>
      <c r="R117" s="247"/>
      <c r="S117" s="247"/>
      <c r="T117" s="247"/>
      <c r="U117" s="247"/>
      <c r="V117" s="247"/>
      <c r="W117" s="247"/>
      <c r="X117" s="248"/>
      <c r="Y117" s="13"/>
      <c r="Z117" s="13"/>
      <c r="AA117" s="13"/>
      <c r="AB117" s="13"/>
      <c r="AC117" s="13"/>
      <c r="AD117" s="13"/>
      <c r="AE117" s="13"/>
      <c r="AT117" s="249" t="s">
        <v>206</v>
      </c>
      <c r="AU117" s="249" t="s">
        <v>84</v>
      </c>
      <c r="AV117" s="13" t="s">
        <v>82</v>
      </c>
      <c r="AW117" s="13" t="s">
        <v>5</v>
      </c>
      <c r="AX117" s="13" t="s">
        <v>74</v>
      </c>
      <c r="AY117" s="249" t="s">
        <v>194</v>
      </c>
    </row>
    <row r="118" s="14" customFormat="1">
      <c r="A118" s="14"/>
      <c r="B118" s="250"/>
      <c r="C118" s="251"/>
      <c r="D118" s="241" t="s">
        <v>206</v>
      </c>
      <c r="E118" s="252" t="s">
        <v>20</v>
      </c>
      <c r="F118" s="253" t="s">
        <v>2343</v>
      </c>
      <c r="G118" s="251"/>
      <c r="H118" s="254">
        <v>3.0819999999999999</v>
      </c>
      <c r="I118" s="255"/>
      <c r="J118" s="255"/>
      <c r="K118" s="251"/>
      <c r="L118" s="251"/>
      <c r="M118" s="256"/>
      <c r="N118" s="257"/>
      <c r="O118" s="258"/>
      <c r="P118" s="258"/>
      <c r="Q118" s="258"/>
      <c r="R118" s="258"/>
      <c r="S118" s="258"/>
      <c r="T118" s="258"/>
      <c r="U118" s="258"/>
      <c r="V118" s="258"/>
      <c r="W118" s="258"/>
      <c r="X118" s="259"/>
      <c r="Y118" s="14"/>
      <c r="Z118" s="14"/>
      <c r="AA118" s="14"/>
      <c r="AB118" s="14"/>
      <c r="AC118" s="14"/>
      <c r="AD118" s="14"/>
      <c r="AE118" s="14"/>
      <c r="AT118" s="260" t="s">
        <v>206</v>
      </c>
      <c r="AU118" s="260" t="s">
        <v>84</v>
      </c>
      <c r="AV118" s="14" t="s">
        <v>84</v>
      </c>
      <c r="AW118" s="14" t="s">
        <v>5</v>
      </c>
      <c r="AX118" s="14" t="s">
        <v>74</v>
      </c>
      <c r="AY118" s="260" t="s">
        <v>194</v>
      </c>
    </row>
    <row r="119" s="13" customFormat="1">
      <c r="A119" s="13"/>
      <c r="B119" s="239"/>
      <c r="C119" s="240"/>
      <c r="D119" s="241" t="s">
        <v>206</v>
      </c>
      <c r="E119" s="242" t="s">
        <v>20</v>
      </c>
      <c r="F119" s="243" t="s">
        <v>2344</v>
      </c>
      <c r="G119" s="240"/>
      <c r="H119" s="242" t="s">
        <v>20</v>
      </c>
      <c r="I119" s="244"/>
      <c r="J119" s="244"/>
      <c r="K119" s="240"/>
      <c r="L119" s="240"/>
      <c r="M119" s="245"/>
      <c r="N119" s="246"/>
      <c r="O119" s="247"/>
      <c r="P119" s="247"/>
      <c r="Q119" s="247"/>
      <c r="R119" s="247"/>
      <c r="S119" s="247"/>
      <c r="T119" s="247"/>
      <c r="U119" s="247"/>
      <c r="V119" s="247"/>
      <c r="W119" s="247"/>
      <c r="X119" s="248"/>
      <c r="Y119" s="13"/>
      <c r="Z119" s="13"/>
      <c r="AA119" s="13"/>
      <c r="AB119" s="13"/>
      <c r="AC119" s="13"/>
      <c r="AD119" s="13"/>
      <c r="AE119" s="13"/>
      <c r="AT119" s="249" t="s">
        <v>206</v>
      </c>
      <c r="AU119" s="249" t="s">
        <v>84</v>
      </c>
      <c r="AV119" s="13" t="s">
        <v>82</v>
      </c>
      <c r="AW119" s="13" t="s">
        <v>5</v>
      </c>
      <c r="AX119" s="13" t="s">
        <v>74</v>
      </c>
      <c r="AY119" s="249" t="s">
        <v>194</v>
      </c>
    </row>
    <row r="120" s="14" customFormat="1">
      <c r="A120" s="14"/>
      <c r="B120" s="250"/>
      <c r="C120" s="251"/>
      <c r="D120" s="241" t="s">
        <v>206</v>
      </c>
      <c r="E120" s="252" t="s">
        <v>20</v>
      </c>
      <c r="F120" s="253" t="s">
        <v>2345</v>
      </c>
      <c r="G120" s="251"/>
      <c r="H120" s="254">
        <v>9.3800000000000008</v>
      </c>
      <c r="I120" s="255"/>
      <c r="J120" s="255"/>
      <c r="K120" s="251"/>
      <c r="L120" s="251"/>
      <c r="M120" s="256"/>
      <c r="N120" s="257"/>
      <c r="O120" s="258"/>
      <c r="P120" s="258"/>
      <c r="Q120" s="258"/>
      <c r="R120" s="258"/>
      <c r="S120" s="258"/>
      <c r="T120" s="258"/>
      <c r="U120" s="258"/>
      <c r="V120" s="258"/>
      <c r="W120" s="258"/>
      <c r="X120" s="259"/>
      <c r="Y120" s="14"/>
      <c r="Z120" s="14"/>
      <c r="AA120" s="14"/>
      <c r="AB120" s="14"/>
      <c r="AC120" s="14"/>
      <c r="AD120" s="14"/>
      <c r="AE120" s="14"/>
      <c r="AT120" s="260" t="s">
        <v>206</v>
      </c>
      <c r="AU120" s="260" t="s">
        <v>84</v>
      </c>
      <c r="AV120" s="14" t="s">
        <v>84</v>
      </c>
      <c r="AW120" s="14" t="s">
        <v>5</v>
      </c>
      <c r="AX120" s="14" t="s">
        <v>74</v>
      </c>
      <c r="AY120" s="260" t="s">
        <v>194</v>
      </c>
    </row>
    <row r="121" s="13" customFormat="1">
      <c r="A121" s="13"/>
      <c r="B121" s="239"/>
      <c r="C121" s="240"/>
      <c r="D121" s="241" t="s">
        <v>206</v>
      </c>
      <c r="E121" s="242" t="s">
        <v>20</v>
      </c>
      <c r="F121" s="243" t="s">
        <v>2346</v>
      </c>
      <c r="G121" s="240"/>
      <c r="H121" s="242" t="s">
        <v>20</v>
      </c>
      <c r="I121" s="244"/>
      <c r="J121" s="244"/>
      <c r="K121" s="240"/>
      <c r="L121" s="240"/>
      <c r="M121" s="245"/>
      <c r="N121" s="246"/>
      <c r="O121" s="247"/>
      <c r="P121" s="247"/>
      <c r="Q121" s="247"/>
      <c r="R121" s="247"/>
      <c r="S121" s="247"/>
      <c r="T121" s="247"/>
      <c r="U121" s="247"/>
      <c r="V121" s="247"/>
      <c r="W121" s="247"/>
      <c r="X121" s="248"/>
      <c r="Y121" s="13"/>
      <c r="Z121" s="13"/>
      <c r="AA121" s="13"/>
      <c r="AB121" s="13"/>
      <c r="AC121" s="13"/>
      <c r="AD121" s="13"/>
      <c r="AE121" s="13"/>
      <c r="AT121" s="249" t="s">
        <v>206</v>
      </c>
      <c r="AU121" s="249" t="s">
        <v>84</v>
      </c>
      <c r="AV121" s="13" t="s">
        <v>82</v>
      </c>
      <c r="AW121" s="13" t="s">
        <v>5</v>
      </c>
      <c r="AX121" s="13" t="s">
        <v>74</v>
      </c>
      <c r="AY121" s="249" t="s">
        <v>194</v>
      </c>
    </row>
    <row r="122" s="14" customFormat="1">
      <c r="A122" s="14"/>
      <c r="B122" s="250"/>
      <c r="C122" s="251"/>
      <c r="D122" s="241" t="s">
        <v>206</v>
      </c>
      <c r="E122" s="252" t="s">
        <v>20</v>
      </c>
      <c r="F122" s="253" t="s">
        <v>2347</v>
      </c>
      <c r="G122" s="251"/>
      <c r="H122" s="254">
        <v>16.899999999999999</v>
      </c>
      <c r="I122" s="255"/>
      <c r="J122" s="255"/>
      <c r="K122" s="251"/>
      <c r="L122" s="251"/>
      <c r="M122" s="256"/>
      <c r="N122" s="257"/>
      <c r="O122" s="258"/>
      <c r="P122" s="258"/>
      <c r="Q122" s="258"/>
      <c r="R122" s="258"/>
      <c r="S122" s="258"/>
      <c r="T122" s="258"/>
      <c r="U122" s="258"/>
      <c r="V122" s="258"/>
      <c r="W122" s="258"/>
      <c r="X122" s="259"/>
      <c r="Y122" s="14"/>
      <c r="Z122" s="14"/>
      <c r="AA122" s="14"/>
      <c r="AB122" s="14"/>
      <c r="AC122" s="14"/>
      <c r="AD122" s="14"/>
      <c r="AE122" s="14"/>
      <c r="AT122" s="260" t="s">
        <v>206</v>
      </c>
      <c r="AU122" s="260" t="s">
        <v>84</v>
      </c>
      <c r="AV122" s="14" t="s">
        <v>84</v>
      </c>
      <c r="AW122" s="14" t="s">
        <v>5</v>
      </c>
      <c r="AX122" s="14" t="s">
        <v>74</v>
      </c>
      <c r="AY122" s="260" t="s">
        <v>194</v>
      </c>
    </row>
    <row r="123" s="15" customFormat="1">
      <c r="A123" s="15"/>
      <c r="B123" s="261"/>
      <c r="C123" s="262"/>
      <c r="D123" s="241" t="s">
        <v>206</v>
      </c>
      <c r="E123" s="263" t="s">
        <v>20</v>
      </c>
      <c r="F123" s="264" t="s">
        <v>210</v>
      </c>
      <c r="G123" s="262"/>
      <c r="H123" s="265">
        <v>263.77199999999999</v>
      </c>
      <c r="I123" s="266"/>
      <c r="J123" s="266"/>
      <c r="K123" s="262"/>
      <c r="L123" s="262"/>
      <c r="M123" s="267"/>
      <c r="N123" s="268"/>
      <c r="O123" s="269"/>
      <c r="P123" s="269"/>
      <c r="Q123" s="269"/>
      <c r="R123" s="269"/>
      <c r="S123" s="269"/>
      <c r="T123" s="269"/>
      <c r="U123" s="269"/>
      <c r="V123" s="269"/>
      <c r="W123" s="269"/>
      <c r="X123" s="270"/>
      <c r="Y123" s="15"/>
      <c r="Z123" s="15"/>
      <c r="AA123" s="15"/>
      <c r="AB123" s="15"/>
      <c r="AC123" s="15"/>
      <c r="AD123" s="15"/>
      <c r="AE123" s="15"/>
      <c r="AT123" s="271" t="s">
        <v>206</v>
      </c>
      <c r="AU123" s="271" t="s">
        <v>84</v>
      </c>
      <c r="AV123" s="15" t="s">
        <v>202</v>
      </c>
      <c r="AW123" s="15" t="s">
        <v>5</v>
      </c>
      <c r="AX123" s="15" t="s">
        <v>82</v>
      </c>
      <c r="AY123" s="271" t="s">
        <v>194</v>
      </c>
    </row>
    <row r="124" s="2" customFormat="1" ht="37.8" customHeight="1">
      <c r="A124" s="41"/>
      <c r="B124" s="42"/>
      <c r="C124" s="220" t="s">
        <v>232</v>
      </c>
      <c r="D124" s="220" t="s">
        <v>197</v>
      </c>
      <c r="E124" s="221" t="s">
        <v>239</v>
      </c>
      <c r="F124" s="222" t="s">
        <v>240</v>
      </c>
      <c r="G124" s="223" t="s">
        <v>218</v>
      </c>
      <c r="H124" s="224">
        <v>348.90300000000002</v>
      </c>
      <c r="I124" s="225"/>
      <c r="J124" s="225"/>
      <c r="K124" s="226">
        <f>ROUND(P124*H124,2)</f>
        <v>0</v>
      </c>
      <c r="L124" s="222" t="s">
        <v>201</v>
      </c>
      <c r="M124" s="47"/>
      <c r="N124" s="227" t="s">
        <v>20</v>
      </c>
      <c r="O124" s="228" t="s">
        <v>43</v>
      </c>
      <c r="P124" s="229">
        <f>I124+J124</f>
        <v>0</v>
      </c>
      <c r="Q124" s="229">
        <f>ROUND(I124*H124,2)</f>
        <v>0</v>
      </c>
      <c r="R124" s="229">
        <f>ROUND(J124*H124,2)</f>
        <v>0</v>
      </c>
      <c r="S124" s="87"/>
      <c r="T124" s="230">
        <f>S124*H124</f>
        <v>0</v>
      </c>
      <c r="U124" s="230">
        <v>0</v>
      </c>
      <c r="V124" s="230">
        <f>U124*H124</f>
        <v>0</v>
      </c>
      <c r="W124" s="230">
        <v>0</v>
      </c>
      <c r="X124" s="231">
        <f>W124*H124</f>
        <v>0</v>
      </c>
      <c r="Y124" s="41"/>
      <c r="Z124" s="41"/>
      <c r="AA124" s="41"/>
      <c r="AB124" s="41"/>
      <c r="AC124" s="41"/>
      <c r="AD124" s="41"/>
      <c r="AE124" s="41"/>
      <c r="AR124" s="232" t="s">
        <v>202</v>
      </c>
      <c r="AT124" s="232" t="s">
        <v>197</v>
      </c>
      <c r="AU124" s="232" t="s">
        <v>84</v>
      </c>
      <c r="AY124" s="20" t="s">
        <v>194</v>
      </c>
      <c r="BE124" s="233">
        <f>IF(O124="základní",K124,0)</f>
        <v>0</v>
      </c>
      <c r="BF124" s="233">
        <f>IF(O124="snížená",K124,0)</f>
        <v>0</v>
      </c>
      <c r="BG124" s="233">
        <f>IF(O124="zákl. přenesená",K124,0)</f>
        <v>0</v>
      </c>
      <c r="BH124" s="233">
        <f>IF(O124="sníž. přenesená",K124,0)</f>
        <v>0</v>
      </c>
      <c r="BI124" s="233">
        <f>IF(O124="nulová",K124,0)</f>
        <v>0</v>
      </c>
      <c r="BJ124" s="20" t="s">
        <v>82</v>
      </c>
      <c r="BK124" s="233">
        <f>ROUND(P124*H124,2)</f>
        <v>0</v>
      </c>
      <c r="BL124" s="20" t="s">
        <v>202</v>
      </c>
      <c r="BM124" s="232" t="s">
        <v>2348</v>
      </c>
    </row>
    <row r="125" s="2" customFormat="1">
      <c r="A125" s="41"/>
      <c r="B125" s="42"/>
      <c r="C125" s="43"/>
      <c r="D125" s="234" t="s">
        <v>204</v>
      </c>
      <c r="E125" s="43"/>
      <c r="F125" s="235" t="s">
        <v>242</v>
      </c>
      <c r="G125" s="43"/>
      <c r="H125" s="43"/>
      <c r="I125" s="236"/>
      <c r="J125" s="236"/>
      <c r="K125" s="43"/>
      <c r="L125" s="43"/>
      <c r="M125" s="47"/>
      <c r="N125" s="237"/>
      <c r="O125" s="238"/>
      <c r="P125" s="87"/>
      <c r="Q125" s="87"/>
      <c r="R125" s="87"/>
      <c r="S125" s="87"/>
      <c r="T125" s="87"/>
      <c r="U125" s="87"/>
      <c r="V125" s="87"/>
      <c r="W125" s="87"/>
      <c r="X125" s="88"/>
      <c r="Y125" s="41"/>
      <c r="Z125" s="41"/>
      <c r="AA125" s="41"/>
      <c r="AB125" s="41"/>
      <c r="AC125" s="41"/>
      <c r="AD125" s="41"/>
      <c r="AE125" s="41"/>
      <c r="AT125" s="20" t="s">
        <v>204</v>
      </c>
      <c r="AU125" s="20" t="s">
        <v>84</v>
      </c>
    </row>
    <row r="126" s="13" customFormat="1">
      <c r="A126" s="13"/>
      <c r="B126" s="239"/>
      <c r="C126" s="240"/>
      <c r="D126" s="241" t="s">
        <v>206</v>
      </c>
      <c r="E126" s="242" t="s">
        <v>20</v>
      </c>
      <c r="F126" s="243" t="s">
        <v>2336</v>
      </c>
      <c r="G126" s="240"/>
      <c r="H126" s="242" t="s">
        <v>20</v>
      </c>
      <c r="I126" s="244"/>
      <c r="J126" s="244"/>
      <c r="K126" s="240"/>
      <c r="L126" s="240"/>
      <c r="M126" s="245"/>
      <c r="N126" s="246"/>
      <c r="O126" s="247"/>
      <c r="P126" s="247"/>
      <c r="Q126" s="247"/>
      <c r="R126" s="247"/>
      <c r="S126" s="247"/>
      <c r="T126" s="247"/>
      <c r="U126" s="247"/>
      <c r="V126" s="247"/>
      <c r="W126" s="247"/>
      <c r="X126" s="248"/>
      <c r="Y126" s="13"/>
      <c r="Z126" s="13"/>
      <c r="AA126" s="13"/>
      <c r="AB126" s="13"/>
      <c r="AC126" s="13"/>
      <c r="AD126" s="13"/>
      <c r="AE126" s="13"/>
      <c r="AT126" s="249" t="s">
        <v>206</v>
      </c>
      <c r="AU126" s="249" t="s">
        <v>84</v>
      </c>
      <c r="AV126" s="13" t="s">
        <v>82</v>
      </c>
      <c r="AW126" s="13" t="s">
        <v>5</v>
      </c>
      <c r="AX126" s="13" t="s">
        <v>74</v>
      </c>
      <c r="AY126" s="249" t="s">
        <v>194</v>
      </c>
    </row>
    <row r="127" s="13" customFormat="1">
      <c r="A127" s="13"/>
      <c r="B127" s="239"/>
      <c r="C127" s="240"/>
      <c r="D127" s="241" t="s">
        <v>206</v>
      </c>
      <c r="E127" s="242" t="s">
        <v>20</v>
      </c>
      <c r="F127" s="243" t="s">
        <v>2349</v>
      </c>
      <c r="G127" s="240"/>
      <c r="H127" s="242" t="s">
        <v>20</v>
      </c>
      <c r="I127" s="244"/>
      <c r="J127" s="244"/>
      <c r="K127" s="240"/>
      <c r="L127" s="240"/>
      <c r="M127" s="245"/>
      <c r="N127" s="246"/>
      <c r="O127" s="247"/>
      <c r="P127" s="247"/>
      <c r="Q127" s="247"/>
      <c r="R127" s="247"/>
      <c r="S127" s="247"/>
      <c r="T127" s="247"/>
      <c r="U127" s="247"/>
      <c r="V127" s="247"/>
      <c r="W127" s="247"/>
      <c r="X127" s="248"/>
      <c r="Y127" s="13"/>
      <c r="Z127" s="13"/>
      <c r="AA127" s="13"/>
      <c r="AB127" s="13"/>
      <c r="AC127" s="13"/>
      <c r="AD127" s="13"/>
      <c r="AE127" s="13"/>
      <c r="AT127" s="249" t="s">
        <v>206</v>
      </c>
      <c r="AU127" s="249" t="s">
        <v>84</v>
      </c>
      <c r="AV127" s="13" t="s">
        <v>82</v>
      </c>
      <c r="AW127" s="13" t="s">
        <v>5</v>
      </c>
      <c r="AX127" s="13" t="s">
        <v>74</v>
      </c>
      <c r="AY127" s="249" t="s">
        <v>194</v>
      </c>
    </row>
    <row r="128" s="14" customFormat="1">
      <c r="A128" s="14"/>
      <c r="B128" s="250"/>
      <c r="C128" s="251"/>
      <c r="D128" s="241" t="s">
        <v>206</v>
      </c>
      <c r="E128" s="252" t="s">
        <v>20</v>
      </c>
      <c r="F128" s="253" t="s">
        <v>2350</v>
      </c>
      <c r="G128" s="251"/>
      <c r="H128" s="254">
        <v>102.92</v>
      </c>
      <c r="I128" s="255"/>
      <c r="J128" s="255"/>
      <c r="K128" s="251"/>
      <c r="L128" s="251"/>
      <c r="M128" s="256"/>
      <c r="N128" s="257"/>
      <c r="O128" s="258"/>
      <c r="P128" s="258"/>
      <c r="Q128" s="258"/>
      <c r="R128" s="258"/>
      <c r="S128" s="258"/>
      <c r="T128" s="258"/>
      <c r="U128" s="258"/>
      <c r="V128" s="258"/>
      <c r="W128" s="258"/>
      <c r="X128" s="259"/>
      <c r="Y128" s="14"/>
      <c r="Z128" s="14"/>
      <c r="AA128" s="14"/>
      <c r="AB128" s="14"/>
      <c r="AC128" s="14"/>
      <c r="AD128" s="14"/>
      <c r="AE128" s="14"/>
      <c r="AT128" s="260" t="s">
        <v>206</v>
      </c>
      <c r="AU128" s="260" t="s">
        <v>84</v>
      </c>
      <c r="AV128" s="14" t="s">
        <v>84</v>
      </c>
      <c r="AW128" s="14" t="s">
        <v>5</v>
      </c>
      <c r="AX128" s="14" t="s">
        <v>74</v>
      </c>
      <c r="AY128" s="260" t="s">
        <v>194</v>
      </c>
    </row>
    <row r="129" s="13" customFormat="1">
      <c r="A129" s="13"/>
      <c r="B129" s="239"/>
      <c r="C129" s="240"/>
      <c r="D129" s="241" t="s">
        <v>206</v>
      </c>
      <c r="E129" s="242" t="s">
        <v>20</v>
      </c>
      <c r="F129" s="243" t="s">
        <v>2351</v>
      </c>
      <c r="G129" s="240"/>
      <c r="H129" s="242" t="s">
        <v>20</v>
      </c>
      <c r="I129" s="244"/>
      <c r="J129" s="244"/>
      <c r="K129" s="240"/>
      <c r="L129" s="240"/>
      <c r="M129" s="245"/>
      <c r="N129" s="246"/>
      <c r="O129" s="247"/>
      <c r="P129" s="247"/>
      <c r="Q129" s="247"/>
      <c r="R129" s="247"/>
      <c r="S129" s="247"/>
      <c r="T129" s="247"/>
      <c r="U129" s="247"/>
      <c r="V129" s="247"/>
      <c r="W129" s="247"/>
      <c r="X129" s="248"/>
      <c r="Y129" s="13"/>
      <c r="Z129" s="13"/>
      <c r="AA129" s="13"/>
      <c r="AB129" s="13"/>
      <c r="AC129" s="13"/>
      <c r="AD129" s="13"/>
      <c r="AE129" s="13"/>
      <c r="AT129" s="249" t="s">
        <v>206</v>
      </c>
      <c r="AU129" s="249" t="s">
        <v>84</v>
      </c>
      <c r="AV129" s="13" t="s">
        <v>82</v>
      </c>
      <c r="AW129" s="13" t="s">
        <v>5</v>
      </c>
      <c r="AX129" s="13" t="s">
        <v>74</v>
      </c>
      <c r="AY129" s="249" t="s">
        <v>194</v>
      </c>
    </row>
    <row r="130" s="14" customFormat="1">
      <c r="A130" s="14"/>
      <c r="B130" s="250"/>
      <c r="C130" s="251"/>
      <c r="D130" s="241" t="s">
        <v>206</v>
      </c>
      <c r="E130" s="252" t="s">
        <v>20</v>
      </c>
      <c r="F130" s="253" t="s">
        <v>2352</v>
      </c>
      <c r="G130" s="251"/>
      <c r="H130" s="254">
        <v>47.167999999999999</v>
      </c>
      <c r="I130" s="255"/>
      <c r="J130" s="255"/>
      <c r="K130" s="251"/>
      <c r="L130" s="251"/>
      <c r="M130" s="256"/>
      <c r="N130" s="257"/>
      <c r="O130" s="258"/>
      <c r="P130" s="258"/>
      <c r="Q130" s="258"/>
      <c r="R130" s="258"/>
      <c r="S130" s="258"/>
      <c r="T130" s="258"/>
      <c r="U130" s="258"/>
      <c r="V130" s="258"/>
      <c r="W130" s="258"/>
      <c r="X130" s="259"/>
      <c r="Y130" s="14"/>
      <c r="Z130" s="14"/>
      <c r="AA130" s="14"/>
      <c r="AB130" s="14"/>
      <c r="AC130" s="14"/>
      <c r="AD130" s="14"/>
      <c r="AE130" s="14"/>
      <c r="AT130" s="260" t="s">
        <v>206</v>
      </c>
      <c r="AU130" s="260" t="s">
        <v>84</v>
      </c>
      <c r="AV130" s="14" t="s">
        <v>84</v>
      </c>
      <c r="AW130" s="14" t="s">
        <v>5</v>
      </c>
      <c r="AX130" s="14" t="s">
        <v>74</v>
      </c>
      <c r="AY130" s="260" t="s">
        <v>194</v>
      </c>
    </row>
    <row r="131" s="13" customFormat="1">
      <c r="A131" s="13"/>
      <c r="B131" s="239"/>
      <c r="C131" s="240"/>
      <c r="D131" s="241" t="s">
        <v>206</v>
      </c>
      <c r="E131" s="242" t="s">
        <v>20</v>
      </c>
      <c r="F131" s="243" t="s">
        <v>2353</v>
      </c>
      <c r="G131" s="240"/>
      <c r="H131" s="242" t="s">
        <v>20</v>
      </c>
      <c r="I131" s="244"/>
      <c r="J131" s="244"/>
      <c r="K131" s="240"/>
      <c r="L131" s="240"/>
      <c r="M131" s="245"/>
      <c r="N131" s="246"/>
      <c r="O131" s="247"/>
      <c r="P131" s="247"/>
      <c r="Q131" s="247"/>
      <c r="R131" s="247"/>
      <c r="S131" s="247"/>
      <c r="T131" s="247"/>
      <c r="U131" s="247"/>
      <c r="V131" s="247"/>
      <c r="W131" s="247"/>
      <c r="X131" s="248"/>
      <c r="Y131" s="13"/>
      <c r="Z131" s="13"/>
      <c r="AA131" s="13"/>
      <c r="AB131" s="13"/>
      <c r="AC131" s="13"/>
      <c r="AD131" s="13"/>
      <c r="AE131" s="13"/>
      <c r="AT131" s="249" t="s">
        <v>206</v>
      </c>
      <c r="AU131" s="249" t="s">
        <v>84</v>
      </c>
      <c r="AV131" s="13" t="s">
        <v>82</v>
      </c>
      <c r="AW131" s="13" t="s">
        <v>5</v>
      </c>
      <c r="AX131" s="13" t="s">
        <v>74</v>
      </c>
      <c r="AY131" s="249" t="s">
        <v>194</v>
      </c>
    </row>
    <row r="132" s="14" customFormat="1">
      <c r="A132" s="14"/>
      <c r="B132" s="250"/>
      <c r="C132" s="251"/>
      <c r="D132" s="241" t="s">
        <v>206</v>
      </c>
      <c r="E132" s="252" t="s">
        <v>20</v>
      </c>
      <c r="F132" s="253" t="s">
        <v>2354</v>
      </c>
      <c r="G132" s="251"/>
      <c r="H132" s="254">
        <v>75.581999999999994</v>
      </c>
      <c r="I132" s="255"/>
      <c r="J132" s="255"/>
      <c r="K132" s="251"/>
      <c r="L132" s="251"/>
      <c r="M132" s="256"/>
      <c r="N132" s="257"/>
      <c r="O132" s="258"/>
      <c r="P132" s="258"/>
      <c r="Q132" s="258"/>
      <c r="R132" s="258"/>
      <c r="S132" s="258"/>
      <c r="T132" s="258"/>
      <c r="U132" s="258"/>
      <c r="V132" s="258"/>
      <c r="W132" s="258"/>
      <c r="X132" s="259"/>
      <c r="Y132" s="14"/>
      <c r="Z132" s="14"/>
      <c r="AA132" s="14"/>
      <c r="AB132" s="14"/>
      <c r="AC132" s="14"/>
      <c r="AD132" s="14"/>
      <c r="AE132" s="14"/>
      <c r="AT132" s="260" t="s">
        <v>206</v>
      </c>
      <c r="AU132" s="260" t="s">
        <v>84</v>
      </c>
      <c r="AV132" s="14" t="s">
        <v>84</v>
      </c>
      <c r="AW132" s="14" t="s">
        <v>5</v>
      </c>
      <c r="AX132" s="14" t="s">
        <v>74</v>
      </c>
      <c r="AY132" s="260" t="s">
        <v>194</v>
      </c>
    </row>
    <row r="133" s="13" customFormat="1">
      <c r="A133" s="13"/>
      <c r="B133" s="239"/>
      <c r="C133" s="240"/>
      <c r="D133" s="241" t="s">
        <v>206</v>
      </c>
      <c r="E133" s="242" t="s">
        <v>20</v>
      </c>
      <c r="F133" s="243" t="s">
        <v>2355</v>
      </c>
      <c r="G133" s="240"/>
      <c r="H133" s="242" t="s">
        <v>20</v>
      </c>
      <c r="I133" s="244"/>
      <c r="J133" s="244"/>
      <c r="K133" s="240"/>
      <c r="L133" s="240"/>
      <c r="M133" s="245"/>
      <c r="N133" s="246"/>
      <c r="O133" s="247"/>
      <c r="P133" s="247"/>
      <c r="Q133" s="247"/>
      <c r="R133" s="247"/>
      <c r="S133" s="247"/>
      <c r="T133" s="247"/>
      <c r="U133" s="247"/>
      <c r="V133" s="247"/>
      <c r="W133" s="247"/>
      <c r="X133" s="248"/>
      <c r="Y133" s="13"/>
      <c r="Z133" s="13"/>
      <c r="AA133" s="13"/>
      <c r="AB133" s="13"/>
      <c r="AC133" s="13"/>
      <c r="AD133" s="13"/>
      <c r="AE133" s="13"/>
      <c r="AT133" s="249" t="s">
        <v>206</v>
      </c>
      <c r="AU133" s="249" t="s">
        <v>84</v>
      </c>
      <c r="AV133" s="13" t="s">
        <v>82</v>
      </c>
      <c r="AW133" s="13" t="s">
        <v>5</v>
      </c>
      <c r="AX133" s="13" t="s">
        <v>74</v>
      </c>
      <c r="AY133" s="249" t="s">
        <v>194</v>
      </c>
    </row>
    <row r="134" s="14" customFormat="1">
      <c r="A134" s="14"/>
      <c r="B134" s="250"/>
      <c r="C134" s="251"/>
      <c r="D134" s="241" t="s">
        <v>206</v>
      </c>
      <c r="E134" s="252" t="s">
        <v>20</v>
      </c>
      <c r="F134" s="253" t="s">
        <v>2356</v>
      </c>
      <c r="G134" s="251"/>
      <c r="H134" s="254">
        <v>19.173999999999999</v>
      </c>
      <c r="I134" s="255"/>
      <c r="J134" s="255"/>
      <c r="K134" s="251"/>
      <c r="L134" s="251"/>
      <c r="M134" s="256"/>
      <c r="N134" s="257"/>
      <c r="O134" s="258"/>
      <c r="P134" s="258"/>
      <c r="Q134" s="258"/>
      <c r="R134" s="258"/>
      <c r="S134" s="258"/>
      <c r="T134" s="258"/>
      <c r="U134" s="258"/>
      <c r="V134" s="258"/>
      <c r="W134" s="258"/>
      <c r="X134" s="259"/>
      <c r="Y134" s="14"/>
      <c r="Z134" s="14"/>
      <c r="AA134" s="14"/>
      <c r="AB134" s="14"/>
      <c r="AC134" s="14"/>
      <c r="AD134" s="14"/>
      <c r="AE134" s="14"/>
      <c r="AT134" s="260" t="s">
        <v>206</v>
      </c>
      <c r="AU134" s="260" t="s">
        <v>84</v>
      </c>
      <c r="AV134" s="14" t="s">
        <v>84</v>
      </c>
      <c r="AW134" s="14" t="s">
        <v>5</v>
      </c>
      <c r="AX134" s="14" t="s">
        <v>74</v>
      </c>
      <c r="AY134" s="260" t="s">
        <v>194</v>
      </c>
    </row>
    <row r="135" s="13" customFormat="1">
      <c r="A135" s="13"/>
      <c r="B135" s="239"/>
      <c r="C135" s="240"/>
      <c r="D135" s="241" t="s">
        <v>206</v>
      </c>
      <c r="E135" s="242" t="s">
        <v>20</v>
      </c>
      <c r="F135" s="243" t="s">
        <v>2357</v>
      </c>
      <c r="G135" s="240"/>
      <c r="H135" s="242" t="s">
        <v>20</v>
      </c>
      <c r="I135" s="244"/>
      <c r="J135" s="244"/>
      <c r="K135" s="240"/>
      <c r="L135" s="240"/>
      <c r="M135" s="245"/>
      <c r="N135" s="246"/>
      <c r="O135" s="247"/>
      <c r="P135" s="247"/>
      <c r="Q135" s="247"/>
      <c r="R135" s="247"/>
      <c r="S135" s="247"/>
      <c r="T135" s="247"/>
      <c r="U135" s="247"/>
      <c r="V135" s="247"/>
      <c r="W135" s="247"/>
      <c r="X135" s="248"/>
      <c r="Y135" s="13"/>
      <c r="Z135" s="13"/>
      <c r="AA135" s="13"/>
      <c r="AB135" s="13"/>
      <c r="AC135" s="13"/>
      <c r="AD135" s="13"/>
      <c r="AE135" s="13"/>
      <c r="AT135" s="249" t="s">
        <v>206</v>
      </c>
      <c r="AU135" s="249" t="s">
        <v>84</v>
      </c>
      <c r="AV135" s="13" t="s">
        <v>82</v>
      </c>
      <c r="AW135" s="13" t="s">
        <v>5</v>
      </c>
      <c r="AX135" s="13" t="s">
        <v>74</v>
      </c>
      <c r="AY135" s="249" t="s">
        <v>194</v>
      </c>
    </row>
    <row r="136" s="14" customFormat="1">
      <c r="A136" s="14"/>
      <c r="B136" s="250"/>
      <c r="C136" s="251"/>
      <c r="D136" s="241" t="s">
        <v>206</v>
      </c>
      <c r="E136" s="252" t="s">
        <v>20</v>
      </c>
      <c r="F136" s="253" t="s">
        <v>2358</v>
      </c>
      <c r="G136" s="251"/>
      <c r="H136" s="254">
        <v>95.022999999999996</v>
      </c>
      <c r="I136" s="255"/>
      <c r="J136" s="255"/>
      <c r="K136" s="251"/>
      <c r="L136" s="251"/>
      <c r="M136" s="256"/>
      <c r="N136" s="257"/>
      <c r="O136" s="258"/>
      <c r="P136" s="258"/>
      <c r="Q136" s="258"/>
      <c r="R136" s="258"/>
      <c r="S136" s="258"/>
      <c r="T136" s="258"/>
      <c r="U136" s="258"/>
      <c r="V136" s="258"/>
      <c r="W136" s="258"/>
      <c r="X136" s="259"/>
      <c r="Y136" s="14"/>
      <c r="Z136" s="14"/>
      <c r="AA136" s="14"/>
      <c r="AB136" s="14"/>
      <c r="AC136" s="14"/>
      <c r="AD136" s="14"/>
      <c r="AE136" s="14"/>
      <c r="AT136" s="260" t="s">
        <v>206</v>
      </c>
      <c r="AU136" s="260" t="s">
        <v>84</v>
      </c>
      <c r="AV136" s="14" t="s">
        <v>84</v>
      </c>
      <c r="AW136" s="14" t="s">
        <v>5</v>
      </c>
      <c r="AX136" s="14" t="s">
        <v>74</v>
      </c>
      <c r="AY136" s="260" t="s">
        <v>194</v>
      </c>
    </row>
    <row r="137" s="13" customFormat="1">
      <c r="A137" s="13"/>
      <c r="B137" s="239"/>
      <c r="C137" s="240"/>
      <c r="D137" s="241" t="s">
        <v>206</v>
      </c>
      <c r="E137" s="242" t="s">
        <v>20</v>
      </c>
      <c r="F137" s="243" t="s">
        <v>2359</v>
      </c>
      <c r="G137" s="240"/>
      <c r="H137" s="242" t="s">
        <v>20</v>
      </c>
      <c r="I137" s="244"/>
      <c r="J137" s="244"/>
      <c r="K137" s="240"/>
      <c r="L137" s="240"/>
      <c r="M137" s="245"/>
      <c r="N137" s="246"/>
      <c r="O137" s="247"/>
      <c r="P137" s="247"/>
      <c r="Q137" s="247"/>
      <c r="R137" s="247"/>
      <c r="S137" s="247"/>
      <c r="T137" s="247"/>
      <c r="U137" s="247"/>
      <c r="V137" s="247"/>
      <c r="W137" s="247"/>
      <c r="X137" s="248"/>
      <c r="Y137" s="13"/>
      <c r="Z137" s="13"/>
      <c r="AA137" s="13"/>
      <c r="AB137" s="13"/>
      <c r="AC137" s="13"/>
      <c r="AD137" s="13"/>
      <c r="AE137" s="13"/>
      <c r="AT137" s="249" t="s">
        <v>206</v>
      </c>
      <c r="AU137" s="249" t="s">
        <v>84</v>
      </c>
      <c r="AV137" s="13" t="s">
        <v>82</v>
      </c>
      <c r="AW137" s="13" t="s">
        <v>5</v>
      </c>
      <c r="AX137" s="13" t="s">
        <v>74</v>
      </c>
      <c r="AY137" s="249" t="s">
        <v>194</v>
      </c>
    </row>
    <row r="138" s="14" customFormat="1">
      <c r="A138" s="14"/>
      <c r="B138" s="250"/>
      <c r="C138" s="251"/>
      <c r="D138" s="241" t="s">
        <v>206</v>
      </c>
      <c r="E138" s="252" t="s">
        <v>20</v>
      </c>
      <c r="F138" s="253" t="s">
        <v>2360</v>
      </c>
      <c r="G138" s="251"/>
      <c r="H138" s="254">
        <v>6.3360000000000003</v>
      </c>
      <c r="I138" s="255"/>
      <c r="J138" s="255"/>
      <c r="K138" s="251"/>
      <c r="L138" s="251"/>
      <c r="M138" s="256"/>
      <c r="N138" s="257"/>
      <c r="O138" s="258"/>
      <c r="P138" s="258"/>
      <c r="Q138" s="258"/>
      <c r="R138" s="258"/>
      <c r="S138" s="258"/>
      <c r="T138" s="258"/>
      <c r="U138" s="258"/>
      <c r="V138" s="258"/>
      <c r="W138" s="258"/>
      <c r="X138" s="259"/>
      <c r="Y138" s="14"/>
      <c r="Z138" s="14"/>
      <c r="AA138" s="14"/>
      <c r="AB138" s="14"/>
      <c r="AC138" s="14"/>
      <c r="AD138" s="14"/>
      <c r="AE138" s="14"/>
      <c r="AT138" s="260" t="s">
        <v>206</v>
      </c>
      <c r="AU138" s="260" t="s">
        <v>84</v>
      </c>
      <c r="AV138" s="14" t="s">
        <v>84</v>
      </c>
      <c r="AW138" s="14" t="s">
        <v>5</v>
      </c>
      <c r="AX138" s="14" t="s">
        <v>74</v>
      </c>
      <c r="AY138" s="260" t="s">
        <v>194</v>
      </c>
    </row>
    <row r="139" s="14" customFormat="1">
      <c r="A139" s="14"/>
      <c r="B139" s="250"/>
      <c r="C139" s="251"/>
      <c r="D139" s="241" t="s">
        <v>206</v>
      </c>
      <c r="E139" s="252" t="s">
        <v>20</v>
      </c>
      <c r="F139" s="253" t="s">
        <v>2361</v>
      </c>
      <c r="G139" s="251"/>
      <c r="H139" s="254">
        <v>0</v>
      </c>
      <c r="I139" s="255"/>
      <c r="J139" s="255"/>
      <c r="K139" s="251"/>
      <c r="L139" s="251"/>
      <c r="M139" s="256"/>
      <c r="N139" s="257"/>
      <c r="O139" s="258"/>
      <c r="P139" s="258"/>
      <c r="Q139" s="258"/>
      <c r="R139" s="258"/>
      <c r="S139" s="258"/>
      <c r="T139" s="258"/>
      <c r="U139" s="258"/>
      <c r="V139" s="258"/>
      <c r="W139" s="258"/>
      <c r="X139" s="259"/>
      <c r="Y139" s="14"/>
      <c r="Z139" s="14"/>
      <c r="AA139" s="14"/>
      <c r="AB139" s="14"/>
      <c r="AC139" s="14"/>
      <c r="AD139" s="14"/>
      <c r="AE139" s="14"/>
      <c r="AT139" s="260" t="s">
        <v>206</v>
      </c>
      <c r="AU139" s="260" t="s">
        <v>84</v>
      </c>
      <c r="AV139" s="14" t="s">
        <v>84</v>
      </c>
      <c r="AW139" s="14" t="s">
        <v>5</v>
      </c>
      <c r="AX139" s="14" t="s">
        <v>74</v>
      </c>
      <c r="AY139" s="260" t="s">
        <v>194</v>
      </c>
    </row>
    <row r="140" s="13" customFormat="1">
      <c r="A140" s="13"/>
      <c r="B140" s="239"/>
      <c r="C140" s="240"/>
      <c r="D140" s="241" t="s">
        <v>206</v>
      </c>
      <c r="E140" s="242" t="s">
        <v>20</v>
      </c>
      <c r="F140" s="243" t="s">
        <v>2362</v>
      </c>
      <c r="G140" s="240"/>
      <c r="H140" s="242" t="s">
        <v>20</v>
      </c>
      <c r="I140" s="244"/>
      <c r="J140" s="244"/>
      <c r="K140" s="240"/>
      <c r="L140" s="240"/>
      <c r="M140" s="245"/>
      <c r="N140" s="246"/>
      <c r="O140" s="247"/>
      <c r="P140" s="247"/>
      <c r="Q140" s="247"/>
      <c r="R140" s="247"/>
      <c r="S140" s="247"/>
      <c r="T140" s="247"/>
      <c r="U140" s="247"/>
      <c r="V140" s="247"/>
      <c r="W140" s="247"/>
      <c r="X140" s="248"/>
      <c r="Y140" s="13"/>
      <c r="Z140" s="13"/>
      <c r="AA140" s="13"/>
      <c r="AB140" s="13"/>
      <c r="AC140" s="13"/>
      <c r="AD140" s="13"/>
      <c r="AE140" s="13"/>
      <c r="AT140" s="249" t="s">
        <v>206</v>
      </c>
      <c r="AU140" s="249" t="s">
        <v>84</v>
      </c>
      <c r="AV140" s="13" t="s">
        <v>82</v>
      </c>
      <c r="AW140" s="13" t="s">
        <v>5</v>
      </c>
      <c r="AX140" s="13" t="s">
        <v>74</v>
      </c>
      <c r="AY140" s="249" t="s">
        <v>194</v>
      </c>
    </row>
    <row r="141" s="14" customFormat="1">
      <c r="A141" s="14"/>
      <c r="B141" s="250"/>
      <c r="C141" s="251"/>
      <c r="D141" s="241" t="s">
        <v>206</v>
      </c>
      <c r="E141" s="252" t="s">
        <v>20</v>
      </c>
      <c r="F141" s="253" t="s">
        <v>2363</v>
      </c>
      <c r="G141" s="251"/>
      <c r="H141" s="254">
        <v>2.7000000000000002</v>
      </c>
      <c r="I141" s="255"/>
      <c r="J141" s="255"/>
      <c r="K141" s="251"/>
      <c r="L141" s="251"/>
      <c r="M141" s="256"/>
      <c r="N141" s="257"/>
      <c r="O141" s="258"/>
      <c r="P141" s="258"/>
      <c r="Q141" s="258"/>
      <c r="R141" s="258"/>
      <c r="S141" s="258"/>
      <c r="T141" s="258"/>
      <c r="U141" s="258"/>
      <c r="V141" s="258"/>
      <c r="W141" s="258"/>
      <c r="X141" s="259"/>
      <c r="Y141" s="14"/>
      <c r="Z141" s="14"/>
      <c r="AA141" s="14"/>
      <c r="AB141" s="14"/>
      <c r="AC141" s="14"/>
      <c r="AD141" s="14"/>
      <c r="AE141" s="14"/>
      <c r="AT141" s="260" t="s">
        <v>206</v>
      </c>
      <c r="AU141" s="260" t="s">
        <v>84</v>
      </c>
      <c r="AV141" s="14" t="s">
        <v>84</v>
      </c>
      <c r="AW141" s="14" t="s">
        <v>5</v>
      </c>
      <c r="AX141" s="14" t="s">
        <v>74</v>
      </c>
      <c r="AY141" s="260" t="s">
        <v>194</v>
      </c>
    </row>
    <row r="142" s="15" customFormat="1">
      <c r="A142" s="15"/>
      <c r="B142" s="261"/>
      <c r="C142" s="262"/>
      <c r="D142" s="241" t="s">
        <v>206</v>
      </c>
      <c r="E142" s="263" t="s">
        <v>20</v>
      </c>
      <c r="F142" s="264" t="s">
        <v>210</v>
      </c>
      <c r="G142" s="262"/>
      <c r="H142" s="265">
        <v>348.90299999999996</v>
      </c>
      <c r="I142" s="266"/>
      <c r="J142" s="266"/>
      <c r="K142" s="262"/>
      <c r="L142" s="262"/>
      <c r="M142" s="267"/>
      <c r="N142" s="268"/>
      <c r="O142" s="269"/>
      <c r="P142" s="269"/>
      <c r="Q142" s="269"/>
      <c r="R142" s="269"/>
      <c r="S142" s="269"/>
      <c r="T142" s="269"/>
      <c r="U142" s="269"/>
      <c r="V142" s="269"/>
      <c r="W142" s="269"/>
      <c r="X142" s="270"/>
      <c r="Y142" s="15"/>
      <c r="Z142" s="15"/>
      <c r="AA142" s="15"/>
      <c r="AB142" s="15"/>
      <c r="AC142" s="15"/>
      <c r="AD142" s="15"/>
      <c r="AE142" s="15"/>
      <c r="AT142" s="271" t="s">
        <v>206</v>
      </c>
      <c r="AU142" s="271" t="s">
        <v>84</v>
      </c>
      <c r="AV142" s="15" t="s">
        <v>202</v>
      </c>
      <c r="AW142" s="15" t="s">
        <v>5</v>
      </c>
      <c r="AX142" s="15" t="s">
        <v>82</v>
      </c>
      <c r="AY142" s="271" t="s">
        <v>194</v>
      </c>
    </row>
    <row r="143" s="2" customFormat="1" ht="37.8" customHeight="1">
      <c r="A143" s="41"/>
      <c r="B143" s="42"/>
      <c r="C143" s="220" t="s">
        <v>223</v>
      </c>
      <c r="D143" s="220" t="s">
        <v>197</v>
      </c>
      <c r="E143" s="221" t="s">
        <v>244</v>
      </c>
      <c r="F143" s="222" t="s">
        <v>245</v>
      </c>
      <c r="G143" s="223" t="s">
        <v>218</v>
      </c>
      <c r="H143" s="224">
        <v>6978.0600000000004</v>
      </c>
      <c r="I143" s="225"/>
      <c r="J143" s="225"/>
      <c r="K143" s="226">
        <f>ROUND(P143*H143,2)</f>
        <v>0</v>
      </c>
      <c r="L143" s="222" t="s">
        <v>201</v>
      </c>
      <c r="M143" s="47"/>
      <c r="N143" s="227" t="s">
        <v>20</v>
      </c>
      <c r="O143" s="228" t="s">
        <v>43</v>
      </c>
      <c r="P143" s="229">
        <f>I143+J143</f>
        <v>0</v>
      </c>
      <c r="Q143" s="229">
        <f>ROUND(I143*H143,2)</f>
        <v>0</v>
      </c>
      <c r="R143" s="229">
        <f>ROUND(J143*H143,2)</f>
        <v>0</v>
      </c>
      <c r="S143" s="87"/>
      <c r="T143" s="230">
        <f>S143*H143</f>
        <v>0</v>
      </c>
      <c r="U143" s="230">
        <v>0</v>
      </c>
      <c r="V143" s="230">
        <f>U143*H143</f>
        <v>0</v>
      </c>
      <c r="W143" s="230">
        <v>0</v>
      </c>
      <c r="X143" s="231">
        <f>W143*H143</f>
        <v>0</v>
      </c>
      <c r="Y143" s="41"/>
      <c r="Z143" s="41"/>
      <c r="AA143" s="41"/>
      <c r="AB143" s="41"/>
      <c r="AC143" s="41"/>
      <c r="AD143" s="41"/>
      <c r="AE143" s="41"/>
      <c r="AR143" s="232" t="s">
        <v>202</v>
      </c>
      <c r="AT143" s="232" t="s">
        <v>197</v>
      </c>
      <c r="AU143" s="232" t="s">
        <v>84</v>
      </c>
      <c r="AY143" s="20" t="s">
        <v>194</v>
      </c>
      <c r="BE143" s="233">
        <f>IF(O143="základní",K143,0)</f>
        <v>0</v>
      </c>
      <c r="BF143" s="233">
        <f>IF(O143="snížená",K143,0)</f>
        <v>0</v>
      </c>
      <c r="BG143" s="233">
        <f>IF(O143="zákl. přenesená",K143,0)</f>
        <v>0</v>
      </c>
      <c r="BH143" s="233">
        <f>IF(O143="sníž. přenesená",K143,0)</f>
        <v>0</v>
      </c>
      <c r="BI143" s="233">
        <f>IF(O143="nulová",K143,0)</f>
        <v>0</v>
      </c>
      <c r="BJ143" s="20" t="s">
        <v>82</v>
      </c>
      <c r="BK143" s="233">
        <f>ROUND(P143*H143,2)</f>
        <v>0</v>
      </c>
      <c r="BL143" s="20" t="s">
        <v>202</v>
      </c>
      <c r="BM143" s="232" t="s">
        <v>2364</v>
      </c>
    </row>
    <row r="144" s="2" customFormat="1">
      <c r="A144" s="41"/>
      <c r="B144" s="42"/>
      <c r="C144" s="43"/>
      <c r="D144" s="234" t="s">
        <v>204</v>
      </c>
      <c r="E144" s="43"/>
      <c r="F144" s="235" t="s">
        <v>247</v>
      </c>
      <c r="G144" s="43"/>
      <c r="H144" s="43"/>
      <c r="I144" s="236"/>
      <c r="J144" s="236"/>
      <c r="K144" s="43"/>
      <c r="L144" s="43"/>
      <c r="M144" s="47"/>
      <c r="N144" s="237"/>
      <c r="O144" s="238"/>
      <c r="P144" s="87"/>
      <c r="Q144" s="87"/>
      <c r="R144" s="87"/>
      <c r="S144" s="87"/>
      <c r="T144" s="87"/>
      <c r="U144" s="87"/>
      <c r="V144" s="87"/>
      <c r="W144" s="87"/>
      <c r="X144" s="88"/>
      <c r="Y144" s="41"/>
      <c r="Z144" s="41"/>
      <c r="AA144" s="41"/>
      <c r="AB144" s="41"/>
      <c r="AC144" s="41"/>
      <c r="AD144" s="41"/>
      <c r="AE144" s="41"/>
      <c r="AT144" s="20" t="s">
        <v>204</v>
      </c>
      <c r="AU144" s="20" t="s">
        <v>84</v>
      </c>
    </row>
    <row r="145" s="13" customFormat="1">
      <c r="A145" s="13"/>
      <c r="B145" s="239"/>
      <c r="C145" s="240"/>
      <c r="D145" s="241" t="s">
        <v>206</v>
      </c>
      <c r="E145" s="242" t="s">
        <v>20</v>
      </c>
      <c r="F145" s="243" t="s">
        <v>2336</v>
      </c>
      <c r="G145" s="240"/>
      <c r="H145" s="242" t="s">
        <v>20</v>
      </c>
      <c r="I145" s="244"/>
      <c r="J145" s="244"/>
      <c r="K145" s="240"/>
      <c r="L145" s="240"/>
      <c r="M145" s="245"/>
      <c r="N145" s="246"/>
      <c r="O145" s="247"/>
      <c r="P145" s="247"/>
      <c r="Q145" s="247"/>
      <c r="R145" s="247"/>
      <c r="S145" s="247"/>
      <c r="T145" s="247"/>
      <c r="U145" s="247"/>
      <c r="V145" s="247"/>
      <c r="W145" s="247"/>
      <c r="X145" s="248"/>
      <c r="Y145" s="13"/>
      <c r="Z145" s="13"/>
      <c r="AA145" s="13"/>
      <c r="AB145" s="13"/>
      <c r="AC145" s="13"/>
      <c r="AD145" s="13"/>
      <c r="AE145" s="13"/>
      <c r="AT145" s="249" t="s">
        <v>206</v>
      </c>
      <c r="AU145" s="249" t="s">
        <v>84</v>
      </c>
      <c r="AV145" s="13" t="s">
        <v>82</v>
      </c>
      <c r="AW145" s="13" t="s">
        <v>5</v>
      </c>
      <c r="AX145" s="13" t="s">
        <v>74</v>
      </c>
      <c r="AY145" s="249" t="s">
        <v>194</v>
      </c>
    </row>
    <row r="146" s="13" customFormat="1">
      <c r="A146" s="13"/>
      <c r="B146" s="239"/>
      <c r="C146" s="240"/>
      <c r="D146" s="241" t="s">
        <v>206</v>
      </c>
      <c r="E146" s="242" t="s">
        <v>20</v>
      </c>
      <c r="F146" s="243" t="s">
        <v>2365</v>
      </c>
      <c r="G146" s="240"/>
      <c r="H146" s="242" t="s">
        <v>20</v>
      </c>
      <c r="I146" s="244"/>
      <c r="J146" s="244"/>
      <c r="K146" s="240"/>
      <c r="L146" s="240"/>
      <c r="M146" s="245"/>
      <c r="N146" s="246"/>
      <c r="O146" s="247"/>
      <c r="P146" s="247"/>
      <c r="Q146" s="247"/>
      <c r="R146" s="247"/>
      <c r="S146" s="247"/>
      <c r="T146" s="247"/>
      <c r="U146" s="247"/>
      <c r="V146" s="247"/>
      <c r="W146" s="247"/>
      <c r="X146" s="248"/>
      <c r="Y146" s="13"/>
      <c r="Z146" s="13"/>
      <c r="AA146" s="13"/>
      <c r="AB146" s="13"/>
      <c r="AC146" s="13"/>
      <c r="AD146" s="13"/>
      <c r="AE146" s="13"/>
      <c r="AT146" s="249" t="s">
        <v>206</v>
      </c>
      <c r="AU146" s="249" t="s">
        <v>84</v>
      </c>
      <c r="AV146" s="13" t="s">
        <v>82</v>
      </c>
      <c r="AW146" s="13" t="s">
        <v>5</v>
      </c>
      <c r="AX146" s="13" t="s">
        <v>74</v>
      </c>
      <c r="AY146" s="249" t="s">
        <v>194</v>
      </c>
    </row>
    <row r="147" s="13" customFormat="1">
      <c r="A147" s="13"/>
      <c r="B147" s="239"/>
      <c r="C147" s="240"/>
      <c r="D147" s="241" t="s">
        <v>206</v>
      </c>
      <c r="E147" s="242" t="s">
        <v>20</v>
      </c>
      <c r="F147" s="243" t="s">
        <v>2349</v>
      </c>
      <c r="G147" s="240"/>
      <c r="H147" s="242" t="s">
        <v>20</v>
      </c>
      <c r="I147" s="244"/>
      <c r="J147" s="244"/>
      <c r="K147" s="240"/>
      <c r="L147" s="240"/>
      <c r="M147" s="245"/>
      <c r="N147" s="246"/>
      <c r="O147" s="247"/>
      <c r="P147" s="247"/>
      <c r="Q147" s="247"/>
      <c r="R147" s="247"/>
      <c r="S147" s="247"/>
      <c r="T147" s="247"/>
      <c r="U147" s="247"/>
      <c r="V147" s="247"/>
      <c r="W147" s="247"/>
      <c r="X147" s="248"/>
      <c r="Y147" s="13"/>
      <c r="Z147" s="13"/>
      <c r="AA147" s="13"/>
      <c r="AB147" s="13"/>
      <c r="AC147" s="13"/>
      <c r="AD147" s="13"/>
      <c r="AE147" s="13"/>
      <c r="AT147" s="249" t="s">
        <v>206</v>
      </c>
      <c r="AU147" s="249" t="s">
        <v>84</v>
      </c>
      <c r="AV147" s="13" t="s">
        <v>82</v>
      </c>
      <c r="AW147" s="13" t="s">
        <v>5</v>
      </c>
      <c r="AX147" s="13" t="s">
        <v>74</v>
      </c>
      <c r="AY147" s="249" t="s">
        <v>194</v>
      </c>
    </row>
    <row r="148" s="14" customFormat="1">
      <c r="A148" s="14"/>
      <c r="B148" s="250"/>
      <c r="C148" s="251"/>
      <c r="D148" s="241" t="s">
        <v>206</v>
      </c>
      <c r="E148" s="252" t="s">
        <v>20</v>
      </c>
      <c r="F148" s="253" t="s">
        <v>2350</v>
      </c>
      <c r="G148" s="251"/>
      <c r="H148" s="254">
        <v>102.92</v>
      </c>
      <c r="I148" s="255"/>
      <c r="J148" s="255"/>
      <c r="K148" s="251"/>
      <c r="L148" s="251"/>
      <c r="M148" s="256"/>
      <c r="N148" s="257"/>
      <c r="O148" s="258"/>
      <c r="P148" s="258"/>
      <c r="Q148" s="258"/>
      <c r="R148" s="258"/>
      <c r="S148" s="258"/>
      <c r="T148" s="258"/>
      <c r="U148" s="258"/>
      <c r="V148" s="258"/>
      <c r="W148" s="258"/>
      <c r="X148" s="259"/>
      <c r="Y148" s="14"/>
      <c r="Z148" s="14"/>
      <c r="AA148" s="14"/>
      <c r="AB148" s="14"/>
      <c r="AC148" s="14"/>
      <c r="AD148" s="14"/>
      <c r="AE148" s="14"/>
      <c r="AT148" s="260" t="s">
        <v>206</v>
      </c>
      <c r="AU148" s="260" t="s">
        <v>84</v>
      </c>
      <c r="AV148" s="14" t="s">
        <v>84</v>
      </c>
      <c r="AW148" s="14" t="s">
        <v>5</v>
      </c>
      <c r="AX148" s="14" t="s">
        <v>74</v>
      </c>
      <c r="AY148" s="260" t="s">
        <v>194</v>
      </c>
    </row>
    <row r="149" s="13" customFormat="1">
      <c r="A149" s="13"/>
      <c r="B149" s="239"/>
      <c r="C149" s="240"/>
      <c r="D149" s="241" t="s">
        <v>206</v>
      </c>
      <c r="E149" s="242" t="s">
        <v>20</v>
      </c>
      <c r="F149" s="243" t="s">
        <v>2351</v>
      </c>
      <c r="G149" s="240"/>
      <c r="H149" s="242" t="s">
        <v>20</v>
      </c>
      <c r="I149" s="244"/>
      <c r="J149" s="244"/>
      <c r="K149" s="240"/>
      <c r="L149" s="240"/>
      <c r="M149" s="245"/>
      <c r="N149" s="246"/>
      <c r="O149" s="247"/>
      <c r="P149" s="247"/>
      <c r="Q149" s="247"/>
      <c r="R149" s="247"/>
      <c r="S149" s="247"/>
      <c r="T149" s="247"/>
      <c r="U149" s="247"/>
      <c r="V149" s="247"/>
      <c r="W149" s="247"/>
      <c r="X149" s="248"/>
      <c r="Y149" s="13"/>
      <c r="Z149" s="13"/>
      <c r="AA149" s="13"/>
      <c r="AB149" s="13"/>
      <c r="AC149" s="13"/>
      <c r="AD149" s="13"/>
      <c r="AE149" s="13"/>
      <c r="AT149" s="249" t="s">
        <v>206</v>
      </c>
      <c r="AU149" s="249" t="s">
        <v>84</v>
      </c>
      <c r="AV149" s="13" t="s">
        <v>82</v>
      </c>
      <c r="AW149" s="13" t="s">
        <v>5</v>
      </c>
      <c r="AX149" s="13" t="s">
        <v>74</v>
      </c>
      <c r="AY149" s="249" t="s">
        <v>194</v>
      </c>
    </row>
    <row r="150" s="14" customFormat="1">
      <c r="A150" s="14"/>
      <c r="B150" s="250"/>
      <c r="C150" s="251"/>
      <c r="D150" s="241" t="s">
        <v>206</v>
      </c>
      <c r="E150" s="252" t="s">
        <v>20</v>
      </c>
      <c r="F150" s="253" t="s">
        <v>2352</v>
      </c>
      <c r="G150" s="251"/>
      <c r="H150" s="254">
        <v>47.167999999999999</v>
      </c>
      <c r="I150" s="255"/>
      <c r="J150" s="255"/>
      <c r="K150" s="251"/>
      <c r="L150" s="251"/>
      <c r="M150" s="256"/>
      <c r="N150" s="257"/>
      <c r="O150" s="258"/>
      <c r="P150" s="258"/>
      <c r="Q150" s="258"/>
      <c r="R150" s="258"/>
      <c r="S150" s="258"/>
      <c r="T150" s="258"/>
      <c r="U150" s="258"/>
      <c r="V150" s="258"/>
      <c r="W150" s="258"/>
      <c r="X150" s="259"/>
      <c r="Y150" s="14"/>
      <c r="Z150" s="14"/>
      <c r="AA150" s="14"/>
      <c r="AB150" s="14"/>
      <c r="AC150" s="14"/>
      <c r="AD150" s="14"/>
      <c r="AE150" s="14"/>
      <c r="AT150" s="260" t="s">
        <v>206</v>
      </c>
      <c r="AU150" s="260" t="s">
        <v>84</v>
      </c>
      <c r="AV150" s="14" t="s">
        <v>84</v>
      </c>
      <c r="AW150" s="14" t="s">
        <v>5</v>
      </c>
      <c r="AX150" s="14" t="s">
        <v>74</v>
      </c>
      <c r="AY150" s="260" t="s">
        <v>194</v>
      </c>
    </row>
    <row r="151" s="13" customFormat="1">
      <c r="A151" s="13"/>
      <c r="B151" s="239"/>
      <c r="C151" s="240"/>
      <c r="D151" s="241" t="s">
        <v>206</v>
      </c>
      <c r="E151" s="242" t="s">
        <v>20</v>
      </c>
      <c r="F151" s="243" t="s">
        <v>2353</v>
      </c>
      <c r="G151" s="240"/>
      <c r="H151" s="242" t="s">
        <v>20</v>
      </c>
      <c r="I151" s="244"/>
      <c r="J151" s="244"/>
      <c r="K151" s="240"/>
      <c r="L151" s="240"/>
      <c r="M151" s="245"/>
      <c r="N151" s="246"/>
      <c r="O151" s="247"/>
      <c r="P151" s="247"/>
      <c r="Q151" s="247"/>
      <c r="R151" s="247"/>
      <c r="S151" s="247"/>
      <c r="T151" s="247"/>
      <c r="U151" s="247"/>
      <c r="V151" s="247"/>
      <c r="W151" s="247"/>
      <c r="X151" s="248"/>
      <c r="Y151" s="13"/>
      <c r="Z151" s="13"/>
      <c r="AA151" s="13"/>
      <c r="AB151" s="13"/>
      <c r="AC151" s="13"/>
      <c r="AD151" s="13"/>
      <c r="AE151" s="13"/>
      <c r="AT151" s="249" t="s">
        <v>206</v>
      </c>
      <c r="AU151" s="249" t="s">
        <v>84</v>
      </c>
      <c r="AV151" s="13" t="s">
        <v>82</v>
      </c>
      <c r="AW151" s="13" t="s">
        <v>5</v>
      </c>
      <c r="AX151" s="13" t="s">
        <v>74</v>
      </c>
      <c r="AY151" s="249" t="s">
        <v>194</v>
      </c>
    </row>
    <row r="152" s="14" customFormat="1">
      <c r="A152" s="14"/>
      <c r="B152" s="250"/>
      <c r="C152" s="251"/>
      <c r="D152" s="241" t="s">
        <v>206</v>
      </c>
      <c r="E152" s="252" t="s">
        <v>20</v>
      </c>
      <c r="F152" s="253" t="s">
        <v>2354</v>
      </c>
      <c r="G152" s="251"/>
      <c r="H152" s="254">
        <v>75.581999999999994</v>
      </c>
      <c r="I152" s="255"/>
      <c r="J152" s="255"/>
      <c r="K152" s="251"/>
      <c r="L152" s="251"/>
      <c r="M152" s="256"/>
      <c r="N152" s="257"/>
      <c r="O152" s="258"/>
      <c r="P152" s="258"/>
      <c r="Q152" s="258"/>
      <c r="R152" s="258"/>
      <c r="S152" s="258"/>
      <c r="T152" s="258"/>
      <c r="U152" s="258"/>
      <c r="V152" s="258"/>
      <c r="W152" s="258"/>
      <c r="X152" s="259"/>
      <c r="Y152" s="14"/>
      <c r="Z152" s="14"/>
      <c r="AA152" s="14"/>
      <c r="AB152" s="14"/>
      <c r="AC152" s="14"/>
      <c r="AD152" s="14"/>
      <c r="AE152" s="14"/>
      <c r="AT152" s="260" t="s">
        <v>206</v>
      </c>
      <c r="AU152" s="260" t="s">
        <v>84</v>
      </c>
      <c r="AV152" s="14" t="s">
        <v>84</v>
      </c>
      <c r="AW152" s="14" t="s">
        <v>5</v>
      </c>
      <c r="AX152" s="14" t="s">
        <v>74</v>
      </c>
      <c r="AY152" s="260" t="s">
        <v>194</v>
      </c>
    </row>
    <row r="153" s="13" customFormat="1">
      <c r="A153" s="13"/>
      <c r="B153" s="239"/>
      <c r="C153" s="240"/>
      <c r="D153" s="241" t="s">
        <v>206</v>
      </c>
      <c r="E153" s="242" t="s">
        <v>20</v>
      </c>
      <c r="F153" s="243" t="s">
        <v>2355</v>
      </c>
      <c r="G153" s="240"/>
      <c r="H153" s="242" t="s">
        <v>20</v>
      </c>
      <c r="I153" s="244"/>
      <c r="J153" s="244"/>
      <c r="K153" s="240"/>
      <c r="L153" s="240"/>
      <c r="M153" s="245"/>
      <c r="N153" s="246"/>
      <c r="O153" s="247"/>
      <c r="P153" s="247"/>
      <c r="Q153" s="247"/>
      <c r="R153" s="247"/>
      <c r="S153" s="247"/>
      <c r="T153" s="247"/>
      <c r="U153" s="247"/>
      <c r="V153" s="247"/>
      <c r="W153" s="247"/>
      <c r="X153" s="248"/>
      <c r="Y153" s="13"/>
      <c r="Z153" s="13"/>
      <c r="AA153" s="13"/>
      <c r="AB153" s="13"/>
      <c r="AC153" s="13"/>
      <c r="AD153" s="13"/>
      <c r="AE153" s="13"/>
      <c r="AT153" s="249" t="s">
        <v>206</v>
      </c>
      <c r="AU153" s="249" t="s">
        <v>84</v>
      </c>
      <c r="AV153" s="13" t="s">
        <v>82</v>
      </c>
      <c r="AW153" s="13" t="s">
        <v>5</v>
      </c>
      <c r="AX153" s="13" t="s">
        <v>74</v>
      </c>
      <c r="AY153" s="249" t="s">
        <v>194</v>
      </c>
    </row>
    <row r="154" s="14" customFormat="1">
      <c r="A154" s="14"/>
      <c r="B154" s="250"/>
      <c r="C154" s="251"/>
      <c r="D154" s="241" t="s">
        <v>206</v>
      </c>
      <c r="E154" s="252" t="s">
        <v>20</v>
      </c>
      <c r="F154" s="253" t="s">
        <v>2356</v>
      </c>
      <c r="G154" s="251"/>
      <c r="H154" s="254">
        <v>19.173999999999999</v>
      </c>
      <c r="I154" s="255"/>
      <c r="J154" s="255"/>
      <c r="K154" s="251"/>
      <c r="L154" s="251"/>
      <c r="M154" s="256"/>
      <c r="N154" s="257"/>
      <c r="O154" s="258"/>
      <c r="P154" s="258"/>
      <c r="Q154" s="258"/>
      <c r="R154" s="258"/>
      <c r="S154" s="258"/>
      <c r="T154" s="258"/>
      <c r="U154" s="258"/>
      <c r="V154" s="258"/>
      <c r="W154" s="258"/>
      <c r="X154" s="259"/>
      <c r="Y154" s="14"/>
      <c r="Z154" s="14"/>
      <c r="AA154" s="14"/>
      <c r="AB154" s="14"/>
      <c r="AC154" s="14"/>
      <c r="AD154" s="14"/>
      <c r="AE154" s="14"/>
      <c r="AT154" s="260" t="s">
        <v>206</v>
      </c>
      <c r="AU154" s="260" t="s">
        <v>84</v>
      </c>
      <c r="AV154" s="14" t="s">
        <v>84</v>
      </c>
      <c r="AW154" s="14" t="s">
        <v>5</v>
      </c>
      <c r="AX154" s="14" t="s">
        <v>74</v>
      </c>
      <c r="AY154" s="260" t="s">
        <v>194</v>
      </c>
    </row>
    <row r="155" s="13" customFormat="1">
      <c r="A155" s="13"/>
      <c r="B155" s="239"/>
      <c r="C155" s="240"/>
      <c r="D155" s="241" t="s">
        <v>206</v>
      </c>
      <c r="E155" s="242" t="s">
        <v>20</v>
      </c>
      <c r="F155" s="243" t="s">
        <v>2357</v>
      </c>
      <c r="G155" s="240"/>
      <c r="H155" s="242" t="s">
        <v>20</v>
      </c>
      <c r="I155" s="244"/>
      <c r="J155" s="244"/>
      <c r="K155" s="240"/>
      <c r="L155" s="240"/>
      <c r="M155" s="245"/>
      <c r="N155" s="246"/>
      <c r="O155" s="247"/>
      <c r="P155" s="247"/>
      <c r="Q155" s="247"/>
      <c r="R155" s="247"/>
      <c r="S155" s="247"/>
      <c r="T155" s="247"/>
      <c r="U155" s="247"/>
      <c r="V155" s="247"/>
      <c r="W155" s="247"/>
      <c r="X155" s="248"/>
      <c r="Y155" s="13"/>
      <c r="Z155" s="13"/>
      <c r="AA155" s="13"/>
      <c r="AB155" s="13"/>
      <c r="AC155" s="13"/>
      <c r="AD155" s="13"/>
      <c r="AE155" s="13"/>
      <c r="AT155" s="249" t="s">
        <v>206</v>
      </c>
      <c r="AU155" s="249" t="s">
        <v>84</v>
      </c>
      <c r="AV155" s="13" t="s">
        <v>82</v>
      </c>
      <c r="AW155" s="13" t="s">
        <v>5</v>
      </c>
      <c r="AX155" s="13" t="s">
        <v>74</v>
      </c>
      <c r="AY155" s="249" t="s">
        <v>194</v>
      </c>
    </row>
    <row r="156" s="14" customFormat="1">
      <c r="A156" s="14"/>
      <c r="B156" s="250"/>
      <c r="C156" s="251"/>
      <c r="D156" s="241" t="s">
        <v>206</v>
      </c>
      <c r="E156" s="252" t="s">
        <v>20</v>
      </c>
      <c r="F156" s="253" t="s">
        <v>2358</v>
      </c>
      <c r="G156" s="251"/>
      <c r="H156" s="254">
        <v>95.022999999999996</v>
      </c>
      <c r="I156" s="255"/>
      <c r="J156" s="255"/>
      <c r="K156" s="251"/>
      <c r="L156" s="251"/>
      <c r="M156" s="256"/>
      <c r="N156" s="257"/>
      <c r="O156" s="258"/>
      <c r="P156" s="258"/>
      <c r="Q156" s="258"/>
      <c r="R156" s="258"/>
      <c r="S156" s="258"/>
      <c r="T156" s="258"/>
      <c r="U156" s="258"/>
      <c r="V156" s="258"/>
      <c r="W156" s="258"/>
      <c r="X156" s="259"/>
      <c r="Y156" s="14"/>
      <c r="Z156" s="14"/>
      <c r="AA156" s="14"/>
      <c r="AB156" s="14"/>
      <c r="AC156" s="14"/>
      <c r="AD156" s="14"/>
      <c r="AE156" s="14"/>
      <c r="AT156" s="260" t="s">
        <v>206</v>
      </c>
      <c r="AU156" s="260" t="s">
        <v>84</v>
      </c>
      <c r="AV156" s="14" t="s">
        <v>84</v>
      </c>
      <c r="AW156" s="14" t="s">
        <v>5</v>
      </c>
      <c r="AX156" s="14" t="s">
        <v>74</v>
      </c>
      <c r="AY156" s="260" t="s">
        <v>194</v>
      </c>
    </row>
    <row r="157" s="13" customFormat="1">
      <c r="A157" s="13"/>
      <c r="B157" s="239"/>
      <c r="C157" s="240"/>
      <c r="D157" s="241" t="s">
        <v>206</v>
      </c>
      <c r="E157" s="242" t="s">
        <v>20</v>
      </c>
      <c r="F157" s="243" t="s">
        <v>2359</v>
      </c>
      <c r="G157" s="240"/>
      <c r="H157" s="242" t="s">
        <v>20</v>
      </c>
      <c r="I157" s="244"/>
      <c r="J157" s="244"/>
      <c r="K157" s="240"/>
      <c r="L157" s="240"/>
      <c r="M157" s="245"/>
      <c r="N157" s="246"/>
      <c r="O157" s="247"/>
      <c r="P157" s="247"/>
      <c r="Q157" s="247"/>
      <c r="R157" s="247"/>
      <c r="S157" s="247"/>
      <c r="T157" s="247"/>
      <c r="U157" s="247"/>
      <c r="V157" s="247"/>
      <c r="W157" s="247"/>
      <c r="X157" s="248"/>
      <c r="Y157" s="13"/>
      <c r="Z157" s="13"/>
      <c r="AA157" s="13"/>
      <c r="AB157" s="13"/>
      <c r="AC157" s="13"/>
      <c r="AD157" s="13"/>
      <c r="AE157" s="13"/>
      <c r="AT157" s="249" t="s">
        <v>206</v>
      </c>
      <c r="AU157" s="249" t="s">
        <v>84</v>
      </c>
      <c r="AV157" s="13" t="s">
        <v>82</v>
      </c>
      <c r="AW157" s="13" t="s">
        <v>5</v>
      </c>
      <c r="AX157" s="13" t="s">
        <v>74</v>
      </c>
      <c r="AY157" s="249" t="s">
        <v>194</v>
      </c>
    </row>
    <row r="158" s="14" customFormat="1">
      <c r="A158" s="14"/>
      <c r="B158" s="250"/>
      <c r="C158" s="251"/>
      <c r="D158" s="241" t="s">
        <v>206</v>
      </c>
      <c r="E158" s="252" t="s">
        <v>20</v>
      </c>
      <c r="F158" s="253" t="s">
        <v>2360</v>
      </c>
      <c r="G158" s="251"/>
      <c r="H158" s="254">
        <v>6.3360000000000003</v>
      </c>
      <c r="I158" s="255"/>
      <c r="J158" s="255"/>
      <c r="K158" s="251"/>
      <c r="L158" s="251"/>
      <c r="M158" s="256"/>
      <c r="N158" s="257"/>
      <c r="O158" s="258"/>
      <c r="P158" s="258"/>
      <c r="Q158" s="258"/>
      <c r="R158" s="258"/>
      <c r="S158" s="258"/>
      <c r="T158" s="258"/>
      <c r="U158" s="258"/>
      <c r="V158" s="258"/>
      <c r="W158" s="258"/>
      <c r="X158" s="259"/>
      <c r="Y158" s="14"/>
      <c r="Z158" s="14"/>
      <c r="AA158" s="14"/>
      <c r="AB158" s="14"/>
      <c r="AC158" s="14"/>
      <c r="AD158" s="14"/>
      <c r="AE158" s="14"/>
      <c r="AT158" s="260" t="s">
        <v>206</v>
      </c>
      <c r="AU158" s="260" t="s">
        <v>84</v>
      </c>
      <c r="AV158" s="14" t="s">
        <v>84</v>
      </c>
      <c r="AW158" s="14" t="s">
        <v>5</v>
      </c>
      <c r="AX158" s="14" t="s">
        <v>74</v>
      </c>
      <c r="AY158" s="260" t="s">
        <v>194</v>
      </c>
    </row>
    <row r="159" s="14" customFormat="1">
      <c r="A159" s="14"/>
      <c r="B159" s="250"/>
      <c r="C159" s="251"/>
      <c r="D159" s="241" t="s">
        <v>206</v>
      </c>
      <c r="E159" s="252" t="s">
        <v>20</v>
      </c>
      <c r="F159" s="253" t="s">
        <v>2366</v>
      </c>
      <c r="G159" s="251"/>
      <c r="H159" s="254">
        <v>0</v>
      </c>
      <c r="I159" s="255"/>
      <c r="J159" s="255"/>
      <c r="K159" s="251"/>
      <c r="L159" s="251"/>
      <c r="M159" s="256"/>
      <c r="N159" s="257"/>
      <c r="O159" s="258"/>
      <c r="P159" s="258"/>
      <c r="Q159" s="258"/>
      <c r="R159" s="258"/>
      <c r="S159" s="258"/>
      <c r="T159" s="258"/>
      <c r="U159" s="258"/>
      <c r="V159" s="258"/>
      <c r="W159" s="258"/>
      <c r="X159" s="259"/>
      <c r="Y159" s="14"/>
      <c r="Z159" s="14"/>
      <c r="AA159" s="14"/>
      <c r="AB159" s="14"/>
      <c r="AC159" s="14"/>
      <c r="AD159" s="14"/>
      <c r="AE159" s="14"/>
      <c r="AT159" s="260" t="s">
        <v>206</v>
      </c>
      <c r="AU159" s="260" t="s">
        <v>84</v>
      </c>
      <c r="AV159" s="14" t="s">
        <v>84</v>
      </c>
      <c r="AW159" s="14" t="s">
        <v>5</v>
      </c>
      <c r="AX159" s="14" t="s">
        <v>74</v>
      </c>
      <c r="AY159" s="260" t="s">
        <v>194</v>
      </c>
    </row>
    <row r="160" s="13" customFormat="1">
      <c r="A160" s="13"/>
      <c r="B160" s="239"/>
      <c r="C160" s="240"/>
      <c r="D160" s="241" t="s">
        <v>206</v>
      </c>
      <c r="E160" s="242" t="s">
        <v>20</v>
      </c>
      <c r="F160" s="243" t="s">
        <v>2362</v>
      </c>
      <c r="G160" s="240"/>
      <c r="H160" s="242" t="s">
        <v>20</v>
      </c>
      <c r="I160" s="244"/>
      <c r="J160" s="244"/>
      <c r="K160" s="240"/>
      <c r="L160" s="240"/>
      <c r="M160" s="245"/>
      <c r="N160" s="246"/>
      <c r="O160" s="247"/>
      <c r="P160" s="247"/>
      <c r="Q160" s="247"/>
      <c r="R160" s="247"/>
      <c r="S160" s="247"/>
      <c r="T160" s="247"/>
      <c r="U160" s="247"/>
      <c r="V160" s="247"/>
      <c r="W160" s="247"/>
      <c r="X160" s="248"/>
      <c r="Y160" s="13"/>
      <c r="Z160" s="13"/>
      <c r="AA160" s="13"/>
      <c r="AB160" s="13"/>
      <c r="AC160" s="13"/>
      <c r="AD160" s="13"/>
      <c r="AE160" s="13"/>
      <c r="AT160" s="249" t="s">
        <v>206</v>
      </c>
      <c r="AU160" s="249" t="s">
        <v>84</v>
      </c>
      <c r="AV160" s="13" t="s">
        <v>82</v>
      </c>
      <c r="AW160" s="13" t="s">
        <v>5</v>
      </c>
      <c r="AX160" s="13" t="s">
        <v>74</v>
      </c>
      <c r="AY160" s="249" t="s">
        <v>194</v>
      </c>
    </row>
    <row r="161" s="14" customFormat="1">
      <c r="A161" s="14"/>
      <c r="B161" s="250"/>
      <c r="C161" s="251"/>
      <c r="D161" s="241" t="s">
        <v>206</v>
      </c>
      <c r="E161" s="252" t="s">
        <v>20</v>
      </c>
      <c r="F161" s="253" t="s">
        <v>2363</v>
      </c>
      <c r="G161" s="251"/>
      <c r="H161" s="254">
        <v>2.7000000000000002</v>
      </c>
      <c r="I161" s="255"/>
      <c r="J161" s="255"/>
      <c r="K161" s="251"/>
      <c r="L161" s="251"/>
      <c r="M161" s="256"/>
      <c r="N161" s="257"/>
      <c r="O161" s="258"/>
      <c r="P161" s="258"/>
      <c r="Q161" s="258"/>
      <c r="R161" s="258"/>
      <c r="S161" s="258"/>
      <c r="T161" s="258"/>
      <c r="U161" s="258"/>
      <c r="V161" s="258"/>
      <c r="W161" s="258"/>
      <c r="X161" s="259"/>
      <c r="Y161" s="14"/>
      <c r="Z161" s="14"/>
      <c r="AA161" s="14"/>
      <c r="AB161" s="14"/>
      <c r="AC161" s="14"/>
      <c r="AD161" s="14"/>
      <c r="AE161" s="14"/>
      <c r="AT161" s="260" t="s">
        <v>206</v>
      </c>
      <c r="AU161" s="260" t="s">
        <v>84</v>
      </c>
      <c r="AV161" s="14" t="s">
        <v>84</v>
      </c>
      <c r="AW161" s="14" t="s">
        <v>5</v>
      </c>
      <c r="AX161" s="14" t="s">
        <v>74</v>
      </c>
      <c r="AY161" s="260" t="s">
        <v>194</v>
      </c>
    </row>
    <row r="162" s="15" customFormat="1">
      <c r="A162" s="15"/>
      <c r="B162" s="261"/>
      <c r="C162" s="262"/>
      <c r="D162" s="241" t="s">
        <v>206</v>
      </c>
      <c r="E162" s="263" t="s">
        <v>20</v>
      </c>
      <c r="F162" s="264" t="s">
        <v>210</v>
      </c>
      <c r="G162" s="262"/>
      <c r="H162" s="265">
        <v>348.90299999999996</v>
      </c>
      <c r="I162" s="266"/>
      <c r="J162" s="266"/>
      <c r="K162" s="262"/>
      <c r="L162" s="262"/>
      <c r="M162" s="267"/>
      <c r="N162" s="268"/>
      <c r="O162" s="269"/>
      <c r="P162" s="269"/>
      <c r="Q162" s="269"/>
      <c r="R162" s="269"/>
      <c r="S162" s="269"/>
      <c r="T162" s="269"/>
      <c r="U162" s="269"/>
      <c r="V162" s="269"/>
      <c r="W162" s="269"/>
      <c r="X162" s="270"/>
      <c r="Y162" s="15"/>
      <c r="Z162" s="15"/>
      <c r="AA162" s="15"/>
      <c r="AB162" s="15"/>
      <c r="AC162" s="15"/>
      <c r="AD162" s="15"/>
      <c r="AE162" s="15"/>
      <c r="AT162" s="271" t="s">
        <v>206</v>
      </c>
      <c r="AU162" s="271" t="s">
        <v>84</v>
      </c>
      <c r="AV162" s="15" t="s">
        <v>202</v>
      </c>
      <c r="AW162" s="15" t="s">
        <v>5</v>
      </c>
      <c r="AX162" s="15" t="s">
        <v>82</v>
      </c>
      <c r="AY162" s="271" t="s">
        <v>194</v>
      </c>
    </row>
    <row r="163" s="14" customFormat="1">
      <c r="A163" s="14"/>
      <c r="B163" s="250"/>
      <c r="C163" s="251"/>
      <c r="D163" s="241" t="s">
        <v>206</v>
      </c>
      <c r="E163" s="251"/>
      <c r="F163" s="253" t="s">
        <v>2367</v>
      </c>
      <c r="G163" s="251"/>
      <c r="H163" s="254">
        <v>6978.0600000000004</v>
      </c>
      <c r="I163" s="255"/>
      <c r="J163" s="255"/>
      <c r="K163" s="251"/>
      <c r="L163" s="251"/>
      <c r="M163" s="256"/>
      <c r="N163" s="257"/>
      <c r="O163" s="258"/>
      <c r="P163" s="258"/>
      <c r="Q163" s="258"/>
      <c r="R163" s="258"/>
      <c r="S163" s="258"/>
      <c r="T163" s="258"/>
      <c r="U163" s="258"/>
      <c r="V163" s="258"/>
      <c r="W163" s="258"/>
      <c r="X163" s="259"/>
      <c r="Y163" s="14"/>
      <c r="Z163" s="14"/>
      <c r="AA163" s="14"/>
      <c r="AB163" s="14"/>
      <c r="AC163" s="14"/>
      <c r="AD163" s="14"/>
      <c r="AE163" s="14"/>
      <c r="AT163" s="260" t="s">
        <v>206</v>
      </c>
      <c r="AU163" s="260" t="s">
        <v>84</v>
      </c>
      <c r="AV163" s="14" t="s">
        <v>84</v>
      </c>
      <c r="AW163" s="14" t="s">
        <v>4</v>
      </c>
      <c r="AX163" s="14" t="s">
        <v>82</v>
      </c>
      <c r="AY163" s="260" t="s">
        <v>194</v>
      </c>
    </row>
    <row r="164" s="2" customFormat="1" ht="24.15" customHeight="1">
      <c r="A164" s="41"/>
      <c r="B164" s="42"/>
      <c r="C164" s="220" t="s">
        <v>238</v>
      </c>
      <c r="D164" s="220" t="s">
        <v>197</v>
      </c>
      <c r="E164" s="221" t="s">
        <v>2368</v>
      </c>
      <c r="F164" s="222" t="s">
        <v>2369</v>
      </c>
      <c r="G164" s="223" t="s">
        <v>218</v>
      </c>
      <c r="H164" s="224">
        <v>348.90300000000002</v>
      </c>
      <c r="I164" s="225"/>
      <c r="J164" s="225"/>
      <c r="K164" s="226">
        <f>ROUND(P164*H164,2)</f>
        <v>0</v>
      </c>
      <c r="L164" s="222" t="s">
        <v>201</v>
      </c>
      <c r="M164" s="47"/>
      <c r="N164" s="227" t="s">
        <v>20</v>
      </c>
      <c r="O164" s="228" t="s">
        <v>43</v>
      </c>
      <c r="P164" s="229">
        <f>I164+J164</f>
        <v>0</v>
      </c>
      <c r="Q164" s="229">
        <f>ROUND(I164*H164,2)</f>
        <v>0</v>
      </c>
      <c r="R164" s="229">
        <f>ROUND(J164*H164,2)</f>
        <v>0</v>
      </c>
      <c r="S164" s="87"/>
      <c r="T164" s="230">
        <f>S164*H164</f>
        <v>0</v>
      </c>
      <c r="U164" s="230">
        <v>0</v>
      </c>
      <c r="V164" s="230">
        <f>U164*H164</f>
        <v>0</v>
      </c>
      <c r="W164" s="230">
        <v>0</v>
      </c>
      <c r="X164" s="231">
        <f>W164*H164</f>
        <v>0</v>
      </c>
      <c r="Y164" s="41"/>
      <c r="Z164" s="41"/>
      <c r="AA164" s="41"/>
      <c r="AB164" s="41"/>
      <c r="AC164" s="41"/>
      <c r="AD164" s="41"/>
      <c r="AE164" s="41"/>
      <c r="AR164" s="232" t="s">
        <v>202</v>
      </c>
      <c r="AT164" s="232" t="s">
        <v>197</v>
      </c>
      <c r="AU164" s="232" t="s">
        <v>84</v>
      </c>
      <c r="AY164" s="20" t="s">
        <v>194</v>
      </c>
      <c r="BE164" s="233">
        <f>IF(O164="základní",K164,0)</f>
        <v>0</v>
      </c>
      <c r="BF164" s="233">
        <f>IF(O164="snížená",K164,0)</f>
        <v>0</v>
      </c>
      <c r="BG164" s="233">
        <f>IF(O164="zákl. přenesená",K164,0)</f>
        <v>0</v>
      </c>
      <c r="BH164" s="233">
        <f>IF(O164="sníž. přenesená",K164,0)</f>
        <v>0</v>
      </c>
      <c r="BI164" s="233">
        <f>IF(O164="nulová",K164,0)</f>
        <v>0</v>
      </c>
      <c r="BJ164" s="20" t="s">
        <v>82</v>
      </c>
      <c r="BK164" s="233">
        <f>ROUND(P164*H164,2)</f>
        <v>0</v>
      </c>
      <c r="BL164" s="20" t="s">
        <v>202</v>
      </c>
      <c r="BM164" s="232" t="s">
        <v>2370</v>
      </c>
    </row>
    <row r="165" s="2" customFormat="1">
      <c r="A165" s="41"/>
      <c r="B165" s="42"/>
      <c r="C165" s="43"/>
      <c r="D165" s="234" t="s">
        <v>204</v>
      </c>
      <c r="E165" s="43"/>
      <c r="F165" s="235" t="s">
        <v>2371</v>
      </c>
      <c r="G165" s="43"/>
      <c r="H165" s="43"/>
      <c r="I165" s="236"/>
      <c r="J165" s="236"/>
      <c r="K165" s="43"/>
      <c r="L165" s="43"/>
      <c r="M165" s="47"/>
      <c r="N165" s="237"/>
      <c r="O165" s="238"/>
      <c r="P165" s="87"/>
      <c r="Q165" s="87"/>
      <c r="R165" s="87"/>
      <c r="S165" s="87"/>
      <c r="T165" s="87"/>
      <c r="U165" s="87"/>
      <c r="V165" s="87"/>
      <c r="W165" s="87"/>
      <c r="X165" s="88"/>
      <c r="Y165" s="41"/>
      <c r="Z165" s="41"/>
      <c r="AA165" s="41"/>
      <c r="AB165" s="41"/>
      <c r="AC165" s="41"/>
      <c r="AD165" s="41"/>
      <c r="AE165" s="41"/>
      <c r="AT165" s="20" t="s">
        <v>204</v>
      </c>
      <c r="AU165" s="20" t="s">
        <v>84</v>
      </c>
    </row>
    <row r="166" s="13" customFormat="1">
      <c r="A166" s="13"/>
      <c r="B166" s="239"/>
      <c r="C166" s="240"/>
      <c r="D166" s="241" t="s">
        <v>206</v>
      </c>
      <c r="E166" s="242" t="s">
        <v>20</v>
      </c>
      <c r="F166" s="243" t="s">
        <v>2336</v>
      </c>
      <c r="G166" s="240"/>
      <c r="H166" s="242" t="s">
        <v>20</v>
      </c>
      <c r="I166" s="244"/>
      <c r="J166" s="244"/>
      <c r="K166" s="240"/>
      <c r="L166" s="240"/>
      <c r="M166" s="245"/>
      <c r="N166" s="246"/>
      <c r="O166" s="247"/>
      <c r="P166" s="247"/>
      <c r="Q166" s="247"/>
      <c r="R166" s="247"/>
      <c r="S166" s="247"/>
      <c r="T166" s="247"/>
      <c r="U166" s="247"/>
      <c r="V166" s="247"/>
      <c r="W166" s="247"/>
      <c r="X166" s="248"/>
      <c r="Y166" s="13"/>
      <c r="Z166" s="13"/>
      <c r="AA166" s="13"/>
      <c r="AB166" s="13"/>
      <c r="AC166" s="13"/>
      <c r="AD166" s="13"/>
      <c r="AE166" s="13"/>
      <c r="AT166" s="249" t="s">
        <v>206</v>
      </c>
      <c r="AU166" s="249" t="s">
        <v>84</v>
      </c>
      <c r="AV166" s="13" t="s">
        <v>82</v>
      </c>
      <c r="AW166" s="13" t="s">
        <v>5</v>
      </c>
      <c r="AX166" s="13" t="s">
        <v>74</v>
      </c>
      <c r="AY166" s="249" t="s">
        <v>194</v>
      </c>
    </row>
    <row r="167" s="13" customFormat="1">
      <c r="A167" s="13"/>
      <c r="B167" s="239"/>
      <c r="C167" s="240"/>
      <c r="D167" s="241" t="s">
        <v>206</v>
      </c>
      <c r="E167" s="242" t="s">
        <v>20</v>
      </c>
      <c r="F167" s="243" t="s">
        <v>2349</v>
      </c>
      <c r="G167" s="240"/>
      <c r="H167" s="242" t="s">
        <v>20</v>
      </c>
      <c r="I167" s="244"/>
      <c r="J167" s="244"/>
      <c r="K167" s="240"/>
      <c r="L167" s="240"/>
      <c r="M167" s="245"/>
      <c r="N167" s="246"/>
      <c r="O167" s="247"/>
      <c r="P167" s="247"/>
      <c r="Q167" s="247"/>
      <c r="R167" s="247"/>
      <c r="S167" s="247"/>
      <c r="T167" s="247"/>
      <c r="U167" s="247"/>
      <c r="V167" s="247"/>
      <c r="W167" s="247"/>
      <c r="X167" s="248"/>
      <c r="Y167" s="13"/>
      <c r="Z167" s="13"/>
      <c r="AA167" s="13"/>
      <c r="AB167" s="13"/>
      <c r="AC167" s="13"/>
      <c r="AD167" s="13"/>
      <c r="AE167" s="13"/>
      <c r="AT167" s="249" t="s">
        <v>206</v>
      </c>
      <c r="AU167" s="249" t="s">
        <v>84</v>
      </c>
      <c r="AV167" s="13" t="s">
        <v>82</v>
      </c>
      <c r="AW167" s="13" t="s">
        <v>5</v>
      </c>
      <c r="AX167" s="13" t="s">
        <v>74</v>
      </c>
      <c r="AY167" s="249" t="s">
        <v>194</v>
      </c>
    </row>
    <row r="168" s="14" customFormat="1">
      <c r="A168" s="14"/>
      <c r="B168" s="250"/>
      <c r="C168" s="251"/>
      <c r="D168" s="241" t="s">
        <v>206</v>
      </c>
      <c r="E168" s="252" t="s">
        <v>20</v>
      </c>
      <c r="F168" s="253" t="s">
        <v>2350</v>
      </c>
      <c r="G168" s="251"/>
      <c r="H168" s="254">
        <v>102.92</v>
      </c>
      <c r="I168" s="255"/>
      <c r="J168" s="255"/>
      <c r="K168" s="251"/>
      <c r="L168" s="251"/>
      <c r="M168" s="256"/>
      <c r="N168" s="257"/>
      <c r="O168" s="258"/>
      <c r="P168" s="258"/>
      <c r="Q168" s="258"/>
      <c r="R168" s="258"/>
      <c r="S168" s="258"/>
      <c r="T168" s="258"/>
      <c r="U168" s="258"/>
      <c r="V168" s="258"/>
      <c r="W168" s="258"/>
      <c r="X168" s="259"/>
      <c r="Y168" s="14"/>
      <c r="Z168" s="14"/>
      <c r="AA168" s="14"/>
      <c r="AB168" s="14"/>
      <c r="AC168" s="14"/>
      <c r="AD168" s="14"/>
      <c r="AE168" s="14"/>
      <c r="AT168" s="260" t="s">
        <v>206</v>
      </c>
      <c r="AU168" s="260" t="s">
        <v>84</v>
      </c>
      <c r="AV168" s="14" t="s">
        <v>84</v>
      </c>
      <c r="AW168" s="14" t="s">
        <v>5</v>
      </c>
      <c r="AX168" s="14" t="s">
        <v>74</v>
      </c>
      <c r="AY168" s="260" t="s">
        <v>194</v>
      </c>
    </row>
    <row r="169" s="13" customFormat="1">
      <c r="A169" s="13"/>
      <c r="B169" s="239"/>
      <c r="C169" s="240"/>
      <c r="D169" s="241" t="s">
        <v>206</v>
      </c>
      <c r="E169" s="242" t="s">
        <v>20</v>
      </c>
      <c r="F169" s="243" t="s">
        <v>2351</v>
      </c>
      <c r="G169" s="240"/>
      <c r="H169" s="242" t="s">
        <v>20</v>
      </c>
      <c r="I169" s="244"/>
      <c r="J169" s="244"/>
      <c r="K169" s="240"/>
      <c r="L169" s="240"/>
      <c r="M169" s="245"/>
      <c r="N169" s="246"/>
      <c r="O169" s="247"/>
      <c r="P169" s="247"/>
      <c r="Q169" s="247"/>
      <c r="R169" s="247"/>
      <c r="S169" s="247"/>
      <c r="T169" s="247"/>
      <c r="U169" s="247"/>
      <c r="V169" s="247"/>
      <c r="W169" s="247"/>
      <c r="X169" s="248"/>
      <c r="Y169" s="13"/>
      <c r="Z169" s="13"/>
      <c r="AA169" s="13"/>
      <c r="AB169" s="13"/>
      <c r="AC169" s="13"/>
      <c r="AD169" s="13"/>
      <c r="AE169" s="13"/>
      <c r="AT169" s="249" t="s">
        <v>206</v>
      </c>
      <c r="AU169" s="249" t="s">
        <v>84</v>
      </c>
      <c r="AV169" s="13" t="s">
        <v>82</v>
      </c>
      <c r="AW169" s="13" t="s">
        <v>5</v>
      </c>
      <c r="AX169" s="13" t="s">
        <v>74</v>
      </c>
      <c r="AY169" s="249" t="s">
        <v>194</v>
      </c>
    </row>
    <row r="170" s="14" customFormat="1">
      <c r="A170" s="14"/>
      <c r="B170" s="250"/>
      <c r="C170" s="251"/>
      <c r="D170" s="241" t="s">
        <v>206</v>
      </c>
      <c r="E170" s="252" t="s">
        <v>20</v>
      </c>
      <c r="F170" s="253" t="s">
        <v>2352</v>
      </c>
      <c r="G170" s="251"/>
      <c r="H170" s="254">
        <v>47.167999999999999</v>
      </c>
      <c r="I170" s="255"/>
      <c r="J170" s="255"/>
      <c r="K170" s="251"/>
      <c r="L170" s="251"/>
      <c r="M170" s="256"/>
      <c r="N170" s="257"/>
      <c r="O170" s="258"/>
      <c r="P170" s="258"/>
      <c r="Q170" s="258"/>
      <c r="R170" s="258"/>
      <c r="S170" s="258"/>
      <c r="T170" s="258"/>
      <c r="U170" s="258"/>
      <c r="V170" s="258"/>
      <c r="W170" s="258"/>
      <c r="X170" s="259"/>
      <c r="Y170" s="14"/>
      <c r="Z170" s="14"/>
      <c r="AA170" s="14"/>
      <c r="AB170" s="14"/>
      <c r="AC170" s="14"/>
      <c r="AD170" s="14"/>
      <c r="AE170" s="14"/>
      <c r="AT170" s="260" t="s">
        <v>206</v>
      </c>
      <c r="AU170" s="260" t="s">
        <v>84</v>
      </c>
      <c r="AV170" s="14" t="s">
        <v>84</v>
      </c>
      <c r="AW170" s="14" t="s">
        <v>5</v>
      </c>
      <c r="AX170" s="14" t="s">
        <v>74</v>
      </c>
      <c r="AY170" s="260" t="s">
        <v>194</v>
      </c>
    </row>
    <row r="171" s="13" customFormat="1">
      <c r="A171" s="13"/>
      <c r="B171" s="239"/>
      <c r="C171" s="240"/>
      <c r="D171" s="241" t="s">
        <v>206</v>
      </c>
      <c r="E171" s="242" t="s">
        <v>20</v>
      </c>
      <c r="F171" s="243" t="s">
        <v>2353</v>
      </c>
      <c r="G171" s="240"/>
      <c r="H171" s="242" t="s">
        <v>20</v>
      </c>
      <c r="I171" s="244"/>
      <c r="J171" s="244"/>
      <c r="K171" s="240"/>
      <c r="L171" s="240"/>
      <c r="M171" s="245"/>
      <c r="N171" s="246"/>
      <c r="O171" s="247"/>
      <c r="P171" s="247"/>
      <c r="Q171" s="247"/>
      <c r="R171" s="247"/>
      <c r="S171" s="247"/>
      <c r="T171" s="247"/>
      <c r="U171" s="247"/>
      <c r="V171" s="247"/>
      <c r="W171" s="247"/>
      <c r="X171" s="248"/>
      <c r="Y171" s="13"/>
      <c r="Z171" s="13"/>
      <c r="AA171" s="13"/>
      <c r="AB171" s="13"/>
      <c r="AC171" s="13"/>
      <c r="AD171" s="13"/>
      <c r="AE171" s="13"/>
      <c r="AT171" s="249" t="s">
        <v>206</v>
      </c>
      <c r="AU171" s="249" t="s">
        <v>84</v>
      </c>
      <c r="AV171" s="13" t="s">
        <v>82</v>
      </c>
      <c r="AW171" s="13" t="s">
        <v>5</v>
      </c>
      <c r="AX171" s="13" t="s">
        <v>74</v>
      </c>
      <c r="AY171" s="249" t="s">
        <v>194</v>
      </c>
    </row>
    <row r="172" s="14" customFormat="1">
      <c r="A172" s="14"/>
      <c r="B172" s="250"/>
      <c r="C172" s="251"/>
      <c r="D172" s="241" t="s">
        <v>206</v>
      </c>
      <c r="E172" s="252" t="s">
        <v>20</v>
      </c>
      <c r="F172" s="253" t="s">
        <v>2354</v>
      </c>
      <c r="G172" s="251"/>
      <c r="H172" s="254">
        <v>75.581999999999994</v>
      </c>
      <c r="I172" s="255"/>
      <c r="J172" s="255"/>
      <c r="K172" s="251"/>
      <c r="L172" s="251"/>
      <c r="M172" s="256"/>
      <c r="N172" s="257"/>
      <c r="O172" s="258"/>
      <c r="P172" s="258"/>
      <c r="Q172" s="258"/>
      <c r="R172" s="258"/>
      <c r="S172" s="258"/>
      <c r="T172" s="258"/>
      <c r="U172" s="258"/>
      <c r="V172" s="258"/>
      <c r="W172" s="258"/>
      <c r="X172" s="259"/>
      <c r="Y172" s="14"/>
      <c r="Z172" s="14"/>
      <c r="AA172" s="14"/>
      <c r="AB172" s="14"/>
      <c r="AC172" s="14"/>
      <c r="AD172" s="14"/>
      <c r="AE172" s="14"/>
      <c r="AT172" s="260" t="s">
        <v>206</v>
      </c>
      <c r="AU172" s="260" t="s">
        <v>84</v>
      </c>
      <c r="AV172" s="14" t="s">
        <v>84</v>
      </c>
      <c r="AW172" s="14" t="s">
        <v>5</v>
      </c>
      <c r="AX172" s="14" t="s">
        <v>74</v>
      </c>
      <c r="AY172" s="260" t="s">
        <v>194</v>
      </c>
    </row>
    <row r="173" s="13" customFormat="1">
      <c r="A173" s="13"/>
      <c r="B173" s="239"/>
      <c r="C173" s="240"/>
      <c r="D173" s="241" t="s">
        <v>206</v>
      </c>
      <c r="E173" s="242" t="s">
        <v>20</v>
      </c>
      <c r="F173" s="243" t="s">
        <v>2355</v>
      </c>
      <c r="G173" s="240"/>
      <c r="H173" s="242" t="s">
        <v>20</v>
      </c>
      <c r="I173" s="244"/>
      <c r="J173" s="244"/>
      <c r="K173" s="240"/>
      <c r="L173" s="240"/>
      <c r="M173" s="245"/>
      <c r="N173" s="246"/>
      <c r="O173" s="247"/>
      <c r="P173" s="247"/>
      <c r="Q173" s="247"/>
      <c r="R173" s="247"/>
      <c r="S173" s="247"/>
      <c r="T173" s="247"/>
      <c r="U173" s="247"/>
      <c r="V173" s="247"/>
      <c r="W173" s="247"/>
      <c r="X173" s="248"/>
      <c r="Y173" s="13"/>
      <c r="Z173" s="13"/>
      <c r="AA173" s="13"/>
      <c r="AB173" s="13"/>
      <c r="AC173" s="13"/>
      <c r="AD173" s="13"/>
      <c r="AE173" s="13"/>
      <c r="AT173" s="249" t="s">
        <v>206</v>
      </c>
      <c r="AU173" s="249" t="s">
        <v>84</v>
      </c>
      <c r="AV173" s="13" t="s">
        <v>82</v>
      </c>
      <c r="AW173" s="13" t="s">
        <v>5</v>
      </c>
      <c r="AX173" s="13" t="s">
        <v>74</v>
      </c>
      <c r="AY173" s="249" t="s">
        <v>194</v>
      </c>
    </row>
    <row r="174" s="14" customFormat="1">
      <c r="A174" s="14"/>
      <c r="B174" s="250"/>
      <c r="C174" s="251"/>
      <c r="D174" s="241" t="s">
        <v>206</v>
      </c>
      <c r="E174" s="252" t="s">
        <v>20</v>
      </c>
      <c r="F174" s="253" t="s">
        <v>2356</v>
      </c>
      <c r="G174" s="251"/>
      <c r="H174" s="254">
        <v>19.173999999999999</v>
      </c>
      <c r="I174" s="255"/>
      <c r="J174" s="255"/>
      <c r="K174" s="251"/>
      <c r="L174" s="251"/>
      <c r="M174" s="256"/>
      <c r="N174" s="257"/>
      <c r="O174" s="258"/>
      <c r="P174" s="258"/>
      <c r="Q174" s="258"/>
      <c r="R174" s="258"/>
      <c r="S174" s="258"/>
      <c r="T174" s="258"/>
      <c r="U174" s="258"/>
      <c r="V174" s="258"/>
      <c r="W174" s="258"/>
      <c r="X174" s="259"/>
      <c r="Y174" s="14"/>
      <c r="Z174" s="14"/>
      <c r="AA174" s="14"/>
      <c r="AB174" s="14"/>
      <c r="AC174" s="14"/>
      <c r="AD174" s="14"/>
      <c r="AE174" s="14"/>
      <c r="AT174" s="260" t="s">
        <v>206</v>
      </c>
      <c r="AU174" s="260" t="s">
        <v>84</v>
      </c>
      <c r="AV174" s="14" t="s">
        <v>84</v>
      </c>
      <c r="AW174" s="14" t="s">
        <v>5</v>
      </c>
      <c r="AX174" s="14" t="s">
        <v>74</v>
      </c>
      <c r="AY174" s="260" t="s">
        <v>194</v>
      </c>
    </row>
    <row r="175" s="13" customFormat="1">
      <c r="A175" s="13"/>
      <c r="B175" s="239"/>
      <c r="C175" s="240"/>
      <c r="D175" s="241" t="s">
        <v>206</v>
      </c>
      <c r="E175" s="242" t="s">
        <v>20</v>
      </c>
      <c r="F175" s="243" t="s">
        <v>2357</v>
      </c>
      <c r="G175" s="240"/>
      <c r="H175" s="242" t="s">
        <v>20</v>
      </c>
      <c r="I175" s="244"/>
      <c r="J175" s="244"/>
      <c r="K175" s="240"/>
      <c r="L175" s="240"/>
      <c r="M175" s="245"/>
      <c r="N175" s="246"/>
      <c r="O175" s="247"/>
      <c r="P175" s="247"/>
      <c r="Q175" s="247"/>
      <c r="R175" s="247"/>
      <c r="S175" s="247"/>
      <c r="T175" s="247"/>
      <c r="U175" s="247"/>
      <c r="V175" s="247"/>
      <c r="W175" s="247"/>
      <c r="X175" s="248"/>
      <c r="Y175" s="13"/>
      <c r="Z175" s="13"/>
      <c r="AA175" s="13"/>
      <c r="AB175" s="13"/>
      <c r="AC175" s="13"/>
      <c r="AD175" s="13"/>
      <c r="AE175" s="13"/>
      <c r="AT175" s="249" t="s">
        <v>206</v>
      </c>
      <c r="AU175" s="249" t="s">
        <v>84</v>
      </c>
      <c r="AV175" s="13" t="s">
        <v>82</v>
      </c>
      <c r="AW175" s="13" t="s">
        <v>5</v>
      </c>
      <c r="AX175" s="13" t="s">
        <v>74</v>
      </c>
      <c r="AY175" s="249" t="s">
        <v>194</v>
      </c>
    </row>
    <row r="176" s="14" customFormat="1">
      <c r="A176" s="14"/>
      <c r="B176" s="250"/>
      <c r="C176" s="251"/>
      <c r="D176" s="241" t="s">
        <v>206</v>
      </c>
      <c r="E176" s="252" t="s">
        <v>20</v>
      </c>
      <c r="F176" s="253" t="s">
        <v>2358</v>
      </c>
      <c r="G176" s="251"/>
      <c r="H176" s="254">
        <v>95.022999999999996</v>
      </c>
      <c r="I176" s="255"/>
      <c r="J176" s="255"/>
      <c r="K176" s="251"/>
      <c r="L176" s="251"/>
      <c r="M176" s="256"/>
      <c r="N176" s="257"/>
      <c r="O176" s="258"/>
      <c r="P176" s="258"/>
      <c r="Q176" s="258"/>
      <c r="R176" s="258"/>
      <c r="S176" s="258"/>
      <c r="T176" s="258"/>
      <c r="U176" s="258"/>
      <c r="V176" s="258"/>
      <c r="W176" s="258"/>
      <c r="X176" s="259"/>
      <c r="Y176" s="14"/>
      <c r="Z176" s="14"/>
      <c r="AA176" s="14"/>
      <c r="AB176" s="14"/>
      <c r="AC176" s="14"/>
      <c r="AD176" s="14"/>
      <c r="AE176" s="14"/>
      <c r="AT176" s="260" t="s">
        <v>206</v>
      </c>
      <c r="AU176" s="260" t="s">
        <v>84</v>
      </c>
      <c r="AV176" s="14" t="s">
        <v>84</v>
      </c>
      <c r="AW176" s="14" t="s">
        <v>5</v>
      </c>
      <c r="AX176" s="14" t="s">
        <v>74</v>
      </c>
      <c r="AY176" s="260" t="s">
        <v>194</v>
      </c>
    </row>
    <row r="177" s="13" customFormat="1">
      <c r="A177" s="13"/>
      <c r="B177" s="239"/>
      <c r="C177" s="240"/>
      <c r="D177" s="241" t="s">
        <v>206</v>
      </c>
      <c r="E177" s="242" t="s">
        <v>20</v>
      </c>
      <c r="F177" s="243" t="s">
        <v>2359</v>
      </c>
      <c r="G177" s="240"/>
      <c r="H177" s="242" t="s">
        <v>20</v>
      </c>
      <c r="I177" s="244"/>
      <c r="J177" s="244"/>
      <c r="K177" s="240"/>
      <c r="L177" s="240"/>
      <c r="M177" s="245"/>
      <c r="N177" s="246"/>
      <c r="O177" s="247"/>
      <c r="P177" s="247"/>
      <c r="Q177" s="247"/>
      <c r="R177" s="247"/>
      <c r="S177" s="247"/>
      <c r="T177" s="247"/>
      <c r="U177" s="247"/>
      <c r="V177" s="247"/>
      <c r="W177" s="247"/>
      <c r="X177" s="248"/>
      <c r="Y177" s="13"/>
      <c r="Z177" s="13"/>
      <c r="AA177" s="13"/>
      <c r="AB177" s="13"/>
      <c r="AC177" s="13"/>
      <c r="AD177" s="13"/>
      <c r="AE177" s="13"/>
      <c r="AT177" s="249" t="s">
        <v>206</v>
      </c>
      <c r="AU177" s="249" t="s">
        <v>84</v>
      </c>
      <c r="AV177" s="13" t="s">
        <v>82</v>
      </c>
      <c r="AW177" s="13" t="s">
        <v>5</v>
      </c>
      <c r="AX177" s="13" t="s">
        <v>74</v>
      </c>
      <c r="AY177" s="249" t="s">
        <v>194</v>
      </c>
    </row>
    <row r="178" s="14" customFormat="1">
      <c r="A178" s="14"/>
      <c r="B178" s="250"/>
      <c r="C178" s="251"/>
      <c r="D178" s="241" t="s">
        <v>206</v>
      </c>
      <c r="E178" s="252" t="s">
        <v>20</v>
      </c>
      <c r="F178" s="253" t="s">
        <v>2360</v>
      </c>
      <c r="G178" s="251"/>
      <c r="H178" s="254">
        <v>6.3360000000000003</v>
      </c>
      <c r="I178" s="255"/>
      <c r="J178" s="255"/>
      <c r="K178" s="251"/>
      <c r="L178" s="251"/>
      <c r="M178" s="256"/>
      <c r="N178" s="257"/>
      <c r="O178" s="258"/>
      <c r="P178" s="258"/>
      <c r="Q178" s="258"/>
      <c r="R178" s="258"/>
      <c r="S178" s="258"/>
      <c r="T178" s="258"/>
      <c r="U178" s="258"/>
      <c r="V178" s="258"/>
      <c r="W178" s="258"/>
      <c r="X178" s="259"/>
      <c r="Y178" s="14"/>
      <c r="Z178" s="14"/>
      <c r="AA178" s="14"/>
      <c r="AB178" s="14"/>
      <c r="AC178" s="14"/>
      <c r="AD178" s="14"/>
      <c r="AE178" s="14"/>
      <c r="AT178" s="260" t="s">
        <v>206</v>
      </c>
      <c r="AU178" s="260" t="s">
        <v>84</v>
      </c>
      <c r="AV178" s="14" t="s">
        <v>84</v>
      </c>
      <c r="AW178" s="14" t="s">
        <v>5</v>
      </c>
      <c r="AX178" s="14" t="s">
        <v>74</v>
      </c>
      <c r="AY178" s="260" t="s">
        <v>194</v>
      </c>
    </row>
    <row r="179" s="14" customFormat="1">
      <c r="A179" s="14"/>
      <c r="B179" s="250"/>
      <c r="C179" s="251"/>
      <c r="D179" s="241" t="s">
        <v>206</v>
      </c>
      <c r="E179" s="252" t="s">
        <v>20</v>
      </c>
      <c r="F179" s="253" t="s">
        <v>2361</v>
      </c>
      <c r="G179" s="251"/>
      <c r="H179" s="254">
        <v>0</v>
      </c>
      <c r="I179" s="255"/>
      <c r="J179" s="255"/>
      <c r="K179" s="251"/>
      <c r="L179" s="251"/>
      <c r="M179" s="256"/>
      <c r="N179" s="257"/>
      <c r="O179" s="258"/>
      <c r="P179" s="258"/>
      <c r="Q179" s="258"/>
      <c r="R179" s="258"/>
      <c r="S179" s="258"/>
      <c r="T179" s="258"/>
      <c r="U179" s="258"/>
      <c r="V179" s="258"/>
      <c r="W179" s="258"/>
      <c r="X179" s="259"/>
      <c r="Y179" s="14"/>
      <c r="Z179" s="14"/>
      <c r="AA179" s="14"/>
      <c r="AB179" s="14"/>
      <c r="AC179" s="14"/>
      <c r="AD179" s="14"/>
      <c r="AE179" s="14"/>
      <c r="AT179" s="260" t="s">
        <v>206</v>
      </c>
      <c r="AU179" s="260" t="s">
        <v>84</v>
      </c>
      <c r="AV179" s="14" t="s">
        <v>84</v>
      </c>
      <c r="AW179" s="14" t="s">
        <v>5</v>
      </c>
      <c r="AX179" s="14" t="s">
        <v>74</v>
      </c>
      <c r="AY179" s="260" t="s">
        <v>194</v>
      </c>
    </row>
    <row r="180" s="13" customFormat="1">
      <c r="A180" s="13"/>
      <c r="B180" s="239"/>
      <c r="C180" s="240"/>
      <c r="D180" s="241" t="s">
        <v>206</v>
      </c>
      <c r="E180" s="242" t="s">
        <v>20</v>
      </c>
      <c r="F180" s="243" t="s">
        <v>2362</v>
      </c>
      <c r="G180" s="240"/>
      <c r="H180" s="242" t="s">
        <v>20</v>
      </c>
      <c r="I180" s="244"/>
      <c r="J180" s="244"/>
      <c r="K180" s="240"/>
      <c r="L180" s="240"/>
      <c r="M180" s="245"/>
      <c r="N180" s="246"/>
      <c r="O180" s="247"/>
      <c r="P180" s="247"/>
      <c r="Q180" s="247"/>
      <c r="R180" s="247"/>
      <c r="S180" s="247"/>
      <c r="T180" s="247"/>
      <c r="U180" s="247"/>
      <c r="V180" s="247"/>
      <c r="W180" s="247"/>
      <c r="X180" s="248"/>
      <c r="Y180" s="13"/>
      <c r="Z180" s="13"/>
      <c r="AA180" s="13"/>
      <c r="AB180" s="13"/>
      <c r="AC180" s="13"/>
      <c r="AD180" s="13"/>
      <c r="AE180" s="13"/>
      <c r="AT180" s="249" t="s">
        <v>206</v>
      </c>
      <c r="AU180" s="249" t="s">
        <v>84</v>
      </c>
      <c r="AV180" s="13" t="s">
        <v>82</v>
      </c>
      <c r="AW180" s="13" t="s">
        <v>5</v>
      </c>
      <c r="AX180" s="13" t="s">
        <v>74</v>
      </c>
      <c r="AY180" s="249" t="s">
        <v>194</v>
      </c>
    </row>
    <row r="181" s="14" customFormat="1">
      <c r="A181" s="14"/>
      <c r="B181" s="250"/>
      <c r="C181" s="251"/>
      <c r="D181" s="241" t="s">
        <v>206</v>
      </c>
      <c r="E181" s="252" t="s">
        <v>20</v>
      </c>
      <c r="F181" s="253" t="s">
        <v>2363</v>
      </c>
      <c r="G181" s="251"/>
      <c r="H181" s="254">
        <v>2.7000000000000002</v>
      </c>
      <c r="I181" s="255"/>
      <c r="J181" s="255"/>
      <c r="K181" s="251"/>
      <c r="L181" s="251"/>
      <c r="M181" s="256"/>
      <c r="N181" s="257"/>
      <c r="O181" s="258"/>
      <c r="P181" s="258"/>
      <c r="Q181" s="258"/>
      <c r="R181" s="258"/>
      <c r="S181" s="258"/>
      <c r="T181" s="258"/>
      <c r="U181" s="258"/>
      <c r="V181" s="258"/>
      <c r="W181" s="258"/>
      <c r="X181" s="259"/>
      <c r="Y181" s="14"/>
      <c r="Z181" s="14"/>
      <c r="AA181" s="14"/>
      <c r="AB181" s="14"/>
      <c r="AC181" s="14"/>
      <c r="AD181" s="14"/>
      <c r="AE181" s="14"/>
      <c r="AT181" s="260" t="s">
        <v>206</v>
      </c>
      <c r="AU181" s="260" t="s">
        <v>84</v>
      </c>
      <c r="AV181" s="14" t="s">
        <v>84</v>
      </c>
      <c r="AW181" s="14" t="s">
        <v>5</v>
      </c>
      <c r="AX181" s="14" t="s">
        <v>74</v>
      </c>
      <c r="AY181" s="260" t="s">
        <v>194</v>
      </c>
    </row>
    <row r="182" s="15" customFormat="1">
      <c r="A182" s="15"/>
      <c r="B182" s="261"/>
      <c r="C182" s="262"/>
      <c r="D182" s="241" t="s">
        <v>206</v>
      </c>
      <c r="E182" s="263" t="s">
        <v>20</v>
      </c>
      <c r="F182" s="264" t="s">
        <v>210</v>
      </c>
      <c r="G182" s="262"/>
      <c r="H182" s="265">
        <v>348.90299999999996</v>
      </c>
      <c r="I182" s="266"/>
      <c r="J182" s="266"/>
      <c r="K182" s="262"/>
      <c r="L182" s="262"/>
      <c r="M182" s="267"/>
      <c r="N182" s="268"/>
      <c r="O182" s="269"/>
      <c r="P182" s="269"/>
      <c r="Q182" s="269"/>
      <c r="R182" s="269"/>
      <c r="S182" s="269"/>
      <c r="T182" s="269"/>
      <c r="U182" s="269"/>
      <c r="V182" s="269"/>
      <c r="W182" s="269"/>
      <c r="X182" s="270"/>
      <c r="Y182" s="15"/>
      <c r="Z182" s="15"/>
      <c r="AA182" s="15"/>
      <c r="AB182" s="15"/>
      <c r="AC182" s="15"/>
      <c r="AD182" s="15"/>
      <c r="AE182" s="15"/>
      <c r="AT182" s="271" t="s">
        <v>206</v>
      </c>
      <c r="AU182" s="271" t="s">
        <v>84</v>
      </c>
      <c r="AV182" s="15" t="s">
        <v>202</v>
      </c>
      <c r="AW182" s="15" t="s">
        <v>5</v>
      </c>
      <c r="AX182" s="15" t="s">
        <v>82</v>
      </c>
      <c r="AY182" s="271" t="s">
        <v>194</v>
      </c>
    </row>
    <row r="183" s="2" customFormat="1" ht="24.15" customHeight="1">
      <c r="A183" s="41"/>
      <c r="B183" s="42"/>
      <c r="C183" s="220" t="s">
        <v>243</v>
      </c>
      <c r="D183" s="220" t="s">
        <v>197</v>
      </c>
      <c r="E183" s="221" t="s">
        <v>267</v>
      </c>
      <c r="F183" s="222" t="s">
        <v>268</v>
      </c>
      <c r="G183" s="223" t="s">
        <v>218</v>
      </c>
      <c r="H183" s="224">
        <v>348.90300000000002</v>
      </c>
      <c r="I183" s="225"/>
      <c r="J183" s="225"/>
      <c r="K183" s="226">
        <f>ROUND(P183*H183,2)</f>
        <v>0</v>
      </c>
      <c r="L183" s="222" t="s">
        <v>201</v>
      </c>
      <c r="M183" s="47"/>
      <c r="N183" s="227" t="s">
        <v>20</v>
      </c>
      <c r="O183" s="228" t="s">
        <v>43</v>
      </c>
      <c r="P183" s="229">
        <f>I183+J183</f>
        <v>0</v>
      </c>
      <c r="Q183" s="229">
        <f>ROUND(I183*H183,2)</f>
        <v>0</v>
      </c>
      <c r="R183" s="229">
        <f>ROUND(J183*H183,2)</f>
        <v>0</v>
      </c>
      <c r="S183" s="87"/>
      <c r="T183" s="230">
        <f>S183*H183</f>
        <v>0</v>
      </c>
      <c r="U183" s="230">
        <v>0</v>
      </c>
      <c r="V183" s="230">
        <f>U183*H183</f>
        <v>0</v>
      </c>
      <c r="W183" s="230">
        <v>0</v>
      </c>
      <c r="X183" s="231">
        <f>W183*H183</f>
        <v>0</v>
      </c>
      <c r="Y183" s="41"/>
      <c r="Z183" s="41"/>
      <c r="AA183" s="41"/>
      <c r="AB183" s="41"/>
      <c r="AC183" s="41"/>
      <c r="AD183" s="41"/>
      <c r="AE183" s="41"/>
      <c r="AR183" s="232" t="s">
        <v>202</v>
      </c>
      <c r="AT183" s="232" t="s">
        <v>197</v>
      </c>
      <c r="AU183" s="232" t="s">
        <v>84</v>
      </c>
      <c r="AY183" s="20" t="s">
        <v>194</v>
      </c>
      <c r="BE183" s="233">
        <f>IF(O183="základní",K183,0)</f>
        <v>0</v>
      </c>
      <c r="BF183" s="233">
        <f>IF(O183="snížená",K183,0)</f>
        <v>0</v>
      </c>
      <c r="BG183" s="233">
        <f>IF(O183="zákl. přenesená",K183,0)</f>
        <v>0</v>
      </c>
      <c r="BH183" s="233">
        <f>IF(O183="sníž. přenesená",K183,0)</f>
        <v>0</v>
      </c>
      <c r="BI183" s="233">
        <f>IF(O183="nulová",K183,0)</f>
        <v>0</v>
      </c>
      <c r="BJ183" s="20" t="s">
        <v>82</v>
      </c>
      <c r="BK183" s="233">
        <f>ROUND(P183*H183,2)</f>
        <v>0</v>
      </c>
      <c r="BL183" s="20" t="s">
        <v>202</v>
      </c>
      <c r="BM183" s="232" t="s">
        <v>2372</v>
      </c>
    </row>
    <row r="184" s="2" customFormat="1">
      <c r="A184" s="41"/>
      <c r="B184" s="42"/>
      <c r="C184" s="43"/>
      <c r="D184" s="234" t="s">
        <v>204</v>
      </c>
      <c r="E184" s="43"/>
      <c r="F184" s="235" t="s">
        <v>270</v>
      </c>
      <c r="G184" s="43"/>
      <c r="H184" s="43"/>
      <c r="I184" s="236"/>
      <c r="J184" s="236"/>
      <c r="K184" s="43"/>
      <c r="L184" s="43"/>
      <c r="M184" s="47"/>
      <c r="N184" s="237"/>
      <c r="O184" s="238"/>
      <c r="P184" s="87"/>
      <c r="Q184" s="87"/>
      <c r="R184" s="87"/>
      <c r="S184" s="87"/>
      <c r="T184" s="87"/>
      <c r="U184" s="87"/>
      <c r="V184" s="87"/>
      <c r="W184" s="87"/>
      <c r="X184" s="88"/>
      <c r="Y184" s="41"/>
      <c r="Z184" s="41"/>
      <c r="AA184" s="41"/>
      <c r="AB184" s="41"/>
      <c r="AC184" s="41"/>
      <c r="AD184" s="41"/>
      <c r="AE184" s="41"/>
      <c r="AT184" s="20" t="s">
        <v>204</v>
      </c>
      <c r="AU184" s="20" t="s">
        <v>84</v>
      </c>
    </row>
    <row r="185" s="13" customFormat="1">
      <c r="A185" s="13"/>
      <c r="B185" s="239"/>
      <c r="C185" s="240"/>
      <c r="D185" s="241" t="s">
        <v>206</v>
      </c>
      <c r="E185" s="242" t="s">
        <v>20</v>
      </c>
      <c r="F185" s="243" t="s">
        <v>2336</v>
      </c>
      <c r="G185" s="240"/>
      <c r="H185" s="242" t="s">
        <v>20</v>
      </c>
      <c r="I185" s="244"/>
      <c r="J185" s="244"/>
      <c r="K185" s="240"/>
      <c r="L185" s="240"/>
      <c r="M185" s="245"/>
      <c r="N185" s="246"/>
      <c r="O185" s="247"/>
      <c r="P185" s="247"/>
      <c r="Q185" s="247"/>
      <c r="R185" s="247"/>
      <c r="S185" s="247"/>
      <c r="T185" s="247"/>
      <c r="U185" s="247"/>
      <c r="V185" s="247"/>
      <c r="W185" s="247"/>
      <c r="X185" s="248"/>
      <c r="Y185" s="13"/>
      <c r="Z185" s="13"/>
      <c r="AA185" s="13"/>
      <c r="AB185" s="13"/>
      <c r="AC185" s="13"/>
      <c r="AD185" s="13"/>
      <c r="AE185" s="13"/>
      <c r="AT185" s="249" t="s">
        <v>206</v>
      </c>
      <c r="AU185" s="249" t="s">
        <v>84</v>
      </c>
      <c r="AV185" s="13" t="s">
        <v>82</v>
      </c>
      <c r="AW185" s="13" t="s">
        <v>5</v>
      </c>
      <c r="AX185" s="13" t="s">
        <v>74</v>
      </c>
      <c r="AY185" s="249" t="s">
        <v>194</v>
      </c>
    </row>
    <row r="186" s="13" customFormat="1">
      <c r="A186" s="13"/>
      <c r="B186" s="239"/>
      <c r="C186" s="240"/>
      <c r="D186" s="241" t="s">
        <v>206</v>
      </c>
      <c r="E186" s="242" t="s">
        <v>20</v>
      </c>
      <c r="F186" s="243" t="s">
        <v>2349</v>
      </c>
      <c r="G186" s="240"/>
      <c r="H186" s="242" t="s">
        <v>20</v>
      </c>
      <c r="I186" s="244"/>
      <c r="J186" s="244"/>
      <c r="K186" s="240"/>
      <c r="L186" s="240"/>
      <c r="M186" s="245"/>
      <c r="N186" s="246"/>
      <c r="O186" s="247"/>
      <c r="P186" s="247"/>
      <c r="Q186" s="247"/>
      <c r="R186" s="247"/>
      <c r="S186" s="247"/>
      <c r="T186" s="247"/>
      <c r="U186" s="247"/>
      <c r="V186" s="247"/>
      <c r="W186" s="247"/>
      <c r="X186" s="248"/>
      <c r="Y186" s="13"/>
      <c r="Z186" s="13"/>
      <c r="AA186" s="13"/>
      <c r="AB186" s="13"/>
      <c r="AC186" s="13"/>
      <c r="AD186" s="13"/>
      <c r="AE186" s="13"/>
      <c r="AT186" s="249" t="s">
        <v>206</v>
      </c>
      <c r="AU186" s="249" t="s">
        <v>84</v>
      </c>
      <c r="AV186" s="13" t="s">
        <v>82</v>
      </c>
      <c r="AW186" s="13" t="s">
        <v>5</v>
      </c>
      <c r="AX186" s="13" t="s">
        <v>74</v>
      </c>
      <c r="AY186" s="249" t="s">
        <v>194</v>
      </c>
    </row>
    <row r="187" s="14" customFormat="1">
      <c r="A187" s="14"/>
      <c r="B187" s="250"/>
      <c r="C187" s="251"/>
      <c r="D187" s="241" t="s">
        <v>206</v>
      </c>
      <c r="E187" s="252" t="s">
        <v>20</v>
      </c>
      <c r="F187" s="253" t="s">
        <v>2350</v>
      </c>
      <c r="G187" s="251"/>
      <c r="H187" s="254">
        <v>102.92</v>
      </c>
      <c r="I187" s="255"/>
      <c r="J187" s="255"/>
      <c r="K187" s="251"/>
      <c r="L187" s="251"/>
      <c r="M187" s="256"/>
      <c r="N187" s="257"/>
      <c r="O187" s="258"/>
      <c r="P187" s="258"/>
      <c r="Q187" s="258"/>
      <c r="R187" s="258"/>
      <c r="S187" s="258"/>
      <c r="T187" s="258"/>
      <c r="U187" s="258"/>
      <c r="V187" s="258"/>
      <c r="W187" s="258"/>
      <c r="X187" s="259"/>
      <c r="Y187" s="14"/>
      <c r="Z187" s="14"/>
      <c r="AA187" s="14"/>
      <c r="AB187" s="14"/>
      <c r="AC187" s="14"/>
      <c r="AD187" s="14"/>
      <c r="AE187" s="14"/>
      <c r="AT187" s="260" t="s">
        <v>206</v>
      </c>
      <c r="AU187" s="260" t="s">
        <v>84</v>
      </c>
      <c r="AV187" s="14" t="s">
        <v>84</v>
      </c>
      <c r="AW187" s="14" t="s">
        <v>5</v>
      </c>
      <c r="AX187" s="14" t="s">
        <v>74</v>
      </c>
      <c r="AY187" s="260" t="s">
        <v>194</v>
      </c>
    </row>
    <row r="188" s="13" customFormat="1">
      <c r="A188" s="13"/>
      <c r="B188" s="239"/>
      <c r="C188" s="240"/>
      <c r="D188" s="241" t="s">
        <v>206</v>
      </c>
      <c r="E188" s="242" t="s">
        <v>20</v>
      </c>
      <c r="F188" s="243" t="s">
        <v>2351</v>
      </c>
      <c r="G188" s="240"/>
      <c r="H188" s="242" t="s">
        <v>20</v>
      </c>
      <c r="I188" s="244"/>
      <c r="J188" s="244"/>
      <c r="K188" s="240"/>
      <c r="L188" s="240"/>
      <c r="M188" s="245"/>
      <c r="N188" s="246"/>
      <c r="O188" s="247"/>
      <c r="P188" s="247"/>
      <c r="Q188" s="247"/>
      <c r="R188" s="247"/>
      <c r="S188" s="247"/>
      <c r="T188" s="247"/>
      <c r="U188" s="247"/>
      <c r="V188" s="247"/>
      <c r="W188" s="247"/>
      <c r="X188" s="248"/>
      <c r="Y188" s="13"/>
      <c r="Z188" s="13"/>
      <c r="AA188" s="13"/>
      <c r="AB188" s="13"/>
      <c r="AC188" s="13"/>
      <c r="AD188" s="13"/>
      <c r="AE188" s="13"/>
      <c r="AT188" s="249" t="s">
        <v>206</v>
      </c>
      <c r="AU188" s="249" t="s">
        <v>84</v>
      </c>
      <c r="AV188" s="13" t="s">
        <v>82</v>
      </c>
      <c r="AW188" s="13" t="s">
        <v>5</v>
      </c>
      <c r="AX188" s="13" t="s">
        <v>74</v>
      </c>
      <c r="AY188" s="249" t="s">
        <v>194</v>
      </c>
    </row>
    <row r="189" s="14" customFormat="1">
      <c r="A189" s="14"/>
      <c r="B189" s="250"/>
      <c r="C189" s="251"/>
      <c r="D189" s="241" t="s">
        <v>206</v>
      </c>
      <c r="E189" s="252" t="s">
        <v>20</v>
      </c>
      <c r="F189" s="253" t="s">
        <v>2352</v>
      </c>
      <c r="G189" s="251"/>
      <c r="H189" s="254">
        <v>47.167999999999999</v>
      </c>
      <c r="I189" s="255"/>
      <c r="J189" s="255"/>
      <c r="K189" s="251"/>
      <c r="L189" s="251"/>
      <c r="M189" s="256"/>
      <c r="N189" s="257"/>
      <c r="O189" s="258"/>
      <c r="P189" s="258"/>
      <c r="Q189" s="258"/>
      <c r="R189" s="258"/>
      <c r="S189" s="258"/>
      <c r="T189" s="258"/>
      <c r="U189" s="258"/>
      <c r="V189" s="258"/>
      <c r="W189" s="258"/>
      <c r="X189" s="259"/>
      <c r="Y189" s="14"/>
      <c r="Z189" s="14"/>
      <c r="AA189" s="14"/>
      <c r="AB189" s="14"/>
      <c r="AC189" s="14"/>
      <c r="AD189" s="14"/>
      <c r="AE189" s="14"/>
      <c r="AT189" s="260" t="s">
        <v>206</v>
      </c>
      <c r="AU189" s="260" t="s">
        <v>84</v>
      </c>
      <c r="AV189" s="14" t="s">
        <v>84</v>
      </c>
      <c r="AW189" s="14" t="s">
        <v>5</v>
      </c>
      <c r="AX189" s="14" t="s">
        <v>74</v>
      </c>
      <c r="AY189" s="260" t="s">
        <v>194</v>
      </c>
    </row>
    <row r="190" s="13" customFormat="1">
      <c r="A190" s="13"/>
      <c r="B190" s="239"/>
      <c r="C190" s="240"/>
      <c r="D190" s="241" t="s">
        <v>206</v>
      </c>
      <c r="E190" s="242" t="s">
        <v>20</v>
      </c>
      <c r="F190" s="243" t="s">
        <v>2353</v>
      </c>
      <c r="G190" s="240"/>
      <c r="H190" s="242" t="s">
        <v>20</v>
      </c>
      <c r="I190" s="244"/>
      <c r="J190" s="244"/>
      <c r="K190" s="240"/>
      <c r="L190" s="240"/>
      <c r="M190" s="245"/>
      <c r="N190" s="246"/>
      <c r="O190" s="247"/>
      <c r="P190" s="247"/>
      <c r="Q190" s="247"/>
      <c r="R190" s="247"/>
      <c r="S190" s="247"/>
      <c r="T190" s="247"/>
      <c r="U190" s="247"/>
      <c r="V190" s="247"/>
      <c r="W190" s="247"/>
      <c r="X190" s="248"/>
      <c r="Y190" s="13"/>
      <c r="Z190" s="13"/>
      <c r="AA190" s="13"/>
      <c r="AB190" s="13"/>
      <c r="AC190" s="13"/>
      <c r="AD190" s="13"/>
      <c r="AE190" s="13"/>
      <c r="AT190" s="249" t="s">
        <v>206</v>
      </c>
      <c r="AU190" s="249" t="s">
        <v>84</v>
      </c>
      <c r="AV190" s="13" t="s">
        <v>82</v>
      </c>
      <c r="AW190" s="13" t="s">
        <v>5</v>
      </c>
      <c r="AX190" s="13" t="s">
        <v>74</v>
      </c>
      <c r="AY190" s="249" t="s">
        <v>194</v>
      </c>
    </row>
    <row r="191" s="14" customFormat="1">
      <c r="A191" s="14"/>
      <c r="B191" s="250"/>
      <c r="C191" s="251"/>
      <c r="D191" s="241" t="s">
        <v>206</v>
      </c>
      <c r="E191" s="252" t="s">
        <v>20</v>
      </c>
      <c r="F191" s="253" t="s">
        <v>2354</v>
      </c>
      <c r="G191" s="251"/>
      <c r="H191" s="254">
        <v>75.581999999999994</v>
      </c>
      <c r="I191" s="255"/>
      <c r="J191" s="255"/>
      <c r="K191" s="251"/>
      <c r="L191" s="251"/>
      <c r="M191" s="256"/>
      <c r="N191" s="257"/>
      <c r="O191" s="258"/>
      <c r="P191" s="258"/>
      <c r="Q191" s="258"/>
      <c r="R191" s="258"/>
      <c r="S191" s="258"/>
      <c r="T191" s="258"/>
      <c r="U191" s="258"/>
      <c r="V191" s="258"/>
      <c r="W191" s="258"/>
      <c r="X191" s="259"/>
      <c r="Y191" s="14"/>
      <c r="Z191" s="14"/>
      <c r="AA191" s="14"/>
      <c r="AB191" s="14"/>
      <c r="AC191" s="14"/>
      <c r="AD191" s="14"/>
      <c r="AE191" s="14"/>
      <c r="AT191" s="260" t="s">
        <v>206</v>
      </c>
      <c r="AU191" s="260" t="s">
        <v>84</v>
      </c>
      <c r="AV191" s="14" t="s">
        <v>84</v>
      </c>
      <c r="AW191" s="14" t="s">
        <v>5</v>
      </c>
      <c r="AX191" s="14" t="s">
        <v>74</v>
      </c>
      <c r="AY191" s="260" t="s">
        <v>194</v>
      </c>
    </row>
    <row r="192" s="13" customFormat="1">
      <c r="A192" s="13"/>
      <c r="B192" s="239"/>
      <c r="C192" s="240"/>
      <c r="D192" s="241" t="s">
        <v>206</v>
      </c>
      <c r="E192" s="242" t="s">
        <v>20</v>
      </c>
      <c r="F192" s="243" t="s">
        <v>2355</v>
      </c>
      <c r="G192" s="240"/>
      <c r="H192" s="242" t="s">
        <v>20</v>
      </c>
      <c r="I192" s="244"/>
      <c r="J192" s="244"/>
      <c r="K192" s="240"/>
      <c r="L192" s="240"/>
      <c r="M192" s="245"/>
      <c r="N192" s="246"/>
      <c r="O192" s="247"/>
      <c r="P192" s="247"/>
      <c r="Q192" s="247"/>
      <c r="R192" s="247"/>
      <c r="S192" s="247"/>
      <c r="T192" s="247"/>
      <c r="U192" s="247"/>
      <c r="V192" s="247"/>
      <c r="W192" s="247"/>
      <c r="X192" s="248"/>
      <c r="Y192" s="13"/>
      <c r="Z192" s="13"/>
      <c r="AA192" s="13"/>
      <c r="AB192" s="13"/>
      <c r="AC192" s="13"/>
      <c r="AD192" s="13"/>
      <c r="AE192" s="13"/>
      <c r="AT192" s="249" t="s">
        <v>206</v>
      </c>
      <c r="AU192" s="249" t="s">
        <v>84</v>
      </c>
      <c r="AV192" s="13" t="s">
        <v>82</v>
      </c>
      <c r="AW192" s="13" t="s">
        <v>5</v>
      </c>
      <c r="AX192" s="13" t="s">
        <v>74</v>
      </c>
      <c r="AY192" s="249" t="s">
        <v>194</v>
      </c>
    </row>
    <row r="193" s="14" customFormat="1">
      <c r="A193" s="14"/>
      <c r="B193" s="250"/>
      <c r="C193" s="251"/>
      <c r="D193" s="241" t="s">
        <v>206</v>
      </c>
      <c r="E193" s="252" t="s">
        <v>20</v>
      </c>
      <c r="F193" s="253" t="s">
        <v>2356</v>
      </c>
      <c r="G193" s="251"/>
      <c r="H193" s="254">
        <v>19.173999999999999</v>
      </c>
      <c r="I193" s="255"/>
      <c r="J193" s="255"/>
      <c r="K193" s="251"/>
      <c r="L193" s="251"/>
      <c r="M193" s="256"/>
      <c r="N193" s="257"/>
      <c r="O193" s="258"/>
      <c r="P193" s="258"/>
      <c r="Q193" s="258"/>
      <c r="R193" s="258"/>
      <c r="S193" s="258"/>
      <c r="T193" s="258"/>
      <c r="U193" s="258"/>
      <c r="V193" s="258"/>
      <c r="W193" s="258"/>
      <c r="X193" s="259"/>
      <c r="Y193" s="14"/>
      <c r="Z193" s="14"/>
      <c r="AA193" s="14"/>
      <c r="AB193" s="14"/>
      <c r="AC193" s="14"/>
      <c r="AD193" s="14"/>
      <c r="AE193" s="14"/>
      <c r="AT193" s="260" t="s">
        <v>206</v>
      </c>
      <c r="AU193" s="260" t="s">
        <v>84</v>
      </c>
      <c r="AV193" s="14" t="s">
        <v>84</v>
      </c>
      <c r="AW193" s="14" t="s">
        <v>5</v>
      </c>
      <c r="AX193" s="14" t="s">
        <v>74</v>
      </c>
      <c r="AY193" s="260" t="s">
        <v>194</v>
      </c>
    </row>
    <row r="194" s="13" customFormat="1">
      <c r="A194" s="13"/>
      <c r="B194" s="239"/>
      <c r="C194" s="240"/>
      <c r="D194" s="241" t="s">
        <v>206</v>
      </c>
      <c r="E194" s="242" t="s">
        <v>20</v>
      </c>
      <c r="F194" s="243" t="s">
        <v>2357</v>
      </c>
      <c r="G194" s="240"/>
      <c r="H194" s="242" t="s">
        <v>20</v>
      </c>
      <c r="I194" s="244"/>
      <c r="J194" s="244"/>
      <c r="K194" s="240"/>
      <c r="L194" s="240"/>
      <c r="M194" s="245"/>
      <c r="N194" s="246"/>
      <c r="O194" s="247"/>
      <c r="P194" s="247"/>
      <c r="Q194" s="247"/>
      <c r="R194" s="247"/>
      <c r="S194" s="247"/>
      <c r="T194" s="247"/>
      <c r="U194" s="247"/>
      <c r="V194" s="247"/>
      <c r="W194" s="247"/>
      <c r="X194" s="248"/>
      <c r="Y194" s="13"/>
      <c r="Z194" s="13"/>
      <c r="AA194" s="13"/>
      <c r="AB194" s="13"/>
      <c r="AC194" s="13"/>
      <c r="AD194" s="13"/>
      <c r="AE194" s="13"/>
      <c r="AT194" s="249" t="s">
        <v>206</v>
      </c>
      <c r="AU194" s="249" t="s">
        <v>84</v>
      </c>
      <c r="AV194" s="13" t="s">
        <v>82</v>
      </c>
      <c r="AW194" s="13" t="s">
        <v>5</v>
      </c>
      <c r="AX194" s="13" t="s">
        <v>74</v>
      </c>
      <c r="AY194" s="249" t="s">
        <v>194</v>
      </c>
    </row>
    <row r="195" s="14" customFormat="1">
      <c r="A195" s="14"/>
      <c r="B195" s="250"/>
      <c r="C195" s="251"/>
      <c r="D195" s="241" t="s">
        <v>206</v>
      </c>
      <c r="E195" s="252" t="s">
        <v>20</v>
      </c>
      <c r="F195" s="253" t="s">
        <v>2358</v>
      </c>
      <c r="G195" s="251"/>
      <c r="H195" s="254">
        <v>95.022999999999996</v>
      </c>
      <c r="I195" s="255"/>
      <c r="J195" s="255"/>
      <c r="K195" s="251"/>
      <c r="L195" s="251"/>
      <c r="M195" s="256"/>
      <c r="N195" s="257"/>
      <c r="O195" s="258"/>
      <c r="P195" s="258"/>
      <c r="Q195" s="258"/>
      <c r="R195" s="258"/>
      <c r="S195" s="258"/>
      <c r="T195" s="258"/>
      <c r="U195" s="258"/>
      <c r="V195" s="258"/>
      <c r="W195" s="258"/>
      <c r="X195" s="259"/>
      <c r="Y195" s="14"/>
      <c r="Z195" s="14"/>
      <c r="AA195" s="14"/>
      <c r="AB195" s="14"/>
      <c r="AC195" s="14"/>
      <c r="AD195" s="14"/>
      <c r="AE195" s="14"/>
      <c r="AT195" s="260" t="s">
        <v>206</v>
      </c>
      <c r="AU195" s="260" t="s">
        <v>84</v>
      </c>
      <c r="AV195" s="14" t="s">
        <v>84</v>
      </c>
      <c r="AW195" s="14" t="s">
        <v>5</v>
      </c>
      <c r="AX195" s="14" t="s">
        <v>74</v>
      </c>
      <c r="AY195" s="260" t="s">
        <v>194</v>
      </c>
    </row>
    <row r="196" s="13" customFormat="1">
      <c r="A196" s="13"/>
      <c r="B196" s="239"/>
      <c r="C196" s="240"/>
      <c r="D196" s="241" t="s">
        <v>206</v>
      </c>
      <c r="E196" s="242" t="s">
        <v>20</v>
      </c>
      <c r="F196" s="243" t="s">
        <v>2359</v>
      </c>
      <c r="G196" s="240"/>
      <c r="H196" s="242" t="s">
        <v>20</v>
      </c>
      <c r="I196" s="244"/>
      <c r="J196" s="244"/>
      <c r="K196" s="240"/>
      <c r="L196" s="240"/>
      <c r="M196" s="245"/>
      <c r="N196" s="246"/>
      <c r="O196" s="247"/>
      <c r="P196" s="247"/>
      <c r="Q196" s="247"/>
      <c r="R196" s="247"/>
      <c r="S196" s="247"/>
      <c r="T196" s="247"/>
      <c r="U196" s="247"/>
      <c r="V196" s="247"/>
      <c r="W196" s="247"/>
      <c r="X196" s="248"/>
      <c r="Y196" s="13"/>
      <c r="Z196" s="13"/>
      <c r="AA196" s="13"/>
      <c r="AB196" s="13"/>
      <c r="AC196" s="13"/>
      <c r="AD196" s="13"/>
      <c r="AE196" s="13"/>
      <c r="AT196" s="249" t="s">
        <v>206</v>
      </c>
      <c r="AU196" s="249" t="s">
        <v>84</v>
      </c>
      <c r="AV196" s="13" t="s">
        <v>82</v>
      </c>
      <c r="AW196" s="13" t="s">
        <v>5</v>
      </c>
      <c r="AX196" s="13" t="s">
        <v>74</v>
      </c>
      <c r="AY196" s="249" t="s">
        <v>194</v>
      </c>
    </row>
    <row r="197" s="14" customFormat="1">
      <c r="A197" s="14"/>
      <c r="B197" s="250"/>
      <c r="C197" s="251"/>
      <c r="D197" s="241" t="s">
        <v>206</v>
      </c>
      <c r="E197" s="252" t="s">
        <v>20</v>
      </c>
      <c r="F197" s="253" t="s">
        <v>2360</v>
      </c>
      <c r="G197" s="251"/>
      <c r="H197" s="254">
        <v>6.3360000000000003</v>
      </c>
      <c r="I197" s="255"/>
      <c r="J197" s="255"/>
      <c r="K197" s="251"/>
      <c r="L197" s="251"/>
      <c r="M197" s="256"/>
      <c r="N197" s="257"/>
      <c r="O197" s="258"/>
      <c r="P197" s="258"/>
      <c r="Q197" s="258"/>
      <c r="R197" s="258"/>
      <c r="S197" s="258"/>
      <c r="T197" s="258"/>
      <c r="U197" s="258"/>
      <c r="V197" s="258"/>
      <c r="W197" s="258"/>
      <c r="X197" s="259"/>
      <c r="Y197" s="14"/>
      <c r="Z197" s="14"/>
      <c r="AA197" s="14"/>
      <c r="AB197" s="14"/>
      <c r="AC197" s="14"/>
      <c r="AD197" s="14"/>
      <c r="AE197" s="14"/>
      <c r="AT197" s="260" t="s">
        <v>206</v>
      </c>
      <c r="AU197" s="260" t="s">
        <v>84</v>
      </c>
      <c r="AV197" s="14" t="s">
        <v>84</v>
      </c>
      <c r="AW197" s="14" t="s">
        <v>5</v>
      </c>
      <c r="AX197" s="14" t="s">
        <v>74</v>
      </c>
      <c r="AY197" s="260" t="s">
        <v>194</v>
      </c>
    </row>
    <row r="198" s="14" customFormat="1">
      <c r="A198" s="14"/>
      <c r="B198" s="250"/>
      <c r="C198" s="251"/>
      <c r="D198" s="241" t="s">
        <v>206</v>
      </c>
      <c r="E198" s="252" t="s">
        <v>20</v>
      </c>
      <c r="F198" s="253" t="s">
        <v>2361</v>
      </c>
      <c r="G198" s="251"/>
      <c r="H198" s="254">
        <v>0</v>
      </c>
      <c r="I198" s="255"/>
      <c r="J198" s="255"/>
      <c r="K198" s="251"/>
      <c r="L198" s="251"/>
      <c r="M198" s="256"/>
      <c r="N198" s="257"/>
      <c r="O198" s="258"/>
      <c r="P198" s="258"/>
      <c r="Q198" s="258"/>
      <c r="R198" s="258"/>
      <c r="S198" s="258"/>
      <c r="T198" s="258"/>
      <c r="U198" s="258"/>
      <c r="V198" s="258"/>
      <c r="W198" s="258"/>
      <c r="X198" s="259"/>
      <c r="Y198" s="14"/>
      <c r="Z198" s="14"/>
      <c r="AA198" s="14"/>
      <c r="AB198" s="14"/>
      <c r="AC198" s="14"/>
      <c r="AD198" s="14"/>
      <c r="AE198" s="14"/>
      <c r="AT198" s="260" t="s">
        <v>206</v>
      </c>
      <c r="AU198" s="260" t="s">
        <v>84</v>
      </c>
      <c r="AV198" s="14" t="s">
        <v>84</v>
      </c>
      <c r="AW198" s="14" t="s">
        <v>5</v>
      </c>
      <c r="AX198" s="14" t="s">
        <v>74</v>
      </c>
      <c r="AY198" s="260" t="s">
        <v>194</v>
      </c>
    </row>
    <row r="199" s="13" customFormat="1">
      <c r="A199" s="13"/>
      <c r="B199" s="239"/>
      <c r="C199" s="240"/>
      <c r="D199" s="241" t="s">
        <v>206</v>
      </c>
      <c r="E199" s="242" t="s">
        <v>20</v>
      </c>
      <c r="F199" s="243" t="s">
        <v>2362</v>
      </c>
      <c r="G199" s="240"/>
      <c r="H199" s="242" t="s">
        <v>20</v>
      </c>
      <c r="I199" s="244"/>
      <c r="J199" s="244"/>
      <c r="K199" s="240"/>
      <c r="L199" s="240"/>
      <c r="M199" s="245"/>
      <c r="N199" s="246"/>
      <c r="O199" s="247"/>
      <c r="P199" s="247"/>
      <c r="Q199" s="247"/>
      <c r="R199" s="247"/>
      <c r="S199" s="247"/>
      <c r="T199" s="247"/>
      <c r="U199" s="247"/>
      <c r="V199" s="247"/>
      <c r="W199" s="247"/>
      <c r="X199" s="248"/>
      <c r="Y199" s="13"/>
      <c r="Z199" s="13"/>
      <c r="AA199" s="13"/>
      <c r="AB199" s="13"/>
      <c r="AC199" s="13"/>
      <c r="AD199" s="13"/>
      <c r="AE199" s="13"/>
      <c r="AT199" s="249" t="s">
        <v>206</v>
      </c>
      <c r="AU199" s="249" t="s">
        <v>84</v>
      </c>
      <c r="AV199" s="13" t="s">
        <v>82</v>
      </c>
      <c r="AW199" s="13" t="s">
        <v>5</v>
      </c>
      <c r="AX199" s="13" t="s">
        <v>74</v>
      </c>
      <c r="AY199" s="249" t="s">
        <v>194</v>
      </c>
    </row>
    <row r="200" s="14" customFormat="1">
      <c r="A200" s="14"/>
      <c r="B200" s="250"/>
      <c r="C200" s="251"/>
      <c r="D200" s="241" t="s">
        <v>206</v>
      </c>
      <c r="E200" s="252" t="s">
        <v>20</v>
      </c>
      <c r="F200" s="253" t="s">
        <v>2363</v>
      </c>
      <c r="G200" s="251"/>
      <c r="H200" s="254">
        <v>2.7000000000000002</v>
      </c>
      <c r="I200" s="255"/>
      <c r="J200" s="255"/>
      <c r="K200" s="251"/>
      <c r="L200" s="251"/>
      <c r="M200" s="256"/>
      <c r="N200" s="257"/>
      <c r="O200" s="258"/>
      <c r="P200" s="258"/>
      <c r="Q200" s="258"/>
      <c r="R200" s="258"/>
      <c r="S200" s="258"/>
      <c r="T200" s="258"/>
      <c r="U200" s="258"/>
      <c r="V200" s="258"/>
      <c r="W200" s="258"/>
      <c r="X200" s="259"/>
      <c r="Y200" s="14"/>
      <c r="Z200" s="14"/>
      <c r="AA200" s="14"/>
      <c r="AB200" s="14"/>
      <c r="AC200" s="14"/>
      <c r="AD200" s="14"/>
      <c r="AE200" s="14"/>
      <c r="AT200" s="260" t="s">
        <v>206</v>
      </c>
      <c r="AU200" s="260" t="s">
        <v>84</v>
      </c>
      <c r="AV200" s="14" t="s">
        <v>84</v>
      </c>
      <c r="AW200" s="14" t="s">
        <v>5</v>
      </c>
      <c r="AX200" s="14" t="s">
        <v>74</v>
      </c>
      <c r="AY200" s="260" t="s">
        <v>194</v>
      </c>
    </row>
    <row r="201" s="15" customFormat="1">
      <c r="A201" s="15"/>
      <c r="B201" s="261"/>
      <c r="C201" s="262"/>
      <c r="D201" s="241" t="s">
        <v>206</v>
      </c>
      <c r="E201" s="263" t="s">
        <v>20</v>
      </c>
      <c r="F201" s="264" t="s">
        <v>210</v>
      </c>
      <c r="G201" s="262"/>
      <c r="H201" s="265">
        <v>348.90299999999996</v>
      </c>
      <c r="I201" s="266"/>
      <c r="J201" s="266"/>
      <c r="K201" s="262"/>
      <c r="L201" s="262"/>
      <c r="M201" s="267"/>
      <c r="N201" s="268"/>
      <c r="O201" s="269"/>
      <c r="P201" s="269"/>
      <c r="Q201" s="269"/>
      <c r="R201" s="269"/>
      <c r="S201" s="269"/>
      <c r="T201" s="269"/>
      <c r="U201" s="269"/>
      <c r="V201" s="269"/>
      <c r="W201" s="269"/>
      <c r="X201" s="270"/>
      <c r="Y201" s="15"/>
      <c r="Z201" s="15"/>
      <c r="AA201" s="15"/>
      <c r="AB201" s="15"/>
      <c r="AC201" s="15"/>
      <c r="AD201" s="15"/>
      <c r="AE201" s="15"/>
      <c r="AT201" s="271" t="s">
        <v>206</v>
      </c>
      <c r="AU201" s="271" t="s">
        <v>84</v>
      </c>
      <c r="AV201" s="15" t="s">
        <v>202</v>
      </c>
      <c r="AW201" s="15" t="s">
        <v>5</v>
      </c>
      <c r="AX201" s="15" t="s">
        <v>82</v>
      </c>
      <c r="AY201" s="271" t="s">
        <v>194</v>
      </c>
    </row>
    <row r="202" s="2" customFormat="1" ht="24.15" customHeight="1">
      <c r="A202" s="41"/>
      <c r="B202" s="42"/>
      <c r="C202" s="220" t="s">
        <v>248</v>
      </c>
      <c r="D202" s="220" t="s">
        <v>197</v>
      </c>
      <c r="E202" s="221" t="s">
        <v>260</v>
      </c>
      <c r="F202" s="222" t="s">
        <v>261</v>
      </c>
      <c r="G202" s="223" t="s">
        <v>262</v>
      </c>
      <c r="H202" s="224">
        <v>697.80600000000004</v>
      </c>
      <c r="I202" s="225"/>
      <c r="J202" s="225"/>
      <c r="K202" s="226">
        <f>ROUND(P202*H202,2)</f>
        <v>0</v>
      </c>
      <c r="L202" s="222" t="s">
        <v>201</v>
      </c>
      <c r="M202" s="47"/>
      <c r="N202" s="227" t="s">
        <v>20</v>
      </c>
      <c r="O202" s="228" t="s">
        <v>43</v>
      </c>
      <c r="P202" s="229">
        <f>I202+J202</f>
        <v>0</v>
      </c>
      <c r="Q202" s="229">
        <f>ROUND(I202*H202,2)</f>
        <v>0</v>
      </c>
      <c r="R202" s="229">
        <f>ROUND(J202*H202,2)</f>
        <v>0</v>
      </c>
      <c r="S202" s="87"/>
      <c r="T202" s="230">
        <f>S202*H202</f>
        <v>0</v>
      </c>
      <c r="U202" s="230">
        <v>0</v>
      </c>
      <c r="V202" s="230">
        <f>U202*H202</f>
        <v>0</v>
      </c>
      <c r="W202" s="230">
        <v>0</v>
      </c>
      <c r="X202" s="231">
        <f>W202*H202</f>
        <v>0</v>
      </c>
      <c r="Y202" s="41"/>
      <c r="Z202" s="41"/>
      <c r="AA202" s="41"/>
      <c r="AB202" s="41"/>
      <c r="AC202" s="41"/>
      <c r="AD202" s="41"/>
      <c r="AE202" s="41"/>
      <c r="AR202" s="232" t="s">
        <v>202</v>
      </c>
      <c r="AT202" s="232" t="s">
        <v>197</v>
      </c>
      <c r="AU202" s="232" t="s">
        <v>84</v>
      </c>
      <c r="AY202" s="20" t="s">
        <v>194</v>
      </c>
      <c r="BE202" s="233">
        <f>IF(O202="základní",K202,0)</f>
        <v>0</v>
      </c>
      <c r="BF202" s="233">
        <f>IF(O202="snížená",K202,0)</f>
        <v>0</v>
      </c>
      <c r="BG202" s="233">
        <f>IF(O202="zákl. přenesená",K202,0)</f>
        <v>0</v>
      </c>
      <c r="BH202" s="233">
        <f>IF(O202="sníž. přenesená",K202,0)</f>
        <v>0</v>
      </c>
      <c r="BI202" s="233">
        <f>IF(O202="nulová",K202,0)</f>
        <v>0</v>
      </c>
      <c r="BJ202" s="20" t="s">
        <v>82</v>
      </c>
      <c r="BK202" s="233">
        <f>ROUND(P202*H202,2)</f>
        <v>0</v>
      </c>
      <c r="BL202" s="20" t="s">
        <v>202</v>
      </c>
      <c r="BM202" s="232" t="s">
        <v>2373</v>
      </c>
    </row>
    <row r="203" s="2" customFormat="1">
      <c r="A203" s="41"/>
      <c r="B203" s="42"/>
      <c r="C203" s="43"/>
      <c r="D203" s="234" t="s">
        <v>204</v>
      </c>
      <c r="E203" s="43"/>
      <c r="F203" s="235" t="s">
        <v>264</v>
      </c>
      <c r="G203" s="43"/>
      <c r="H203" s="43"/>
      <c r="I203" s="236"/>
      <c r="J203" s="236"/>
      <c r="K203" s="43"/>
      <c r="L203" s="43"/>
      <c r="M203" s="47"/>
      <c r="N203" s="237"/>
      <c r="O203" s="238"/>
      <c r="P203" s="87"/>
      <c r="Q203" s="87"/>
      <c r="R203" s="87"/>
      <c r="S203" s="87"/>
      <c r="T203" s="87"/>
      <c r="U203" s="87"/>
      <c r="V203" s="87"/>
      <c r="W203" s="87"/>
      <c r="X203" s="88"/>
      <c r="Y203" s="41"/>
      <c r="Z203" s="41"/>
      <c r="AA203" s="41"/>
      <c r="AB203" s="41"/>
      <c r="AC203" s="41"/>
      <c r="AD203" s="41"/>
      <c r="AE203" s="41"/>
      <c r="AT203" s="20" t="s">
        <v>204</v>
      </c>
      <c r="AU203" s="20" t="s">
        <v>84</v>
      </c>
    </row>
    <row r="204" s="13" customFormat="1">
      <c r="A204" s="13"/>
      <c r="B204" s="239"/>
      <c r="C204" s="240"/>
      <c r="D204" s="241" t="s">
        <v>206</v>
      </c>
      <c r="E204" s="242" t="s">
        <v>20</v>
      </c>
      <c r="F204" s="243" t="s">
        <v>2336</v>
      </c>
      <c r="G204" s="240"/>
      <c r="H204" s="242" t="s">
        <v>20</v>
      </c>
      <c r="I204" s="244"/>
      <c r="J204" s="244"/>
      <c r="K204" s="240"/>
      <c r="L204" s="240"/>
      <c r="M204" s="245"/>
      <c r="N204" s="246"/>
      <c r="O204" s="247"/>
      <c r="P204" s="247"/>
      <c r="Q204" s="247"/>
      <c r="R204" s="247"/>
      <c r="S204" s="247"/>
      <c r="T204" s="247"/>
      <c r="U204" s="247"/>
      <c r="V204" s="247"/>
      <c r="W204" s="247"/>
      <c r="X204" s="248"/>
      <c r="Y204" s="13"/>
      <c r="Z204" s="13"/>
      <c r="AA204" s="13"/>
      <c r="AB204" s="13"/>
      <c r="AC204" s="13"/>
      <c r="AD204" s="13"/>
      <c r="AE204" s="13"/>
      <c r="AT204" s="249" t="s">
        <v>206</v>
      </c>
      <c r="AU204" s="249" t="s">
        <v>84</v>
      </c>
      <c r="AV204" s="13" t="s">
        <v>82</v>
      </c>
      <c r="AW204" s="13" t="s">
        <v>5</v>
      </c>
      <c r="AX204" s="13" t="s">
        <v>74</v>
      </c>
      <c r="AY204" s="249" t="s">
        <v>194</v>
      </c>
    </row>
    <row r="205" s="13" customFormat="1">
      <c r="A205" s="13"/>
      <c r="B205" s="239"/>
      <c r="C205" s="240"/>
      <c r="D205" s="241" t="s">
        <v>206</v>
      </c>
      <c r="E205" s="242" t="s">
        <v>20</v>
      </c>
      <c r="F205" s="243" t="s">
        <v>2349</v>
      </c>
      <c r="G205" s="240"/>
      <c r="H205" s="242" t="s">
        <v>20</v>
      </c>
      <c r="I205" s="244"/>
      <c r="J205" s="244"/>
      <c r="K205" s="240"/>
      <c r="L205" s="240"/>
      <c r="M205" s="245"/>
      <c r="N205" s="246"/>
      <c r="O205" s="247"/>
      <c r="P205" s="247"/>
      <c r="Q205" s="247"/>
      <c r="R205" s="247"/>
      <c r="S205" s="247"/>
      <c r="T205" s="247"/>
      <c r="U205" s="247"/>
      <c r="V205" s="247"/>
      <c r="W205" s="247"/>
      <c r="X205" s="248"/>
      <c r="Y205" s="13"/>
      <c r="Z205" s="13"/>
      <c r="AA205" s="13"/>
      <c r="AB205" s="13"/>
      <c r="AC205" s="13"/>
      <c r="AD205" s="13"/>
      <c r="AE205" s="13"/>
      <c r="AT205" s="249" t="s">
        <v>206</v>
      </c>
      <c r="AU205" s="249" t="s">
        <v>84</v>
      </c>
      <c r="AV205" s="13" t="s">
        <v>82</v>
      </c>
      <c r="AW205" s="13" t="s">
        <v>5</v>
      </c>
      <c r="AX205" s="13" t="s">
        <v>74</v>
      </c>
      <c r="AY205" s="249" t="s">
        <v>194</v>
      </c>
    </row>
    <row r="206" s="14" customFormat="1">
      <c r="A206" s="14"/>
      <c r="B206" s="250"/>
      <c r="C206" s="251"/>
      <c r="D206" s="241" t="s">
        <v>206</v>
      </c>
      <c r="E206" s="252" t="s">
        <v>20</v>
      </c>
      <c r="F206" s="253" t="s">
        <v>2350</v>
      </c>
      <c r="G206" s="251"/>
      <c r="H206" s="254">
        <v>102.92</v>
      </c>
      <c r="I206" s="255"/>
      <c r="J206" s="255"/>
      <c r="K206" s="251"/>
      <c r="L206" s="251"/>
      <c r="M206" s="256"/>
      <c r="N206" s="257"/>
      <c r="O206" s="258"/>
      <c r="P206" s="258"/>
      <c r="Q206" s="258"/>
      <c r="R206" s="258"/>
      <c r="S206" s="258"/>
      <c r="T206" s="258"/>
      <c r="U206" s="258"/>
      <c r="V206" s="258"/>
      <c r="W206" s="258"/>
      <c r="X206" s="259"/>
      <c r="Y206" s="14"/>
      <c r="Z206" s="14"/>
      <c r="AA206" s="14"/>
      <c r="AB206" s="14"/>
      <c r="AC206" s="14"/>
      <c r="AD206" s="14"/>
      <c r="AE206" s="14"/>
      <c r="AT206" s="260" t="s">
        <v>206</v>
      </c>
      <c r="AU206" s="260" t="s">
        <v>84</v>
      </c>
      <c r="AV206" s="14" t="s">
        <v>84</v>
      </c>
      <c r="AW206" s="14" t="s">
        <v>5</v>
      </c>
      <c r="AX206" s="14" t="s">
        <v>74</v>
      </c>
      <c r="AY206" s="260" t="s">
        <v>194</v>
      </c>
    </row>
    <row r="207" s="13" customFormat="1">
      <c r="A207" s="13"/>
      <c r="B207" s="239"/>
      <c r="C207" s="240"/>
      <c r="D207" s="241" t="s">
        <v>206</v>
      </c>
      <c r="E207" s="242" t="s">
        <v>20</v>
      </c>
      <c r="F207" s="243" t="s">
        <v>2351</v>
      </c>
      <c r="G207" s="240"/>
      <c r="H207" s="242" t="s">
        <v>20</v>
      </c>
      <c r="I207" s="244"/>
      <c r="J207" s="244"/>
      <c r="K207" s="240"/>
      <c r="L207" s="240"/>
      <c r="M207" s="245"/>
      <c r="N207" s="246"/>
      <c r="O207" s="247"/>
      <c r="P207" s="247"/>
      <c r="Q207" s="247"/>
      <c r="R207" s="247"/>
      <c r="S207" s="247"/>
      <c r="T207" s="247"/>
      <c r="U207" s="247"/>
      <c r="V207" s="247"/>
      <c r="W207" s="247"/>
      <c r="X207" s="248"/>
      <c r="Y207" s="13"/>
      <c r="Z207" s="13"/>
      <c r="AA207" s="13"/>
      <c r="AB207" s="13"/>
      <c r="AC207" s="13"/>
      <c r="AD207" s="13"/>
      <c r="AE207" s="13"/>
      <c r="AT207" s="249" t="s">
        <v>206</v>
      </c>
      <c r="AU207" s="249" t="s">
        <v>84</v>
      </c>
      <c r="AV207" s="13" t="s">
        <v>82</v>
      </c>
      <c r="AW207" s="13" t="s">
        <v>5</v>
      </c>
      <c r="AX207" s="13" t="s">
        <v>74</v>
      </c>
      <c r="AY207" s="249" t="s">
        <v>194</v>
      </c>
    </row>
    <row r="208" s="14" customFormat="1">
      <c r="A208" s="14"/>
      <c r="B208" s="250"/>
      <c r="C208" s="251"/>
      <c r="D208" s="241" t="s">
        <v>206</v>
      </c>
      <c r="E208" s="252" t="s">
        <v>20</v>
      </c>
      <c r="F208" s="253" t="s">
        <v>2352</v>
      </c>
      <c r="G208" s="251"/>
      <c r="H208" s="254">
        <v>47.167999999999999</v>
      </c>
      <c r="I208" s="255"/>
      <c r="J208" s="255"/>
      <c r="K208" s="251"/>
      <c r="L208" s="251"/>
      <c r="M208" s="256"/>
      <c r="N208" s="257"/>
      <c r="O208" s="258"/>
      <c r="P208" s="258"/>
      <c r="Q208" s="258"/>
      <c r="R208" s="258"/>
      <c r="S208" s="258"/>
      <c r="T208" s="258"/>
      <c r="U208" s="258"/>
      <c r="V208" s="258"/>
      <c r="W208" s="258"/>
      <c r="X208" s="259"/>
      <c r="Y208" s="14"/>
      <c r="Z208" s="14"/>
      <c r="AA208" s="14"/>
      <c r="AB208" s="14"/>
      <c r="AC208" s="14"/>
      <c r="AD208" s="14"/>
      <c r="AE208" s="14"/>
      <c r="AT208" s="260" t="s">
        <v>206</v>
      </c>
      <c r="AU208" s="260" t="s">
        <v>84</v>
      </c>
      <c r="AV208" s="14" t="s">
        <v>84</v>
      </c>
      <c r="AW208" s="14" t="s">
        <v>5</v>
      </c>
      <c r="AX208" s="14" t="s">
        <v>74</v>
      </c>
      <c r="AY208" s="260" t="s">
        <v>194</v>
      </c>
    </row>
    <row r="209" s="13" customFormat="1">
      <c r="A209" s="13"/>
      <c r="B209" s="239"/>
      <c r="C209" s="240"/>
      <c r="D209" s="241" t="s">
        <v>206</v>
      </c>
      <c r="E209" s="242" t="s">
        <v>20</v>
      </c>
      <c r="F209" s="243" t="s">
        <v>2353</v>
      </c>
      <c r="G209" s="240"/>
      <c r="H209" s="242" t="s">
        <v>20</v>
      </c>
      <c r="I209" s="244"/>
      <c r="J209" s="244"/>
      <c r="K209" s="240"/>
      <c r="L209" s="240"/>
      <c r="M209" s="245"/>
      <c r="N209" s="246"/>
      <c r="O209" s="247"/>
      <c r="P209" s="247"/>
      <c r="Q209" s="247"/>
      <c r="R209" s="247"/>
      <c r="S209" s="247"/>
      <c r="T209" s="247"/>
      <c r="U209" s="247"/>
      <c r="V209" s="247"/>
      <c r="W209" s="247"/>
      <c r="X209" s="248"/>
      <c r="Y209" s="13"/>
      <c r="Z209" s="13"/>
      <c r="AA209" s="13"/>
      <c r="AB209" s="13"/>
      <c r="AC209" s="13"/>
      <c r="AD209" s="13"/>
      <c r="AE209" s="13"/>
      <c r="AT209" s="249" t="s">
        <v>206</v>
      </c>
      <c r="AU209" s="249" t="s">
        <v>84</v>
      </c>
      <c r="AV209" s="13" t="s">
        <v>82</v>
      </c>
      <c r="AW209" s="13" t="s">
        <v>5</v>
      </c>
      <c r="AX209" s="13" t="s">
        <v>74</v>
      </c>
      <c r="AY209" s="249" t="s">
        <v>194</v>
      </c>
    </row>
    <row r="210" s="14" customFormat="1">
      <c r="A210" s="14"/>
      <c r="B210" s="250"/>
      <c r="C210" s="251"/>
      <c r="D210" s="241" t="s">
        <v>206</v>
      </c>
      <c r="E210" s="252" t="s">
        <v>20</v>
      </c>
      <c r="F210" s="253" t="s">
        <v>2354</v>
      </c>
      <c r="G210" s="251"/>
      <c r="H210" s="254">
        <v>75.581999999999994</v>
      </c>
      <c r="I210" s="255"/>
      <c r="J210" s="255"/>
      <c r="K210" s="251"/>
      <c r="L210" s="251"/>
      <c r="M210" s="256"/>
      <c r="N210" s="257"/>
      <c r="O210" s="258"/>
      <c r="P210" s="258"/>
      <c r="Q210" s="258"/>
      <c r="R210" s="258"/>
      <c r="S210" s="258"/>
      <c r="T210" s="258"/>
      <c r="U210" s="258"/>
      <c r="V210" s="258"/>
      <c r="W210" s="258"/>
      <c r="X210" s="259"/>
      <c r="Y210" s="14"/>
      <c r="Z210" s="14"/>
      <c r="AA210" s="14"/>
      <c r="AB210" s="14"/>
      <c r="AC210" s="14"/>
      <c r="AD210" s="14"/>
      <c r="AE210" s="14"/>
      <c r="AT210" s="260" t="s">
        <v>206</v>
      </c>
      <c r="AU210" s="260" t="s">
        <v>84</v>
      </c>
      <c r="AV210" s="14" t="s">
        <v>84</v>
      </c>
      <c r="AW210" s="14" t="s">
        <v>5</v>
      </c>
      <c r="AX210" s="14" t="s">
        <v>74</v>
      </c>
      <c r="AY210" s="260" t="s">
        <v>194</v>
      </c>
    </row>
    <row r="211" s="13" customFormat="1">
      <c r="A211" s="13"/>
      <c r="B211" s="239"/>
      <c r="C211" s="240"/>
      <c r="D211" s="241" t="s">
        <v>206</v>
      </c>
      <c r="E211" s="242" t="s">
        <v>20</v>
      </c>
      <c r="F211" s="243" t="s">
        <v>2355</v>
      </c>
      <c r="G211" s="240"/>
      <c r="H211" s="242" t="s">
        <v>20</v>
      </c>
      <c r="I211" s="244"/>
      <c r="J211" s="244"/>
      <c r="K211" s="240"/>
      <c r="L211" s="240"/>
      <c r="M211" s="245"/>
      <c r="N211" s="246"/>
      <c r="O211" s="247"/>
      <c r="P211" s="247"/>
      <c r="Q211" s="247"/>
      <c r="R211" s="247"/>
      <c r="S211" s="247"/>
      <c r="T211" s="247"/>
      <c r="U211" s="247"/>
      <c r="V211" s="247"/>
      <c r="W211" s="247"/>
      <c r="X211" s="248"/>
      <c r="Y211" s="13"/>
      <c r="Z211" s="13"/>
      <c r="AA211" s="13"/>
      <c r="AB211" s="13"/>
      <c r="AC211" s="13"/>
      <c r="AD211" s="13"/>
      <c r="AE211" s="13"/>
      <c r="AT211" s="249" t="s">
        <v>206</v>
      </c>
      <c r="AU211" s="249" t="s">
        <v>84</v>
      </c>
      <c r="AV211" s="13" t="s">
        <v>82</v>
      </c>
      <c r="AW211" s="13" t="s">
        <v>5</v>
      </c>
      <c r="AX211" s="13" t="s">
        <v>74</v>
      </c>
      <c r="AY211" s="249" t="s">
        <v>194</v>
      </c>
    </row>
    <row r="212" s="14" customFormat="1">
      <c r="A212" s="14"/>
      <c r="B212" s="250"/>
      <c r="C212" s="251"/>
      <c r="D212" s="241" t="s">
        <v>206</v>
      </c>
      <c r="E212" s="252" t="s">
        <v>20</v>
      </c>
      <c r="F212" s="253" t="s">
        <v>2356</v>
      </c>
      <c r="G212" s="251"/>
      <c r="H212" s="254">
        <v>19.173999999999999</v>
      </c>
      <c r="I212" s="255"/>
      <c r="J212" s="255"/>
      <c r="K212" s="251"/>
      <c r="L212" s="251"/>
      <c r="M212" s="256"/>
      <c r="N212" s="257"/>
      <c r="O212" s="258"/>
      <c r="P212" s="258"/>
      <c r="Q212" s="258"/>
      <c r="R212" s="258"/>
      <c r="S212" s="258"/>
      <c r="T212" s="258"/>
      <c r="U212" s="258"/>
      <c r="V212" s="258"/>
      <c r="W212" s="258"/>
      <c r="X212" s="259"/>
      <c r="Y212" s="14"/>
      <c r="Z212" s="14"/>
      <c r="AA212" s="14"/>
      <c r="AB212" s="14"/>
      <c r="AC212" s="14"/>
      <c r="AD212" s="14"/>
      <c r="AE212" s="14"/>
      <c r="AT212" s="260" t="s">
        <v>206</v>
      </c>
      <c r="AU212" s="260" t="s">
        <v>84</v>
      </c>
      <c r="AV212" s="14" t="s">
        <v>84</v>
      </c>
      <c r="AW212" s="14" t="s">
        <v>5</v>
      </c>
      <c r="AX212" s="14" t="s">
        <v>74</v>
      </c>
      <c r="AY212" s="260" t="s">
        <v>194</v>
      </c>
    </row>
    <row r="213" s="13" customFormat="1">
      <c r="A213" s="13"/>
      <c r="B213" s="239"/>
      <c r="C213" s="240"/>
      <c r="D213" s="241" t="s">
        <v>206</v>
      </c>
      <c r="E213" s="242" t="s">
        <v>20</v>
      </c>
      <c r="F213" s="243" t="s">
        <v>2357</v>
      </c>
      <c r="G213" s="240"/>
      <c r="H213" s="242" t="s">
        <v>20</v>
      </c>
      <c r="I213" s="244"/>
      <c r="J213" s="244"/>
      <c r="K213" s="240"/>
      <c r="L213" s="240"/>
      <c r="M213" s="245"/>
      <c r="N213" s="246"/>
      <c r="O213" s="247"/>
      <c r="P213" s="247"/>
      <c r="Q213" s="247"/>
      <c r="R213" s="247"/>
      <c r="S213" s="247"/>
      <c r="T213" s="247"/>
      <c r="U213" s="247"/>
      <c r="V213" s="247"/>
      <c r="W213" s="247"/>
      <c r="X213" s="248"/>
      <c r="Y213" s="13"/>
      <c r="Z213" s="13"/>
      <c r="AA213" s="13"/>
      <c r="AB213" s="13"/>
      <c r="AC213" s="13"/>
      <c r="AD213" s="13"/>
      <c r="AE213" s="13"/>
      <c r="AT213" s="249" t="s">
        <v>206</v>
      </c>
      <c r="AU213" s="249" t="s">
        <v>84</v>
      </c>
      <c r="AV213" s="13" t="s">
        <v>82</v>
      </c>
      <c r="AW213" s="13" t="s">
        <v>5</v>
      </c>
      <c r="AX213" s="13" t="s">
        <v>74</v>
      </c>
      <c r="AY213" s="249" t="s">
        <v>194</v>
      </c>
    </row>
    <row r="214" s="14" customFormat="1">
      <c r="A214" s="14"/>
      <c r="B214" s="250"/>
      <c r="C214" s="251"/>
      <c r="D214" s="241" t="s">
        <v>206</v>
      </c>
      <c r="E214" s="252" t="s">
        <v>20</v>
      </c>
      <c r="F214" s="253" t="s">
        <v>2358</v>
      </c>
      <c r="G214" s="251"/>
      <c r="H214" s="254">
        <v>95.022999999999996</v>
      </c>
      <c r="I214" s="255"/>
      <c r="J214" s="255"/>
      <c r="K214" s="251"/>
      <c r="L214" s="251"/>
      <c r="M214" s="256"/>
      <c r="N214" s="257"/>
      <c r="O214" s="258"/>
      <c r="P214" s="258"/>
      <c r="Q214" s="258"/>
      <c r="R214" s="258"/>
      <c r="S214" s="258"/>
      <c r="T214" s="258"/>
      <c r="U214" s="258"/>
      <c r="V214" s="258"/>
      <c r="W214" s="258"/>
      <c r="X214" s="259"/>
      <c r="Y214" s="14"/>
      <c r="Z214" s="14"/>
      <c r="AA214" s="14"/>
      <c r="AB214" s="14"/>
      <c r="AC214" s="14"/>
      <c r="AD214" s="14"/>
      <c r="AE214" s="14"/>
      <c r="AT214" s="260" t="s">
        <v>206</v>
      </c>
      <c r="AU214" s="260" t="s">
        <v>84</v>
      </c>
      <c r="AV214" s="14" t="s">
        <v>84</v>
      </c>
      <c r="AW214" s="14" t="s">
        <v>5</v>
      </c>
      <c r="AX214" s="14" t="s">
        <v>74</v>
      </c>
      <c r="AY214" s="260" t="s">
        <v>194</v>
      </c>
    </row>
    <row r="215" s="13" customFormat="1">
      <c r="A215" s="13"/>
      <c r="B215" s="239"/>
      <c r="C215" s="240"/>
      <c r="D215" s="241" t="s">
        <v>206</v>
      </c>
      <c r="E215" s="242" t="s">
        <v>20</v>
      </c>
      <c r="F215" s="243" t="s">
        <v>2359</v>
      </c>
      <c r="G215" s="240"/>
      <c r="H215" s="242" t="s">
        <v>20</v>
      </c>
      <c r="I215" s="244"/>
      <c r="J215" s="244"/>
      <c r="K215" s="240"/>
      <c r="L215" s="240"/>
      <c r="M215" s="245"/>
      <c r="N215" s="246"/>
      <c r="O215" s="247"/>
      <c r="P215" s="247"/>
      <c r="Q215" s="247"/>
      <c r="R215" s="247"/>
      <c r="S215" s="247"/>
      <c r="T215" s="247"/>
      <c r="U215" s="247"/>
      <c r="V215" s="247"/>
      <c r="W215" s="247"/>
      <c r="X215" s="248"/>
      <c r="Y215" s="13"/>
      <c r="Z215" s="13"/>
      <c r="AA215" s="13"/>
      <c r="AB215" s="13"/>
      <c r="AC215" s="13"/>
      <c r="AD215" s="13"/>
      <c r="AE215" s="13"/>
      <c r="AT215" s="249" t="s">
        <v>206</v>
      </c>
      <c r="AU215" s="249" t="s">
        <v>84</v>
      </c>
      <c r="AV215" s="13" t="s">
        <v>82</v>
      </c>
      <c r="AW215" s="13" t="s">
        <v>5</v>
      </c>
      <c r="AX215" s="13" t="s">
        <v>74</v>
      </c>
      <c r="AY215" s="249" t="s">
        <v>194</v>
      </c>
    </row>
    <row r="216" s="14" customFormat="1">
      <c r="A216" s="14"/>
      <c r="B216" s="250"/>
      <c r="C216" s="251"/>
      <c r="D216" s="241" t="s">
        <v>206</v>
      </c>
      <c r="E216" s="252" t="s">
        <v>20</v>
      </c>
      <c r="F216" s="253" t="s">
        <v>2360</v>
      </c>
      <c r="G216" s="251"/>
      <c r="H216" s="254">
        <v>6.3360000000000003</v>
      </c>
      <c r="I216" s="255"/>
      <c r="J216" s="255"/>
      <c r="K216" s="251"/>
      <c r="L216" s="251"/>
      <c r="M216" s="256"/>
      <c r="N216" s="257"/>
      <c r="O216" s="258"/>
      <c r="P216" s="258"/>
      <c r="Q216" s="258"/>
      <c r="R216" s="258"/>
      <c r="S216" s="258"/>
      <c r="T216" s="258"/>
      <c r="U216" s="258"/>
      <c r="V216" s="258"/>
      <c r="W216" s="258"/>
      <c r="X216" s="259"/>
      <c r="Y216" s="14"/>
      <c r="Z216" s="14"/>
      <c r="AA216" s="14"/>
      <c r="AB216" s="14"/>
      <c r="AC216" s="14"/>
      <c r="AD216" s="14"/>
      <c r="AE216" s="14"/>
      <c r="AT216" s="260" t="s">
        <v>206</v>
      </c>
      <c r="AU216" s="260" t="s">
        <v>84</v>
      </c>
      <c r="AV216" s="14" t="s">
        <v>84</v>
      </c>
      <c r="AW216" s="14" t="s">
        <v>5</v>
      </c>
      <c r="AX216" s="14" t="s">
        <v>74</v>
      </c>
      <c r="AY216" s="260" t="s">
        <v>194</v>
      </c>
    </row>
    <row r="217" s="14" customFormat="1">
      <c r="A217" s="14"/>
      <c r="B217" s="250"/>
      <c r="C217" s="251"/>
      <c r="D217" s="241" t="s">
        <v>206</v>
      </c>
      <c r="E217" s="252" t="s">
        <v>20</v>
      </c>
      <c r="F217" s="253" t="s">
        <v>2361</v>
      </c>
      <c r="G217" s="251"/>
      <c r="H217" s="254">
        <v>0</v>
      </c>
      <c r="I217" s="255"/>
      <c r="J217" s="255"/>
      <c r="K217" s="251"/>
      <c r="L217" s="251"/>
      <c r="M217" s="256"/>
      <c r="N217" s="257"/>
      <c r="O217" s="258"/>
      <c r="P217" s="258"/>
      <c r="Q217" s="258"/>
      <c r="R217" s="258"/>
      <c r="S217" s="258"/>
      <c r="T217" s="258"/>
      <c r="U217" s="258"/>
      <c r="V217" s="258"/>
      <c r="W217" s="258"/>
      <c r="X217" s="259"/>
      <c r="Y217" s="14"/>
      <c r="Z217" s="14"/>
      <c r="AA217" s="14"/>
      <c r="AB217" s="14"/>
      <c r="AC217" s="14"/>
      <c r="AD217" s="14"/>
      <c r="AE217" s="14"/>
      <c r="AT217" s="260" t="s">
        <v>206</v>
      </c>
      <c r="AU217" s="260" t="s">
        <v>84</v>
      </c>
      <c r="AV217" s="14" t="s">
        <v>84</v>
      </c>
      <c r="AW217" s="14" t="s">
        <v>5</v>
      </c>
      <c r="AX217" s="14" t="s">
        <v>74</v>
      </c>
      <c r="AY217" s="260" t="s">
        <v>194</v>
      </c>
    </row>
    <row r="218" s="13" customFormat="1">
      <c r="A218" s="13"/>
      <c r="B218" s="239"/>
      <c r="C218" s="240"/>
      <c r="D218" s="241" t="s">
        <v>206</v>
      </c>
      <c r="E218" s="242" t="s">
        <v>20</v>
      </c>
      <c r="F218" s="243" t="s">
        <v>2362</v>
      </c>
      <c r="G218" s="240"/>
      <c r="H218" s="242" t="s">
        <v>20</v>
      </c>
      <c r="I218" s="244"/>
      <c r="J218" s="244"/>
      <c r="K218" s="240"/>
      <c r="L218" s="240"/>
      <c r="M218" s="245"/>
      <c r="N218" s="246"/>
      <c r="O218" s="247"/>
      <c r="P218" s="247"/>
      <c r="Q218" s="247"/>
      <c r="R218" s="247"/>
      <c r="S218" s="247"/>
      <c r="T218" s="247"/>
      <c r="U218" s="247"/>
      <c r="V218" s="247"/>
      <c r="W218" s="247"/>
      <c r="X218" s="248"/>
      <c r="Y218" s="13"/>
      <c r="Z218" s="13"/>
      <c r="AA218" s="13"/>
      <c r="AB218" s="13"/>
      <c r="AC218" s="13"/>
      <c r="AD218" s="13"/>
      <c r="AE218" s="13"/>
      <c r="AT218" s="249" t="s">
        <v>206</v>
      </c>
      <c r="AU218" s="249" t="s">
        <v>84</v>
      </c>
      <c r="AV218" s="13" t="s">
        <v>82</v>
      </c>
      <c r="AW218" s="13" t="s">
        <v>5</v>
      </c>
      <c r="AX218" s="13" t="s">
        <v>74</v>
      </c>
      <c r="AY218" s="249" t="s">
        <v>194</v>
      </c>
    </row>
    <row r="219" s="14" customFormat="1">
      <c r="A219" s="14"/>
      <c r="B219" s="250"/>
      <c r="C219" s="251"/>
      <c r="D219" s="241" t="s">
        <v>206</v>
      </c>
      <c r="E219" s="252" t="s">
        <v>20</v>
      </c>
      <c r="F219" s="253" t="s">
        <v>2363</v>
      </c>
      <c r="G219" s="251"/>
      <c r="H219" s="254">
        <v>2.7000000000000002</v>
      </c>
      <c r="I219" s="255"/>
      <c r="J219" s="255"/>
      <c r="K219" s="251"/>
      <c r="L219" s="251"/>
      <c r="M219" s="256"/>
      <c r="N219" s="257"/>
      <c r="O219" s="258"/>
      <c r="P219" s="258"/>
      <c r="Q219" s="258"/>
      <c r="R219" s="258"/>
      <c r="S219" s="258"/>
      <c r="T219" s="258"/>
      <c r="U219" s="258"/>
      <c r="V219" s="258"/>
      <c r="W219" s="258"/>
      <c r="X219" s="259"/>
      <c r="Y219" s="14"/>
      <c r="Z219" s="14"/>
      <c r="AA219" s="14"/>
      <c r="AB219" s="14"/>
      <c r="AC219" s="14"/>
      <c r="AD219" s="14"/>
      <c r="AE219" s="14"/>
      <c r="AT219" s="260" t="s">
        <v>206</v>
      </c>
      <c r="AU219" s="260" t="s">
        <v>84</v>
      </c>
      <c r="AV219" s="14" t="s">
        <v>84</v>
      </c>
      <c r="AW219" s="14" t="s">
        <v>5</v>
      </c>
      <c r="AX219" s="14" t="s">
        <v>74</v>
      </c>
      <c r="AY219" s="260" t="s">
        <v>194</v>
      </c>
    </row>
    <row r="220" s="15" customFormat="1">
      <c r="A220" s="15"/>
      <c r="B220" s="261"/>
      <c r="C220" s="262"/>
      <c r="D220" s="241" t="s">
        <v>206</v>
      </c>
      <c r="E220" s="263" t="s">
        <v>20</v>
      </c>
      <c r="F220" s="264" t="s">
        <v>210</v>
      </c>
      <c r="G220" s="262"/>
      <c r="H220" s="265">
        <v>348.90299999999996</v>
      </c>
      <c r="I220" s="266"/>
      <c r="J220" s="266"/>
      <c r="K220" s="262"/>
      <c r="L220" s="262"/>
      <c r="M220" s="267"/>
      <c r="N220" s="268"/>
      <c r="O220" s="269"/>
      <c r="P220" s="269"/>
      <c r="Q220" s="269"/>
      <c r="R220" s="269"/>
      <c r="S220" s="269"/>
      <c r="T220" s="269"/>
      <c r="U220" s="269"/>
      <c r="V220" s="269"/>
      <c r="W220" s="269"/>
      <c r="X220" s="270"/>
      <c r="Y220" s="15"/>
      <c r="Z220" s="15"/>
      <c r="AA220" s="15"/>
      <c r="AB220" s="15"/>
      <c r="AC220" s="15"/>
      <c r="AD220" s="15"/>
      <c r="AE220" s="15"/>
      <c r="AT220" s="271" t="s">
        <v>206</v>
      </c>
      <c r="AU220" s="271" t="s">
        <v>84</v>
      </c>
      <c r="AV220" s="15" t="s">
        <v>202</v>
      </c>
      <c r="AW220" s="15" t="s">
        <v>5</v>
      </c>
      <c r="AX220" s="15" t="s">
        <v>74</v>
      </c>
      <c r="AY220" s="271" t="s">
        <v>194</v>
      </c>
    </row>
    <row r="221" s="14" customFormat="1">
      <c r="A221" s="14"/>
      <c r="B221" s="250"/>
      <c r="C221" s="251"/>
      <c r="D221" s="241" t="s">
        <v>206</v>
      </c>
      <c r="E221" s="252" t="s">
        <v>20</v>
      </c>
      <c r="F221" s="253" t="s">
        <v>2374</v>
      </c>
      <c r="G221" s="251"/>
      <c r="H221" s="254">
        <v>697.80600000000004</v>
      </c>
      <c r="I221" s="255"/>
      <c r="J221" s="255"/>
      <c r="K221" s="251"/>
      <c r="L221" s="251"/>
      <c r="M221" s="256"/>
      <c r="N221" s="257"/>
      <c r="O221" s="258"/>
      <c r="P221" s="258"/>
      <c r="Q221" s="258"/>
      <c r="R221" s="258"/>
      <c r="S221" s="258"/>
      <c r="T221" s="258"/>
      <c r="U221" s="258"/>
      <c r="V221" s="258"/>
      <c r="W221" s="258"/>
      <c r="X221" s="259"/>
      <c r="Y221" s="14"/>
      <c r="Z221" s="14"/>
      <c r="AA221" s="14"/>
      <c r="AB221" s="14"/>
      <c r="AC221" s="14"/>
      <c r="AD221" s="14"/>
      <c r="AE221" s="14"/>
      <c r="AT221" s="260" t="s">
        <v>206</v>
      </c>
      <c r="AU221" s="260" t="s">
        <v>84</v>
      </c>
      <c r="AV221" s="14" t="s">
        <v>84</v>
      </c>
      <c r="AW221" s="14" t="s">
        <v>5</v>
      </c>
      <c r="AX221" s="14" t="s">
        <v>74</v>
      </c>
      <c r="AY221" s="260" t="s">
        <v>194</v>
      </c>
    </row>
    <row r="222" s="16" customFormat="1">
      <c r="A222" s="16"/>
      <c r="B222" s="272"/>
      <c r="C222" s="273"/>
      <c r="D222" s="241" t="s">
        <v>206</v>
      </c>
      <c r="E222" s="274" t="s">
        <v>20</v>
      </c>
      <c r="F222" s="275" t="s">
        <v>1820</v>
      </c>
      <c r="G222" s="273"/>
      <c r="H222" s="276">
        <v>697.80600000000004</v>
      </c>
      <c r="I222" s="277"/>
      <c r="J222" s="277"/>
      <c r="K222" s="273"/>
      <c r="L222" s="273"/>
      <c r="M222" s="278"/>
      <c r="N222" s="279"/>
      <c r="O222" s="280"/>
      <c r="P222" s="280"/>
      <c r="Q222" s="280"/>
      <c r="R222" s="280"/>
      <c r="S222" s="280"/>
      <c r="T222" s="280"/>
      <c r="U222" s="280"/>
      <c r="V222" s="280"/>
      <c r="W222" s="280"/>
      <c r="X222" s="281"/>
      <c r="Y222" s="16"/>
      <c r="Z222" s="16"/>
      <c r="AA222" s="16"/>
      <c r="AB222" s="16"/>
      <c r="AC222" s="16"/>
      <c r="AD222" s="16"/>
      <c r="AE222" s="16"/>
      <c r="AT222" s="282" t="s">
        <v>206</v>
      </c>
      <c r="AU222" s="282" t="s">
        <v>84</v>
      </c>
      <c r="AV222" s="16" t="s">
        <v>215</v>
      </c>
      <c r="AW222" s="16" t="s">
        <v>5</v>
      </c>
      <c r="AX222" s="16" t="s">
        <v>82</v>
      </c>
      <c r="AY222" s="282" t="s">
        <v>194</v>
      </c>
    </row>
    <row r="223" s="2" customFormat="1" ht="24.15" customHeight="1">
      <c r="A223" s="41"/>
      <c r="B223" s="42"/>
      <c r="C223" s="220" t="s">
        <v>266</v>
      </c>
      <c r="D223" s="220" t="s">
        <v>197</v>
      </c>
      <c r="E223" s="221" t="s">
        <v>2375</v>
      </c>
      <c r="F223" s="222" t="s">
        <v>2376</v>
      </c>
      <c r="G223" s="223" t="s">
        <v>218</v>
      </c>
      <c r="H223" s="224">
        <v>204.441</v>
      </c>
      <c r="I223" s="225"/>
      <c r="J223" s="225"/>
      <c r="K223" s="226">
        <f>ROUND(P223*H223,2)</f>
        <v>0</v>
      </c>
      <c r="L223" s="222" t="s">
        <v>201</v>
      </c>
      <c r="M223" s="47"/>
      <c r="N223" s="227" t="s">
        <v>20</v>
      </c>
      <c r="O223" s="228" t="s">
        <v>43</v>
      </c>
      <c r="P223" s="229">
        <f>I223+J223</f>
        <v>0</v>
      </c>
      <c r="Q223" s="229">
        <f>ROUND(I223*H223,2)</f>
        <v>0</v>
      </c>
      <c r="R223" s="229">
        <f>ROUND(J223*H223,2)</f>
        <v>0</v>
      </c>
      <c r="S223" s="87"/>
      <c r="T223" s="230">
        <f>S223*H223</f>
        <v>0</v>
      </c>
      <c r="U223" s="230">
        <v>0</v>
      </c>
      <c r="V223" s="230">
        <f>U223*H223</f>
        <v>0</v>
      </c>
      <c r="W223" s="230">
        <v>0</v>
      </c>
      <c r="X223" s="231">
        <f>W223*H223</f>
        <v>0</v>
      </c>
      <c r="Y223" s="41"/>
      <c r="Z223" s="41"/>
      <c r="AA223" s="41"/>
      <c r="AB223" s="41"/>
      <c r="AC223" s="41"/>
      <c r="AD223" s="41"/>
      <c r="AE223" s="41"/>
      <c r="AR223" s="232" t="s">
        <v>202</v>
      </c>
      <c r="AT223" s="232" t="s">
        <v>197</v>
      </c>
      <c r="AU223" s="232" t="s">
        <v>84</v>
      </c>
      <c r="AY223" s="20" t="s">
        <v>194</v>
      </c>
      <c r="BE223" s="233">
        <f>IF(O223="základní",K223,0)</f>
        <v>0</v>
      </c>
      <c r="BF223" s="233">
        <f>IF(O223="snížená",K223,0)</f>
        <v>0</v>
      </c>
      <c r="BG223" s="233">
        <f>IF(O223="zákl. přenesená",K223,0)</f>
        <v>0</v>
      </c>
      <c r="BH223" s="233">
        <f>IF(O223="sníž. přenesená",K223,0)</f>
        <v>0</v>
      </c>
      <c r="BI223" s="233">
        <f>IF(O223="nulová",K223,0)</f>
        <v>0</v>
      </c>
      <c r="BJ223" s="20" t="s">
        <v>82</v>
      </c>
      <c r="BK223" s="233">
        <f>ROUND(P223*H223,2)</f>
        <v>0</v>
      </c>
      <c r="BL223" s="20" t="s">
        <v>202</v>
      </c>
      <c r="BM223" s="232" t="s">
        <v>2377</v>
      </c>
    </row>
    <row r="224" s="2" customFormat="1">
      <c r="A224" s="41"/>
      <c r="B224" s="42"/>
      <c r="C224" s="43"/>
      <c r="D224" s="234" t="s">
        <v>204</v>
      </c>
      <c r="E224" s="43"/>
      <c r="F224" s="235" t="s">
        <v>2378</v>
      </c>
      <c r="G224" s="43"/>
      <c r="H224" s="43"/>
      <c r="I224" s="236"/>
      <c r="J224" s="236"/>
      <c r="K224" s="43"/>
      <c r="L224" s="43"/>
      <c r="M224" s="47"/>
      <c r="N224" s="237"/>
      <c r="O224" s="238"/>
      <c r="P224" s="87"/>
      <c r="Q224" s="87"/>
      <c r="R224" s="87"/>
      <c r="S224" s="87"/>
      <c r="T224" s="87"/>
      <c r="U224" s="87"/>
      <c r="V224" s="87"/>
      <c r="W224" s="87"/>
      <c r="X224" s="88"/>
      <c r="Y224" s="41"/>
      <c r="Z224" s="41"/>
      <c r="AA224" s="41"/>
      <c r="AB224" s="41"/>
      <c r="AC224" s="41"/>
      <c r="AD224" s="41"/>
      <c r="AE224" s="41"/>
      <c r="AT224" s="20" t="s">
        <v>204</v>
      </c>
      <c r="AU224" s="20" t="s">
        <v>84</v>
      </c>
    </row>
    <row r="225" s="13" customFormat="1">
      <c r="A225" s="13"/>
      <c r="B225" s="239"/>
      <c r="C225" s="240"/>
      <c r="D225" s="241" t="s">
        <v>206</v>
      </c>
      <c r="E225" s="242" t="s">
        <v>20</v>
      </c>
      <c r="F225" s="243" t="s">
        <v>2336</v>
      </c>
      <c r="G225" s="240"/>
      <c r="H225" s="242" t="s">
        <v>20</v>
      </c>
      <c r="I225" s="244"/>
      <c r="J225" s="244"/>
      <c r="K225" s="240"/>
      <c r="L225" s="240"/>
      <c r="M225" s="245"/>
      <c r="N225" s="246"/>
      <c r="O225" s="247"/>
      <c r="P225" s="247"/>
      <c r="Q225" s="247"/>
      <c r="R225" s="247"/>
      <c r="S225" s="247"/>
      <c r="T225" s="247"/>
      <c r="U225" s="247"/>
      <c r="V225" s="247"/>
      <c r="W225" s="247"/>
      <c r="X225" s="248"/>
      <c r="Y225" s="13"/>
      <c r="Z225" s="13"/>
      <c r="AA225" s="13"/>
      <c r="AB225" s="13"/>
      <c r="AC225" s="13"/>
      <c r="AD225" s="13"/>
      <c r="AE225" s="13"/>
      <c r="AT225" s="249" t="s">
        <v>206</v>
      </c>
      <c r="AU225" s="249" t="s">
        <v>84</v>
      </c>
      <c r="AV225" s="13" t="s">
        <v>82</v>
      </c>
      <c r="AW225" s="13" t="s">
        <v>5</v>
      </c>
      <c r="AX225" s="13" t="s">
        <v>74</v>
      </c>
      <c r="AY225" s="249" t="s">
        <v>194</v>
      </c>
    </row>
    <row r="226" s="13" customFormat="1">
      <c r="A226" s="13"/>
      <c r="B226" s="239"/>
      <c r="C226" s="240"/>
      <c r="D226" s="241" t="s">
        <v>206</v>
      </c>
      <c r="E226" s="242" t="s">
        <v>20</v>
      </c>
      <c r="F226" s="243" t="s">
        <v>2379</v>
      </c>
      <c r="G226" s="240"/>
      <c r="H226" s="242" t="s">
        <v>20</v>
      </c>
      <c r="I226" s="244"/>
      <c r="J226" s="244"/>
      <c r="K226" s="240"/>
      <c r="L226" s="240"/>
      <c r="M226" s="245"/>
      <c r="N226" s="246"/>
      <c r="O226" s="247"/>
      <c r="P226" s="247"/>
      <c r="Q226" s="247"/>
      <c r="R226" s="247"/>
      <c r="S226" s="247"/>
      <c r="T226" s="247"/>
      <c r="U226" s="247"/>
      <c r="V226" s="247"/>
      <c r="W226" s="247"/>
      <c r="X226" s="248"/>
      <c r="Y226" s="13"/>
      <c r="Z226" s="13"/>
      <c r="AA226" s="13"/>
      <c r="AB226" s="13"/>
      <c r="AC226" s="13"/>
      <c r="AD226" s="13"/>
      <c r="AE226" s="13"/>
      <c r="AT226" s="249" t="s">
        <v>206</v>
      </c>
      <c r="AU226" s="249" t="s">
        <v>84</v>
      </c>
      <c r="AV226" s="13" t="s">
        <v>82</v>
      </c>
      <c r="AW226" s="13" t="s">
        <v>5</v>
      </c>
      <c r="AX226" s="13" t="s">
        <v>74</v>
      </c>
      <c r="AY226" s="249" t="s">
        <v>194</v>
      </c>
    </row>
    <row r="227" s="13" customFormat="1">
      <c r="A227" s="13"/>
      <c r="B227" s="239"/>
      <c r="C227" s="240"/>
      <c r="D227" s="241" t="s">
        <v>206</v>
      </c>
      <c r="E227" s="242" t="s">
        <v>20</v>
      </c>
      <c r="F227" s="243" t="s">
        <v>218</v>
      </c>
      <c r="G227" s="240"/>
      <c r="H227" s="242" t="s">
        <v>20</v>
      </c>
      <c r="I227" s="244"/>
      <c r="J227" s="244"/>
      <c r="K227" s="240"/>
      <c r="L227" s="240"/>
      <c r="M227" s="245"/>
      <c r="N227" s="246"/>
      <c r="O227" s="247"/>
      <c r="P227" s="247"/>
      <c r="Q227" s="247"/>
      <c r="R227" s="247"/>
      <c r="S227" s="247"/>
      <c r="T227" s="247"/>
      <c r="U227" s="247"/>
      <c r="V227" s="247"/>
      <c r="W227" s="247"/>
      <c r="X227" s="248"/>
      <c r="Y227" s="13"/>
      <c r="Z227" s="13"/>
      <c r="AA227" s="13"/>
      <c r="AB227" s="13"/>
      <c r="AC227" s="13"/>
      <c r="AD227" s="13"/>
      <c r="AE227" s="13"/>
      <c r="AT227" s="249" t="s">
        <v>206</v>
      </c>
      <c r="AU227" s="249" t="s">
        <v>84</v>
      </c>
      <c r="AV227" s="13" t="s">
        <v>82</v>
      </c>
      <c r="AW227" s="13" t="s">
        <v>5</v>
      </c>
      <c r="AX227" s="13" t="s">
        <v>74</v>
      </c>
      <c r="AY227" s="249" t="s">
        <v>194</v>
      </c>
    </row>
    <row r="228" s="13" customFormat="1">
      <c r="A228" s="13"/>
      <c r="B228" s="239"/>
      <c r="C228" s="240"/>
      <c r="D228" s="241" t="s">
        <v>206</v>
      </c>
      <c r="E228" s="242" t="s">
        <v>20</v>
      </c>
      <c r="F228" s="243" t="s">
        <v>2380</v>
      </c>
      <c r="G228" s="240"/>
      <c r="H228" s="242" t="s">
        <v>20</v>
      </c>
      <c r="I228" s="244"/>
      <c r="J228" s="244"/>
      <c r="K228" s="240"/>
      <c r="L228" s="240"/>
      <c r="M228" s="245"/>
      <c r="N228" s="246"/>
      <c r="O228" s="247"/>
      <c r="P228" s="247"/>
      <c r="Q228" s="247"/>
      <c r="R228" s="247"/>
      <c r="S228" s="247"/>
      <c r="T228" s="247"/>
      <c r="U228" s="247"/>
      <c r="V228" s="247"/>
      <c r="W228" s="247"/>
      <c r="X228" s="248"/>
      <c r="Y228" s="13"/>
      <c r="Z228" s="13"/>
      <c r="AA228" s="13"/>
      <c r="AB228" s="13"/>
      <c r="AC228" s="13"/>
      <c r="AD228" s="13"/>
      <c r="AE228" s="13"/>
      <c r="AT228" s="249" t="s">
        <v>206</v>
      </c>
      <c r="AU228" s="249" t="s">
        <v>84</v>
      </c>
      <c r="AV228" s="13" t="s">
        <v>82</v>
      </c>
      <c r="AW228" s="13" t="s">
        <v>5</v>
      </c>
      <c r="AX228" s="13" t="s">
        <v>74</v>
      </c>
      <c r="AY228" s="249" t="s">
        <v>194</v>
      </c>
    </row>
    <row r="229" s="14" customFormat="1">
      <c r="A229" s="14"/>
      <c r="B229" s="250"/>
      <c r="C229" s="251"/>
      <c r="D229" s="241" t="s">
        <v>206</v>
      </c>
      <c r="E229" s="252" t="s">
        <v>20</v>
      </c>
      <c r="F229" s="253" t="s">
        <v>2381</v>
      </c>
      <c r="G229" s="251"/>
      <c r="H229" s="254">
        <v>204.441</v>
      </c>
      <c r="I229" s="255"/>
      <c r="J229" s="255"/>
      <c r="K229" s="251"/>
      <c r="L229" s="251"/>
      <c r="M229" s="256"/>
      <c r="N229" s="257"/>
      <c r="O229" s="258"/>
      <c r="P229" s="258"/>
      <c r="Q229" s="258"/>
      <c r="R229" s="258"/>
      <c r="S229" s="258"/>
      <c r="T229" s="258"/>
      <c r="U229" s="258"/>
      <c r="V229" s="258"/>
      <c r="W229" s="258"/>
      <c r="X229" s="259"/>
      <c r="Y229" s="14"/>
      <c r="Z229" s="14"/>
      <c r="AA229" s="14"/>
      <c r="AB229" s="14"/>
      <c r="AC229" s="14"/>
      <c r="AD229" s="14"/>
      <c r="AE229" s="14"/>
      <c r="AT229" s="260" t="s">
        <v>206</v>
      </c>
      <c r="AU229" s="260" t="s">
        <v>84</v>
      </c>
      <c r="AV229" s="14" t="s">
        <v>84</v>
      </c>
      <c r="AW229" s="14" t="s">
        <v>5</v>
      </c>
      <c r="AX229" s="14" t="s">
        <v>74</v>
      </c>
      <c r="AY229" s="260" t="s">
        <v>194</v>
      </c>
    </row>
    <row r="230" s="15" customFormat="1">
      <c r="A230" s="15"/>
      <c r="B230" s="261"/>
      <c r="C230" s="262"/>
      <c r="D230" s="241" t="s">
        <v>206</v>
      </c>
      <c r="E230" s="263" t="s">
        <v>20</v>
      </c>
      <c r="F230" s="264" t="s">
        <v>210</v>
      </c>
      <c r="G230" s="262"/>
      <c r="H230" s="265">
        <v>204.441</v>
      </c>
      <c r="I230" s="266"/>
      <c r="J230" s="266"/>
      <c r="K230" s="262"/>
      <c r="L230" s="262"/>
      <c r="M230" s="267"/>
      <c r="N230" s="268"/>
      <c r="O230" s="269"/>
      <c r="P230" s="269"/>
      <c r="Q230" s="269"/>
      <c r="R230" s="269"/>
      <c r="S230" s="269"/>
      <c r="T230" s="269"/>
      <c r="U230" s="269"/>
      <c r="V230" s="269"/>
      <c r="W230" s="269"/>
      <c r="X230" s="270"/>
      <c r="Y230" s="15"/>
      <c r="Z230" s="15"/>
      <c r="AA230" s="15"/>
      <c r="AB230" s="15"/>
      <c r="AC230" s="15"/>
      <c r="AD230" s="15"/>
      <c r="AE230" s="15"/>
      <c r="AT230" s="271" t="s">
        <v>206</v>
      </c>
      <c r="AU230" s="271" t="s">
        <v>84</v>
      </c>
      <c r="AV230" s="15" t="s">
        <v>202</v>
      </c>
      <c r="AW230" s="15" t="s">
        <v>5</v>
      </c>
      <c r="AX230" s="15" t="s">
        <v>82</v>
      </c>
      <c r="AY230" s="271" t="s">
        <v>194</v>
      </c>
    </row>
    <row r="231" s="2" customFormat="1" ht="16.5" customHeight="1">
      <c r="A231" s="41"/>
      <c r="B231" s="42"/>
      <c r="C231" s="220" t="s">
        <v>259</v>
      </c>
      <c r="D231" s="220" t="s">
        <v>197</v>
      </c>
      <c r="E231" s="221" t="s">
        <v>2382</v>
      </c>
      <c r="F231" s="222" t="s">
        <v>2383</v>
      </c>
      <c r="G231" s="223" t="s">
        <v>218</v>
      </c>
      <c r="H231" s="224">
        <v>86.459999999999994</v>
      </c>
      <c r="I231" s="225"/>
      <c r="J231" s="225"/>
      <c r="K231" s="226">
        <f>ROUND(P231*H231,2)</f>
        <v>0</v>
      </c>
      <c r="L231" s="222" t="s">
        <v>20</v>
      </c>
      <c r="M231" s="47"/>
      <c r="N231" s="227" t="s">
        <v>20</v>
      </c>
      <c r="O231" s="228" t="s">
        <v>43</v>
      </c>
      <c r="P231" s="229">
        <f>I231+J231</f>
        <v>0</v>
      </c>
      <c r="Q231" s="229">
        <f>ROUND(I231*H231,2)</f>
        <v>0</v>
      </c>
      <c r="R231" s="229">
        <f>ROUND(J231*H231,2)</f>
        <v>0</v>
      </c>
      <c r="S231" s="87"/>
      <c r="T231" s="230">
        <f>S231*H231</f>
        <v>0</v>
      </c>
      <c r="U231" s="230">
        <v>0</v>
      </c>
      <c r="V231" s="230">
        <f>U231*H231</f>
        <v>0</v>
      </c>
      <c r="W231" s="230">
        <v>0</v>
      </c>
      <c r="X231" s="231">
        <f>W231*H231</f>
        <v>0</v>
      </c>
      <c r="Y231" s="41"/>
      <c r="Z231" s="41"/>
      <c r="AA231" s="41"/>
      <c r="AB231" s="41"/>
      <c r="AC231" s="41"/>
      <c r="AD231" s="41"/>
      <c r="AE231" s="41"/>
      <c r="AR231" s="232" t="s">
        <v>202</v>
      </c>
      <c r="AT231" s="232" t="s">
        <v>197</v>
      </c>
      <c r="AU231" s="232" t="s">
        <v>84</v>
      </c>
      <c r="AY231" s="20" t="s">
        <v>194</v>
      </c>
      <c r="BE231" s="233">
        <f>IF(O231="základní",K231,0)</f>
        <v>0</v>
      </c>
      <c r="BF231" s="233">
        <f>IF(O231="snížená",K231,0)</f>
        <v>0</v>
      </c>
      <c r="BG231" s="233">
        <f>IF(O231="zákl. přenesená",K231,0)</f>
        <v>0</v>
      </c>
      <c r="BH231" s="233">
        <f>IF(O231="sníž. přenesená",K231,0)</f>
        <v>0</v>
      </c>
      <c r="BI231" s="233">
        <f>IF(O231="nulová",K231,0)</f>
        <v>0</v>
      </c>
      <c r="BJ231" s="20" t="s">
        <v>82</v>
      </c>
      <c r="BK231" s="233">
        <f>ROUND(P231*H231,2)</f>
        <v>0</v>
      </c>
      <c r="BL231" s="20" t="s">
        <v>202</v>
      </c>
      <c r="BM231" s="232" t="s">
        <v>2384</v>
      </c>
    </row>
    <row r="232" s="13" customFormat="1">
      <c r="A232" s="13"/>
      <c r="B232" s="239"/>
      <c r="C232" s="240"/>
      <c r="D232" s="241" t="s">
        <v>206</v>
      </c>
      <c r="E232" s="242" t="s">
        <v>20</v>
      </c>
      <c r="F232" s="243" t="s">
        <v>2385</v>
      </c>
      <c r="G232" s="240"/>
      <c r="H232" s="242" t="s">
        <v>20</v>
      </c>
      <c r="I232" s="244"/>
      <c r="J232" s="244"/>
      <c r="K232" s="240"/>
      <c r="L232" s="240"/>
      <c r="M232" s="245"/>
      <c r="N232" s="246"/>
      <c r="O232" s="247"/>
      <c r="P232" s="247"/>
      <c r="Q232" s="247"/>
      <c r="R232" s="247"/>
      <c r="S232" s="247"/>
      <c r="T232" s="247"/>
      <c r="U232" s="247"/>
      <c r="V232" s="247"/>
      <c r="W232" s="247"/>
      <c r="X232" s="248"/>
      <c r="Y232" s="13"/>
      <c r="Z232" s="13"/>
      <c r="AA232" s="13"/>
      <c r="AB232" s="13"/>
      <c r="AC232" s="13"/>
      <c r="AD232" s="13"/>
      <c r="AE232" s="13"/>
      <c r="AT232" s="249" t="s">
        <v>206</v>
      </c>
      <c r="AU232" s="249" t="s">
        <v>84</v>
      </c>
      <c r="AV232" s="13" t="s">
        <v>82</v>
      </c>
      <c r="AW232" s="13" t="s">
        <v>5</v>
      </c>
      <c r="AX232" s="13" t="s">
        <v>74</v>
      </c>
      <c r="AY232" s="249" t="s">
        <v>194</v>
      </c>
    </row>
    <row r="233" s="13" customFormat="1">
      <c r="A233" s="13"/>
      <c r="B233" s="239"/>
      <c r="C233" s="240"/>
      <c r="D233" s="241" t="s">
        <v>206</v>
      </c>
      <c r="E233" s="242" t="s">
        <v>20</v>
      </c>
      <c r="F233" s="243" t="s">
        <v>2386</v>
      </c>
      <c r="G233" s="240"/>
      <c r="H233" s="242" t="s">
        <v>20</v>
      </c>
      <c r="I233" s="244"/>
      <c r="J233" s="244"/>
      <c r="K233" s="240"/>
      <c r="L233" s="240"/>
      <c r="M233" s="245"/>
      <c r="N233" s="246"/>
      <c r="O233" s="247"/>
      <c r="P233" s="247"/>
      <c r="Q233" s="247"/>
      <c r="R233" s="247"/>
      <c r="S233" s="247"/>
      <c r="T233" s="247"/>
      <c r="U233" s="247"/>
      <c r="V233" s="247"/>
      <c r="W233" s="247"/>
      <c r="X233" s="248"/>
      <c r="Y233" s="13"/>
      <c r="Z233" s="13"/>
      <c r="AA233" s="13"/>
      <c r="AB233" s="13"/>
      <c r="AC233" s="13"/>
      <c r="AD233" s="13"/>
      <c r="AE233" s="13"/>
      <c r="AT233" s="249" t="s">
        <v>206</v>
      </c>
      <c r="AU233" s="249" t="s">
        <v>84</v>
      </c>
      <c r="AV233" s="13" t="s">
        <v>82</v>
      </c>
      <c r="AW233" s="13" t="s">
        <v>5</v>
      </c>
      <c r="AX233" s="13" t="s">
        <v>74</v>
      </c>
      <c r="AY233" s="249" t="s">
        <v>194</v>
      </c>
    </row>
    <row r="234" s="13" customFormat="1">
      <c r="A234" s="13"/>
      <c r="B234" s="239"/>
      <c r="C234" s="240"/>
      <c r="D234" s="241" t="s">
        <v>206</v>
      </c>
      <c r="E234" s="242" t="s">
        <v>20</v>
      </c>
      <c r="F234" s="243" t="s">
        <v>2387</v>
      </c>
      <c r="G234" s="240"/>
      <c r="H234" s="242" t="s">
        <v>20</v>
      </c>
      <c r="I234" s="244"/>
      <c r="J234" s="244"/>
      <c r="K234" s="240"/>
      <c r="L234" s="240"/>
      <c r="M234" s="245"/>
      <c r="N234" s="246"/>
      <c r="O234" s="247"/>
      <c r="P234" s="247"/>
      <c r="Q234" s="247"/>
      <c r="R234" s="247"/>
      <c r="S234" s="247"/>
      <c r="T234" s="247"/>
      <c r="U234" s="247"/>
      <c r="V234" s="247"/>
      <c r="W234" s="247"/>
      <c r="X234" s="248"/>
      <c r="Y234" s="13"/>
      <c r="Z234" s="13"/>
      <c r="AA234" s="13"/>
      <c r="AB234" s="13"/>
      <c r="AC234" s="13"/>
      <c r="AD234" s="13"/>
      <c r="AE234" s="13"/>
      <c r="AT234" s="249" t="s">
        <v>206</v>
      </c>
      <c r="AU234" s="249" t="s">
        <v>84</v>
      </c>
      <c r="AV234" s="13" t="s">
        <v>82</v>
      </c>
      <c r="AW234" s="13" t="s">
        <v>5</v>
      </c>
      <c r="AX234" s="13" t="s">
        <v>74</v>
      </c>
      <c r="AY234" s="249" t="s">
        <v>194</v>
      </c>
    </row>
    <row r="235" s="14" customFormat="1">
      <c r="A235" s="14"/>
      <c r="B235" s="250"/>
      <c r="C235" s="251"/>
      <c r="D235" s="241" t="s">
        <v>206</v>
      </c>
      <c r="E235" s="252" t="s">
        <v>20</v>
      </c>
      <c r="F235" s="253" t="s">
        <v>2388</v>
      </c>
      <c r="G235" s="251"/>
      <c r="H235" s="254">
        <v>86.459999999999994</v>
      </c>
      <c r="I235" s="255"/>
      <c r="J235" s="255"/>
      <c r="K235" s="251"/>
      <c r="L235" s="251"/>
      <c r="M235" s="256"/>
      <c r="N235" s="257"/>
      <c r="O235" s="258"/>
      <c r="P235" s="258"/>
      <c r="Q235" s="258"/>
      <c r="R235" s="258"/>
      <c r="S235" s="258"/>
      <c r="T235" s="258"/>
      <c r="U235" s="258"/>
      <c r="V235" s="258"/>
      <c r="W235" s="258"/>
      <c r="X235" s="259"/>
      <c r="Y235" s="14"/>
      <c r="Z235" s="14"/>
      <c r="AA235" s="14"/>
      <c r="AB235" s="14"/>
      <c r="AC235" s="14"/>
      <c r="AD235" s="14"/>
      <c r="AE235" s="14"/>
      <c r="AT235" s="260" t="s">
        <v>206</v>
      </c>
      <c r="AU235" s="260" t="s">
        <v>84</v>
      </c>
      <c r="AV235" s="14" t="s">
        <v>84</v>
      </c>
      <c r="AW235" s="14" t="s">
        <v>5</v>
      </c>
      <c r="AX235" s="14" t="s">
        <v>74</v>
      </c>
      <c r="AY235" s="260" t="s">
        <v>194</v>
      </c>
    </row>
    <row r="236" s="15" customFormat="1">
      <c r="A236" s="15"/>
      <c r="B236" s="261"/>
      <c r="C236" s="262"/>
      <c r="D236" s="241" t="s">
        <v>206</v>
      </c>
      <c r="E236" s="263" t="s">
        <v>20</v>
      </c>
      <c r="F236" s="264" t="s">
        <v>210</v>
      </c>
      <c r="G236" s="262"/>
      <c r="H236" s="265">
        <v>86.459999999999994</v>
      </c>
      <c r="I236" s="266"/>
      <c r="J236" s="266"/>
      <c r="K236" s="262"/>
      <c r="L236" s="262"/>
      <c r="M236" s="267"/>
      <c r="N236" s="268"/>
      <c r="O236" s="269"/>
      <c r="P236" s="269"/>
      <c r="Q236" s="269"/>
      <c r="R236" s="269"/>
      <c r="S236" s="269"/>
      <c r="T236" s="269"/>
      <c r="U236" s="269"/>
      <c r="V236" s="269"/>
      <c r="W236" s="269"/>
      <c r="X236" s="270"/>
      <c r="Y236" s="15"/>
      <c r="Z236" s="15"/>
      <c r="AA236" s="15"/>
      <c r="AB236" s="15"/>
      <c r="AC236" s="15"/>
      <c r="AD236" s="15"/>
      <c r="AE236" s="15"/>
      <c r="AT236" s="271" t="s">
        <v>206</v>
      </c>
      <c r="AU236" s="271" t="s">
        <v>84</v>
      </c>
      <c r="AV236" s="15" t="s">
        <v>202</v>
      </c>
      <c r="AW236" s="15" t="s">
        <v>5</v>
      </c>
      <c r="AX236" s="15" t="s">
        <v>82</v>
      </c>
      <c r="AY236" s="271" t="s">
        <v>194</v>
      </c>
    </row>
    <row r="237" s="2" customFormat="1" ht="24.15" customHeight="1">
      <c r="A237" s="41"/>
      <c r="B237" s="42"/>
      <c r="C237" s="283" t="s">
        <v>9</v>
      </c>
      <c r="D237" s="283" t="s">
        <v>418</v>
      </c>
      <c r="E237" s="284" t="s">
        <v>2389</v>
      </c>
      <c r="F237" s="285" t="s">
        <v>2390</v>
      </c>
      <c r="G237" s="286" t="s">
        <v>262</v>
      </c>
      <c r="H237" s="287">
        <v>360.27600000000001</v>
      </c>
      <c r="I237" s="288"/>
      <c r="J237" s="289"/>
      <c r="K237" s="290">
        <f>ROUND(P237*H237,2)</f>
        <v>0</v>
      </c>
      <c r="L237" s="285" t="s">
        <v>2315</v>
      </c>
      <c r="M237" s="291"/>
      <c r="N237" s="292" t="s">
        <v>20</v>
      </c>
      <c r="O237" s="228" t="s">
        <v>43</v>
      </c>
      <c r="P237" s="229">
        <f>I237+J237</f>
        <v>0</v>
      </c>
      <c r="Q237" s="229">
        <f>ROUND(I237*H237,2)</f>
        <v>0</v>
      </c>
      <c r="R237" s="229">
        <f>ROUND(J237*H237,2)</f>
        <v>0</v>
      </c>
      <c r="S237" s="87"/>
      <c r="T237" s="230">
        <f>S237*H237</f>
        <v>0</v>
      </c>
      <c r="U237" s="230">
        <v>1</v>
      </c>
      <c r="V237" s="230">
        <f>U237*H237</f>
        <v>360.27600000000001</v>
      </c>
      <c r="W237" s="230">
        <v>0</v>
      </c>
      <c r="X237" s="231">
        <f>W237*H237</f>
        <v>0</v>
      </c>
      <c r="Y237" s="41"/>
      <c r="Z237" s="41"/>
      <c r="AA237" s="41"/>
      <c r="AB237" s="41"/>
      <c r="AC237" s="41"/>
      <c r="AD237" s="41"/>
      <c r="AE237" s="41"/>
      <c r="AR237" s="232" t="s">
        <v>243</v>
      </c>
      <c r="AT237" s="232" t="s">
        <v>418</v>
      </c>
      <c r="AU237" s="232" t="s">
        <v>84</v>
      </c>
      <c r="AY237" s="20" t="s">
        <v>194</v>
      </c>
      <c r="BE237" s="233">
        <f>IF(O237="základní",K237,0)</f>
        <v>0</v>
      </c>
      <c r="BF237" s="233">
        <f>IF(O237="snížená",K237,0)</f>
        <v>0</v>
      </c>
      <c r="BG237" s="233">
        <f>IF(O237="zákl. přenesená",K237,0)</f>
        <v>0</v>
      </c>
      <c r="BH237" s="233">
        <f>IF(O237="sníž. přenesená",K237,0)</f>
        <v>0</v>
      </c>
      <c r="BI237" s="233">
        <f>IF(O237="nulová",K237,0)</f>
        <v>0</v>
      </c>
      <c r="BJ237" s="20" t="s">
        <v>82</v>
      </c>
      <c r="BK237" s="233">
        <f>ROUND(P237*H237,2)</f>
        <v>0</v>
      </c>
      <c r="BL237" s="20" t="s">
        <v>202</v>
      </c>
      <c r="BM237" s="232" t="s">
        <v>2391</v>
      </c>
    </row>
    <row r="238" s="13" customFormat="1">
      <c r="A238" s="13"/>
      <c r="B238" s="239"/>
      <c r="C238" s="240"/>
      <c r="D238" s="241" t="s">
        <v>206</v>
      </c>
      <c r="E238" s="242" t="s">
        <v>20</v>
      </c>
      <c r="F238" s="243" t="s">
        <v>2392</v>
      </c>
      <c r="G238" s="240"/>
      <c r="H238" s="242" t="s">
        <v>20</v>
      </c>
      <c r="I238" s="244"/>
      <c r="J238" s="244"/>
      <c r="K238" s="240"/>
      <c r="L238" s="240"/>
      <c r="M238" s="245"/>
      <c r="N238" s="246"/>
      <c r="O238" s="247"/>
      <c r="P238" s="247"/>
      <c r="Q238" s="247"/>
      <c r="R238" s="247"/>
      <c r="S238" s="247"/>
      <c r="T238" s="247"/>
      <c r="U238" s="247"/>
      <c r="V238" s="247"/>
      <c r="W238" s="247"/>
      <c r="X238" s="248"/>
      <c r="Y238" s="13"/>
      <c r="Z238" s="13"/>
      <c r="AA238" s="13"/>
      <c r="AB238" s="13"/>
      <c r="AC238" s="13"/>
      <c r="AD238" s="13"/>
      <c r="AE238" s="13"/>
      <c r="AT238" s="249" t="s">
        <v>206</v>
      </c>
      <c r="AU238" s="249" t="s">
        <v>84</v>
      </c>
      <c r="AV238" s="13" t="s">
        <v>82</v>
      </c>
      <c r="AW238" s="13" t="s">
        <v>5</v>
      </c>
      <c r="AX238" s="13" t="s">
        <v>74</v>
      </c>
      <c r="AY238" s="249" t="s">
        <v>194</v>
      </c>
    </row>
    <row r="239" s="13" customFormat="1">
      <c r="A239" s="13"/>
      <c r="B239" s="239"/>
      <c r="C239" s="240"/>
      <c r="D239" s="241" t="s">
        <v>206</v>
      </c>
      <c r="E239" s="242" t="s">
        <v>20</v>
      </c>
      <c r="F239" s="243" t="s">
        <v>2393</v>
      </c>
      <c r="G239" s="240"/>
      <c r="H239" s="242" t="s">
        <v>20</v>
      </c>
      <c r="I239" s="244"/>
      <c r="J239" s="244"/>
      <c r="K239" s="240"/>
      <c r="L239" s="240"/>
      <c r="M239" s="245"/>
      <c r="N239" s="246"/>
      <c r="O239" s="247"/>
      <c r="P239" s="247"/>
      <c r="Q239" s="247"/>
      <c r="R239" s="247"/>
      <c r="S239" s="247"/>
      <c r="T239" s="247"/>
      <c r="U239" s="247"/>
      <c r="V239" s="247"/>
      <c r="W239" s="247"/>
      <c r="X239" s="248"/>
      <c r="Y239" s="13"/>
      <c r="Z239" s="13"/>
      <c r="AA239" s="13"/>
      <c r="AB239" s="13"/>
      <c r="AC239" s="13"/>
      <c r="AD239" s="13"/>
      <c r="AE239" s="13"/>
      <c r="AT239" s="249" t="s">
        <v>206</v>
      </c>
      <c r="AU239" s="249" t="s">
        <v>84</v>
      </c>
      <c r="AV239" s="13" t="s">
        <v>82</v>
      </c>
      <c r="AW239" s="13" t="s">
        <v>5</v>
      </c>
      <c r="AX239" s="13" t="s">
        <v>74</v>
      </c>
      <c r="AY239" s="249" t="s">
        <v>194</v>
      </c>
    </row>
    <row r="240" s="14" customFormat="1">
      <c r="A240" s="14"/>
      <c r="B240" s="250"/>
      <c r="C240" s="251"/>
      <c r="D240" s="241" t="s">
        <v>206</v>
      </c>
      <c r="E240" s="252" t="s">
        <v>20</v>
      </c>
      <c r="F240" s="253" t="s">
        <v>2394</v>
      </c>
      <c r="G240" s="251"/>
      <c r="H240" s="254">
        <v>180.13800000000001</v>
      </c>
      <c r="I240" s="255"/>
      <c r="J240" s="255"/>
      <c r="K240" s="251"/>
      <c r="L240" s="251"/>
      <c r="M240" s="256"/>
      <c r="N240" s="257"/>
      <c r="O240" s="258"/>
      <c r="P240" s="258"/>
      <c r="Q240" s="258"/>
      <c r="R240" s="258"/>
      <c r="S240" s="258"/>
      <c r="T240" s="258"/>
      <c r="U240" s="258"/>
      <c r="V240" s="258"/>
      <c r="W240" s="258"/>
      <c r="X240" s="259"/>
      <c r="Y240" s="14"/>
      <c r="Z240" s="14"/>
      <c r="AA240" s="14"/>
      <c r="AB240" s="14"/>
      <c r="AC240" s="14"/>
      <c r="AD240" s="14"/>
      <c r="AE240" s="14"/>
      <c r="AT240" s="260" t="s">
        <v>206</v>
      </c>
      <c r="AU240" s="260" t="s">
        <v>84</v>
      </c>
      <c r="AV240" s="14" t="s">
        <v>84</v>
      </c>
      <c r="AW240" s="14" t="s">
        <v>5</v>
      </c>
      <c r="AX240" s="14" t="s">
        <v>74</v>
      </c>
      <c r="AY240" s="260" t="s">
        <v>194</v>
      </c>
    </row>
    <row r="241" s="15" customFormat="1">
      <c r="A241" s="15"/>
      <c r="B241" s="261"/>
      <c r="C241" s="262"/>
      <c r="D241" s="241" t="s">
        <v>206</v>
      </c>
      <c r="E241" s="263" t="s">
        <v>20</v>
      </c>
      <c r="F241" s="264" t="s">
        <v>210</v>
      </c>
      <c r="G241" s="262"/>
      <c r="H241" s="265">
        <v>180.13800000000001</v>
      </c>
      <c r="I241" s="266"/>
      <c r="J241" s="266"/>
      <c r="K241" s="262"/>
      <c r="L241" s="262"/>
      <c r="M241" s="267"/>
      <c r="N241" s="268"/>
      <c r="O241" s="269"/>
      <c r="P241" s="269"/>
      <c r="Q241" s="269"/>
      <c r="R241" s="269"/>
      <c r="S241" s="269"/>
      <c r="T241" s="269"/>
      <c r="U241" s="269"/>
      <c r="V241" s="269"/>
      <c r="W241" s="269"/>
      <c r="X241" s="270"/>
      <c r="Y241" s="15"/>
      <c r="Z241" s="15"/>
      <c r="AA241" s="15"/>
      <c r="AB241" s="15"/>
      <c r="AC241" s="15"/>
      <c r="AD241" s="15"/>
      <c r="AE241" s="15"/>
      <c r="AT241" s="271" t="s">
        <v>206</v>
      </c>
      <c r="AU241" s="271" t="s">
        <v>84</v>
      </c>
      <c r="AV241" s="15" t="s">
        <v>202</v>
      </c>
      <c r="AW241" s="15" t="s">
        <v>5</v>
      </c>
      <c r="AX241" s="15" t="s">
        <v>82</v>
      </c>
      <c r="AY241" s="271" t="s">
        <v>194</v>
      </c>
    </row>
    <row r="242" s="14" customFormat="1">
      <c r="A242" s="14"/>
      <c r="B242" s="250"/>
      <c r="C242" s="251"/>
      <c r="D242" s="241" t="s">
        <v>206</v>
      </c>
      <c r="E242" s="251"/>
      <c r="F242" s="253" t="s">
        <v>2395</v>
      </c>
      <c r="G242" s="251"/>
      <c r="H242" s="254">
        <v>360.27600000000001</v>
      </c>
      <c r="I242" s="255"/>
      <c r="J242" s="255"/>
      <c r="K242" s="251"/>
      <c r="L242" s="251"/>
      <c r="M242" s="256"/>
      <c r="N242" s="257"/>
      <c r="O242" s="258"/>
      <c r="P242" s="258"/>
      <c r="Q242" s="258"/>
      <c r="R242" s="258"/>
      <c r="S242" s="258"/>
      <c r="T242" s="258"/>
      <c r="U242" s="258"/>
      <c r="V242" s="258"/>
      <c r="W242" s="258"/>
      <c r="X242" s="259"/>
      <c r="Y242" s="14"/>
      <c r="Z242" s="14"/>
      <c r="AA242" s="14"/>
      <c r="AB242" s="14"/>
      <c r="AC242" s="14"/>
      <c r="AD242" s="14"/>
      <c r="AE242" s="14"/>
      <c r="AT242" s="260" t="s">
        <v>206</v>
      </c>
      <c r="AU242" s="260" t="s">
        <v>84</v>
      </c>
      <c r="AV242" s="14" t="s">
        <v>84</v>
      </c>
      <c r="AW242" s="14" t="s">
        <v>4</v>
      </c>
      <c r="AX242" s="14" t="s">
        <v>82</v>
      </c>
      <c r="AY242" s="260" t="s">
        <v>194</v>
      </c>
    </row>
    <row r="243" s="2" customFormat="1" ht="16.5" customHeight="1">
      <c r="A243" s="41"/>
      <c r="B243" s="42"/>
      <c r="C243" s="220" t="s">
        <v>273</v>
      </c>
      <c r="D243" s="220" t="s">
        <v>197</v>
      </c>
      <c r="E243" s="221" t="s">
        <v>2382</v>
      </c>
      <c r="F243" s="222" t="s">
        <v>2383</v>
      </c>
      <c r="G243" s="223" t="s">
        <v>218</v>
      </c>
      <c r="H243" s="224">
        <v>150.08799999999999</v>
      </c>
      <c r="I243" s="225"/>
      <c r="J243" s="225"/>
      <c r="K243" s="226">
        <f>ROUND(P243*H243,2)</f>
        <v>0</v>
      </c>
      <c r="L243" s="222" t="s">
        <v>20</v>
      </c>
      <c r="M243" s="47"/>
      <c r="N243" s="227" t="s">
        <v>20</v>
      </c>
      <c r="O243" s="228" t="s">
        <v>43</v>
      </c>
      <c r="P243" s="229">
        <f>I243+J243</f>
        <v>0</v>
      </c>
      <c r="Q243" s="229">
        <f>ROUND(I243*H243,2)</f>
        <v>0</v>
      </c>
      <c r="R243" s="229">
        <f>ROUND(J243*H243,2)</f>
        <v>0</v>
      </c>
      <c r="S243" s="87"/>
      <c r="T243" s="230">
        <f>S243*H243</f>
        <v>0</v>
      </c>
      <c r="U243" s="230">
        <v>0</v>
      </c>
      <c r="V243" s="230">
        <f>U243*H243</f>
        <v>0</v>
      </c>
      <c r="W243" s="230">
        <v>0</v>
      </c>
      <c r="X243" s="231">
        <f>W243*H243</f>
        <v>0</v>
      </c>
      <c r="Y243" s="41"/>
      <c r="Z243" s="41"/>
      <c r="AA243" s="41"/>
      <c r="AB243" s="41"/>
      <c r="AC243" s="41"/>
      <c r="AD243" s="41"/>
      <c r="AE243" s="41"/>
      <c r="AR243" s="232" t="s">
        <v>202</v>
      </c>
      <c r="AT243" s="232" t="s">
        <v>197</v>
      </c>
      <c r="AU243" s="232" t="s">
        <v>84</v>
      </c>
      <c r="AY243" s="20" t="s">
        <v>194</v>
      </c>
      <c r="BE243" s="233">
        <f>IF(O243="základní",K243,0)</f>
        <v>0</v>
      </c>
      <c r="BF243" s="233">
        <f>IF(O243="snížená",K243,0)</f>
        <v>0</v>
      </c>
      <c r="BG243" s="233">
        <f>IF(O243="zákl. přenesená",K243,0)</f>
        <v>0</v>
      </c>
      <c r="BH243" s="233">
        <f>IF(O243="sníž. přenesená",K243,0)</f>
        <v>0</v>
      </c>
      <c r="BI243" s="233">
        <f>IF(O243="nulová",K243,0)</f>
        <v>0</v>
      </c>
      <c r="BJ243" s="20" t="s">
        <v>82</v>
      </c>
      <c r="BK243" s="233">
        <f>ROUND(P243*H243,2)</f>
        <v>0</v>
      </c>
      <c r="BL243" s="20" t="s">
        <v>202</v>
      </c>
      <c r="BM243" s="232" t="s">
        <v>2396</v>
      </c>
    </row>
    <row r="244" s="13" customFormat="1">
      <c r="A244" s="13"/>
      <c r="B244" s="239"/>
      <c r="C244" s="240"/>
      <c r="D244" s="241" t="s">
        <v>206</v>
      </c>
      <c r="E244" s="242" t="s">
        <v>20</v>
      </c>
      <c r="F244" s="243" t="s">
        <v>2397</v>
      </c>
      <c r="G244" s="240"/>
      <c r="H244" s="242" t="s">
        <v>20</v>
      </c>
      <c r="I244" s="244"/>
      <c r="J244" s="244"/>
      <c r="K244" s="240"/>
      <c r="L244" s="240"/>
      <c r="M244" s="245"/>
      <c r="N244" s="246"/>
      <c r="O244" s="247"/>
      <c r="P244" s="247"/>
      <c r="Q244" s="247"/>
      <c r="R244" s="247"/>
      <c r="S244" s="247"/>
      <c r="T244" s="247"/>
      <c r="U244" s="247"/>
      <c r="V244" s="247"/>
      <c r="W244" s="247"/>
      <c r="X244" s="248"/>
      <c r="Y244" s="13"/>
      <c r="Z244" s="13"/>
      <c r="AA244" s="13"/>
      <c r="AB244" s="13"/>
      <c r="AC244" s="13"/>
      <c r="AD244" s="13"/>
      <c r="AE244" s="13"/>
      <c r="AT244" s="249" t="s">
        <v>206</v>
      </c>
      <c r="AU244" s="249" t="s">
        <v>84</v>
      </c>
      <c r="AV244" s="13" t="s">
        <v>82</v>
      </c>
      <c r="AW244" s="13" t="s">
        <v>5</v>
      </c>
      <c r="AX244" s="13" t="s">
        <v>74</v>
      </c>
      <c r="AY244" s="249" t="s">
        <v>194</v>
      </c>
    </row>
    <row r="245" s="14" customFormat="1">
      <c r="A245" s="14"/>
      <c r="B245" s="250"/>
      <c r="C245" s="251"/>
      <c r="D245" s="241" t="s">
        <v>206</v>
      </c>
      <c r="E245" s="252" t="s">
        <v>20</v>
      </c>
      <c r="F245" s="253" t="s">
        <v>2398</v>
      </c>
      <c r="G245" s="251"/>
      <c r="H245" s="254">
        <v>150.08799999999999</v>
      </c>
      <c r="I245" s="255"/>
      <c r="J245" s="255"/>
      <c r="K245" s="251"/>
      <c r="L245" s="251"/>
      <c r="M245" s="256"/>
      <c r="N245" s="257"/>
      <c r="O245" s="258"/>
      <c r="P245" s="258"/>
      <c r="Q245" s="258"/>
      <c r="R245" s="258"/>
      <c r="S245" s="258"/>
      <c r="T245" s="258"/>
      <c r="U245" s="258"/>
      <c r="V245" s="258"/>
      <c r="W245" s="258"/>
      <c r="X245" s="259"/>
      <c r="Y245" s="14"/>
      <c r="Z245" s="14"/>
      <c r="AA245" s="14"/>
      <c r="AB245" s="14"/>
      <c r="AC245" s="14"/>
      <c r="AD245" s="14"/>
      <c r="AE245" s="14"/>
      <c r="AT245" s="260" t="s">
        <v>206</v>
      </c>
      <c r="AU245" s="260" t="s">
        <v>84</v>
      </c>
      <c r="AV245" s="14" t="s">
        <v>84</v>
      </c>
      <c r="AW245" s="14" t="s">
        <v>5</v>
      </c>
      <c r="AX245" s="14" t="s">
        <v>74</v>
      </c>
      <c r="AY245" s="260" t="s">
        <v>194</v>
      </c>
    </row>
    <row r="246" s="15" customFormat="1">
      <c r="A246" s="15"/>
      <c r="B246" s="261"/>
      <c r="C246" s="262"/>
      <c r="D246" s="241" t="s">
        <v>206</v>
      </c>
      <c r="E246" s="263" t="s">
        <v>20</v>
      </c>
      <c r="F246" s="264" t="s">
        <v>210</v>
      </c>
      <c r="G246" s="262"/>
      <c r="H246" s="265">
        <v>150.08799999999999</v>
      </c>
      <c r="I246" s="266"/>
      <c r="J246" s="266"/>
      <c r="K246" s="262"/>
      <c r="L246" s="262"/>
      <c r="M246" s="267"/>
      <c r="N246" s="268"/>
      <c r="O246" s="269"/>
      <c r="P246" s="269"/>
      <c r="Q246" s="269"/>
      <c r="R246" s="269"/>
      <c r="S246" s="269"/>
      <c r="T246" s="269"/>
      <c r="U246" s="269"/>
      <c r="V246" s="269"/>
      <c r="W246" s="269"/>
      <c r="X246" s="270"/>
      <c r="Y246" s="15"/>
      <c r="Z246" s="15"/>
      <c r="AA246" s="15"/>
      <c r="AB246" s="15"/>
      <c r="AC246" s="15"/>
      <c r="AD246" s="15"/>
      <c r="AE246" s="15"/>
      <c r="AT246" s="271" t="s">
        <v>206</v>
      </c>
      <c r="AU246" s="271" t="s">
        <v>84</v>
      </c>
      <c r="AV246" s="15" t="s">
        <v>202</v>
      </c>
      <c r="AW246" s="15" t="s">
        <v>5</v>
      </c>
      <c r="AX246" s="15" t="s">
        <v>82</v>
      </c>
      <c r="AY246" s="271" t="s">
        <v>194</v>
      </c>
    </row>
    <row r="247" s="2" customFormat="1" ht="24.15" customHeight="1">
      <c r="A247" s="41"/>
      <c r="B247" s="42"/>
      <c r="C247" s="283" t="s">
        <v>280</v>
      </c>
      <c r="D247" s="283" t="s">
        <v>418</v>
      </c>
      <c r="E247" s="284" t="s">
        <v>2399</v>
      </c>
      <c r="F247" s="285" t="s">
        <v>2400</v>
      </c>
      <c r="G247" s="286" t="s">
        <v>262</v>
      </c>
      <c r="H247" s="287">
        <v>281.226</v>
      </c>
      <c r="I247" s="288"/>
      <c r="J247" s="289"/>
      <c r="K247" s="290">
        <f>ROUND(P247*H247,2)</f>
        <v>0</v>
      </c>
      <c r="L247" s="285" t="s">
        <v>2315</v>
      </c>
      <c r="M247" s="291"/>
      <c r="N247" s="292" t="s">
        <v>20</v>
      </c>
      <c r="O247" s="228" t="s">
        <v>43</v>
      </c>
      <c r="P247" s="229">
        <f>I247+J247</f>
        <v>0</v>
      </c>
      <c r="Q247" s="229">
        <f>ROUND(I247*H247,2)</f>
        <v>0</v>
      </c>
      <c r="R247" s="229">
        <f>ROUND(J247*H247,2)</f>
        <v>0</v>
      </c>
      <c r="S247" s="87"/>
      <c r="T247" s="230">
        <f>S247*H247</f>
        <v>0</v>
      </c>
      <c r="U247" s="230">
        <v>1</v>
      </c>
      <c r="V247" s="230">
        <f>U247*H247</f>
        <v>281.226</v>
      </c>
      <c r="W247" s="230">
        <v>0</v>
      </c>
      <c r="X247" s="231">
        <f>W247*H247</f>
        <v>0</v>
      </c>
      <c r="Y247" s="41"/>
      <c r="Z247" s="41"/>
      <c r="AA247" s="41"/>
      <c r="AB247" s="41"/>
      <c r="AC247" s="41"/>
      <c r="AD247" s="41"/>
      <c r="AE247" s="41"/>
      <c r="AR247" s="232" t="s">
        <v>243</v>
      </c>
      <c r="AT247" s="232" t="s">
        <v>418</v>
      </c>
      <c r="AU247" s="232" t="s">
        <v>84</v>
      </c>
      <c r="AY247" s="20" t="s">
        <v>194</v>
      </c>
      <c r="BE247" s="233">
        <f>IF(O247="základní",K247,0)</f>
        <v>0</v>
      </c>
      <c r="BF247" s="233">
        <f>IF(O247="snížená",K247,0)</f>
        <v>0</v>
      </c>
      <c r="BG247" s="233">
        <f>IF(O247="zákl. přenesená",K247,0)</f>
        <v>0</v>
      </c>
      <c r="BH247" s="233">
        <f>IF(O247="sníž. přenesená",K247,0)</f>
        <v>0</v>
      </c>
      <c r="BI247" s="233">
        <f>IF(O247="nulová",K247,0)</f>
        <v>0</v>
      </c>
      <c r="BJ247" s="20" t="s">
        <v>82</v>
      </c>
      <c r="BK247" s="233">
        <f>ROUND(P247*H247,2)</f>
        <v>0</v>
      </c>
      <c r="BL247" s="20" t="s">
        <v>202</v>
      </c>
      <c r="BM247" s="232" t="s">
        <v>2401</v>
      </c>
    </row>
    <row r="248" s="13" customFormat="1">
      <c r="A248" s="13"/>
      <c r="B248" s="239"/>
      <c r="C248" s="240"/>
      <c r="D248" s="241" t="s">
        <v>206</v>
      </c>
      <c r="E248" s="242" t="s">
        <v>20</v>
      </c>
      <c r="F248" s="243" t="s">
        <v>2402</v>
      </c>
      <c r="G248" s="240"/>
      <c r="H248" s="242" t="s">
        <v>20</v>
      </c>
      <c r="I248" s="244"/>
      <c r="J248" s="244"/>
      <c r="K248" s="240"/>
      <c r="L248" s="240"/>
      <c r="M248" s="245"/>
      <c r="N248" s="246"/>
      <c r="O248" s="247"/>
      <c r="P248" s="247"/>
      <c r="Q248" s="247"/>
      <c r="R248" s="247"/>
      <c r="S248" s="247"/>
      <c r="T248" s="247"/>
      <c r="U248" s="247"/>
      <c r="V248" s="247"/>
      <c r="W248" s="247"/>
      <c r="X248" s="248"/>
      <c r="Y248" s="13"/>
      <c r="Z248" s="13"/>
      <c r="AA248" s="13"/>
      <c r="AB248" s="13"/>
      <c r="AC248" s="13"/>
      <c r="AD248" s="13"/>
      <c r="AE248" s="13"/>
      <c r="AT248" s="249" t="s">
        <v>206</v>
      </c>
      <c r="AU248" s="249" t="s">
        <v>84</v>
      </c>
      <c r="AV248" s="13" t="s">
        <v>82</v>
      </c>
      <c r="AW248" s="13" t="s">
        <v>5</v>
      </c>
      <c r="AX248" s="13" t="s">
        <v>74</v>
      </c>
      <c r="AY248" s="249" t="s">
        <v>194</v>
      </c>
    </row>
    <row r="249" s="14" customFormat="1">
      <c r="A249" s="14"/>
      <c r="B249" s="250"/>
      <c r="C249" s="251"/>
      <c r="D249" s="241" t="s">
        <v>206</v>
      </c>
      <c r="E249" s="252" t="s">
        <v>20</v>
      </c>
      <c r="F249" s="253" t="s">
        <v>2403</v>
      </c>
      <c r="G249" s="251"/>
      <c r="H249" s="254">
        <v>281.226</v>
      </c>
      <c r="I249" s="255"/>
      <c r="J249" s="255"/>
      <c r="K249" s="251"/>
      <c r="L249" s="251"/>
      <c r="M249" s="256"/>
      <c r="N249" s="257"/>
      <c r="O249" s="258"/>
      <c r="P249" s="258"/>
      <c r="Q249" s="258"/>
      <c r="R249" s="258"/>
      <c r="S249" s="258"/>
      <c r="T249" s="258"/>
      <c r="U249" s="258"/>
      <c r="V249" s="258"/>
      <c r="W249" s="258"/>
      <c r="X249" s="259"/>
      <c r="Y249" s="14"/>
      <c r="Z249" s="14"/>
      <c r="AA249" s="14"/>
      <c r="AB249" s="14"/>
      <c r="AC249" s="14"/>
      <c r="AD249" s="14"/>
      <c r="AE249" s="14"/>
      <c r="AT249" s="260" t="s">
        <v>206</v>
      </c>
      <c r="AU249" s="260" t="s">
        <v>84</v>
      </c>
      <c r="AV249" s="14" t="s">
        <v>84</v>
      </c>
      <c r="AW249" s="14" t="s">
        <v>5</v>
      </c>
      <c r="AX249" s="14" t="s">
        <v>74</v>
      </c>
      <c r="AY249" s="260" t="s">
        <v>194</v>
      </c>
    </row>
    <row r="250" s="15" customFormat="1">
      <c r="A250" s="15"/>
      <c r="B250" s="261"/>
      <c r="C250" s="262"/>
      <c r="D250" s="241" t="s">
        <v>206</v>
      </c>
      <c r="E250" s="263" t="s">
        <v>20</v>
      </c>
      <c r="F250" s="264" t="s">
        <v>210</v>
      </c>
      <c r="G250" s="262"/>
      <c r="H250" s="265">
        <v>281.226</v>
      </c>
      <c r="I250" s="266"/>
      <c r="J250" s="266"/>
      <c r="K250" s="262"/>
      <c r="L250" s="262"/>
      <c r="M250" s="267"/>
      <c r="N250" s="268"/>
      <c r="O250" s="269"/>
      <c r="P250" s="269"/>
      <c r="Q250" s="269"/>
      <c r="R250" s="269"/>
      <c r="S250" s="269"/>
      <c r="T250" s="269"/>
      <c r="U250" s="269"/>
      <c r="V250" s="269"/>
      <c r="W250" s="269"/>
      <c r="X250" s="270"/>
      <c r="Y250" s="15"/>
      <c r="Z250" s="15"/>
      <c r="AA250" s="15"/>
      <c r="AB250" s="15"/>
      <c r="AC250" s="15"/>
      <c r="AD250" s="15"/>
      <c r="AE250" s="15"/>
      <c r="AT250" s="271" t="s">
        <v>206</v>
      </c>
      <c r="AU250" s="271" t="s">
        <v>84</v>
      </c>
      <c r="AV250" s="15" t="s">
        <v>202</v>
      </c>
      <c r="AW250" s="15" t="s">
        <v>5</v>
      </c>
      <c r="AX250" s="15" t="s">
        <v>82</v>
      </c>
      <c r="AY250" s="271" t="s">
        <v>194</v>
      </c>
    </row>
    <row r="251" s="2" customFormat="1" ht="24.15" customHeight="1">
      <c r="A251" s="41"/>
      <c r="B251" s="42"/>
      <c r="C251" s="220" t="s">
        <v>282</v>
      </c>
      <c r="D251" s="220" t="s">
        <v>197</v>
      </c>
      <c r="E251" s="221" t="s">
        <v>2404</v>
      </c>
      <c r="F251" s="222" t="s">
        <v>2405</v>
      </c>
      <c r="G251" s="223" t="s">
        <v>200</v>
      </c>
      <c r="H251" s="224">
        <v>103.5</v>
      </c>
      <c r="I251" s="225"/>
      <c r="J251" s="225"/>
      <c r="K251" s="226">
        <f>ROUND(P251*H251,2)</f>
        <v>0</v>
      </c>
      <c r="L251" s="222" t="s">
        <v>2315</v>
      </c>
      <c r="M251" s="47"/>
      <c r="N251" s="227" t="s">
        <v>20</v>
      </c>
      <c r="O251" s="228" t="s">
        <v>43</v>
      </c>
      <c r="P251" s="229">
        <f>I251+J251</f>
        <v>0</v>
      </c>
      <c r="Q251" s="229">
        <f>ROUND(I251*H251,2)</f>
        <v>0</v>
      </c>
      <c r="R251" s="229">
        <f>ROUND(J251*H251,2)</f>
        <v>0</v>
      </c>
      <c r="S251" s="87"/>
      <c r="T251" s="230">
        <f>S251*H251</f>
        <v>0</v>
      </c>
      <c r="U251" s="230">
        <v>0</v>
      </c>
      <c r="V251" s="230">
        <f>U251*H251</f>
        <v>0</v>
      </c>
      <c r="W251" s="230">
        <v>0</v>
      </c>
      <c r="X251" s="231">
        <f>W251*H251</f>
        <v>0</v>
      </c>
      <c r="Y251" s="41"/>
      <c r="Z251" s="41"/>
      <c r="AA251" s="41"/>
      <c r="AB251" s="41"/>
      <c r="AC251" s="41"/>
      <c r="AD251" s="41"/>
      <c r="AE251" s="41"/>
      <c r="AR251" s="232" t="s">
        <v>202</v>
      </c>
      <c r="AT251" s="232" t="s">
        <v>197</v>
      </c>
      <c r="AU251" s="232" t="s">
        <v>84</v>
      </c>
      <c r="AY251" s="20" t="s">
        <v>194</v>
      </c>
      <c r="BE251" s="233">
        <f>IF(O251="základní",K251,0)</f>
        <v>0</v>
      </c>
      <c r="BF251" s="233">
        <f>IF(O251="snížená",K251,0)</f>
        <v>0</v>
      </c>
      <c r="BG251" s="233">
        <f>IF(O251="zákl. přenesená",K251,0)</f>
        <v>0</v>
      </c>
      <c r="BH251" s="233">
        <f>IF(O251="sníž. přenesená",K251,0)</f>
        <v>0</v>
      </c>
      <c r="BI251" s="233">
        <f>IF(O251="nulová",K251,0)</f>
        <v>0</v>
      </c>
      <c r="BJ251" s="20" t="s">
        <v>82</v>
      </c>
      <c r="BK251" s="233">
        <f>ROUND(P251*H251,2)</f>
        <v>0</v>
      </c>
      <c r="BL251" s="20" t="s">
        <v>202</v>
      </c>
      <c r="BM251" s="232" t="s">
        <v>2406</v>
      </c>
    </row>
    <row r="252" s="2" customFormat="1">
      <c r="A252" s="41"/>
      <c r="B252" s="42"/>
      <c r="C252" s="43"/>
      <c r="D252" s="234" t="s">
        <v>204</v>
      </c>
      <c r="E252" s="43"/>
      <c r="F252" s="235" t="s">
        <v>2407</v>
      </c>
      <c r="G252" s="43"/>
      <c r="H252" s="43"/>
      <c r="I252" s="236"/>
      <c r="J252" s="236"/>
      <c r="K252" s="43"/>
      <c r="L252" s="43"/>
      <c r="M252" s="47"/>
      <c r="N252" s="237"/>
      <c r="O252" s="238"/>
      <c r="P252" s="87"/>
      <c r="Q252" s="87"/>
      <c r="R252" s="87"/>
      <c r="S252" s="87"/>
      <c r="T252" s="87"/>
      <c r="U252" s="87"/>
      <c r="V252" s="87"/>
      <c r="W252" s="87"/>
      <c r="X252" s="88"/>
      <c r="Y252" s="41"/>
      <c r="Z252" s="41"/>
      <c r="AA252" s="41"/>
      <c r="AB252" s="41"/>
      <c r="AC252" s="41"/>
      <c r="AD252" s="41"/>
      <c r="AE252" s="41"/>
      <c r="AT252" s="20" t="s">
        <v>204</v>
      </c>
      <c r="AU252" s="20" t="s">
        <v>84</v>
      </c>
    </row>
    <row r="253" s="13" customFormat="1">
      <c r="A253" s="13"/>
      <c r="B253" s="239"/>
      <c r="C253" s="240"/>
      <c r="D253" s="241" t="s">
        <v>206</v>
      </c>
      <c r="E253" s="242" t="s">
        <v>20</v>
      </c>
      <c r="F253" s="243" t="s">
        <v>2408</v>
      </c>
      <c r="G253" s="240"/>
      <c r="H253" s="242" t="s">
        <v>20</v>
      </c>
      <c r="I253" s="244"/>
      <c r="J253" s="244"/>
      <c r="K253" s="240"/>
      <c r="L253" s="240"/>
      <c r="M253" s="245"/>
      <c r="N253" s="246"/>
      <c r="O253" s="247"/>
      <c r="P253" s="247"/>
      <c r="Q253" s="247"/>
      <c r="R253" s="247"/>
      <c r="S253" s="247"/>
      <c r="T253" s="247"/>
      <c r="U253" s="247"/>
      <c r="V253" s="247"/>
      <c r="W253" s="247"/>
      <c r="X253" s="248"/>
      <c r="Y253" s="13"/>
      <c r="Z253" s="13"/>
      <c r="AA253" s="13"/>
      <c r="AB253" s="13"/>
      <c r="AC253" s="13"/>
      <c r="AD253" s="13"/>
      <c r="AE253" s="13"/>
      <c r="AT253" s="249" t="s">
        <v>206</v>
      </c>
      <c r="AU253" s="249" t="s">
        <v>84</v>
      </c>
      <c r="AV253" s="13" t="s">
        <v>82</v>
      </c>
      <c r="AW253" s="13" t="s">
        <v>5</v>
      </c>
      <c r="AX253" s="13" t="s">
        <v>74</v>
      </c>
      <c r="AY253" s="249" t="s">
        <v>194</v>
      </c>
    </row>
    <row r="254" s="13" customFormat="1">
      <c r="A254" s="13"/>
      <c r="B254" s="239"/>
      <c r="C254" s="240"/>
      <c r="D254" s="241" t="s">
        <v>206</v>
      </c>
      <c r="E254" s="242" t="s">
        <v>20</v>
      </c>
      <c r="F254" s="243" t="s">
        <v>2409</v>
      </c>
      <c r="G254" s="240"/>
      <c r="H254" s="242" t="s">
        <v>20</v>
      </c>
      <c r="I254" s="244"/>
      <c r="J254" s="244"/>
      <c r="K254" s="240"/>
      <c r="L254" s="240"/>
      <c r="M254" s="245"/>
      <c r="N254" s="246"/>
      <c r="O254" s="247"/>
      <c r="P254" s="247"/>
      <c r="Q254" s="247"/>
      <c r="R254" s="247"/>
      <c r="S254" s="247"/>
      <c r="T254" s="247"/>
      <c r="U254" s="247"/>
      <c r="V254" s="247"/>
      <c r="W254" s="247"/>
      <c r="X254" s="248"/>
      <c r="Y254" s="13"/>
      <c r="Z254" s="13"/>
      <c r="AA254" s="13"/>
      <c r="AB254" s="13"/>
      <c r="AC254" s="13"/>
      <c r="AD254" s="13"/>
      <c r="AE254" s="13"/>
      <c r="AT254" s="249" t="s">
        <v>206</v>
      </c>
      <c r="AU254" s="249" t="s">
        <v>84</v>
      </c>
      <c r="AV254" s="13" t="s">
        <v>82</v>
      </c>
      <c r="AW254" s="13" t="s">
        <v>5</v>
      </c>
      <c r="AX254" s="13" t="s">
        <v>74</v>
      </c>
      <c r="AY254" s="249" t="s">
        <v>194</v>
      </c>
    </row>
    <row r="255" s="14" customFormat="1">
      <c r="A255" s="14"/>
      <c r="B255" s="250"/>
      <c r="C255" s="251"/>
      <c r="D255" s="241" t="s">
        <v>206</v>
      </c>
      <c r="E255" s="252" t="s">
        <v>20</v>
      </c>
      <c r="F255" s="253" t="s">
        <v>2410</v>
      </c>
      <c r="G255" s="251"/>
      <c r="H255" s="254">
        <v>103.5</v>
      </c>
      <c r="I255" s="255"/>
      <c r="J255" s="255"/>
      <c r="K255" s="251"/>
      <c r="L255" s="251"/>
      <c r="M255" s="256"/>
      <c r="N255" s="257"/>
      <c r="O255" s="258"/>
      <c r="P255" s="258"/>
      <c r="Q255" s="258"/>
      <c r="R255" s="258"/>
      <c r="S255" s="258"/>
      <c r="T255" s="258"/>
      <c r="U255" s="258"/>
      <c r="V255" s="258"/>
      <c r="W255" s="258"/>
      <c r="X255" s="259"/>
      <c r="Y255" s="14"/>
      <c r="Z255" s="14"/>
      <c r="AA255" s="14"/>
      <c r="AB255" s="14"/>
      <c r="AC255" s="14"/>
      <c r="AD255" s="14"/>
      <c r="AE255" s="14"/>
      <c r="AT255" s="260" t="s">
        <v>206</v>
      </c>
      <c r="AU255" s="260" t="s">
        <v>84</v>
      </c>
      <c r="AV255" s="14" t="s">
        <v>84</v>
      </c>
      <c r="AW255" s="14" t="s">
        <v>5</v>
      </c>
      <c r="AX255" s="14" t="s">
        <v>74</v>
      </c>
      <c r="AY255" s="260" t="s">
        <v>194</v>
      </c>
    </row>
    <row r="256" s="15" customFormat="1">
      <c r="A256" s="15"/>
      <c r="B256" s="261"/>
      <c r="C256" s="262"/>
      <c r="D256" s="241" t="s">
        <v>206</v>
      </c>
      <c r="E256" s="263" t="s">
        <v>20</v>
      </c>
      <c r="F256" s="264" t="s">
        <v>210</v>
      </c>
      <c r="G256" s="262"/>
      <c r="H256" s="265">
        <v>103.5</v>
      </c>
      <c r="I256" s="266"/>
      <c r="J256" s="266"/>
      <c r="K256" s="262"/>
      <c r="L256" s="262"/>
      <c r="M256" s="267"/>
      <c r="N256" s="268"/>
      <c r="O256" s="269"/>
      <c r="P256" s="269"/>
      <c r="Q256" s="269"/>
      <c r="R256" s="269"/>
      <c r="S256" s="269"/>
      <c r="T256" s="269"/>
      <c r="U256" s="269"/>
      <c r="V256" s="269"/>
      <c r="W256" s="269"/>
      <c r="X256" s="270"/>
      <c r="Y256" s="15"/>
      <c r="Z256" s="15"/>
      <c r="AA256" s="15"/>
      <c r="AB256" s="15"/>
      <c r="AC256" s="15"/>
      <c r="AD256" s="15"/>
      <c r="AE256" s="15"/>
      <c r="AT256" s="271" t="s">
        <v>206</v>
      </c>
      <c r="AU256" s="271" t="s">
        <v>84</v>
      </c>
      <c r="AV256" s="15" t="s">
        <v>202</v>
      </c>
      <c r="AW256" s="15" t="s">
        <v>5</v>
      </c>
      <c r="AX256" s="15" t="s">
        <v>82</v>
      </c>
      <c r="AY256" s="271" t="s">
        <v>194</v>
      </c>
    </row>
    <row r="257" s="2" customFormat="1" ht="24.15" customHeight="1">
      <c r="A257" s="41"/>
      <c r="B257" s="42"/>
      <c r="C257" s="220" t="s">
        <v>289</v>
      </c>
      <c r="D257" s="220" t="s">
        <v>197</v>
      </c>
      <c r="E257" s="221" t="s">
        <v>2411</v>
      </c>
      <c r="F257" s="222" t="s">
        <v>2412</v>
      </c>
      <c r="G257" s="223" t="s">
        <v>200</v>
      </c>
      <c r="H257" s="224">
        <v>103.5</v>
      </c>
      <c r="I257" s="225"/>
      <c r="J257" s="225"/>
      <c r="K257" s="226">
        <f>ROUND(P257*H257,2)</f>
        <v>0</v>
      </c>
      <c r="L257" s="222" t="s">
        <v>2315</v>
      </c>
      <c r="M257" s="47"/>
      <c r="N257" s="227" t="s">
        <v>20</v>
      </c>
      <c r="O257" s="228" t="s">
        <v>43</v>
      </c>
      <c r="P257" s="229">
        <f>I257+J257</f>
        <v>0</v>
      </c>
      <c r="Q257" s="229">
        <f>ROUND(I257*H257,2)</f>
        <v>0</v>
      </c>
      <c r="R257" s="229">
        <f>ROUND(J257*H257,2)</f>
        <v>0</v>
      </c>
      <c r="S257" s="87"/>
      <c r="T257" s="230">
        <f>S257*H257</f>
        <v>0</v>
      </c>
      <c r="U257" s="230">
        <v>0</v>
      </c>
      <c r="V257" s="230">
        <f>U257*H257</f>
        <v>0</v>
      </c>
      <c r="W257" s="230">
        <v>0</v>
      </c>
      <c r="X257" s="231">
        <f>W257*H257</f>
        <v>0</v>
      </c>
      <c r="Y257" s="41"/>
      <c r="Z257" s="41"/>
      <c r="AA257" s="41"/>
      <c r="AB257" s="41"/>
      <c r="AC257" s="41"/>
      <c r="AD257" s="41"/>
      <c r="AE257" s="41"/>
      <c r="AR257" s="232" t="s">
        <v>202</v>
      </c>
      <c r="AT257" s="232" t="s">
        <v>197</v>
      </c>
      <c r="AU257" s="232" t="s">
        <v>84</v>
      </c>
      <c r="AY257" s="20" t="s">
        <v>194</v>
      </c>
      <c r="BE257" s="233">
        <f>IF(O257="základní",K257,0)</f>
        <v>0</v>
      </c>
      <c r="BF257" s="233">
        <f>IF(O257="snížená",K257,0)</f>
        <v>0</v>
      </c>
      <c r="BG257" s="233">
        <f>IF(O257="zákl. přenesená",K257,0)</f>
        <v>0</v>
      </c>
      <c r="BH257" s="233">
        <f>IF(O257="sníž. přenesená",K257,0)</f>
        <v>0</v>
      </c>
      <c r="BI257" s="233">
        <f>IF(O257="nulová",K257,0)</f>
        <v>0</v>
      </c>
      <c r="BJ257" s="20" t="s">
        <v>82</v>
      </c>
      <c r="BK257" s="233">
        <f>ROUND(P257*H257,2)</f>
        <v>0</v>
      </c>
      <c r="BL257" s="20" t="s">
        <v>202</v>
      </c>
      <c r="BM257" s="232" t="s">
        <v>2413</v>
      </c>
    </row>
    <row r="258" s="2" customFormat="1">
      <c r="A258" s="41"/>
      <c r="B258" s="42"/>
      <c r="C258" s="43"/>
      <c r="D258" s="234" t="s">
        <v>204</v>
      </c>
      <c r="E258" s="43"/>
      <c r="F258" s="235" t="s">
        <v>2414</v>
      </c>
      <c r="G258" s="43"/>
      <c r="H258" s="43"/>
      <c r="I258" s="236"/>
      <c r="J258" s="236"/>
      <c r="K258" s="43"/>
      <c r="L258" s="43"/>
      <c r="M258" s="47"/>
      <c r="N258" s="237"/>
      <c r="O258" s="238"/>
      <c r="P258" s="87"/>
      <c r="Q258" s="87"/>
      <c r="R258" s="87"/>
      <c r="S258" s="87"/>
      <c r="T258" s="87"/>
      <c r="U258" s="87"/>
      <c r="V258" s="87"/>
      <c r="W258" s="87"/>
      <c r="X258" s="88"/>
      <c r="Y258" s="41"/>
      <c r="Z258" s="41"/>
      <c r="AA258" s="41"/>
      <c r="AB258" s="41"/>
      <c r="AC258" s="41"/>
      <c r="AD258" s="41"/>
      <c r="AE258" s="41"/>
      <c r="AT258" s="20" t="s">
        <v>204</v>
      </c>
      <c r="AU258" s="20" t="s">
        <v>84</v>
      </c>
    </row>
    <row r="259" s="13" customFormat="1">
      <c r="A259" s="13"/>
      <c r="B259" s="239"/>
      <c r="C259" s="240"/>
      <c r="D259" s="241" t="s">
        <v>206</v>
      </c>
      <c r="E259" s="242" t="s">
        <v>20</v>
      </c>
      <c r="F259" s="243" t="s">
        <v>2415</v>
      </c>
      <c r="G259" s="240"/>
      <c r="H259" s="242" t="s">
        <v>20</v>
      </c>
      <c r="I259" s="244"/>
      <c r="J259" s="244"/>
      <c r="K259" s="240"/>
      <c r="L259" s="240"/>
      <c r="M259" s="245"/>
      <c r="N259" s="246"/>
      <c r="O259" s="247"/>
      <c r="P259" s="247"/>
      <c r="Q259" s="247"/>
      <c r="R259" s="247"/>
      <c r="S259" s="247"/>
      <c r="T259" s="247"/>
      <c r="U259" s="247"/>
      <c r="V259" s="247"/>
      <c r="W259" s="247"/>
      <c r="X259" s="248"/>
      <c r="Y259" s="13"/>
      <c r="Z259" s="13"/>
      <c r="AA259" s="13"/>
      <c r="AB259" s="13"/>
      <c r="AC259" s="13"/>
      <c r="AD259" s="13"/>
      <c r="AE259" s="13"/>
      <c r="AT259" s="249" t="s">
        <v>206</v>
      </c>
      <c r="AU259" s="249" t="s">
        <v>84</v>
      </c>
      <c r="AV259" s="13" t="s">
        <v>82</v>
      </c>
      <c r="AW259" s="13" t="s">
        <v>5</v>
      </c>
      <c r="AX259" s="13" t="s">
        <v>74</v>
      </c>
      <c r="AY259" s="249" t="s">
        <v>194</v>
      </c>
    </row>
    <row r="260" s="13" customFormat="1">
      <c r="A260" s="13"/>
      <c r="B260" s="239"/>
      <c r="C260" s="240"/>
      <c r="D260" s="241" t="s">
        <v>206</v>
      </c>
      <c r="E260" s="242" t="s">
        <v>20</v>
      </c>
      <c r="F260" s="243" t="s">
        <v>2409</v>
      </c>
      <c r="G260" s="240"/>
      <c r="H260" s="242" t="s">
        <v>20</v>
      </c>
      <c r="I260" s="244"/>
      <c r="J260" s="244"/>
      <c r="K260" s="240"/>
      <c r="L260" s="240"/>
      <c r="M260" s="245"/>
      <c r="N260" s="246"/>
      <c r="O260" s="247"/>
      <c r="P260" s="247"/>
      <c r="Q260" s="247"/>
      <c r="R260" s="247"/>
      <c r="S260" s="247"/>
      <c r="T260" s="247"/>
      <c r="U260" s="247"/>
      <c r="V260" s="247"/>
      <c r="W260" s="247"/>
      <c r="X260" s="248"/>
      <c r="Y260" s="13"/>
      <c r="Z260" s="13"/>
      <c r="AA260" s="13"/>
      <c r="AB260" s="13"/>
      <c r="AC260" s="13"/>
      <c r="AD260" s="13"/>
      <c r="AE260" s="13"/>
      <c r="AT260" s="249" t="s">
        <v>206</v>
      </c>
      <c r="AU260" s="249" t="s">
        <v>84</v>
      </c>
      <c r="AV260" s="13" t="s">
        <v>82</v>
      </c>
      <c r="AW260" s="13" t="s">
        <v>5</v>
      </c>
      <c r="AX260" s="13" t="s">
        <v>74</v>
      </c>
      <c r="AY260" s="249" t="s">
        <v>194</v>
      </c>
    </row>
    <row r="261" s="14" customFormat="1">
      <c r="A261" s="14"/>
      <c r="B261" s="250"/>
      <c r="C261" s="251"/>
      <c r="D261" s="241" t="s">
        <v>206</v>
      </c>
      <c r="E261" s="252" t="s">
        <v>20</v>
      </c>
      <c r="F261" s="253" t="s">
        <v>2410</v>
      </c>
      <c r="G261" s="251"/>
      <c r="H261" s="254">
        <v>103.5</v>
      </c>
      <c r="I261" s="255"/>
      <c r="J261" s="255"/>
      <c r="K261" s="251"/>
      <c r="L261" s="251"/>
      <c r="M261" s="256"/>
      <c r="N261" s="257"/>
      <c r="O261" s="258"/>
      <c r="P261" s="258"/>
      <c r="Q261" s="258"/>
      <c r="R261" s="258"/>
      <c r="S261" s="258"/>
      <c r="T261" s="258"/>
      <c r="U261" s="258"/>
      <c r="V261" s="258"/>
      <c r="W261" s="258"/>
      <c r="X261" s="259"/>
      <c r="Y261" s="14"/>
      <c r="Z261" s="14"/>
      <c r="AA261" s="14"/>
      <c r="AB261" s="14"/>
      <c r="AC261" s="14"/>
      <c r="AD261" s="14"/>
      <c r="AE261" s="14"/>
      <c r="AT261" s="260" t="s">
        <v>206</v>
      </c>
      <c r="AU261" s="260" t="s">
        <v>84</v>
      </c>
      <c r="AV261" s="14" t="s">
        <v>84</v>
      </c>
      <c r="AW261" s="14" t="s">
        <v>5</v>
      </c>
      <c r="AX261" s="14" t="s">
        <v>74</v>
      </c>
      <c r="AY261" s="260" t="s">
        <v>194</v>
      </c>
    </row>
    <row r="262" s="15" customFormat="1">
      <c r="A262" s="15"/>
      <c r="B262" s="261"/>
      <c r="C262" s="262"/>
      <c r="D262" s="241" t="s">
        <v>206</v>
      </c>
      <c r="E262" s="263" t="s">
        <v>20</v>
      </c>
      <c r="F262" s="264" t="s">
        <v>210</v>
      </c>
      <c r="G262" s="262"/>
      <c r="H262" s="265">
        <v>103.5</v>
      </c>
      <c r="I262" s="266"/>
      <c r="J262" s="266"/>
      <c r="K262" s="262"/>
      <c r="L262" s="262"/>
      <c r="M262" s="267"/>
      <c r="N262" s="268"/>
      <c r="O262" s="269"/>
      <c r="P262" s="269"/>
      <c r="Q262" s="269"/>
      <c r="R262" s="269"/>
      <c r="S262" s="269"/>
      <c r="T262" s="269"/>
      <c r="U262" s="269"/>
      <c r="V262" s="269"/>
      <c r="W262" s="269"/>
      <c r="X262" s="270"/>
      <c r="Y262" s="15"/>
      <c r="Z262" s="15"/>
      <c r="AA262" s="15"/>
      <c r="AB262" s="15"/>
      <c r="AC262" s="15"/>
      <c r="AD262" s="15"/>
      <c r="AE262" s="15"/>
      <c r="AT262" s="271" t="s">
        <v>206</v>
      </c>
      <c r="AU262" s="271" t="s">
        <v>84</v>
      </c>
      <c r="AV262" s="15" t="s">
        <v>202</v>
      </c>
      <c r="AW262" s="15" t="s">
        <v>5</v>
      </c>
      <c r="AX262" s="15" t="s">
        <v>82</v>
      </c>
      <c r="AY262" s="271" t="s">
        <v>194</v>
      </c>
    </row>
    <row r="263" s="2" customFormat="1" ht="24.15" customHeight="1">
      <c r="A263" s="41"/>
      <c r="B263" s="42"/>
      <c r="C263" s="283" t="s">
        <v>291</v>
      </c>
      <c r="D263" s="283" t="s">
        <v>418</v>
      </c>
      <c r="E263" s="284" t="s">
        <v>2416</v>
      </c>
      <c r="F263" s="285" t="s">
        <v>2417</v>
      </c>
      <c r="G263" s="286" t="s">
        <v>1642</v>
      </c>
      <c r="H263" s="287">
        <v>0.065000000000000002</v>
      </c>
      <c r="I263" s="288"/>
      <c r="J263" s="289"/>
      <c r="K263" s="290">
        <f>ROUND(P263*H263,2)</f>
        <v>0</v>
      </c>
      <c r="L263" s="285" t="s">
        <v>2315</v>
      </c>
      <c r="M263" s="291"/>
      <c r="N263" s="292" t="s">
        <v>20</v>
      </c>
      <c r="O263" s="228" t="s">
        <v>43</v>
      </c>
      <c r="P263" s="229">
        <f>I263+J263</f>
        <v>0</v>
      </c>
      <c r="Q263" s="229">
        <f>ROUND(I263*H263,2)</f>
        <v>0</v>
      </c>
      <c r="R263" s="229">
        <f>ROUND(J263*H263,2)</f>
        <v>0</v>
      </c>
      <c r="S263" s="87"/>
      <c r="T263" s="230">
        <f>S263*H263</f>
        <v>0</v>
      </c>
      <c r="U263" s="230">
        <v>0.001</v>
      </c>
      <c r="V263" s="230">
        <f>U263*H263</f>
        <v>6.5000000000000008E-05</v>
      </c>
      <c r="W263" s="230">
        <v>0</v>
      </c>
      <c r="X263" s="231">
        <f>W263*H263</f>
        <v>0</v>
      </c>
      <c r="Y263" s="41"/>
      <c r="Z263" s="41"/>
      <c r="AA263" s="41"/>
      <c r="AB263" s="41"/>
      <c r="AC263" s="41"/>
      <c r="AD263" s="41"/>
      <c r="AE263" s="41"/>
      <c r="AR263" s="232" t="s">
        <v>243</v>
      </c>
      <c r="AT263" s="232" t="s">
        <v>418</v>
      </c>
      <c r="AU263" s="232" t="s">
        <v>84</v>
      </c>
      <c r="AY263" s="20" t="s">
        <v>194</v>
      </c>
      <c r="BE263" s="233">
        <f>IF(O263="základní",K263,0)</f>
        <v>0</v>
      </c>
      <c r="BF263" s="233">
        <f>IF(O263="snížená",K263,0)</f>
        <v>0</v>
      </c>
      <c r="BG263" s="233">
        <f>IF(O263="zákl. přenesená",K263,0)</f>
        <v>0</v>
      </c>
      <c r="BH263" s="233">
        <f>IF(O263="sníž. přenesená",K263,0)</f>
        <v>0</v>
      </c>
      <c r="BI263" s="233">
        <f>IF(O263="nulová",K263,0)</f>
        <v>0</v>
      </c>
      <c r="BJ263" s="20" t="s">
        <v>82</v>
      </c>
      <c r="BK263" s="233">
        <f>ROUND(P263*H263,2)</f>
        <v>0</v>
      </c>
      <c r="BL263" s="20" t="s">
        <v>202</v>
      </c>
      <c r="BM263" s="232" t="s">
        <v>2418</v>
      </c>
    </row>
    <row r="264" s="13" customFormat="1">
      <c r="A264" s="13"/>
      <c r="B264" s="239"/>
      <c r="C264" s="240"/>
      <c r="D264" s="241" t="s">
        <v>206</v>
      </c>
      <c r="E264" s="242" t="s">
        <v>20</v>
      </c>
      <c r="F264" s="243" t="s">
        <v>2419</v>
      </c>
      <c r="G264" s="240"/>
      <c r="H264" s="242" t="s">
        <v>20</v>
      </c>
      <c r="I264" s="244"/>
      <c r="J264" s="244"/>
      <c r="K264" s="240"/>
      <c r="L264" s="240"/>
      <c r="M264" s="245"/>
      <c r="N264" s="246"/>
      <c r="O264" s="247"/>
      <c r="P264" s="247"/>
      <c r="Q264" s="247"/>
      <c r="R264" s="247"/>
      <c r="S264" s="247"/>
      <c r="T264" s="247"/>
      <c r="U264" s="247"/>
      <c r="V264" s="247"/>
      <c r="W264" s="247"/>
      <c r="X264" s="248"/>
      <c r="Y264" s="13"/>
      <c r="Z264" s="13"/>
      <c r="AA264" s="13"/>
      <c r="AB264" s="13"/>
      <c r="AC264" s="13"/>
      <c r="AD264" s="13"/>
      <c r="AE264" s="13"/>
      <c r="AT264" s="249" t="s">
        <v>206</v>
      </c>
      <c r="AU264" s="249" t="s">
        <v>84</v>
      </c>
      <c r="AV264" s="13" t="s">
        <v>82</v>
      </c>
      <c r="AW264" s="13" t="s">
        <v>5</v>
      </c>
      <c r="AX264" s="13" t="s">
        <v>74</v>
      </c>
      <c r="AY264" s="249" t="s">
        <v>194</v>
      </c>
    </row>
    <row r="265" s="14" customFormat="1">
      <c r="A265" s="14"/>
      <c r="B265" s="250"/>
      <c r="C265" s="251"/>
      <c r="D265" s="241" t="s">
        <v>206</v>
      </c>
      <c r="E265" s="252" t="s">
        <v>20</v>
      </c>
      <c r="F265" s="253" t="s">
        <v>2420</v>
      </c>
      <c r="G265" s="251"/>
      <c r="H265" s="254">
        <v>3.2599999999999998</v>
      </c>
      <c r="I265" s="255"/>
      <c r="J265" s="255"/>
      <c r="K265" s="251"/>
      <c r="L265" s="251"/>
      <c r="M265" s="256"/>
      <c r="N265" s="257"/>
      <c r="O265" s="258"/>
      <c r="P265" s="258"/>
      <c r="Q265" s="258"/>
      <c r="R265" s="258"/>
      <c r="S265" s="258"/>
      <c r="T265" s="258"/>
      <c r="U265" s="258"/>
      <c r="V265" s="258"/>
      <c r="W265" s="258"/>
      <c r="X265" s="259"/>
      <c r="Y265" s="14"/>
      <c r="Z265" s="14"/>
      <c r="AA265" s="14"/>
      <c r="AB265" s="14"/>
      <c r="AC265" s="14"/>
      <c r="AD265" s="14"/>
      <c r="AE265" s="14"/>
      <c r="AT265" s="260" t="s">
        <v>206</v>
      </c>
      <c r="AU265" s="260" t="s">
        <v>84</v>
      </c>
      <c r="AV265" s="14" t="s">
        <v>84</v>
      </c>
      <c r="AW265" s="14" t="s">
        <v>5</v>
      </c>
      <c r="AX265" s="14" t="s">
        <v>74</v>
      </c>
      <c r="AY265" s="260" t="s">
        <v>194</v>
      </c>
    </row>
    <row r="266" s="15" customFormat="1">
      <c r="A266" s="15"/>
      <c r="B266" s="261"/>
      <c r="C266" s="262"/>
      <c r="D266" s="241" t="s">
        <v>206</v>
      </c>
      <c r="E266" s="263" t="s">
        <v>20</v>
      </c>
      <c r="F266" s="264" t="s">
        <v>210</v>
      </c>
      <c r="G266" s="262"/>
      <c r="H266" s="265">
        <v>3.2599999999999998</v>
      </c>
      <c r="I266" s="266"/>
      <c r="J266" s="266"/>
      <c r="K266" s="262"/>
      <c r="L266" s="262"/>
      <c r="M266" s="267"/>
      <c r="N266" s="268"/>
      <c r="O266" s="269"/>
      <c r="P266" s="269"/>
      <c r="Q266" s="269"/>
      <c r="R266" s="269"/>
      <c r="S266" s="269"/>
      <c r="T266" s="269"/>
      <c r="U266" s="269"/>
      <c r="V266" s="269"/>
      <c r="W266" s="269"/>
      <c r="X266" s="270"/>
      <c r="Y266" s="15"/>
      <c r="Z266" s="15"/>
      <c r="AA266" s="15"/>
      <c r="AB266" s="15"/>
      <c r="AC266" s="15"/>
      <c r="AD266" s="15"/>
      <c r="AE266" s="15"/>
      <c r="AT266" s="271" t="s">
        <v>206</v>
      </c>
      <c r="AU266" s="271" t="s">
        <v>84</v>
      </c>
      <c r="AV266" s="15" t="s">
        <v>202</v>
      </c>
      <c r="AW266" s="15" t="s">
        <v>5</v>
      </c>
      <c r="AX266" s="15" t="s">
        <v>82</v>
      </c>
      <c r="AY266" s="271" t="s">
        <v>194</v>
      </c>
    </row>
    <row r="267" s="14" customFormat="1">
      <c r="A267" s="14"/>
      <c r="B267" s="250"/>
      <c r="C267" s="251"/>
      <c r="D267" s="241" t="s">
        <v>206</v>
      </c>
      <c r="E267" s="251"/>
      <c r="F267" s="253" t="s">
        <v>2421</v>
      </c>
      <c r="G267" s="251"/>
      <c r="H267" s="254">
        <v>0.065000000000000002</v>
      </c>
      <c r="I267" s="255"/>
      <c r="J267" s="255"/>
      <c r="K267" s="251"/>
      <c r="L267" s="251"/>
      <c r="M267" s="256"/>
      <c r="N267" s="257"/>
      <c r="O267" s="258"/>
      <c r="P267" s="258"/>
      <c r="Q267" s="258"/>
      <c r="R267" s="258"/>
      <c r="S267" s="258"/>
      <c r="T267" s="258"/>
      <c r="U267" s="258"/>
      <c r="V267" s="258"/>
      <c r="W267" s="258"/>
      <c r="X267" s="259"/>
      <c r="Y267" s="14"/>
      <c r="Z267" s="14"/>
      <c r="AA267" s="14"/>
      <c r="AB267" s="14"/>
      <c r="AC267" s="14"/>
      <c r="AD267" s="14"/>
      <c r="AE267" s="14"/>
      <c r="AT267" s="260" t="s">
        <v>206</v>
      </c>
      <c r="AU267" s="260" t="s">
        <v>84</v>
      </c>
      <c r="AV267" s="14" t="s">
        <v>84</v>
      </c>
      <c r="AW267" s="14" t="s">
        <v>4</v>
      </c>
      <c r="AX267" s="14" t="s">
        <v>82</v>
      </c>
      <c r="AY267" s="260" t="s">
        <v>194</v>
      </c>
    </row>
    <row r="268" s="12" customFormat="1" ht="22.8" customHeight="1">
      <c r="A268" s="12"/>
      <c r="B268" s="203"/>
      <c r="C268" s="204"/>
      <c r="D268" s="205" t="s">
        <v>73</v>
      </c>
      <c r="E268" s="218" t="s">
        <v>84</v>
      </c>
      <c r="F268" s="218" t="s">
        <v>577</v>
      </c>
      <c r="G268" s="204"/>
      <c r="H268" s="204"/>
      <c r="I268" s="207"/>
      <c r="J268" s="207"/>
      <c r="K268" s="219">
        <f>BK268</f>
        <v>0</v>
      </c>
      <c r="L268" s="204"/>
      <c r="M268" s="209"/>
      <c r="N268" s="210"/>
      <c r="O268" s="211"/>
      <c r="P268" s="211"/>
      <c r="Q268" s="212">
        <f>SUM(Q269:Q288)</f>
        <v>0</v>
      </c>
      <c r="R268" s="212">
        <f>SUM(R269:R288)</f>
        <v>0</v>
      </c>
      <c r="S268" s="211"/>
      <c r="T268" s="213">
        <f>SUM(T269:T288)</f>
        <v>0</v>
      </c>
      <c r="U268" s="211"/>
      <c r="V268" s="213">
        <f>SUM(V269:V288)</f>
        <v>0.1708454922</v>
      </c>
      <c r="W268" s="211"/>
      <c r="X268" s="214">
        <f>SUM(X269:X288)</f>
        <v>0</v>
      </c>
      <c r="Y268" s="12"/>
      <c r="Z268" s="12"/>
      <c r="AA268" s="12"/>
      <c r="AB268" s="12"/>
      <c r="AC268" s="12"/>
      <c r="AD268" s="12"/>
      <c r="AE268" s="12"/>
      <c r="AR268" s="215" t="s">
        <v>82</v>
      </c>
      <c r="AT268" s="216" t="s">
        <v>73</v>
      </c>
      <c r="AU268" s="216" t="s">
        <v>82</v>
      </c>
      <c r="AY268" s="215" t="s">
        <v>194</v>
      </c>
      <c r="BK268" s="217">
        <f>SUM(BK269:BK288)</f>
        <v>0</v>
      </c>
    </row>
    <row r="269" s="2" customFormat="1" ht="24.15" customHeight="1">
      <c r="A269" s="41"/>
      <c r="B269" s="42"/>
      <c r="C269" s="220" t="s">
        <v>287</v>
      </c>
      <c r="D269" s="220" t="s">
        <v>197</v>
      </c>
      <c r="E269" s="221" t="s">
        <v>2422</v>
      </c>
      <c r="F269" s="222" t="s">
        <v>2423</v>
      </c>
      <c r="G269" s="223" t="s">
        <v>218</v>
      </c>
      <c r="H269" s="224">
        <v>19.170000000000002</v>
      </c>
      <c r="I269" s="225"/>
      <c r="J269" s="225"/>
      <c r="K269" s="226">
        <f>ROUND(P269*H269,2)</f>
        <v>0</v>
      </c>
      <c r="L269" s="222" t="s">
        <v>201</v>
      </c>
      <c r="M269" s="47"/>
      <c r="N269" s="227" t="s">
        <v>20</v>
      </c>
      <c r="O269" s="228" t="s">
        <v>43</v>
      </c>
      <c r="P269" s="229">
        <f>I269+J269</f>
        <v>0</v>
      </c>
      <c r="Q269" s="229">
        <f>ROUND(I269*H269,2)</f>
        <v>0</v>
      </c>
      <c r="R269" s="229">
        <f>ROUND(J269*H269,2)</f>
        <v>0</v>
      </c>
      <c r="S269" s="87"/>
      <c r="T269" s="230">
        <f>S269*H269</f>
        <v>0</v>
      </c>
      <c r="U269" s="230">
        <v>0</v>
      </c>
      <c r="V269" s="230">
        <f>U269*H269</f>
        <v>0</v>
      </c>
      <c r="W269" s="230">
        <v>0</v>
      </c>
      <c r="X269" s="231">
        <f>W269*H269</f>
        <v>0</v>
      </c>
      <c r="Y269" s="41"/>
      <c r="Z269" s="41"/>
      <c r="AA269" s="41"/>
      <c r="AB269" s="41"/>
      <c r="AC269" s="41"/>
      <c r="AD269" s="41"/>
      <c r="AE269" s="41"/>
      <c r="AR269" s="232" t="s">
        <v>202</v>
      </c>
      <c r="AT269" s="232" t="s">
        <v>197</v>
      </c>
      <c r="AU269" s="232" t="s">
        <v>84</v>
      </c>
      <c r="AY269" s="20" t="s">
        <v>194</v>
      </c>
      <c r="BE269" s="233">
        <f>IF(O269="základní",K269,0)</f>
        <v>0</v>
      </c>
      <c r="BF269" s="233">
        <f>IF(O269="snížená",K269,0)</f>
        <v>0</v>
      </c>
      <c r="BG269" s="233">
        <f>IF(O269="zákl. přenesená",K269,0)</f>
        <v>0</v>
      </c>
      <c r="BH269" s="233">
        <f>IF(O269="sníž. přenesená",K269,0)</f>
        <v>0</v>
      </c>
      <c r="BI269" s="233">
        <f>IF(O269="nulová",K269,0)</f>
        <v>0</v>
      </c>
      <c r="BJ269" s="20" t="s">
        <v>82</v>
      </c>
      <c r="BK269" s="233">
        <f>ROUND(P269*H269,2)</f>
        <v>0</v>
      </c>
      <c r="BL269" s="20" t="s">
        <v>202</v>
      </c>
      <c r="BM269" s="232" t="s">
        <v>2424</v>
      </c>
    </row>
    <row r="270" s="2" customFormat="1">
      <c r="A270" s="41"/>
      <c r="B270" s="42"/>
      <c r="C270" s="43"/>
      <c r="D270" s="234" t="s">
        <v>204</v>
      </c>
      <c r="E270" s="43"/>
      <c r="F270" s="235" t="s">
        <v>2425</v>
      </c>
      <c r="G270" s="43"/>
      <c r="H270" s="43"/>
      <c r="I270" s="236"/>
      <c r="J270" s="236"/>
      <c r="K270" s="43"/>
      <c r="L270" s="43"/>
      <c r="M270" s="47"/>
      <c r="N270" s="237"/>
      <c r="O270" s="238"/>
      <c r="P270" s="87"/>
      <c r="Q270" s="87"/>
      <c r="R270" s="87"/>
      <c r="S270" s="87"/>
      <c r="T270" s="87"/>
      <c r="U270" s="87"/>
      <c r="V270" s="87"/>
      <c r="W270" s="87"/>
      <c r="X270" s="88"/>
      <c r="Y270" s="41"/>
      <c r="Z270" s="41"/>
      <c r="AA270" s="41"/>
      <c r="AB270" s="41"/>
      <c r="AC270" s="41"/>
      <c r="AD270" s="41"/>
      <c r="AE270" s="41"/>
      <c r="AT270" s="20" t="s">
        <v>204</v>
      </c>
      <c r="AU270" s="20" t="s">
        <v>84</v>
      </c>
    </row>
    <row r="271" s="13" customFormat="1">
      <c r="A271" s="13"/>
      <c r="B271" s="239"/>
      <c r="C271" s="240"/>
      <c r="D271" s="241" t="s">
        <v>206</v>
      </c>
      <c r="E271" s="242" t="s">
        <v>20</v>
      </c>
      <c r="F271" s="243" t="s">
        <v>2426</v>
      </c>
      <c r="G271" s="240"/>
      <c r="H271" s="242" t="s">
        <v>20</v>
      </c>
      <c r="I271" s="244"/>
      <c r="J271" s="244"/>
      <c r="K271" s="240"/>
      <c r="L271" s="240"/>
      <c r="M271" s="245"/>
      <c r="N271" s="246"/>
      <c r="O271" s="247"/>
      <c r="P271" s="247"/>
      <c r="Q271" s="247"/>
      <c r="R271" s="247"/>
      <c r="S271" s="247"/>
      <c r="T271" s="247"/>
      <c r="U271" s="247"/>
      <c r="V271" s="247"/>
      <c r="W271" s="247"/>
      <c r="X271" s="248"/>
      <c r="Y271" s="13"/>
      <c r="Z271" s="13"/>
      <c r="AA271" s="13"/>
      <c r="AB271" s="13"/>
      <c r="AC271" s="13"/>
      <c r="AD271" s="13"/>
      <c r="AE271" s="13"/>
      <c r="AT271" s="249" t="s">
        <v>206</v>
      </c>
      <c r="AU271" s="249" t="s">
        <v>84</v>
      </c>
      <c r="AV271" s="13" t="s">
        <v>82</v>
      </c>
      <c r="AW271" s="13" t="s">
        <v>5</v>
      </c>
      <c r="AX271" s="13" t="s">
        <v>74</v>
      </c>
      <c r="AY271" s="249" t="s">
        <v>194</v>
      </c>
    </row>
    <row r="272" s="13" customFormat="1">
      <c r="A272" s="13"/>
      <c r="B272" s="239"/>
      <c r="C272" s="240"/>
      <c r="D272" s="241" t="s">
        <v>206</v>
      </c>
      <c r="E272" s="242" t="s">
        <v>20</v>
      </c>
      <c r="F272" s="243" t="s">
        <v>2393</v>
      </c>
      <c r="G272" s="240"/>
      <c r="H272" s="242" t="s">
        <v>20</v>
      </c>
      <c r="I272" s="244"/>
      <c r="J272" s="244"/>
      <c r="K272" s="240"/>
      <c r="L272" s="240"/>
      <c r="M272" s="245"/>
      <c r="N272" s="246"/>
      <c r="O272" s="247"/>
      <c r="P272" s="247"/>
      <c r="Q272" s="247"/>
      <c r="R272" s="247"/>
      <c r="S272" s="247"/>
      <c r="T272" s="247"/>
      <c r="U272" s="247"/>
      <c r="V272" s="247"/>
      <c r="W272" s="247"/>
      <c r="X272" s="248"/>
      <c r="Y272" s="13"/>
      <c r="Z272" s="13"/>
      <c r="AA272" s="13"/>
      <c r="AB272" s="13"/>
      <c r="AC272" s="13"/>
      <c r="AD272" s="13"/>
      <c r="AE272" s="13"/>
      <c r="AT272" s="249" t="s">
        <v>206</v>
      </c>
      <c r="AU272" s="249" t="s">
        <v>84</v>
      </c>
      <c r="AV272" s="13" t="s">
        <v>82</v>
      </c>
      <c r="AW272" s="13" t="s">
        <v>5</v>
      </c>
      <c r="AX272" s="13" t="s">
        <v>74</v>
      </c>
      <c r="AY272" s="249" t="s">
        <v>194</v>
      </c>
    </row>
    <row r="273" s="14" customFormat="1">
      <c r="A273" s="14"/>
      <c r="B273" s="250"/>
      <c r="C273" s="251"/>
      <c r="D273" s="241" t="s">
        <v>206</v>
      </c>
      <c r="E273" s="252" t="s">
        <v>20</v>
      </c>
      <c r="F273" s="253" t="s">
        <v>2427</v>
      </c>
      <c r="G273" s="251"/>
      <c r="H273" s="254">
        <v>19.170000000000002</v>
      </c>
      <c r="I273" s="255"/>
      <c r="J273" s="255"/>
      <c r="K273" s="251"/>
      <c r="L273" s="251"/>
      <c r="M273" s="256"/>
      <c r="N273" s="257"/>
      <c r="O273" s="258"/>
      <c r="P273" s="258"/>
      <c r="Q273" s="258"/>
      <c r="R273" s="258"/>
      <c r="S273" s="258"/>
      <c r="T273" s="258"/>
      <c r="U273" s="258"/>
      <c r="V273" s="258"/>
      <c r="W273" s="258"/>
      <c r="X273" s="259"/>
      <c r="Y273" s="14"/>
      <c r="Z273" s="14"/>
      <c r="AA273" s="14"/>
      <c r="AB273" s="14"/>
      <c r="AC273" s="14"/>
      <c r="AD273" s="14"/>
      <c r="AE273" s="14"/>
      <c r="AT273" s="260" t="s">
        <v>206</v>
      </c>
      <c r="AU273" s="260" t="s">
        <v>84</v>
      </c>
      <c r="AV273" s="14" t="s">
        <v>84</v>
      </c>
      <c r="AW273" s="14" t="s">
        <v>5</v>
      </c>
      <c r="AX273" s="14" t="s">
        <v>74</v>
      </c>
      <c r="AY273" s="260" t="s">
        <v>194</v>
      </c>
    </row>
    <row r="274" s="15" customFormat="1">
      <c r="A274" s="15"/>
      <c r="B274" s="261"/>
      <c r="C274" s="262"/>
      <c r="D274" s="241" t="s">
        <v>206</v>
      </c>
      <c r="E274" s="263" t="s">
        <v>20</v>
      </c>
      <c r="F274" s="264" t="s">
        <v>210</v>
      </c>
      <c r="G274" s="262"/>
      <c r="H274" s="265">
        <v>19.170000000000002</v>
      </c>
      <c r="I274" s="266"/>
      <c r="J274" s="266"/>
      <c r="K274" s="262"/>
      <c r="L274" s="262"/>
      <c r="M274" s="267"/>
      <c r="N274" s="268"/>
      <c r="O274" s="269"/>
      <c r="P274" s="269"/>
      <c r="Q274" s="269"/>
      <c r="R274" s="269"/>
      <c r="S274" s="269"/>
      <c r="T274" s="269"/>
      <c r="U274" s="269"/>
      <c r="V274" s="269"/>
      <c r="W274" s="269"/>
      <c r="X274" s="270"/>
      <c r="Y274" s="15"/>
      <c r="Z274" s="15"/>
      <c r="AA274" s="15"/>
      <c r="AB274" s="15"/>
      <c r="AC274" s="15"/>
      <c r="AD274" s="15"/>
      <c r="AE274" s="15"/>
      <c r="AT274" s="271" t="s">
        <v>206</v>
      </c>
      <c r="AU274" s="271" t="s">
        <v>84</v>
      </c>
      <c r="AV274" s="15" t="s">
        <v>202</v>
      </c>
      <c r="AW274" s="15" t="s">
        <v>5</v>
      </c>
      <c r="AX274" s="15" t="s">
        <v>82</v>
      </c>
      <c r="AY274" s="271" t="s">
        <v>194</v>
      </c>
    </row>
    <row r="275" s="2" customFormat="1" ht="24.15" customHeight="1">
      <c r="A275" s="41"/>
      <c r="B275" s="42"/>
      <c r="C275" s="220" t="s">
        <v>294</v>
      </c>
      <c r="D275" s="220" t="s">
        <v>197</v>
      </c>
      <c r="E275" s="221" t="s">
        <v>578</v>
      </c>
      <c r="F275" s="222" t="s">
        <v>579</v>
      </c>
      <c r="G275" s="223" t="s">
        <v>200</v>
      </c>
      <c r="H275" s="224">
        <v>378.63</v>
      </c>
      <c r="I275" s="225"/>
      <c r="J275" s="225"/>
      <c r="K275" s="226">
        <f>ROUND(P275*H275,2)</f>
        <v>0</v>
      </c>
      <c r="L275" s="222" t="s">
        <v>201</v>
      </c>
      <c r="M275" s="47"/>
      <c r="N275" s="227" t="s">
        <v>20</v>
      </c>
      <c r="O275" s="228" t="s">
        <v>43</v>
      </c>
      <c r="P275" s="229">
        <f>I275+J275</f>
        <v>0</v>
      </c>
      <c r="Q275" s="229">
        <f>ROUND(I275*H275,2)</f>
        <v>0</v>
      </c>
      <c r="R275" s="229">
        <f>ROUND(J275*H275,2)</f>
        <v>0</v>
      </c>
      <c r="S275" s="87"/>
      <c r="T275" s="230">
        <f>S275*H275</f>
        <v>0</v>
      </c>
      <c r="U275" s="230">
        <v>0.00016694</v>
      </c>
      <c r="V275" s="230">
        <f>U275*H275</f>
        <v>0.063208492199999994</v>
      </c>
      <c r="W275" s="230">
        <v>0</v>
      </c>
      <c r="X275" s="231">
        <f>W275*H275</f>
        <v>0</v>
      </c>
      <c r="Y275" s="41"/>
      <c r="Z275" s="41"/>
      <c r="AA275" s="41"/>
      <c r="AB275" s="41"/>
      <c r="AC275" s="41"/>
      <c r="AD275" s="41"/>
      <c r="AE275" s="41"/>
      <c r="AR275" s="232" t="s">
        <v>202</v>
      </c>
      <c r="AT275" s="232" t="s">
        <v>197</v>
      </c>
      <c r="AU275" s="232" t="s">
        <v>84</v>
      </c>
      <c r="AY275" s="20" t="s">
        <v>194</v>
      </c>
      <c r="BE275" s="233">
        <f>IF(O275="základní",K275,0)</f>
        <v>0</v>
      </c>
      <c r="BF275" s="233">
        <f>IF(O275="snížená",K275,0)</f>
        <v>0</v>
      </c>
      <c r="BG275" s="233">
        <f>IF(O275="zákl. přenesená",K275,0)</f>
        <v>0</v>
      </c>
      <c r="BH275" s="233">
        <f>IF(O275="sníž. přenesená",K275,0)</f>
        <v>0</v>
      </c>
      <c r="BI275" s="233">
        <f>IF(O275="nulová",K275,0)</f>
        <v>0</v>
      </c>
      <c r="BJ275" s="20" t="s">
        <v>82</v>
      </c>
      <c r="BK275" s="233">
        <f>ROUND(P275*H275,2)</f>
        <v>0</v>
      </c>
      <c r="BL275" s="20" t="s">
        <v>202</v>
      </c>
      <c r="BM275" s="232" t="s">
        <v>2428</v>
      </c>
    </row>
    <row r="276" s="2" customFormat="1">
      <c r="A276" s="41"/>
      <c r="B276" s="42"/>
      <c r="C276" s="43"/>
      <c r="D276" s="234" t="s">
        <v>204</v>
      </c>
      <c r="E276" s="43"/>
      <c r="F276" s="235" t="s">
        <v>581</v>
      </c>
      <c r="G276" s="43"/>
      <c r="H276" s="43"/>
      <c r="I276" s="236"/>
      <c r="J276" s="236"/>
      <c r="K276" s="43"/>
      <c r="L276" s="43"/>
      <c r="M276" s="47"/>
      <c r="N276" s="237"/>
      <c r="O276" s="238"/>
      <c r="P276" s="87"/>
      <c r="Q276" s="87"/>
      <c r="R276" s="87"/>
      <c r="S276" s="87"/>
      <c r="T276" s="87"/>
      <c r="U276" s="87"/>
      <c r="V276" s="87"/>
      <c r="W276" s="87"/>
      <c r="X276" s="88"/>
      <c r="Y276" s="41"/>
      <c r="Z276" s="41"/>
      <c r="AA276" s="41"/>
      <c r="AB276" s="41"/>
      <c r="AC276" s="41"/>
      <c r="AD276" s="41"/>
      <c r="AE276" s="41"/>
      <c r="AT276" s="20" t="s">
        <v>204</v>
      </c>
      <c r="AU276" s="20" t="s">
        <v>84</v>
      </c>
    </row>
    <row r="277" s="13" customFormat="1">
      <c r="A277" s="13"/>
      <c r="B277" s="239"/>
      <c r="C277" s="240"/>
      <c r="D277" s="241" t="s">
        <v>206</v>
      </c>
      <c r="E277" s="242" t="s">
        <v>20</v>
      </c>
      <c r="F277" s="243" t="s">
        <v>2429</v>
      </c>
      <c r="G277" s="240"/>
      <c r="H277" s="242" t="s">
        <v>20</v>
      </c>
      <c r="I277" s="244"/>
      <c r="J277" s="244"/>
      <c r="K277" s="240"/>
      <c r="L277" s="240"/>
      <c r="M277" s="245"/>
      <c r="N277" s="246"/>
      <c r="O277" s="247"/>
      <c r="P277" s="247"/>
      <c r="Q277" s="247"/>
      <c r="R277" s="247"/>
      <c r="S277" s="247"/>
      <c r="T277" s="247"/>
      <c r="U277" s="247"/>
      <c r="V277" s="247"/>
      <c r="W277" s="247"/>
      <c r="X277" s="248"/>
      <c r="Y277" s="13"/>
      <c r="Z277" s="13"/>
      <c r="AA277" s="13"/>
      <c r="AB277" s="13"/>
      <c r="AC277" s="13"/>
      <c r="AD277" s="13"/>
      <c r="AE277" s="13"/>
      <c r="AT277" s="249" t="s">
        <v>206</v>
      </c>
      <c r="AU277" s="249" t="s">
        <v>84</v>
      </c>
      <c r="AV277" s="13" t="s">
        <v>82</v>
      </c>
      <c r="AW277" s="13" t="s">
        <v>5</v>
      </c>
      <c r="AX277" s="13" t="s">
        <v>74</v>
      </c>
      <c r="AY277" s="249" t="s">
        <v>194</v>
      </c>
    </row>
    <row r="278" s="14" customFormat="1">
      <c r="A278" s="14"/>
      <c r="B278" s="250"/>
      <c r="C278" s="251"/>
      <c r="D278" s="241" t="s">
        <v>206</v>
      </c>
      <c r="E278" s="252" t="s">
        <v>20</v>
      </c>
      <c r="F278" s="253" t="s">
        <v>2430</v>
      </c>
      <c r="G278" s="251"/>
      <c r="H278" s="254">
        <v>378.63</v>
      </c>
      <c r="I278" s="255"/>
      <c r="J278" s="255"/>
      <c r="K278" s="251"/>
      <c r="L278" s="251"/>
      <c r="M278" s="256"/>
      <c r="N278" s="257"/>
      <c r="O278" s="258"/>
      <c r="P278" s="258"/>
      <c r="Q278" s="258"/>
      <c r="R278" s="258"/>
      <c r="S278" s="258"/>
      <c r="T278" s="258"/>
      <c r="U278" s="258"/>
      <c r="V278" s="258"/>
      <c r="W278" s="258"/>
      <c r="X278" s="259"/>
      <c r="Y278" s="14"/>
      <c r="Z278" s="14"/>
      <c r="AA278" s="14"/>
      <c r="AB278" s="14"/>
      <c r="AC278" s="14"/>
      <c r="AD278" s="14"/>
      <c r="AE278" s="14"/>
      <c r="AT278" s="260" t="s">
        <v>206</v>
      </c>
      <c r="AU278" s="260" t="s">
        <v>84</v>
      </c>
      <c r="AV278" s="14" t="s">
        <v>84</v>
      </c>
      <c r="AW278" s="14" t="s">
        <v>5</v>
      </c>
      <c r="AX278" s="14" t="s">
        <v>74</v>
      </c>
      <c r="AY278" s="260" t="s">
        <v>194</v>
      </c>
    </row>
    <row r="279" s="15" customFormat="1">
      <c r="A279" s="15"/>
      <c r="B279" s="261"/>
      <c r="C279" s="262"/>
      <c r="D279" s="241" t="s">
        <v>206</v>
      </c>
      <c r="E279" s="263" t="s">
        <v>20</v>
      </c>
      <c r="F279" s="264" t="s">
        <v>210</v>
      </c>
      <c r="G279" s="262"/>
      <c r="H279" s="265">
        <v>378.63</v>
      </c>
      <c r="I279" s="266"/>
      <c r="J279" s="266"/>
      <c r="K279" s="262"/>
      <c r="L279" s="262"/>
      <c r="M279" s="267"/>
      <c r="N279" s="268"/>
      <c r="O279" s="269"/>
      <c r="P279" s="269"/>
      <c r="Q279" s="269"/>
      <c r="R279" s="269"/>
      <c r="S279" s="269"/>
      <c r="T279" s="269"/>
      <c r="U279" s="269"/>
      <c r="V279" s="269"/>
      <c r="W279" s="269"/>
      <c r="X279" s="270"/>
      <c r="Y279" s="15"/>
      <c r="Z279" s="15"/>
      <c r="AA279" s="15"/>
      <c r="AB279" s="15"/>
      <c r="AC279" s="15"/>
      <c r="AD279" s="15"/>
      <c r="AE279" s="15"/>
      <c r="AT279" s="271" t="s">
        <v>206</v>
      </c>
      <c r="AU279" s="271" t="s">
        <v>84</v>
      </c>
      <c r="AV279" s="15" t="s">
        <v>202</v>
      </c>
      <c r="AW279" s="15" t="s">
        <v>5</v>
      </c>
      <c r="AX279" s="15" t="s">
        <v>82</v>
      </c>
      <c r="AY279" s="271" t="s">
        <v>194</v>
      </c>
    </row>
    <row r="280" s="2" customFormat="1" ht="16.5" customHeight="1">
      <c r="A280" s="41"/>
      <c r="B280" s="42"/>
      <c r="C280" s="283" t="s">
        <v>296</v>
      </c>
      <c r="D280" s="283" t="s">
        <v>418</v>
      </c>
      <c r="E280" s="284" t="s">
        <v>2431</v>
      </c>
      <c r="F280" s="285" t="s">
        <v>2432</v>
      </c>
      <c r="G280" s="286" t="s">
        <v>200</v>
      </c>
      <c r="H280" s="287">
        <v>538.18499999999995</v>
      </c>
      <c r="I280" s="288"/>
      <c r="J280" s="289"/>
      <c r="K280" s="290">
        <f>ROUND(P280*H280,2)</f>
        <v>0</v>
      </c>
      <c r="L280" s="285" t="s">
        <v>20</v>
      </c>
      <c r="M280" s="291"/>
      <c r="N280" s="292" t="s">
        <v>20</v>
      </c>
      <c r="O280" s="228" t="s">
        <v>43</v>
      </c>
      <c r="P280" s="229">
        <f>I280+J280</f>
        <v>0</v>
      </c>
      <c r="Q280" s="229">
        <f>ROUND(I280*H280,2)</f>
        <v>0</v>
      </c>
      <c r="R280" s="229">
        <f>ROUND(J280*H280,2)</f>
        <v>0</v>
      </c>
      <c r="S280" s="87"/>
      <c r="T280" s="230">
        <f>S280*H280</f>
        <v>0</v>
      </c>
      <c r="U280" s="230">
        <v>0.00020000000000000001</v>
      </c>
      <c r="V280" s="230">
        <f>U280*H280</f>
        <v>0.107637</v>
      </c>
      <c r="W280" s="230">
        <v>0</v>
      </c>
      <c r="X280" s="231">
        <f>W280*H280</f>
        <v>0</v>
      </c>
      <c r="Y280" s="41"/>
      <c r="Z280" s="41"/>
      <c r="AA280" s="41"/>
      <c r="AB280" s="41"/>
      <c r="AC280" s="41"/>
      <c r="AD280" s="41"/>
      <c r="AE280" s="41"/>
      <c r="AR280" s="232" t="s">
        <v>243</v>
      </c>
      <c r="AT280" s="232" t="s">
        <v>418</v>
      </c>
      <c r="AU280" s="232" t="s">
        <v>84</v>
      </c>
      <c r="AY280" s="20" t="s">
        <v>194</v>
      </c>
      <c r="BE280" s="233">
        <f>IF(O280="základní",K280,0)</f>
        <v>0</v>
      </c>
      <c r="BF280" s="233">
        <f>IF(O280="snížená",K280,0)</f>
        <v>0</v>
      </c>
      <c r="BG280" s="233">
        <f>IF(O280="zákl. přenesená",K280,0)</f>
        <v>0</v>
      </c>
      <c r="BH280" s="233">
        <f>IF(O280="sníž. přenesená",K280,0)</f>
        <v>0</v>
      </c>
      <c r="BI280" s="233">
        <f>IF(O280="nulová",K280,0)</f>
        <v>0</v>
      </c>
      <c r="BJ280" s="20" t="s">
        <v>82</v>
      </c>
      <c r="BK280" s="233">
        <f>ROUND(P280*H280,2)</f>
        <v>0</v>
      </c>
      <c r="BL280" s="20" t="s">
        <v>202</v>
      </c>
      <c r="BM280" s="232" t="s">
        <v>2433</v>
      </c>
    </row>
    <row r="281" s="13" customFormat="1">
      <c r="A281" s="13"/>
      <c r="B281" s="239"/>
      <c r="C281" s="240"/>
      <c r="D281" s="241" t="s">
        <v>206</v>
      </c>
      <c r="E281" s="242" t="s">
        <v>20</v>
      </c>
      <c r="F281" s="243" t="s">
        <v>2336</v>
      </c>
      <c r="G281" s="240"/>
      <c r="H281" s="242" t="s">
        <v>20</v>
      </c>
      <c r="I281" s="244"/>
      <c r="J281" s="244"/>
      <c r="K281" s="240"/>
      <c r="L281" s="240"/>
      <c r="M281" s="245"/>
      <c r="N281" s="246"/>
      <c r="O281" s="247"/>
      <c r="P281" s="247"/>
      <c r="Q281" s="247"/>
      <c r="R281" s="247"/>
      <c r="S281" s="247"/>
      <c r="T281" s="247"/>
      <c r="U281" s="247"/>
      <c r="V281" s="247"/>
      <c r="W281" s="247"/>
      <c r="X281" s="248"/>
      <c r="Y281" s="13"/>
      <c r="Z281" s="13"/>
      <c r="AA281" s="13"/>
      <c r="AB281" s="13"/>
      <c r="AC281" s="13"/>
      <c r="AD281" s="13"/>
      <c r="AE281" s="13"/>
      <c r="AT281" s="249" t="s">
        <v>206</v>
      </c>
      <c r="AU281" s="249" t="s">
        <v>84</v>
      </c>
      <c r="AV281" s="13" t="s">
        <v>82</v>
      </c>
      <c r="AW281" s="13" t="s">
        <v>5</v>
      </c>
      <c r="AX281" s="13" t="s">
        <v>74</v>
      </c>
      <c r="AY281" s="249" t="s">
        <v>194</v>
      </c>
    </row>
    <row r="282" s="13" customFormat="1">
      <c r="A282" s="13"/>
      <c r="B282" s="239"/>
      <c r="C282" s="240"/>
      <c r="D282" s="241" t="s">
        <v>206</v>
      </c>
      <c r="E282" s="242" t="s">
        <v>20</v>
      </c>
      <c r="F282" s="243" t="s">
        <v>2434</v>
      </c>
      <c r="G282" s="240"/>
      <c r="H282" s="242" t="s">
        <v>20</v>
      </c>
      <c r="I282" s="244"/>
      <c r="J282" s="244"/>
      <c r="K282" s="240"/>
      <c r="L282" s="240"/>
      <c r="M282" s="245"/>
      <c r="N282" s="246"/>
      <c r="O282" s="247"/>
      <c r="P282" s="247"/>
      <c r="Q282" s="247"/>
      <c r="R282" s="247"/>
      <c r="S282" s="247"/>
      <c r="T282" s="247"/>
      <c r="U282" s="247"/>
      <c r="V282" s="247"/>
      <c r="W282" s="247"/>
      <c r="X282" s="248"/>
      <c r="Y282" s="13"/>
      <c r="Z282" s="13"/>
      <c r="AA282" s="13"/>
      <c r="AB282" s="13"/>
      <c r="AC282" s="13"/>
      <c r="AD282" s="13"/>
      <c r="AE282" s="13"/>
      <c r="AT282" s="249" t="s">
        <v>206</v>
      </c>
      <c r="AU282" s="249" t="s">
        <v>84</v>
      </c>
      <c r="AV282" s="13" t="s">
        <v>82</v>
      </c>
      <c r="AW282" s="13" t="s">
        <v>5</v>
      </c>
      <c r="AX282" s="13" t="s">
        <v>74</v>
      </c>
      <c r="AY282" s="249" t="s">
        <v>194</v>
      </c>
    </row>
    <row r="283" s="13" customFormat="1">
      <c r="A283" s="13"/>
      <c r="B283" s="239"/>
      <c r="C283" s="240"/>
      <c r="D283" s="241" t="s">
        <v>206</v>
      </c>
      <c r="E283" s="242" t="s">
        <v>20</v>
      </c>
      <c r="F283" s="243" t="s">
        <v>208</v>
      </c>
      <c r="G283" s="240"/>
      <c r="H283" s="242" t="s">
        <v>20</v>
      </c>
      <c r="I283" s="244"/>
      <c r="J283" s="244"/>
      <c r="K283" s="240"/>
      <c r="L283" s="240"/>
      <c r="M283" s="245"/>
      <c r="N283" s="246"/>
      <c r="O283" s="247"/>
      <c r="P283" s="247"/>
      <c r="Q283" s="247"/>
      <c r="R283" s="247"/>
      <c r="S283" s="247"/>
      <c r="T283" s="247"/>
      <c r="U283" s="247"/>
      <c r="V283" s="247"/>
      <c r="W283" s="247"/>
      <c r="X283" s="248"/>
      <c r="Y283" s="13"/>
      <c r="Z283" s="13"/>
      <c r="AA283" s="13"/>
      <c r="AB283" s="13"/>
      <c r="AC283" s="13"/>
      <c r="AD283" s="13"/>
      <c r="AE283" s="13"/>
      <c r="AT283" s="249" t="s">
        <v>206</v>
      </c>
      <c r="AU283" s="249" t="s">
        <v>84</v>
      </c>
      <c r="AV283" s="13" t="s">
        <v>82</v>
      </c>
      <c r="AW283" s="13" t="s">
        <v>5</v>
      </c>
      <c r="AX283" s="13" t="s">
        <v>74</v>
      </c>
      <c r="AY283" s="249" t="s">
        <v>194</v>
      </c>
    </row>
    <row r="284" s="13" customFormat="1">
      <c r="A284" s="13"/>
      <c r="B284" s="239"/>
      <c r="C284" s="240"/>
      <c r="D284" s="241" t="s">
        <v>206</v>
      </c>
      <c r="E284" s="242" t="s">
        <v>20</v>
      </c>
      <c r="F284" s="243" t="s">
        <v>2435</v>
      </c>
      <c r="G284" s="240"/>
      <c r="H284" s="242" t="s">
        <v>20</v>
      </c>
      <c r="I284" s="244"/>
      <c r="J284" s="244"/>
      <c r="K284" s="240"/>
      <c r="L284" s="240"/>
      <c r="M284" s="245"/>
      <c r="N284" s="246"/>
      <c r="O284" s="247"/>
      <c r="P284" s="247"/>
      <c r="Q284" s="247"/>
      <c r="R284" s="247"/>
      <c r="S284" s="247"/>
      <c r="T284" s="247"/>
      <c r="U284" s="247"/>
      <c r="V284" s="247"/>
      <c r="W284" s="247"/>
      <c r="X284" s="248"/>
      <c r="Y284" s="13"/>
      <c r="Z284" s="13"/>
      <c r="AA284" s="13"/>
      <c r="AB284" s="13"/>
      <c r="AC284" s="13"/>
      <c r="AD284" s="13"/>
      <c r="AE284" s="13"/>
      <c r="AT284" s="249" t="s">
        <v>206</v>
      </c>
      <c r="AU284" s="249" t="s">
        <v>84</v>
      </c>
      <c r="AV284" s="13" t="s">
        <v>82</v>
      </c>
      <c r="AW284" s="13" t="s">
        <v>5</v>
      </c>
      <c r="AX284" s="13" t="s">
        <v>74</v>
      </c>
      <c r="AY284" s="249" t="s">
        <v>194</v>
      </c>
    </row>
    <row r="285" s="14" customFormat="1">
      <c r="A285" s="14"/>
      <c r="B285" s="250"/>
      <c r="C285" s="251"/>
      <c r="D285" s="241" t="s">
        <v>206</v>
      </c>
      <c r="E285" s="252" t="s">
        <v>20</v>
      </c>
      <c r="F285" s="253" t="s">
        <v>2436</v>
      </c>
      <c r="G285" s="251"/>
      <c r="H285" s="254">
        <v>454.35599999999999</v>
      </c>
      <c r="I285" s="255"/>
      <c r="J285" s="255"/>
      <c r="K285" s="251"/>
      <c r="L285" s="251"/>
      <c r="M285" s="256"/>
      <c r="N285" s="257"/>
      <c r="O285" s="258"/>
      <c r="P285" s="258"/>
      <c r="Q285" s="258"/>
      <c r="R285" s="258"/>
      <c r="S285" s="258"/>
      <c r="T285" s="258"/>
      <c r="U285" s="258"/>
      <c r="V285" s="258"/>
      <c r="W285" s="258"/>
      <c r="X285" s="259"/>
      <c r="Y285" s="14"/>
      <c r="Z285" s="14"/>
      <c r="AA285" s="14"/>
      <c r="AB285" s="14"/>
      <c r="AC285" s="14"/>
      <c r="AD285" s="14"/>
      <c r="AE285" s="14"/>
      <c r="AT285" s="260" t="s">
        <v>206</v>
      </c>
      <c r="AU285" s="260" t="s">
        <v>84</v>
      </c>
      <c r="AV285" s="14" t="s">
        <v>84</v>
      </c>
      <c r="AW285" s="14" t="s">
        <v>5</v>
      </c>
      <c r="AX285" s="14" t="s">
        <v>74</v>
      </c>
      <c r="AY285" s="260" t="s">
        <v>194</v>
      </c>
    </row>
    <row r="286" s="16" customFormat="1">
      <c r="A286" s="16"/>
      <c r="B286" s="272"/>
      <c r="C286" s="273"/>
      <c r="D286" s="241" t="s">
        <v>206</v>
      </c>
      <c r="E286" s="274" t="s">
        <v>20</v>
      </c>
      <c r="F286" s="275" t="s">
        <v>389</v>
      </c>
      <c r="G286" s="273"/>
      <c r="H286" s="276">
        <v>454.35599999999999</v>
      </c>
      <c r="I286" s="277"/>
      <c r="J286" s="277"/>
      <c r="K286" s="273"/>
      <c r="L286" s="273"/>
      <c r="M286" s="278"/>
      <c r="N286" s="279"/>
      <c r="O286" s="280"/>
      <c r="P286" s="280"/>
      <c r="Q286" s="280"/>
      <c r="R286" s="280"/>
      <c r="S286" s="280"/>
      <c r="T286" s="280"/>
      <c r="U286" s="280"/>
      <c r="V286" s="280"/>
      <c r="W286" s="280"/>
      <c r="X286" s="281"/>
      <c r="Y286" s="16"/>
      <c r="Z286" s="16"/>
      <c r="AA286" s="16"/>
      <c r="AB286" s="16"/>
      <c r="AC286" s="16"/>
      <c r="AD286" s="16"/>
      <c r="AE286" s="16"/>
      <c r="AT286" s="282" t="s">
        <v>206</v>
      </c>
      <c r="AU286" s="282" t="s">
        <v>84</v>
      </c>
      <c r="AV286" s="16" t="s">
        <v>215</v>
      </c>
      <c r="AW286" s="16" t="s">
        <v>5</v>
      </c>
      <c r="AX286" s="16" t="s">
        <v>74</v>
      </c>
      <c r="AY286" s="282" t="s">
        <v>194</v>
      </c>
    </row>
    <row r="287" s="15" customFormat="1">
      <c r="A287" s="15"/>
      <c r="B287" s="261"/>
      <c r="C287" s="262"/>
      <c r="D287" s="241" t="s">
        <v>206</v>
      </c>
      <c r="E287" s="263" t="s">
        <v>20</v>
      </c>
      <c r="F287" s="264" t="s">
        <v>210</v>
      </c>
      <c r="G287" s="262"/>
      <c r="H287" s="265">
        <v>454.35599999999999</v>
      </c>
      <c r="I287" s="266"/>
      <c r="J287" s="266"/>
      <c r="K287" s="262"/>
      <c r="L287" s="262"/>
      <c r="M287" s="267"/>
      <c r="N287" s="268"/>
      <c r="O287" s="269"/>
      <c r="P287" s="269"/>
      <c r="Q287" s="269"/>
      <c r="R287" s="269"/>
      <c r="S287" s="269"/>
      <c r="T287" s="269"/>
      <c r="U287" s="269"/>
      <c r="V287" s="269"/>
      <c r="W287" s="269"/>
      <c r="X287" s="270"/>
      <c r="Y287" s="15"/>
      <c r="Z287" s="15"/>
      <c r="AA287" s="15"/>
      <c r="AB287" s="15"/>
      <c r="AC287" s="15"/>
      <c r="AD287" s="15"/>
      <c r="AE287" s="15"/>
      <c r="AT287" s="271" t="s">
        <v>206</v>
      </c>
      <c r="AU287" s="271" t="s">
        <v>84</v>
      </c>
      <c r="AV287" s="15" t="s">
        <v>202</v>
      </c>
      <c r="AW287" s="15" t="s">
        <v>5</v>
      </c>
      <c r="AX287" s="15" t="s">
        <v>82</v>
      </c>
      <c r="AY287" s="271" t="s">
        <v>194</v>
      </c>
    </row>
    <row r="288" s="14" customFormat="1">
      <c r="A288" s="14"/>
      <c r="B288" s="250"/>
      <c r="C288" s="251"/>
      <c r="D288" s="241" t="s">
        <v>206</v>
      </c>
      <c r="E288" s="251"/>
      <c r="F288" s="253" t="s">
        <v>2437</v>
      </c>
      <c r="G288" s="251"/>
      <c r="H288" s="254">
        <v>538.18499999999995</v>
      </c>
      <c r="I288" s="255"/>
      <c r="J288" s="255"/>
      <c r="K288" s="251"/>
      <c r="L288" s="251"/>
      <c r="M288" s="256"/>
      <c r="N288" s="257"/>
      <c r="O288" s="258"/>
      <c r="P288" s="258"/>
      <c r="Q288" s="258"/>
      <c r="R288" s="258"/>
      <c r="S288" s="258"/>
      <c r="T288" s="258"/>
      <c r="U288" s="258"/>
      <c r="V288" s="258"/>
      <c r="W288" s="258"/>
      <c r="X288" s="259"/>
      <c r="Y288" s="14"/>
      <c r="Z288" s="14"/>
      <c r="AA288" s="14"/>
      <c r="AB288" s="14"/>
      <c r="AC288" s="14"/>
      <c r="AD288" s="14"/>
      <c r="AE288" s="14"/>
      <c r="AT288" s="260" t="s">
        <v>206</v>
      </c>
      <c r="AU288" s="260" t="s">
        <v>84</v>
      </c>
      <c r="AV288" s="14" t="s">
        <v>84</v>
      </c>
      <c r="AW288" s="14" t="s">
        <v>4</v>
      </c>
      <c r="AX288" s="14" t="s">
        <v>82</v>
      </c>
      <c r="AY288" s="260" t="s">
        <v>194</v>
      </c>
    </row>
    <row r="289" s="12" customFormat="1" ht="22.8" customHeight="1">
      <c r="A289" s="12"/>
      <c r="B289" s="203"/>
      <c r="C289" s="204"/>
      <c r="D289" s="205" t="s">
        <v>73</v>
      </c>
      <c r="E289" s="218" t="s">
        <v>232</v>
      </c>
      <c r="F289" s="218" t="s">
        <v>1268</v>
      </c>
      <c r="G289" s="204"/>
      <c r="H289" s="204"/>
      <c r="I289" s="207"/>
      <c r="J289" s="207"/>
      <c r="K289" s="219">
        <f>BK289</f>
        <v>0</v>
      </c>
      <c r="L289" s="204"/>
      <c r="M289" s="209"/>
      <c r="N289" s="210"/>
      <c r="O289" s="211"/>
      <c r="P289" s="211"/>
      <c r="Q289" s="212">
        <f>SUM(Q290:Q297)</f>
        <v>0</v>
      </c>
      <c r="R289" s="212">
        <f>SUM(R290:R297)</f>
        <v>0</v>
      </c>
      <c r="S289" s="211"/>
      <c r="T289" s="213">
        <f>SUM(T290:T297)</f>
        <v>0</v>
      </c>
      <c r="U289" s="211"/>
      <c r="V289" s="213">
        <f>SUM(V290:V297)</f>
        <v>10.609476000000001</v>
      </c>
      <c r="W289" s="211"/>
      <c r="X289" s="214">
        <f>SUM(X290:X297)</f>
        <v>0</v>
      </c>
      <c r="Y289" s="12"/>
      <c r="Z289" s="12"/>
      <c r="AA289" s="12"/>
      <c r="AB289" s="12"/>
      <c r="AC289" s="12"/>
      <c r="AD289" s="12"/>
      <c r="AE289" s="12"/>
      <c r="AR289" s="215" t="s">
        <v>82</v>
      </c>
      <c r="AT289" s="216" t="s">
        <v>73</v>
      </c>
      <c r="AU289" s="216" t="s">
        <v>82</v>
      </c>
      <c r="AY289" s="215" t="s">
        <v>194</v>
      </c>
      <c r="BK289" s="217">
        <f>SUM(BK290:BK297)</f>
        <v>0</v>
      </c>
    </row>
    <row r="290" s="2" customFormat="1" ht="44.25" customHeight="1">
      <c r="A290" s="41"/>
      <c r="B290" s="42"/>
      <c r="C290" s="220" t="s">
        <v>8</v>
      </c>
      <c r="D290" s="220" t="s">
        <v>197</v>
      </c>
      <c r="E290" s="221" t="s">
        <v>2438</v>
      </c>
      <c r="F290" s="222" t="s">
        <v>2439</v>
      </c>
      <c r="G290" s="223" t="s">
        <v>200</v>
      </c>
      <c r="H290" s="224">
        <v>51.600000000000001</v>
      </c>
      <c r="I290" s="225"/>
      <c r="J290" s="225"/>
      <c r="K290" s="226">
        <f>ROUND(P290*H290,2)</f>
        <v>0</v>
      </c>
      <c r="L290" s="222" t="s">
        <v>2315</v>
      </c>
      <c r="M290" s="47"/>
      <c r="N290" s="227" t="s">
        <v>20</v>
      </c>
      <c r="O290" s="228" t="s">
        <v>43</v>
      </c>
      <c r="P290" s="229">
        <f>I290+J290</f>
        <v>0</v>
      </c>
      <c r="Q290" s="229">
        <f>ROUND(I290*H290,2)</f>
        <v>0</v>
      </c>
      <c r="R290" s="229">
        <f>ROUND(J290*H290,2)</f>
        <v>0</v>
      </c>
      <c r="S290" s="87"/>
      <c r="T290" s="230">
        <f>S290*H290</f>
        <v>0</v>
      </c>
      <c r="U290" s="230">
        <v>0.089219999999999994</v>
      </c>
      <c r="V290" s="230">
        <f>U290*H290</f>
        <v>4.6037520000000001</v>
      </c>
      <c r="W290" s="230">
        <v>0</v>
      </c>
      <c r="X290" s="231">
        <f>W290*H290</f>
        <v>0</v>
      </c>
      <c r="Y290" s="41"/>
      <c r="Z290" s="41"/>
      <c r="AA290" s="41"/>
      <c r="AB290" s="41"/>
      <c r="AC290" s="41"/>
      <c r="AD290" s="41"/>
      <c r="AE290" s="41"/>
      <c r="AR290" s="232" t="s">
        <v>202</v>
      </c>
      <c r="AT290" s="232" t="s">
        <v>197</v>
      </c>
      <c r="AU290" s="232" t="s">
        <v>84</v>
      </c>
      <c r="AY290" s="20" t="s">
        <v>194</v>
      </c>
      <c r="BE290" s="233">
        <f>IF(O290="základní",K290,0)</f>
        <v>0</v>
      </c>
      <c r="BF290" s="233">
        <f>IF(O290="snížená",K290,0)</f>
        <v>0</v>
      </c>
      <c r="BG290" s="233">
        <f>IF(O290="zákl. přenesená",K290,0)</f>
        <v>0</v>
      </c>
      <c r="BH290" s="233">
        <f>IF(O290="sníž. přenesená",K290,0)</f>
        <v>0</v>
      </c>
      <c r="BI290" s="233">
        <f>IF(O290="nulová",K290,0)</f>
        <v>0</v>
      </c>
      <c r="BJ290" s="20" t="s">
        <v>82</v>
      </c>
      <c r="BK290" s="233">
        <f>ROUND(P290*H290,2)</f>
        <v>0</v>
      </c>
      <c r="BL290" s="20" t="s">
        <v>202</v>
      </c>
      <c r="BM290" s="232" t="s">
        <v>2440</v>
      </c>
    </row>
    <row r="291" s="2" customFormat="1">
      <c r="A291" s="41"/>
      <c r="B291" s="42"/>
      <c r="C291" s="43"/>
      <c r="D291" s="234" t="s">
        <v>204</v>
      </c>
      <c r="E291" s="43"/>
      <c r="F291" s="235" t="s">
        <v>2441</v>
      </c>
      <c r="G291" s="43"/>
      <c r="H291" s="43"/>
      <c r="I291" s="236"/>
      <c r="J291" s="236"/>
      <c r="K291" s="43"/>
      <c r="L291" s="43"/>
      <c r="M291" s="47"/>
      <c r="N291" s="237"/>
      <c r="O291" s="238"/>
      <c r="P291" s="87"/>
      <c r="Q291" s="87"/>
      <c r="R291" s="87"/>
      <c r="S291" s="87"/>
      <c r="T291" s="87"/>
      <c r="U291" s="87"/>
      <c r="V291" s="87"/>
      <c r="W291" s="87"/>
      <c r="X291" s="88"/>
      <c r="Y291" s="41"/>
      <c r="Z291" s="41"/>
      <c r="AA291" s="41"/>
      <c r="AB291" s="41"/>
      <c r="AC291" s="41"/>
      <c r="AD291" s="41"/>
      <c r="AE291" s="41"/>
      <c r="AT291" s="20" t="s">
        <v>204</v>
      </c>
      <c r="AU291" s="20" t="s">
        <v>84</v>
      </c>
    </row>
    <row r="292" s="13" customFormat="1">
      <c r="A292" s="13"/>
      <c r="B292" s="239"/>
      <c r="C292" s="240"/>
      <c r="D292" s="241" t="s">
        <v>206</v>
      </c>
      <c r="E292" s="242" t="s">
        <v>20</v>
      </c>
      <c r="F292" s="243" t="s">
        <v>2442</v>
      </c>
      <c r="G292" s="240"/>
      <c r="H292" s="242" t="s">
        <v>20</v>
      </c>
      <c r="I292" s="244"/>
      <c r="J292" s="244"/>
      <c r="K292" s="240"/>
      <c r="L292" s="240"/>
      <c r="M292" s="245"/>
      <c r="N292" s="246"/>
      <c r="O292" s="247"/>
      <c r="P292" s="247"/>
      <c r="Q292" s="247"/>
      <c r="R292" s="247"/>
      <c r="S292" s="247"/>
      <c r="T292" s="247"/>
      <c r="U292" s="247"/>
      <c r="V292" s="247"/>
      <c r="W292" s="247"/>
      <c r="X292" s="248"/>
      <c r="Y292" s="13"/>
      <c r="Z292" s="13"/>
      <c r="AA292" s="13"/>
      <c r="AB292" s="13"/>
      <c r="AC292" s="13"/>
      <c r="AD292" s="13"/>
      <c r="AE292" s="13"/>
      <c r="AT292" s="249" t="s">
        <v>206</v>
      </c>
      <c r="AU292" s="249" t="s">
        <v>84</v>
      </c>
      <c r="AV292" s="13" t="s">
        <v>82</v>
      </c>
      <c r="AW292" s="13" t="s">
        <v>5</v>
      </c>
      <c r="AX292" s="13" t="s">
        <v>74</v>
      </c>
      <c r="AY292" s="249" t="s">
        <v>194</v>
      </c>
    </row>
    <row r="293" s="13" customFormat="1">
      <c r="A293" s="13"/>
      <c r="B293" s="239"/>
      <c r="C293" s="240"/>
      <c r="D293" s="241" t="s">
        <v>206</v>
      </c>
      <c r="E293" s="242" t="s">
        <v>20</v>
      </c>
      <c r="F293" s="243" t="s">
        <v>2409</v>
      </c>
      <c r="G293" s="240"/>
      <c r="H293" s="242" t="s">
        <v>20</v>
      </c>
      <c r="I293" s="244"/>
      <c r="J293" s="244"/>
      <c r="K293" s="240"/>
      <c r="L293" s="240"/>
      <c r="M293" s="245"/>
      <c r="N293" s="246"/>
      <c r="O293" s="247"/>
      <c r="P293" s="247"/>
      <c r="Q293" s="247"/>
      <c r="R293" s="247"/>
      <c r="S293" s="247"/>
      <c r="T293" s="247"/>
      <c r="U293" s="247"/>
      <c r="V293" s="247"/>
      <c r="W293" s="247"/>
      <c r="X293" s="248"/>
      <c r="Y293" s="13"/>
      <c r="Z293" s="13"/>
      <c r="AA293" s="13"/>
      <c r="AB293" s="13"/>
      <c r="AC293" s="13"/>
      <c r="AD293" s="13"/>
      <c r="AE293" s="13"/>
      <c r="AT293" s="249" t="s">
        <v>206</v>
      </c>
      <c r="AU293" s="249" t="s">
        <v>84</v>
      </c>
      <c r="AV293" s="13" t="s">
        <v>82</v>
      </c>
      <c r="AW293" s="13" t="s">
        <v>5</v>
      </c>
      <c r="AX293" s="13" t="s">
        <v>74</v>
      </c>
      <c r="AY293" s="249" t="s">
        <v>194</v>
      </c>
    </row>
    <row r="294" s="14" customFormat="1">
      <c r="A294" s="14"/>
      <c r="B294" s="250"/>
      <c r="C294" s="251"/>
      <c r="D294" s="241" t="s">
        <v>206</v>
      </c>
      <c r="E294" s="252" t="s">
        <v>20</v>
      </c>
      <c r="F294" s="253" t="s">
        <v>2443</v>
      </c>
      <c r="G294" s="251"/>
      <c r="H294" s="254">
        <v>51.600000000000001</v>
      </c>
      <c r="I294" s="255"/>
      <c r="J294" s="255"/>
      <c r="K294" s="251"/>
      <c r="L294" s="251"/>
      <c r="M294" s="256"/>
      <c r="N294" s="257"/>
      <c r="O294" s="258"/>
      <c r="P294" s="258"/>
      <c r="Q294" s="258"/>
      <c r="R294" s="258"/>
      <c r="S294" s="258"/>
      <c r="T294" s="258"/>
      <c r="U294" s="258"/>
      <c r="V294" s="258"/>
      <c r="W294" s="258"/>
      <c r="X294" s="259"/>
      <c r="Y294" s="14"/>
      <c r="Z294" s="14"/>
      <c r="AA294" s="14"/>
      <c r="AB294" s="14"/>
      <c r="AC294" s="14"/>
      <c r="AD294" s="14"/>
      <c r="AE294" s="14"/>
      <c r="AT294" s="260" t="s">
        <v>206</v>
      </c>
      <c r="AU294" s="260" t="s">
        <v>84</v>
      </c>
      <c r="AV294" s="14" t="s">
        <v>84</v>
      </c>
      <c r="AW294" s="14" t="s">
        <v>5</v>
      </c>
      <c r="AX294" s="14" t="s">
        <v>74</v>
      </c>
      <c r="AY294" s="260" t="s">
        <v>194</v>
      </c>
    </row>
    <row r="295" s="15" customFormat="1">
      <c r="A295" s="15"/>
      <c r="B295" s="261"/>
      <c r="C295" s="262"/>
      <c r="D295" s="241" t="s">
        <v>206</v>
      </c>
      <c r="E295" s="263" t="s">
        <v>20</v>
      </c>
      <c r="F295" s="264" t="s">
        <v>210</v>
      </c>
      <c r="G295" s="262"/>
      <c r="H295" s="265">
        <v>51.600000000000001</v>
      </c>
      <c r="I295" s="266"/>
      <c r="J295" s="266"/>
      <c r="K295" s="262"/>
      <c r="L295" s="262"/>
      <c r="M295" s="267"/>
      <c r="N295" s="268"/>
      <c r="O295" s="269"/>
      <c r="P295" s="269"/>
      <c r="Q295" s="269"/>
      <c r="R295" s="269"/>
      <c r="S295" s="269"/>
      <c r="T295" s="269"/>
      <c r="U295" s="269"/>
      <c r="V295" s="269"/>
      <c r="W295" s="269"/>
      <c r="X295" s="270"/>
      <c r="Y295" s="15"/>
      <c r="Z295" s="15"/>
      <c r="AA295" s="15"/>
      <c r="AB295" s="15"/>
      <c r="AC295" s="15"/>
      <c r="AD295" s="15"/>
      <c r="AE295" s="15"/>
      <c r="AT295" s="271" t="s">
        <v>206</v>
      </c>
      <c r="AU295" s="271" t="s">
        <v>84</v>
      </c>
      <c r="AV295" s="15" t="s">
        <v>202</v>
      </c>
      <c r="AW295" s="15" t="s">
        <v>5</v>
      </c>
      <c r="AX295" s="15" t="s">
        <v>82</v>
      </c>
      <c r="AY295" s="271" t="s">
        <v>194</v>
      </c>
    </row>
    <row r="296" s="2" customFormat="1" ht="24.15" customHeight="1">
      <c r="A296" s="41"/>
      <c r="B296" s="42"/>
      <c r="C296" s="283" t="s">
        <v>304</v>
      </c>
      <c r="D296" s="283" t="s">
        <v>418</v>
      </c>
      <c r="E296" s="284" t="s">
        <v>2444</v>
      </c>
      <c r="F296" s="285" t="s">
        <v>2445</v>
      </c>
      <c r="G296" s="286" t="s">
        <v>200</v>
      </c>
      <c r="H296" s="287">
        <v>53.148000000000003</v>
      </c>
      <c r="I296" s="288"/>
      <c r="J296" s="289"/>
      <c r="K296" s="290">
        <f>ROUND(P296*H296,2)</f>
        <v>0</v>
      </c>
      <c r="L296" s="285" t="s">
        <v>2315</v>
      </c>
      <c r="M296" s="291"/>
      <c r="N296" s="292" t="s">
        <v>20</v>
      </c>
      <c r="O296" s="228" t="s">
        <v>43</v>
      </c>
      <c r="P296" s="229">
        <f>I296+J296</f>
        <v>0</v>
      </c>
      <c r="Q296" s="229">
        <f>ROUND(I296*H296,2)</f>
        <v>0</v>
      </c>
      <c r="R296" s="229">
        <f>ROUND(J296*H296,2)</f>
        <v>0</v>
      </c>
      <c r="S296" s="87"/>
      <c r="T296" s="230">
        <f>S296*H296</f>
        <v>0</v>
      </c>
      <c r="U296" s="230">
        <v>0.113</v>
      </c>
      <c r="V296" s="230">
        <f>U296*H296</f>
        <v>6.0057240000000007</v>
      </c>
      <c r="W296" s="230">
        <v>0</v>
      </c>
      <c r="X296" s="231">
        <f>W296*H296</f>
        <v>0</v>
      </c>
      <c r="Y296" s="41"/>
      <c r="Z296" s="41"/>
      <c r="AA296" s="41"/>
      <c r="AB296" s="41"/>
      <c r="AC296" s="41"/>
      <c r="AD296" s="41"/>
      <c r="AE296" s="41"/>
      <c r="AR296" s="232" t="s">
        <v>243</v>
      </c>
      <c r="AT296" s="232" t="s">
        <v>418</v>
      </c>
      <c r="AU296" s="232" t="s">
        <v>84</v>
      </c>
      <c r="AY296" s="20" t="s">
        <v>194</v>
      </c>
      <c r="BE296" s="233">
        <f>IF(O296="základní",K296,0)</f>
        <v>0</v>
      </c>
      <c r="BF296" s="233">
        <f>IF(O296="snížená",K296,0)</f>
        <v>0</v>
      </c>
      <c r="BG296" s="233">
        <f>IF(O296="zákl. přenesená",K296,0)</f>
        <v>0</v>
      </c>
      <c r="BH296" s="233">
        <f>IF(O296="sníž. přenesená",K296,0)</f>
        <v>0</v>
      </c>
      <c r="BI296" s="233">
        <f>IF(O296="nulová",K296,0)</f>
        <v>0</v>
      </c>
      <c r="BJ296" s="20" t="s">
        <v>82</v>
      </c>
      <c r="BK296" s="233">
        <f>ROUND(P296*H296,2)</f>
        <v>0</v>
      </c>
      <c r="BL296" s="20" t="s">
        <v>202</v>
      </c>
      <c r="BM296" s="232" t="s">
        <v>2446</v>
      </c>
    </row>
    <row r="297" s="14" customFormat="1">
      <c r="A297" s="14"/>
      <c r="B297" s="250"/>
      <c r="C297" s="251"/>
      <c r="D297" s="241" t="s">
        <v>206</v>
      </c>
      <c r="E297" s="251"/>
      <c r="F297" s="253" t="s">
        <v>2447</v>
      </c>
      <c r="G297" s="251"/>
      <c r="H297" s="254">
        <v>53.148000000000003</v>
      </c>
      <c r="I297" s="255"/>
      <c r="J297" s="255"/>
      <c r="K297" s="251"/>
      <c r="L297" s="251"/>
      <c r="M297" s="256"/>
      <c r="N297" s="257"/>
      <c r="O297" s="258"/>
      <c r="P297" s="258"/>
      <c r="Q297" s="258"/>
      <c r="R297" s="258"/>
      <c r="S297" s="258"/>
      <c r="T297" s="258"/>
      <c r="U297" s="258"/>
      <c r="V297" s="258"/>
      <c r="W297" s="258"/>
      <c r="X297" s="259"/>
      <c r="Y297" s="14"/>
      <c r="Z297" s="14"/>
      <c r="AA297" s="14"/>
      <c r="AB297" s="14"/>
      <c r="AC297" s="14"/>
      <c r="AD297" s="14"/>
      <c r="AE297" s="14"/>
      <c r="AT297" s="260" t="s">
        <v>206</v>
      </c>
      <c r="AU297" s="260" t="s">
        <v>84</v>
      </c>
      <c r="AV297" s="14" t="s">
        <v>84</v>
      </c>
      <c r="AW297" s="14" t="s">
        <v>4</v>
      </c>
      <c r="AX297" s="14" t="s">
        <v>82</v>
      </c>
      <c r="AY297" s="260" t="s">
        <v>194</v>
      </c>
    </row>
    <row r="298" s="12" customFormat="1" ht="22.8" customHeight="1">
      <c r="A298" s="12"/>
      <c r="B298" s="203"/>
      <c r="C298" s="204"/>
      <c r="D298" s="205" t="s">
        <v>73</v>
      </c>
      <c r="E298" s="218" t="s">
        <v>243</v>
      </c>
      <c r="F298" s="218" t="s">
        <v>1103</v>
      </c>
      <c r="G298" s="204"/>
      <c r="H298" s="204"/>
      <c r="I298" s="207"/>
      <c r="J298" s="207"/>
      <c r="K298" s="219">
        <f>BK298</f>
        <v>0</v>
      </c>
      <c r="L298" s="204"/>
      <c r="M298" s="209"/>
      <c r="N298" s="210"/>
      <c r="O298" s="211"/>
      <c r="P298" s="211"/>
      <c r="Q298" s="212">
        <f>SUM(Q299:Q463)</f>
        <v>0</v>
      </c>
      <c r="R298" s="212">
        <f>SUM(R299:R463)</f>
        <v>0</v>
      </c>
      <c r="S298" s="211"/>
      <c r="T298" s="213">
        <f>SUM(T299:T463)</f>
        <v>0</v>
      </c>
      <c r="U298" s="211"/>
      <c r="V298" s="213">
        <f>SUM(V299:V463)</f>
        <v>2.8625336999999997</v>
      </c>
      <c r="W298" s="211"/>
      <c r="X298" s="214">
        <f>SUM(X299:X463)</f>
        <v>0</v>
      </c>
      <c r="Y298" s="12"/>
      <c r="Z298" s="12"/>
      <c r="AA298" s="12"/>
      <c r="AB298" s="12"/>
      <c r="AC298" s="12"/>
      <c r="AD298" s="12"/>
      <c r="AE298" s="12"/>
      <c r="AR298" s="215" t="s">
        <v>82</v>
      </c>
      <c r="AT298" s="216" t="s">
        <v>73</v>
      </c>
      <c r="AU298" s="216" t="s">
        <v>82</v>
      </c>
      <c r="AY298" s="215" t="s">
        <v>194</v>
      </c>
      <c r="BK298" s="217">
        <f>SUM(BK299:BK463)</f>
        <v>0</v>
      </c>
    </row>
    <row r="299" s="2" customFormat="1">
      <c r="A299" s="41"/>
      <c r="B299" s="42"/>
      <c r="C299" s="220" t="s">
        <v>301</v>
      </c>
      <c r="D299" s="220" t="s">
        <v>197</v>
      </c>
      <c r="E299" s="221" t="s">
        <v>2448</v>
      </c>
      <c r="F299" s="222" t="s">
        <v>2449</v>
      </c>
      <c r="G299" s="223" t="s">
        <v>503</v>
      </c>
      <c r="H299" s="224">
        <v>9</v>
      </c>
      <c r="I299" s="225"/>
      <c r="J299" s="225"/>
      <c r="K299" s="226">
        <f>ROUND(P299*H299,2)</f>
        <v>0</v>
      </c>
      <c r="L299" s="222" t="s">
        <v>2315</v>
      </c>
      <c r="M299" s="47"/>
      <c r="N299" s="227" t="s">
        <v>20</v>
      </c>
      <c r="O299" s="228" t="s">
        <v>43</v>
      </c>
      <c r="P299" s="229">
        <f>I299+J299</f>
        <v>0</v>
      </c>
      <c r="Q299" s="229">
        <f>ROUND(I299*H299,2)</f>
        <v>0</v>
      </c>
      <c r="R299" s="229">
        <f>ROUND(J299*H299,2)</f>
        <v>0</v>
      </c>
      <c r="S299" s="87"/>
      <c r="T299" s="230">
        <f>S299*H299</f>
        <v>0</v>
      </c>
      <c r="U299" s="230">
        <v>0.089999999999999997</v>
      </c>
      <c r="V299" s="230">
        <f>U299*H299</f>
        <v>0.80999999999999994</v>
      </c>
      <c r="W299" s="230">
        <v>0</v>
      </c>
      <c r="X299" s="231">
        <f>W299*H299</f>
        <v>0</v>
      </c>
      <c r="Y299" s="41"/>
      <c r="Z299" s="41"/>
      <c r="AA299" s="41"/>
      <c r="AB299" s="41"/>
      <c r="AC299" s="41"/>
      <c r="AD299" s="41"/>
      <c r="AE299" s="41"/>
      <c r="AR299" s="232" t="s">
        <v>202</v>
      </c>
      <c r="AT299" s="232" t="s">
        <v>197</v>
      </c>
      <c r="AU299" s="232" t="s">
        <v>84</v>
      </c>
      <c r="AY299" s="20" t="s">
        <v>194</v>
      </c>
      <c r="BE299" s="233">
        <f>IF(O299="základní",K299,0)</f>
        <v>0</v>
      </c>
      <c r="BF299" s="233">
        <f>IF(O299="snížená",K299,0)</f>
        <v>0</v>
      </c>
      <c r="BG299" s="233">
        <f>IF(O299="zákl. přenesená",K299,0)</f>
        <v>0</v>
      </c>
      <c r="BH299" s="233">
        <f>IF(O299="sníž. přenesená",K299,0)</f>
        <v>0</v>
      </c>
      <c r="BI299" s="233">
        <f>IF(O299="nulová",K299,0)</f>
        <v>0</v>
      </c>
      <c r="BJ299" s="20" t="s">
        <v>82</v>
      </c>
      <c r="BK299" s="233">
        <f>ROUND(P299*H299,2)</f>
        <v>0</v>
      </c>
      <c r="BL299" s="20" t="s">
        <v>202</v>
      </c>
      <c r="BM299" s="232" t="s">
        <v>2450</v>
      </c>
    </row>
    <row r="300" s="2" customFormat="1">
      <c r="A300" s="41"/>
      <c r="B300" s="42"/>
      <c r="C300" s="43"/>
      <c r="D300" s="234" t="s">
        <v>204</v>
      </c>
      <c r="E300" s="43"/>
      <c r="F300" s="235" t="s">
        <v>2451</v>
      </c>
      <c r="G300" s="43"/>
      <c r="H300" s="43"/>
      <c r="I300" s="236"/>
      <c r="J300" s="236"/>
      <c r="K300" s="43"/>
      <c r="L300" s="43"/>
      <c r="M300" s="47"/>
      <c r="N300" s="237"/>
      <c r="O300" s="238"/>
      <c r="P300" s="87"/>
      <c r="Q300" s="87"/>
      <c r="R300" s="87"/>
      <c r="S300" s="87"/>
      <c r="T300" s="87"/>
      <c r="U300" s="87"/>
      <c r="V300" s="87"/>
      <c r="W300" s="87"/>
      <c r="X300" s="88"/>
      <c r="Y300" s="41"/>
      <c r="Z300" s="41"/>
      <c r="AA300" s="41"/>
      <c r="AB300" s="41"/>
      <c r="AC300" s="41"/>
      <c r="AD300" s="41"/>
      <c r="AE300" s="41"/>
      <c r="AT300" s="20" t="s">
        <v>204</v>
      </c>
      <c r="AU300" s="20" t="s">
        <v>84</v>
      </c>
    </row>
    <row r="301" s="13" customFormat="1">
      <c r="A301" s="13"/>
      <c r="B301" s="239"/>
      <c r="C301" s="240"/>
      <c r="D301" s="241" t="s">
        <v>206</v>
      </c>
      <c r="E301" s="242" t="s">
        <v>20</v>
      </c>
      <c r="F301" s="243" t="s">
        <v>2452</v>
      </c>
      <c r="G301" s="240"/>
      <c r="H301" s="242" t="s">
        <v>20</v>
      </c>
      <c r="I301" s="244"/>
      <c r="J301" s="244"/>
      <c r="K301" s="240"/>
      <c r="L301" s="240"/>
      <c r="M301" s="245"/>
      <c r="N301" s="246"/>
      <c r="O301" s="247"/>
      <c r="P301" s="247"/>
      <c r="Q301" s="247"/>
      <c r="R301" s="247"/>
      <c r="S301" s="247"/>
      <c r="T301" s="247"/>
      <c r="U301" s="247"/>
      <c r="V301" s="247"/>
      <c r="W301" s="247"/>
      <c r="X301" s="248"/>
      <c r="Y301" s="13"/>
      <c r="Z301" s="13"/>
      <c r="AA301" s="13"/>
      <c r="AB301" s="13"/>
      <c r="AC301" s="13"/>
      <c r="AD301" s="13"/>
      <c r="AE301" s="13"/>
      <c r="AT301" s="249" t="s">
        <v>206</v>
      </c>
      <c r="AU301" s="249" t="s">
        <v>84</v>
      </c>
      <c r="AV301" s="13" t="s">
        <v>82</v>
      </c>
      <c r="AW301" s="13" t="s">
        <v>5</v>
      </c>
      <c r="AX301" s="13" t="s">
        <v>74</v>
      </c>
      <c r="AY301" s="249" t="s">
        <v>194</v>
      </c>
    </row>
    <row r="302" s="13" customFormat="1">
      <c r="A302" s="13"/>
      <c r="B302" s="239"/>
      <c r="C302" s="240"/>
      <c r="D302" s="241" t="s">
        <v>206</v>
      </c>
      <c r="E302" s="242" t="s">
        <v>20</v>
      </c>
      <c r="F302" s="243" t="s">
        <v>2453</v>
      </c>
      <c r="G302" s="240"/>
      <c r="H302" s="242" t="s">
        <v>20</v>
      </c>
      <c r="I302" s="244"/>
      <c r="J302" s="244"/>
      <c r="K302" s="240"/>
      <c r="L302" s="240"/>
      <c r="M302" s="245"/>
      <c r="N302" s="246"/>
      <c r="O302" s="247"/>
      <c r="P302" s="247"/>
      <c r="Q302" s="247"/>
      <c r="R302" s="247"/>
      <c r="S302" s="247"/>
      <c r="T302" s="247"/>
      <c r="U302" s="247"/>
      <c r="V302" s="247"/>
      <c r="W302" s="247"/>
      <c r="X302" s="248"/>
      <c r="Y302" s="13"/>
      <c r="Z302" s="13"/>
      <c r="AA302" s="13"/>
      <c r="AB302" s="13"/>
      <c r="AC302" s="13"/>
      <c r="AD302" s="13"/>
      <c r="AE302" s="13"/>
      <c r="AT302" s="249" t="s">
        <v>206</v>
      </c>
      <c r="AU302" s="249" t="s">
        <v>84</v>
      </c>
      <c r="AV302" s="13" t="s">
        <v>82</v>
      </c>
      <c r="AW302" s="13" t="s">
        <v>5</v>
      </c>
      <c r="AX302" s="13" t="s">
        <v>74</v>
      </c>
      <c r="AY302" s="249" t="s">
        <v>194</v>
      </c>
    </row>
    <row r="303" s="14" customFormat="1">
      <c r="A303" s="14"/>
      <c r="B303" s="250"/>
      <c r="C303" s="251"/>
      <c r="D303" s="241" t="s">
        <v>206</v>
      </c>
      <c r="E303" s="252" t="s">
        <v>20</v>
      </c>
      <c r="F303" s="253" t="s">
        <v>248</v>
      </c>
      <c r="G303" s="251"/>
      <c r="H303" s="254">
        <v>9</v>
      </c>
      <c r="I303" s="255"/>
      <c r="J303" s="255"/>
      <c r="K303" s="251"/>
      <c r="L303" s="251"/>
      <c r="M303" s="256"/>
      <c r="N303" s="257"/>
      <c r="O303" s="258"/>
      <c r="P303" s="258"/>
      <c r="Q303" s="258"/>
      <c r="R303" s="258"/>
      <c r="S303" s="258"/>
      <c r="T303" s="258"/>
      <c r="U303" s="258"/>
      <c r="V303" s="258"/>
      <c r="W303" s="258"/>
      <c r="X303" s="259"/>
      <c r="Y303" s="14"/>
      <c r="Z303" s="14"/>
      <c r="AA303" s="14"/>
      <c r="AB303" s="14"/>
      <c r="AC303" s="14"/>
      <c r="AD303" s="14"/>
      <c r="AE303" s="14"/>
      <c r="AT303" s="260" t="s">
        <v>206</v>
      </c>
      <c r="AU303" s="260" t="s">
        <v>84</v>
      </c>
      <c r="AV303" s="14" t="s">
        <v>84</v>
      </c>
      <c r="AW303" s="14" t="s">
        <v>5</v>
      </c>
      <c r="AX303" s="14" t="s">
        <v>74</v>
      </c>
      <c r="AY303" s="260" t="s">
        <v>194</v>
      </c>
    </row>
    <row r="304" s="15" customFormat="1">
      <c r="A304" s="15"/>
      <c r="B304" s="261"/>
      <c r="C304" s="262"/>
      <c r="D304" s="241" t="s">
        <v>206</v>
      </c>
      <c r="E304" s="263" t="s">
        <v>20</v>
      </c>
      <c r="F304" s="264" t="s">
        <v>210</v>
      </c>
      <c r="G304" s="262"/>
      <c r="H304" s="265">
        <v>9</v>
      </c>
      <c r="I304" s="266"/>
      <c r="J304" s="266"/>
      <c r="K304" s="262"/>
      <c r="L304" s="262"/>
      <c r="M304" s="267"/>
      <c r="N304" s="268"/>
      <c r="O304" s="269"/>
      <c r="P304" s="269"/>
      <c r="Q304" s="269"/>
      <c r="R304" s="269"/>
      <c r="S304" s="269"/>
      <c r="T304" s="269"/>
      <c r="U304" s="269"/>
      <c r="V304" s="269"/>
      <c r="W304" s="269"/>
      <c r="X304" s="270"/>
      <c r="Y304" s="15"/>
      <c r="Z304" s="15"/>
      <c r="AA304" s="15"/>
      <c r="AB304" s="15"/>
      <c r="AC304" s="15"/>
      <c r="AD304" s="15"/>
      <c r="AE304" s="15"/>
      <c r="AT304" s="271" t="s">
        <v>206</v>
      </c>
      <c r="AU304" s="271" t="s">
        <v>84</v>
      </c>
      <c r="AV304" s="15" t="s">
        <v>202</v>
      </c>
      <c r="AW304" s="15" t="s">
        <v>5</v>
      </c>
      <c r="AX304" s="15" t="s">
        <v>82</v>
      </c>
      <c r="AY304" s="271" t="s">
        <v>194</v>
      </c>
    </row>
    <row r="305" s="2" customFormat="1">
      <c r="A305" s="41"/>
      <c r="B305" s="42"/>
      <c r="C305" s="283" t="s">
        <v>299</v>
      </c>
      <c r="D305" s="283" t="s">
        <v>418</v>
      </c>
      <c r="E305" s="284" t="s">
        <v>2454</v>
      </c>
      <c r="F305" s="285" t="s">
        <v>2455</v>
      </c>
      <c r="G305" s="286" t="s">
        <v>503</v>
      </c>
      <c r="H305" s="287">
        <v>9</v>
      </c>
      <c r="I305" s="288"/>
      <c r="J305" s="289"/>
      <c r="K305" s="290">
        <f>ROUND(P305*H305,2)</f>
        <v>0</v>
      </c>
      <c r="L305" s="285" t="s">
        <v>2315</v>
      </c>
      <c r="M305" s="291"/>
      <c r="N305" s="292" t="s">
        <v>20</v>
      </c>
      <c r="O305" s="228" t="s">
        <v>43</v>
      </c>
      <c r="P305" s="229">
        <f>I305+J305</f>
        <v>0</v>
      </c>
      <c r="Q305" s="229">
        <f>ROUND(I305*H305,2)</f>
        <v>0</v>
      </c>
      <c r="R305" s="229">
        <f>ROUND(J305*H305,2)</f>
        <v>0</v>
      </c>
      <c r="S305" s="87"/>
      <c r="T305" s="230">
        <f>S305*H305</f>
        <v>0</v>
      </c>
      <c r="U305" s="230">
        <v>0.059999999999999998</v>
      </c>
      <c r="V305" s="230">
        <f>U305*H305</f>
        <v>0.54000000000000004</v>
      </c>
      <c r="W305" s="230">
        <v>0</v>
      </c>
      <c r="X305" s="231">
        <f>W305*H305</f>
        <v>0</v>
      </c>
      <c r="Y305" s="41"/>
      <c r="Z305" s="41"/>
      <c r="AA305" s="41"/>
      <c r="AB305" s="41"/>
      <c r="AC305" s="41"/>
      <c r="AD305" s="41"/>
      <c r="AE305" s="41"/>
      <c r="AR305" s="232" t="s">
        <v>243</v>
      </c>
      <c r="AT305" s="232" t="s">
        <v>418</v>
      </c>
      <c r="AU305" s="232" t="s">
        <v>84</v>
      </c>
      <c r="AY305" s="20" t="s">
        <v>194</v>
      </c>
      <c r="BE305" s="233">
        <f>IF(O305="základní",K305,0)</f>
        <v>0</v>
      </c>
      <c r="BF305" s="233">
        <f>IF(O305="snížená",K305,0)</f>
        <v>0</v>
      </c>
      <c r="BG305" s="233">
        <f>IF(O305="zákl. přenesená",K305,0)</f>
        <v>0</v>
      </c>
      <c r="BH305" s="233">
        <f>IF(O305="sníž. přenesená",K305,0)</f>
        <v>0</v>
      </c>
      <c r="BI305" s="233">
        <f>IF(O305="nulová",K305,0)</f>
        <v>0</v>
      </c>
      <c r="BJ305" s="20" t="s">
        <v>82</v>
      </c>
      <c r="BK305" s="233">
        <f>ROUND(P305*H305,2)</f>
        <v>0</v>
      </c>
      <c r="BL305" s="20" t="s">
        <v>202</v>
      </c>
      <c r="BM305" s="232" t="s">
        <v>2456</v>
      </c>
    </row>
    <row r="306" s="2" customFormat="1" ht="16.5" customHeight="1">
      <c r="A306" s="41"/>
      <c r="B306" s="42"/>
      <c r="C306" s="220" t="s">
        <v>308</v>
      </c>
      <c r="D306" s="220" t="s">
        <v>197</v>
      </c>
      <c r="E306" s="221" t="s">
        <v>2457</v>
      </c>
      <c r="F306" s="222" t="s">
        <v>2458</v>
      </c>
      <c r="G306" s="223" t="s">
        <v>503</v>
      </c>
      <c r="H306" s="224">
        <v>7</v>
      </c>
      <c r="I306" s="225"/>
      <c r="J306" s="225"/>
      <c r="K306" s="226">
        <f>ROUND(P306*H306,2)</f>
        <v>0</v>
      </c>
      <c r="L306" s="222" t="s">
        <v>20</v>
      </c>
      <c r="M306" s="47"/>
      <c r="N306" s="227" t="s">
        <v>20</v>
      </c>
      <c r="O306" s="228" t="s">
        <v>43</v>
      </c>
      <c r="P306" s="229">
        <f>I306+J306</f>
        <v>0</v>
      </c>
      <c r="Q306" s="229">
        <f>ROUND(I306*H306,2)</f>
        <v>0</v>
      </c>
      <c r="R306" s="229">
        <f>ROUND(J306*H306,2)</f>
        <v>0</v>
      </c>
      <c r="S306" s="87"/>
      <c r="T306" s="230">
        <f>S306*H306</f>
        <v>0</v>
      </c>
      <c r="U306" s="230">
        <v>0</v>
      </c>
      <c r="V306" s="230">
        <f>U306*H306</f>
        <v>0</v>
      </c>
      <c r="W306" s="230">
        <v>0</v>
      </c>
      <c r="X306" s="231">
        <f>W306*H306</f>
        <v>0</v>
      </c>
      <c r="Y306" s="41"/>
      <c r="Z306" s="41"/>
      <c r="AA306" s="41"/>
      <c r="AB306" s="41"/>
      <c r="AC306" s="41"/>
      <c r="AD306" s="41"/>
      <c r="AE306" s="41"/>
      <c r="AR306" s="232" t="s">
        <v>202</v>
      </c>
      <c r="AT306" s="232" t="s">
        <v>197</v>
      </c>
      <c r="AU306" s="232" t="s">
        <v>84</v>
      </c>
      <c r="AY306" s="20" t="s">
        <v>194</v>
      </c>
      <c r="BE306" s="233">
        <f>IF(O306="základní",K306,0)</f>
        <v>0</v>
      </c>
      <c r="BF306" s="233">
        <f>IF(O306="snížená",K306,0)</f>
        <v>0</v>
      </c>
      <c r="BG306" s="233">
        <f>IF(O306="zákl. přenesená",K306,0)</f>
        <v>0</v>
      </c>
      <c r="BH306" s="233">
        <f>IF(O306="sníž. přenesená",K306,0)</f>
        <v>0</v>
      </c>
      <c r="BI306" s="233">
        <f>IF(O306="nulová",K306,0)</f>
        <v>0</v>
      </c>
      <c r="BJ306" s="20" t="s">
        <v>82</v>
      </c>
      <c r="BK306" s="233">
        <f>ROUND(P306*H306,2)</f>
        <v>0</v>
      </c>
      <c r="BL306" s="20" t="s">
        <v>202</v>
      </c>
      <c r="BM306" s="232" t="s">
        <v>2459</v>
      </c>
    </row>
    <row r="307" s="13" customFormat="1">
      <c r="A307" s="13"/>
      <c r="B307" s="239"/>
      <c r="C307" s="240"/>
      <c r="D307" s="241" t="s">
        <v>206</v>
      </c>
      <c r="E307" s="242" t="s">
        <v>20</v>
      </c>
      <c r="F307" s="243" t="s">
        <v>2460</v>
      </c>
      <c r="G307" s="240"/>
      <c r="H307" s="242" t="s">
        <v>20</v>
      </c>
      <c r="I307" s="244"/>
      <c r="J307" s="244"/>
      <c r="K307" s="240"/>
      <c r="L307" s="240"/>
      <c r="M307" s="245"/>
      <c r="N307" s="246"/>
      <c r="O307" s="247"/>
      <c r="P307" s="247"/>
      <c r="Q307" s="247"/>
      <c r="R307" s="247"/>
      <c r="S307" s="247"/>
      <c r="T307" s="247"/>
      <c r="U307" s="247"/>
      <c r="V307" s="247"/>
      <c r="W307" s="247"/>
      <c r="X307" s="248"/>
      <c r="Y307" s="13"/>
      <c r="Z307" s="13"/>
      <c r="AA307" s="13"/>
      <c r="AB307" s="13"/>
      <c r="AC307" s="13"/>
      <c r="AD307" s="13"/>
      <c r="AE307" s="13"/>
      <c r="AT307" s="249" t="s">
        <v>206</v>
      </c>
      <c r="AU307" s="249" t="s">
        <v>84</v>
      </c>
      <c r="AV307" s="13" t="s">
        <v>82</v>
      </c>
      <c r="AW307" s="13" t="s">
        <v>5</v>
      </c>
      <c r="AX307" s="13" t="s">
        <v>74</v>
      </c>
      <c r="AY307" s="249" t="s">
        <v>194</v>
      </c>
    </row>
    <row r="308" s="13" customFormat="1">
      <c r="A308" s="13"/>
      <c r="B308" s="239"/>
      <c r="C308" s="240"/>
      <c r="D308" s="241" t="s">
        <v>206</v>
      </c>
      <c r="E308" s="242" t="s">
        <v>20</v>
      </c>
      <c r="F308" s="243" t="s">
        <v>2461</v>
      </c>
      <c r="G308" s="240"/>
      <c r="H308" s="242" t="s">
        <v>20</v>
      </c>
      <c r="I308" s="244"/>
      <c r="J308" s="244"/>
      <c r="K308" s="240"/>
      <c r="L308" s="240"/>
      <c r="M308" s="245"/>
      <c r="N308" s="246"/>
      <c r="O308" s="247"/>
      <c r="P308" s="247"/>
      <c r="Q308" s="247"/>
      <c r="R308" s="247"/>
      <c r="S308" s="247"/>
      <c r="T308" s="247"/>
      <c r="U308" s="247"/>
      <c r="V308" s="247"/>
      <c r="W308" s="247"/>
      <c r="X308" s="248"/>
      <c r="Y308" s="13"/>
      <c r="Z308" s="13"/>
      <c r="AA308" s="13"/>
      <c r="AB308" s="13"/>
      <c r="AC308" s="13"/>
      <c r="AD308" s="13"/>
      <c r="AE308" s="13"/>
      <c r="AT308" s="249" t="s">
        <v>206</v>
      </c>
      <c r="AU308" s="249" t="s">
        <v>84</v>
      </c>
      <c r="AV308" s="13" t="s">
        <v>82</v>
      </c>
      <c r="AW308" s="13" t="s">
        <v>5</v>
      </c>
      <c r="AX308" s="13" t="s">
        <v>74</v>
      </c>
      <c r="AY308" s="249" t="s">
        <v>194</v>
      </c>
    </row>
    <row r="309" s="14" customFormat="1">
      <c r="A309" s="14"/>
      <c r="B309" s="250"/>
      <c r="C309" s="251"/>
      <c r="D309" s="241" t="s">
        <v>206</v>
      </c>
      <c r="E309" s="252" t="s">
        <v>20</v>
      </c>
      <c r="F309" s="253" t="s">
        <v>2462</v>
      </c>
      <c r="G309" s="251"/>
      <c r="H309" s="254">
        <v>7</v>
      </c>
      <c r="I309" s="255"/>
      <c r="J309" s="255"/>
      <c r="K309" s="251"/>
      <c r="L309" s="251"/>
      <c r="M309" s="256"/>
      <c r="N309" s="257"/>
      <c r="O309" s="258"/>
      <c r="P309" s="258"/>
      <c r="Q309" s="258"/>
      <c r="R309" s="258"/>
      <c r="S309" s="258"/>
      <c r="T309" s="258"/>
      <c r="U309" s="258"/>
      <c r="V309" s="258"/>
      <c r="W309" s="258"/>
      <c r="X309" s="259"/>
      <c r="Y309" s="14"/>
      <c r="Z309" s="14"/>
      <c r="AA309" s="14"/>
      <c r="AB309" s="14"/>
      <c r="AC309" s="14"/>
      <c r="AD309" s="14"/>
      <c r="AE309" s="14"/>
      <c r="AT309" s="260" t="s">
        <v>206</v>
      </c>
      <c r="AU309" s="260" t="s">
        <v>84</v>
      </c>
      <c r="AV309" s="14" t="s">
        <v>84</v>
      </c>
      <c r="AW309" s="14" t="s">
        <v>5</v>
      </c>
      <c r="AX309" s="14" t="s">
        <v>74</v>
      </c>
      <c r="AY309" s="260" t="s">
        <v>194</v>
      </c>
    </row>
    <row r="310" s="13" customFormat="1">
      <c r="A310" s="13"/>
      <c r="B310" s="239"/>
      <c r="C310" s="240"/>
      <c r="D310" s="241" t="s">
        <v>206</v>
      </c>
      <c r="E310" s="242" t="s">
        <v>20</v>
      </c>
      <c r="F310" s="243" t="s">
        <v>2463</v>
      </c>
      <c r="G310" s="240"/>
      <c r="H310" s="242" t="s">
        <v>20</v>
      </c>
      <c r="I310" s="244"/>
      <c r="J310" s="244"/>
      <c r="K310" s="240"/>
      <c r="L310" s="240"/>
      <c r="M310" s="245"/>
      <c r="N310" s="246"/>
      <c r="O310" s="247"/>
      <c r="P310" s="247"/>
      <c r="Q310" s="247"/>
      <c r="R310" s="247"/>
      <c r="S310" s="247"/>
      <c r="T310" s="247"/>
      <c r="U310" s="247"/>
      <c r="V310" s="247"/>
      <c r="W310" s="247"/>
      <c r="X310" s="248"/>
      <c r="Y310" s="13"/>
      <c r="Z310" s="13"/>
      <c r="AA310" s="13"/>
      <c r="AB310" s="13"/>
      <c r="AC310" s="13"/>
      <c r="AD310" s="13"/>
      <c r="AE310" s="13"/>
      <c r="AT310" s="249" t="s">
        <v>206</v>
      </c>
      <c r="AU310" s="249" t="s">
        <v>84</v>
      </c>
      <c r="AV310" s="13" t="s">
        <v>82</v>
      </c>
      <c r="AW310" s="13" t="s">
        <v>5</v>
      </c>
      <c r="AX310" s="13" t="s">
        <v>74</v>
      </c>
      <c r="AY310" s="249" t="s">
        <v>194</v>
      </c>
    </row>
    <row r="311" s="15" customFormat="1">
      <c r="A311" s="15"/>
      <c r="B311" s="261"/>
      <c r="C311" s="262"/>
      <c r="D311" s="241" t="s">
        <v>206</v>
      </c>
      <c r="E311" s="263" t="s">
        <v>20</v>
      </c>
      <c r="F311" s="264" t="s">
        <v>210</v>
      </c>
      <c r="G311" s="262"/>
      <c r="H311" s="265">
        <v>7</v>
      </c>
      <c r="I311" s="266"/>
      <c r="J311" s="266"/>
      <c r="K311" s="262"/>
      <c r="L311" s="262"/>
      <c r="M311" s="267"/>
      <c r="N311" s="268"/>
      <c r="O311" s="269"/>
      <c r="P311" s="269"/>
      <c r="Q311" s="269"/>
      <c r="R311" s="269"/>
      <c r="S311" s="269"/>
      <c r="T311" s="269"/>
      <c r="U311" s="269"/>
      <c r="V311" s="269"/>
      <c r="W311" s="269"/>
      <c r="X311" s="270"/>
      <c r="Y311" s="15"/>
      <c r="Z311" s="15"/>
      <c r="AA311" s="15"/>
      <c r="AB311" s="15"/>
      <c r="AC311" s="15"/>
      <c r="AD311" s="15"/>
      <c r="AE311" s="15"/>
      <c r="AT311" s="271" t="s">
        <v>206</v>
      </c>
      <c r="AU311" s="271" t="s">
        <v>84</v>
      </c>
      <c r="AV311" s="15" t="s">
        <v>202</v>
      </c>
      <c r="AW311" s="15" t="s">
        <v>5</v>
      </c>
      <c r="AX311" s="15" t="s">
        <v>82</v>
      </c>
      <c r="AY311" s="271" t="s">
        <v>194</v>
      </c>
    </row>
    <row r="312" s="2" customFormat="1" ht="16.5" customHeight="1">
      <c r="A312" s="41"/>
      <c r="B312" s="42"/>
      <c r="C312" s="283" t="s">
        <v>315</v>
      </c>
      <c r="D312" s="283" t="s">
        <v>418</v>
      </c>
      <c r="E312" s="284" t="s">
        <v>2464</v>
      </c>
      <c r="F312" s="285" t="s">
        <v>2465</v>
      </c>
      <c r="G312" s="286" t="s">
        <v>503</v>
      </c>
      <c r="H312" s="287">
        <v>7</v>
      </c>
      <c r="I312" s="288"/>
      <c r="J312" s="289"/>
      <c r="K312" s="290">
        <f>ROUND(P312*H312,2)</f>
        <v>0</v>
      </c>
      <c r="L312" s="285" t="s">
        <v>20</v>
      </c>
      <c r="M312" s="291"/>
      <c r="N312" s="292" t="s">
        <v>20</v>
      </c>
      <c r="O312" s="228" t="s">
        <v>43</v>
      </c>
      <c r="P312" s="229">
        <f>I312+J312</f>
        <v>0</v>
      </c>
      <c r="Q312" s="229">
        <f>ROUND(I312*H312,2)</f>
        <v>0</v>
      </c>
      <c r="R312" s="229">
        <f>ROUND(J312*H312,2)</f>
        <v>0</v>
      </c>
      <c r="S312" s="87"/>
      <c r="T312" s="230">
        <f>S312*H312</f>
        <v>0</v>
      </c>
      <c r="U312" s="230">
        <v>0.0030000000000000001</v>
      </c>
      <c r="V312" s="230">
        <f>U312*H312</f>
        <v>0.021000000000000001</v>
      </c>
      <c r="W312" s="230">
        <v>0</v>
      </c>
      <c r="X312" s="231">
        <f>W312*H312</f>
        <v>0</v>
      </c>
      <c r="Y312" s="41"/>
      <c r="Z312" s="41"/>
      <c r="AA312" s="41"/>
      <c r="AB312" s="41"/>
      <c r="AC312" s="41"/>
      <c r="AD312" s="41"/>
      <c r="AE312" s="41"/>
      <c r="AR312" s="232" t="s">
        <v>243</v>
      </c>
      <c r="AT312" s="232" t="s">
        <v>418</v>
      </c>
      <c r="AU312" s="232" t="s">
        <v>84</v>
      </c>
      <c r="AY312" s="20" t="s">
        <v>194</v>
      </c>
      <c r="BE312" s="233">
        <f>IF(O312="základní",K312,0)</f>
        <v>0</v>
      </c>
      <c r="BF312" s="233">
        <f>IF(O312="snížená",K312,0)</f>
        <v>0</v>
      </c>
      <c r="BG312" s="233">
        <f>IF(O312="zákl. přenesená",K312,0)</f>
        <v>0</v>
      </c>
      <c r="BH312" s="233">
        <f>IF(O312="sníž. přenesená",K312,0)</f>
        <v>0</v>
      </c>
      <c r="BI312" s="233">
        <f>IF(O312="nulová",K312,0)</f>
        <v>0</v>
      </c>
      <c r="BJ312" s="20" t="s">
        <v>82</v>
      </c>
      <c r="BK312" s="233">
        <f>ROUND(P312*H312,2)</f>
        <v>0</v>
      </c>
      <c r="BL312" s="20" t="s">
        <v>202</v>
      </c>
      <c r="BM312" s="232" t="s">
        <v>2466</v>
      </c>
    </row>
    <row r="313" s="13" customFormat="1">
      <c r="A313" s="13"/>
      <c r="B313" s="239"/>
      <c r="C313" s="240"/>
      <c r="D313" s="241" t="s">
        <v>206</v>
      </c>
      <c r="E313" s="242" t="s">
        <v>20</v>
      </c>
      <c r="F313" s="243" t="s">
        <v>2465</v>
      </c>
      <c r="G313" s="240"/>
      <c r="H313" s="242" t="s">
        <v>20</v>
      </c>
      <c r="I313" s="244"/>
      <c r="J313" s="244"/>
      <c r="K313" s="240"/>
      <c r="L313" s="240"/>
      <c r="M313" s="245"/>
      <c r="N313" s="246"/>
      <c r="O313" s="247"/>
      <c r="P313" s="247"/>
      <c r="Q313" s="247"/>
      <c r="R313" s="247"/>
      <c r="S313" s="247"/>
      <c r="T313" s="247"/>
      <c r="U313" s="247"/>
      <c r="V313" s="247"/>
      <c r="W313" s="247"/>
      <c r="X313" s="248"/>
      <c r="Y313" s="13"/>
      <c r="Z313" s="13"/>
      <c r="AA313" s="13"/>
      <c r="AB313" s="13"/>
      <c r="AC313" s="13"/>
      <c r="AD313" s="13"/>
      <c r="AE313" s="13"/>
      <c r="AT313" s="249" t="s">
        <v>206</v>
      </c>
      <c r="AU313" s="249" t="s">
        <v>84</v>
      </c>
      <c r="AV313" s="13" t="s">
        <v>82</v>
      </c>
      <c r="AW313" s="13" t="s">
        <v>5</v>
      </c>
      <c r="AX313" s="13" t="s">
        <v>74</v>
      </c>
      <c r="AY313" s="249" t="s">
        <v>194</v>
      </c>
    </row>
    <row r="314" s="14" customFormat="1">
      <c r="A314" s="14"/>
      <c r="B314" s="250"/>
      <c r="C314" s="251"/>
      <c r="D314" s="241" t="s">
        <v>206</v>
      </c>
      <c r="E314" s="252" t="s">
        <v>20</v>
      </c>
      <c r="F314" s="253" t="s">
        <v>238</v>
      </c>
      <c r="G314" s="251"/>
      <c r="H314" s="254">
        <v>7</v>
      </c>
      <c r="I314" s="255"/>
      <c r="J314" s="255"/>
      <c r="K314" s="251"/>
      <c r="L314" s="251"/>
      <c r="M314" s="256"/>
      <c r="N314" s="257"/>
      <c r="O314" s="258"/>
      <c r="P314" s="258"/>
      <c r="Q314" s="258"/>
      <c r="R314" s="258"/>
      <c r="S314" s="258"/>
      <c r="T314" s="258"/>
      <c r="U314" s="258"/>
      <c r="V314" s="258"/>
      <c r="W314" s="258"/>
      <c r="X314" s="259"/>
      <c r="Y314" s="14"/>
      <c r="Z314" s="14"/>
      <c r="AA314" s="14"/>
      <c r="AB314" s="14"/>
      <c r="AC314" s="14"/>
      <c r="AD314" s="14"/>
      <c r="AE314" s="14"/>
      <c r="AT314" s="260" t="s">
        <v>206</v>
      </c>
      <c r="AU314" s="260" t="s">
        <v>84</v>
      </c>
      <c r="AV314" s="14" t="s">
        <v>84</v>
      </c>
      <c r="AW314" s="14" t="s">
        <v>5</v>
      </c>
      <c r="AX314" s="14" t="s">
        <v>74</v>
      </c>
      <c r="AY314" s="260" t="s">
        <v>194</v>
      </c>
    </row>
    <row r="315" s="15" customFormat="1">
      <c r="A315" s="15"/>
      <c r="B315" s="261"/>
      <c r="C315" s="262"/>
      <c r="D315" s="241" t="s">
        <v>206</v>
      </c>
      <c r="E315" s="263" t="s">
        <v>20</v>
      </c>
      <c r="F315" s="264" t="s">
        <v>210</v>
      </c>
      <c r="G315" s="262"/>
      <c r="H315" s="265">
        <v>7</v>
      </c>
      <c r="I315" s="266"/>
      <c r="J315" s="266"/>
      <c r="K315" s="262"/>
      <c r="L315" s="262"/>
      <c r="M315" s="267"/>
      <c r="N315" s="268"/>
      <c r="O315" s="269"/>
      <c r="P315" s="269"/>
      <c r="Q315" s="269"/>
      <c r="R315" s="269"/>
      <c r="S315" s="269"/>
      <c r="T315" s="269"/>
      <c r="U315" s="269"/>
      <c r="V315" s="269"/>
      <c r="W315" s="269"/>
      <c r="X315" s="270"/>
      <c r="Y315" s="15"/>
      <c r="Z315" s="15"/>
      <c r="AA315" s="15"/>
      <c r="AB315" s="15"/>
      <c r="AC315" s="15"/>
      <c r="AD315" s="15"/>
      <c r="AE315" s="15"/>
      <c r="AT315" s="271" t="s">
        <v>206</v>
      </c>
      <c r="AU315" s="271" t="s">
        <v>84</v>
      </c>
      <c r="AV315" s="15" t="s">
        <v>202</v>
      </c>
      <c r="AW315" s="15" t="s">
        <v>5</v>
      </c>
      <c r="AX315" s="15" t="s">
        <v>82</v>
      </c>
      <c r="AY315" s="271" t="s">
        <v>194</v>
      </c>
    </row>
    <row r="316" s="2" customFormat="1" ht="21.75" customHeight="1">
      <c r="A316" s="41"/>
      <c r="B316" s="42"/>
      <c r="C316" s="220" t="s">
        <v>317</v>
      </c>
      <c r="D316" s="220" t="s">
        <v>197</v>
      </c>
      <c r="E316" s="221" t="s">
        <v>2467</v>
      </c>
      <c r="F316" s="222" t="s">
        <v>2468</v>
      </c>
      <c r="G316" s="223" t="s">
        <v>503</v>
      </c>
      <c r="H316" s="224">
        <v>1</v>
      </c>
      <c r="I316" s="225"/>
      <c r="J316" s="225"/>
      <c r="K316" s="226">
        <f>ROUND(P316*H316,2)</f>
        <v>0</v>
      </c>
      <c r="L316" s="222" t="s">
        <v>20</v>
      </c>
      <c r="M316" s="47"/>
      <c r="N316" s="227" t="s">
        <v>20</v>
      </c>
      <c r="O316" s="228" t="s">
        <v>43</v>
      </c>
      <c r="P316" s="229">
        <f>I316+J316</f>
        <v>0</v>
      </c>
      <c r="Q316" s="229">
        <f>ROUND(I316*H316,2)</f>
        <v>0</v>
      </c>
      <c r="R316" s="229">
        <f>ROUND(J316*H316,2)</f>
        <v>0</v>
      </c>
      <c r="S316" s="87"/>
      <c r="T316" s="230">
        <f>S316*H316</f>
        <v>0</v>
      </c>
      <c r="U316" s="230">
        <v>0.21734000000000001</v>
      </c>
      <c r="V316" s="230">
        <f>U316*H316</f>
        <v>0.21734000000000001</v>
      </c>
      <c r="W316" s="230">
        <v>0</v>
      </c>
      <c r="X316" s="231">
        <f>W316*H316</f>
        <v>0</v>
      </c>
      <c r="Y316" s="41"/>
      <c r="Z316" s="41"/>
      <c r="AA316" s="41"/>
      <c r="AB316" s="41"/>
      <c r="AC316" s="41"/>
      <c r="AD316" s="41"/>
      <c r="AE316" s="41"/>
      <c r="AR316" s="232" t="s">
        <v>202</v>
      </c>
      <c r="AT316" s="232" t="s">
        <v>197</v>
      </c>
      <c r="AU316" s="232" t="s">
        <v>84</v>
      </c>
      <c r="AY316" s="20" t="s">
        <v>194</v>
      </c>
      <c r="BE316" s="233">
        <f>IF(O316="základní",K316,0)</f>
        <v>0</v>
      </c>
      <c r="BF316" s="233">
        <f>IF(O316="snížená",K316,0)</f>
        <v>0</v>
      </c>
      <c r="BG316" s="233">
        <f>IF(O316="zákl. přenesená",K316,0)</f>
        <v>0</v>
      </c>
      <c r="BH316" s="233">
        <f>IF(O316="sníž. přenesená",K316,0)</f>
        <v>0</v>
      </c>
      <c r="BI316" s="233">
        <f>IF(O316="nulová",K316,0)</f>
        <v>0</v>
      </c>
      <c r="BJ316" s="20" t="s">
        <v>82</v>
      </c>
      <c r="BK316" s="233">
        <f>ROUND(P316*H316,2)</f>
        <v>0</v>
      </c>
      <c r="BL316" s="20" t="s">
        <v>202</v>
      </c>
      <c r="BM316" s="232" t="s">
        <v>2469</v>
      </c>
    </row>
    <row r="317" s="13" customFormat="1">
      <c r="A317" s="13"/>
      <c r="B317" s="239"/>
      <c r="C317" s="240"/>
      <c r="D317" s="241" t="s">
        <v>206</v>
      </c>
      <c r="E317" s="242" t="s">
        <v>20</v>
      </c>
      <c r="F317" s="243" t="s">
        <v>2470</v>
      </c>
      <c r="G317" s="240"/>
      <c r="H317" s="242" t="s">
        <v>20</v>
      </c>
      <c r="I317" s="244"/>
      <c r="J317" s="244"/>
      <c r="K317" s="240"/>
      <c r="L317" s="240"/>
      <c r="M317" s="245"/>
      <c r="N317" s="246"/>
      <c r="O317" s="247"/>
      <c r="P317" s="247"/>
      <c r="Q317" s="247"/>
      <c r="R317" s="247"/>
      <c r="S317" s="247"/>
      <c r="T317" s="247"/>
      <c r="U317" s="247"/>
      <c r="V317" s="247"/>
      <c r="W317" s="247"/>
      <c r="X317" s="248"/>
      <c r="Y317" s="13"/>
      <c r="Z317" s="13"/>
      <c r="AA317" s="13"/>
      <c r="AB317" s="13"/>
      <c r="AC317" s="13"/>
      <c r="AD317" s="13"/>
      <c r="AE317" s="13"/>
      <c r="AT317" s="249" t="s">
        <v>206</v>
      </c>
      <c r="AU317" s="249" t="s">
        <v>84</v>
      </c>
      <c r="AV317" s="13" t="s">
        <v>82</v>
      </c>
      <c r="AW317" s="13" t="s">
        <v>5</v>
      </c>
      <c r="AX317" s="13" t="s">
        <v>74</v>
      </c>
      <c r="AY317" s="249" t="s">
        <v>194</v>
      </c>
    </row>
    <row r="318" s="14" customFormat="1">
      <c r="A318" s="14"/>
      <c r="B318" s="250"/>
      <c r="C318" s="251"/>
      <c r="D318" s="241" t="s">
        <v>206</v>
      </c>
      <c r="E318" s="252" t="s">
        <v>20</v>
      </c>
      <c r="F318" s="253" t="s">
        <v>82</v>
      </c>
      <c r="G318" s="251"/>
      <c r="H318" s="254">
        <v>1</v>
      </c>
      <c r="I318" s="255"/>
      <c r="J318" s="255"/>
      <c r="K318" s="251"/>
      <c r="L318" s="251"/>
      <c r="M318" s="256"/>
      <c r="N318" s="257"/>
      <c r="O318" s="258"/>
      <c r="P318" s="258"/>
      <c r="Q318" s="258"/>
      <c r="R318" s="258"/>
      <c r="S318" s="258"/>
      <c r="T318" s="258"/>
      <c r="U318" s="258"/>
      <c r="V318" s="258"/>
      <c r="W318" s="258"/>
      <c r="X318" s="259"/>
      <c r="Y318" s="14"/>
      <c r="Z318" s="14"/>
      <c r="AA318" s="14"/>
      <c r="AB318" s="14"/>
      <c r="AC318" s="14"/>
      <c r="AD318" s="14"/>
      <c r="AE318" s="14"/>
      <c r="AT318" s="260" t="s">
        <v>206</v>
      </c>
      <c r="AU318" s="260" t="s">
        <v>84</v>
      </c>
      <c r="AV318" s="14" t="s">
        <v>84</v>
      </c>
      <c r="AW318" s="14" t="s">
        <v>5</v>
      </c>
      <c r="AX318" s="14" t="s">
        <v>82</v>
      </c>
      <c r="AY318" s="260" t="s">
        <v>194</v>
      </c>
    </row>
    <row r="319" s="2" customFormat="1" ht="24.15" customHeight="1">
      <c r="A319" s="41"/>
      <c r="B319" s="42"/>
      <c r="C319" s="283" t="s">
        <v>326</v>
      </c>
      <c r="D319" s="283" t="s">
        <v>418</v>
      </c>
      <c r="E319" s="284" t="s">
        <v>2471</v>
      </c>
      <c r="F319" s="285" t="s">
        <v>2472</v>
      </c>
      <c r="G319" s="286" t="s">
        <v>503</v>
      </c>
      <c r="H319" s="287">
        <v>1</v>
      </c>
      <c r="I319" s="288"/>
      <c r="J319" s="289"/>
      <c r="K319" s="290">
        <f>ROUND(P319*H319,2)</f>
        <v>0</v>
      </c>
      <c r="L319" s="285" t="s">
        <v>2315</v>
      </c>
      <c r="M319" s="291"/>
      <c r="N319" s="292" t="s">
        <v>20</v>
      </c>
      <c r="O319" s="228" t="s">
        <v>43</v>
      </c>
      <c r="P319" s="229">
        <f>I319+J319</f>
        <v>0</v>
      </c>
      <c r="Q319" s="229">
        <f>ROUND(I319*H319,2)</f>
        <v>0</v>
      </c>
      <c r="R319" s="229">
        <f>ROUND(J319*H319,2)</f>
        <v>0</v>
      </c>
      <c r="S319" s="87"/>
      <c r="T319" s="230">
        <f>S319*H319</f>
        <v>0</v>
      </c>
      <c r="U319" s="230">
        <v>0.16</v>
      </c>
      <c r="V319" s="230">
        <f>U319*H319</f>
        <v>0.16</v>
      </c>
      <c r="W319" s="230">
        <v>0</v>
      </c>
      <c r="X319" s="231">
        <f>W319*H319</f>
        <v>0</v>
      </c>
      <c r="Y319" s="41"/>
      <c r="Z319" s="41"/>
      <c r="AA319" s="41"/>
      <c r="AB319" s="41"/>
      <c r="AC319" s="41"/>
      <c r="AD319" s="41"/>
      <c r="AE319" s="41"/>
      <c r="AR319" s="232" t="s">
        <v>243</v>
      </c>
      <c r="AT319" s="232" t="s">
        <v>418</v>
      </c>
      <c r="AU319" s="232" t="s">
        <v>84</v>
      </c>
      <c r="AY319" s="20" t="s">
        <v>194</v>
      </c>
      <c r="BE319" s="233">
        <f>IF(O319="základní",K319,0)</f>
        <v>0</v>
      </c>
      <c r="BF319" s="233">
        <f>IF(O319="snížená",K319,0)</f>
        <v>0</v>
      </c>
      <c r="BG319" s="233">
        <f>IF(O319="zákl. přenesená",K319,0)</f>
        <v>0</v>
      </c>
      <c r="BH319" s="233">
        <f>IF(O319="sníž. přenesená",K319,0)</f>
        <v>0</v>
      </c>
      <c r="BI319" s="233">
        <f>IF(O319="nulová",K319,0)</f>
        <v>0</v>
      </c>
      <c r="BJ319" s="20" t="s">
        <v>82</v>
      </c>
      <c r="BK319" s="233">
        <f>ROUND(P319*H319,2)</f>
        <v>0</v>
      </c>
      <c r="BL319" s="20" t="s">
        <v>202</v>
      </c>
      <c r="BM319" s="232" t="s">
        <v>2473</v>
      </c>
    </row>
    <row r="320" s="13" customFormat="1">
      <c r="A320" s="13"/>
      <c r="B320" s="239"/>
      <c r="C320" s="240"/>
      <c r="D320" s="241" t="s">
        <v>206</v>
      </c>
      <c r="E320" s="242" t="s">
        <v>20</v>
      </c>
      <c r="F320" s="243" t="s">
        <v>2474</v>
      </c>
      <c r="G320" s="240"/>
      <c r="H320" s="242" t="s">
        <v>20</v>
      </c>
      <c r="I320" s="244"/>
      <c r="J320" s="244"/>
      <c r="K320" s="240"/>
      <c r="L320" s="240"/>
      <c r="M320" s="245"/>
      <c r="N320" s="246"/>
      <c r="O320" s="247"/>
      <c r="P320" s="247"/>
      <c r="Q320" s="247"/>
      <c r="R320" s="247"/>
      <c r="S320" s="247"/>
      <c r="T320" s="247"/>
      <c r="U320" s="247"/>
      <c r="V320" s="247"/>
      <c r="W320" s="247"/>
      <c r="X320" s="248"/>
      <c r="Y320" s="13"/>
      <c r="Z320" s="13"/>
      <c r="AA320" s="13"/>
      <c r="AB320" s="13"/>
      <c r="AC320" s="13"/>
      <c r="AD320" s="13"/>
      <c r="AE320" s="13"/>
      <c r="AT320" s="249" t="s">
        <v>206</v>
      </c>
      <c r="AU320" s="249" t="s">
        <v>84</v>
      </c>
      <c r="AV320" s="13" t="s">
        <v>82</v>
      </c>
      <c r="AW320" s="13" t="s">
        <v>5</v>
      </c>
      <c r="AX320" s="13" t="s">
        <v>74</v>
      </c>
      <c r="AY320" s="249" t="s">
        <v>194</v>
      </c>
    </row>
    <row r="321" s="13" customFormat="1">
      <c r="A321" s="13"/>
      <c r="B321" s="239"/>
      <c r="C321" s="240"/>
      <c r="D321" s="241" t="s">
        <v>206</v>
      </c>
      <c r="E321" s="242" t="s">
        <v>20</v>
      </c>
      <c r="F321" s="243" t="s">
        <v>2461</v>
      </c>
      <c r="G321" s="240"/>
      <c r="H321" s="242" t="s">
        <v>20</v>
      </c>
      <c r="I321" s="244"/>
      <c r="J321" s="244"/>
      <c r="K321" s="240"/>
      <c r="L321" s="240"/>
      <c r="M321" s="245"/>
      <c r="N321" s="246"/>
      <c r="O321" s="247"/>
      <c r="P321" s="247"/>
      <c r="Q321" s="247"/>
      <c r="R321" s="247"/>
      <c r="S321" s="247"/>
      <c r="T321" s="247"/>
      <c r="U321" s="247"/>
      <c r="V321" s="247"/>
      <c r="W321" s="247"/>
      <c r="X321" s="248"/>
      <c r="Y321" s="13"/>
      <c r="Z321" s="13"/>
      <c r="AA321" s="13"/>
      <c r="AB321" s="13"/>
      <c r="AC321" s="13"/>
      <c r="AD321" s="13"/>
      <c r="AE321" s="13"/>
      <c r="AT321" s="249" t="s">
        <v>206</v>
      </c>
      <c r="AU321" s="249" t="s">
        <v>84</v>
      </c>
      <c r="AV321" s="13" t="s">
        <v>82</v>
      </c>
      <c r="AW321" s="13" t="s">
        <v>5</v>
      </c>
      <c r="AX321" s="13" t="s">
        <v>74</v>
      </c>
      <c r="AY321" s="249" t="s">
        <v>194</v>
      </c>
    </row>
    <row r="322" s="14" customFormat="1">
      <c r="A322" s="14"/>
      <c r="B322" s="250"/>
      <c r="C322" s="251"/>
      <c r="D322" s="241" t="s">
        <v>206</v>
      </c>
      <c r="E322" s="252" t="s">
        <v>20</v>
      </c>
      <c r="F322" s="253" t="s">
        <v>2475</v>
      </c>
      <c r="G322" s="251"/>
      <c r="H322" s="254">
        <v>1</v>
      </c>
      <c r="I322" s="255"/>
      <c r="J322" s="255"/>
      <c r="K322" s="251"/>
      <c r="L322" s="251"/>
      <c r="M322" s="256"/>
      <c r="N322" s="257"/>
      <c r="O322" s="258"/>
      <c r="P322" s="258"/>
      <c r="Q322" s="258"/>
      <c r="R322" s="258"/>
      <c r="S322" s="258"/>
      <c r="T322" s="258"/>
      <c r="U322" s="258"/>
      <c r="V322" s="258"/>
      <c r="W322" s="258"/>
      <c r="X322" s="259"/>
      <c r="Y322" s="14"/>
      <c r="Z322" s="14"/>
      <c r="AA322" s="14"/>
      <c r="AB322" s="14"/>
      <c r="AC322" s="14"/>
      <c r="AD322" s="14"/>
      <c r="AE322" s="14"/>
      <c r="AT322" s="260" t="s">
        <v>206</v>
      </c>
      <c r="AU322" s="260" t="s">
        <v>84</v>
      </c>
      <c r="AV322" s="14" t="s">
        <v>84</v>
      </c>
      <c r="AW322" s="14" t="s">
        <v>5</v>
      </c>
      <c r="AX322" s="14" t="s">
        <v>74</v>
      </c>
      <c r="AY322" s="260" t="s">
        <v>194</v>
      </c>
    </row>
    <row r="323" s="13" customFormat="1">
      <c r="A323" s="13"/>
      <c r="B323" s="239"/>
      <c r="C323" s="240"/>
      <c r="D323" s="241" t="s">
        <v>206</v>
      </c>
      <c r="E323" s="242" t="s">
        <v>20</v>
      </c>
      <c r="F323" s="243" t="s">
        <v>2476</v>
      </c>
      <c r="G323" s="240"/>
      <c r="H323" s="242" t="s">
        <v>20</v>
      </c>
      <c r="I323" s="244"/>
      <c r="J323" s="244"/>
      <c r="K323" s="240"/>
      <c r="L323" s="240"/>
      <c r="M323" s="245"/>
      <c r="N323" s="246"/>
      <c r="O323" s="247"/>
      <c r="P323" s="247"/>
      <c r="Q323" s="247"/>
      <c r="R323" s="247"/>
      <c r="S323" s="247"/>
      <c r="T323" s="247"/>
      <c r="U323" s="247"/>
      <c r="V323" s="247"/>
      <c r="W323" s="247"/>
      <c r="X323" s="248"/>
      <c r="Y323" s="13"/>
      <c r="Z323" s="13"/>
      <c r="AA323" s="13"/>
      <c r="AB323" s="13"/>
      <c r="AC323" s="13"/>
      <c r="AD323" s="13"/>
      <c r="AE323" s="13"/>
      <c r="AT323" s="249" t="s">
        <v>206</v>
      </c>
      <c r="AU323" s="249" t="s">
        <v>84</v>
      </c>
      <c r="AV323" s="13" t="s">
        <v>82</v>
      </c>
      <c r="AW323" s="13" t="s">
        <v>5</v>
      </c>
      <c r="AX323" s="13" t="s">
        <v>74</v>
      </c>
      <c r="AY323" s="249" t="s">
        <v>194</v>
      </c>
    </row>
    <row r="324" s="15" customFormat="1">
      <c r="A324" s="15"/>
      <c r="B324" s="261"/>
      <c r="C324" s="262"/>
      <c r="D324" s="241" t="s">
        <v>206</v>
      </c>
      <c r="E324" s="263" t="s">
        <v>20</v>
      </c>
      <c r="F324" s="264" t="s">
        <v>210</v>
      </c>
      <c r="G324" s="262"/>
      <c r="H324" s="265">
        <v>1</v>
      </c>
      <c r="I324" s="266"/>
      <c r="J324" s="266"/>
      <c r="K324" s="262"/>
      <c r="L324" s="262"/>
      <c r="M324" s="267"/>
      <c r="N324" s="268"/>
      <c r="O324" s="269"/>
      <c r="P324" s="269"/>
      <c r="Q324" s="269"/>
      <c r="R324" s="269"/>
      <c r="S324" s="269"/>
      <c r="T324" s="269"/>
      <c r="U324" s="269"/>
      <c r="V324" s="269"/>
      <c r="W324" s="269"/>
      <c r="X324" s="270"/>
      <c r="Y324" s="15"/>
      <c r="Z324" s="15"/>
      <c r="AA324" s="15"/>
      <c r="AB324" s="15"/>
      <c r="AC324" s="15"/>
      <c r="AD324" s="15"/>
      <c r="AE324" s="15"/>
      <c r="AT324" s="271" t="s">
        <v>206</v>
      </c>
      <c r="AU324" s="271" t="s">
        <v>84</v>
      </c>
      <c r="AV324" s="15" t="s">
        <v>202</v>
      </c>
      <c r="AW324" s="15" t="s">
        <v>5</v>
      </c>
      <c r="AX324" s="15" t="s">
        <v>82</v>
      </c>
      <c r="AY324" s="271" t="s">
        <v>194</v>
      </c>
    </row>
    <row r="325" s="2" customFormat="1">
      <c r="A325" s="41"/>
      <c r="B325" s="42"/>
      <c r="C325" s="220" t="s">
        <v>328</v>
      </c>
      <c r="D325" s="220" t="s">
        <v>197</v>
      </c>
      <c r="E325" s="221" t="s">
        <v>2477</v>
      </c>
      <c r="F325" s="222" t="s">
        <v>2478</v>
      </c>
      <c r="G325" s="223" t="s">
        <v>461</v>
      </c>
      <c r="H325" s="224">
        <v>2</v>
      </c>
      <c r="I325" s="225"/>
      <c r="J325" s="225"/>
      <c r="K325" s="226">
        <f>ROUND(P325*H325,2)</f>
        <v>0</v>
      </c>
      <c r="L325" s="222" t="s">
        <v>201</v>
      </c>
      <c r="M325" s="47"/>
      <c r="N325" s="227" t="s">
        <v>20</v>
      </c>
      <c r="O325" s="228" t="s">
        <v>43</v>
      </c>
      <c r="P325" s="229">
        <f>I325+J325</f>
        <v>0</v>
      </c>
      <c r="Q325" s="229">
        <f>ROUND(I325*H325,2)</f>
        <v>0</v>
      </c>
      <c r="R325" s="229">
        <f>ROUND(J325*H325,2)</f>
        <v>0</v>
      </c>
      <c r="S325" s="87"/>
      <c r="T325" s="230">
        <f>S325*H325</f>
        <v>0</v>
      </c>
      <c r="U325" s="230">
        <v>1.2999999999999999E-05</v>
      </c>
      <c r="V325" s="230">
        <f>U325*H325</f>
        <v>2.5999999999999998E-05</v>
      </c>
      <c r="W325" s="230">
        <v>0</v>
      </c>
      <c r="X325" s="231">
        <f>W325*H325</f>
        <v>0</v>
      </c>
      <c r="Y325" s="41"/>
      <c r="Z325" s="41"/>
      <c r="AA325" s="41"/>
      <c r="AB325" s="41"/>
      <c r="AC325" s="41"/>
      <c r="AD325" s="41"/>
      <c r="AE325" s="41"/>
      <c r="AR325" s="232" t="s">
        <v>202</v>
      </c>
      <c r="AT325" s="232" t="s">
        <v>197</v>
      </c>
      <c r="AU325" s="232" t="s">
        <v>84</v>
      </c>
      <c r="AY325" s="20" t="s">
        <v>194</v>
      </c>
      <c r="BE325" s="233">
        <f>IF(O325="základní",K325,0)</f>
        <v>0</v>
      </c>
      <c r="BF325" s="233">
        <f>IF(O325="snížená",K325,0)</f>
        <v>0</v>
      </c>
      <c r="BG325" s="233">
        <f>IF(O325="zákl. přenesená",K325,0)</f>
        <v>0</v>
      </c>
      <c r="BH325" s="233">
        <f>IF(O325="sníž. přenesená",K325,0)</f>
        <v>0</v>
      </c>
      <c r="BI325" s="233">
        <f>IF(O325="nulová",K325,0)</f>
        <v>0</v>
      </c>
      <c r="BJ325" s="20" t="s">
        <v>82</v>
      </c>
      <c r="BK325" s="233">
        <f>ROUND(P325*H325,2)</f>
        <v>0</v>
      </c>
      <c r="BL325" s="20" t="s">
        <v>202</v>
      </c>
      <c r="BM325" s="232" t="s">
        <v>2479</v>
      </c>
    </row>
    <row r="326" s="2" customFormat="1">
      <c r="A326" s="41"/>
      <c r="B326" s="42"/>
      <c r="C326" s="43"/>
      <c r="D326" s="234" t="s">
        <v>204</v>
      </c>
      <c r="E326" s="43"/>
      <c r="F326" s="235" t="s">
        <v>2480</v>
      </c>
      <c r="G326" s="43"/>
      <c r="H326" s="43"/>
      <c r="I326" s="236"/>
      <c r="J326" s="236"/>
      <c r="K326" s="43"/>
      <c r="L326" s="43"/>
      <c r="M326" s="47"/>
      <c r="N326" s="237"/>
      <c r="O326" s="238"/>
      <c r="P326" s="87"/>
      <c r="Q326" s="87"/>
      <c r="R326" s="87"/>
      <c r="S326" s="87"/>
      <c r="T326" s="87"/>
      <c r="U326" s="87"/>
      <c r="V326" s="87"/>
      <c r="W326" s="87"/>
      <c r="X326" s="88"/>
      <c r="Y326" s="41"/>
      <c r="Z326" s="41"/>
      <c r="AA326" s="41"/>
      <c r="AB326" s="41"/>
      <c r="AC326" s="41"/>
      <c r="AD326" s="41"/>
      <c r="AE326" s="41"/>
      <c r="AT326" s="20" t="s">
        <v>204</v>
      </c>
      <c r="AU326" s="20" t="s">
        <v>84</v>
      </c>
    </row>
    <row r="327" s="13" customFormat="1">
      <c r="A327" s="13"/>
      <c r="B327" s="239"/>
      <c r="C327" s="240"/>
      <c r="D327" s="241" t="s">
        <v>206</v>
      </c>
      <c r="E327" s="242" t="s">
        <v>20</v>
      </c>
      <c r="F327" s="243" t="s">
        <v>2336</v>
      </c>
      <c r="G327" s="240"/>
      <c r="H327" s="242" t="s">
        <v>20</v>
      </c>
      <c r="I327" s="244"/>
      <c r="J327" s="244"/>
      <c r="K327" s="240"/>
      <c r="L327" s="240"/>
      <c r="M327" s="245"/>
      <c r="N327" s="246"/>
      <c r="O327" s="247"/>
      <c r="P327" s="247"/>
      <c r="Q327" s="247"/>
      <c r="R327" s="247"/>
      <c r="S327" s="247"/>
      <c r="T327" s="247"/>
      <c r="U327" s="247"/>
      <c r="V327" s="247"/>
      <c r="W327" s="247"/>
      <c r="X327" s="248"/>
      <c r="Y327" s="13"/>
      <c r="Z327" s="13"/>
      <c r="AA327" s="13"/>
      <c r="AB327" s="13"/>
      <c r="AC327" s="13"/>
      <c r="AD327" s="13"/>
      <c r="AE327" s="13"/>
      <c r="AT327" s="249" t="s">
        <v>206</v>
      </c>
      <c r="AU327" s="249" t="s">
        <v>84</v>
      </c>
      <c r="AV327" s="13" t="s">
        <v>82</v>
      </c>
      <c r="AW327" s="13" t="s">
        <v>5</v>
      </c>
      <c r="AX327" s="13" t="s">
        <v>74</v>
      </c>
      <c r="AY327" s="249" t="s">
        <v>194</v>
      </c>
    </row>
    <row r="328" s="13" customFormat="1">
      <c r="A328" s="13"/>
      <c r="B328" s="239"/>
      <c r="C328" s="240"/>
      <c r="D328" s="241" t="s">
        <v>206</v>
      </c>
      <c r="E328" s="242" t="s">
        <v>20</v>
      </c>
      <c r="F328" s="243" t="s">
        <v>2481</v>
      </c>
      <c r="G328" s="240"/>
      <c r="H328" s="242" t="s">
        <v>20</v>
      </c>
      <c r="I328" s="244"/>
      <c r="J328" s="244"/>
      <c r="K328" s="240"/>
      <c r="L328" s="240"/>
      <c r="M328" s="245"/>
      <c r="N328" s="246"/>
      <c r="O328" s="247"/>
      <c r="P328" s="247"/>
      <c r="Q328" s="247"/>
      <c r="R328" s="247"/>
      <c r="S328" s="247"/>
      <c r="T328" s="247"/>
      <c r="U328" s="247"/>
      <c r="V328" s="247"/>
      <c r="W328" s="247"/>
      <c r="X328" s="248"/>
      <c r="Y328" s="13"/>
      <c r="Z328" s="13"/>
      <c r="AA328" s="13"/>
      <c r="AB328" s="13"/>
      <c r="AC328" s="13"/>
      <c r="AD328" s="13"/>
      <c r="AE328" s="13"/>
      <c r="AT328" s="249" t="s">
        <v>206</v>
      </c>
      <c r="AU328" s="249" t="s">
        <v>84</v>
      </c>
      <c r="AV328" s="13" t="s">
        <v>82</v>
      </c>
      <c r="AW328" s="13" t="s">
        <v>5</v>
      </c>
      <c r="AX328" s="13" t="s">
        <v>74</v>
      </c>
      <c r="AY328" s="249" t="s">
        <v>194</v>
      </c>
    </row>
    <row r="329" s="13" customFormat="1">
      <c r="A329" s="13"/>
      <c r="B329" s="239"/>
      <c r="C329" s="240"/>
      <c r="D329" s="241" t="s">
        <v>206</v>
      </c>
      <c r="E329" s="242" t="s">
        <v>20</v>
      </c>
      <c r="F329" s="243" t="s">
        <v>461</v>
      </c>
      <c r="G329" s="240"/>
      <c r="H329" s="242" t="s">
        <v>20</v>
      </c>
      <c r="I329" s="244"/>
      <c r="J329" s="244"/>
      <c r="K329" s="240"/>
      <c r="L329" s="240"/>
      <c r="M329" s="245"/>
      <c r="N329" s="246"/>
      <c r="O329" s="247"/>
      <c r="P329" s="247"/>
      <c r="Q329" s="247"/>
      <c r="R329" s="247"/>
      <c r="S329" s="247"/>
      <c r="T329" s="247"/>
      <c r="U329" s="247"/>
      <c r="V329" s="247"/>
      <c r="W329" s="247"/>
      <c r="X329" s="248"/>
      <c r="Y329" s="13"/>
      <c r="Z329" s="13"/>
      <c r="AA329" s="13"/>
      <c r="AB329" s="13"/>
      <c r="AC329" s="13"/>
      <c r="AD329" s="13"/>
      <c r="AE329" s="13"/>
      <c r="AT329" s="249" t="s">
        <v>206</v>
      </c>
      <c r="AU329" s="249" t="s">
        <v>84</v>
      </c>
      <c r="AV329" s="13" t="s">
        <v>82</v>
      </c>
      <c r="AW329" s="13" t="s">
        <v>5</v>
      </c>
      <c r="AX329" s="13" t="s">
        <v>74</v>
      </c>
      <c r="AY329" s="249" t="s">
        <v>194</v>
      </c>
    </row>
    <row r="330" s="14" customFormat="1">
      <c r="A330" s="14"/>
      <c r="B330" s="250"/>
      <c r="C330" s="251"/>
      <c r="D330" s="241" t="s">
        <v>206</v>
      </c>
      <c r="E330" s="252" t="s">
        <v>20</v>
      </c>
      <c r="F330" s="253" t="s">
        <v>84</v>
      </c>
      <c r="G330" s="251"/>
      <c r="H330" s="254">
        <v>2</v>
      </c>
      <c r="I330" s="255"/>
      <c r="J330" s="255"/>
      <c r="K330" s="251"/>
      <c r="L330" s="251"/>
      <c r="M330" s="256"/>
      <c r="N330" s="257"/>
      <c r="O330" s="258"/>
      <c r="P330" s="258"/>
      <c r="Q330" s="258"/>
      <c r="R330" s="258"/>
      <c r="S330" s="258"/>
      <c r="T330" s="258"/>
      <c r="U330" s="258"/>
      <c r="V330" s="258"/>
      <c r="W330" s="258"/>
      <c r="X330" s="259"/>
      <c r="Y330" s="14"/>
      <c r="Z330" s="14"/>
      <c r="AA330" s="14"/>
      <c r="AB330" s="14"/>
      <c r="AC330" s="14"/>
      <c r="AD330" s="14"/>
      <c r="AE330" s="14"/>
      <c r="AT330" s="260" t="s">
        <v>206</v>
      </c>
      <c r="AU330" s="260" t="s">
        <v>84</v>
      </c>
      <c r="AV330" s="14" t="s">
        <v>84</v>
      </c>
      <c r="AW330" s="14" t="s">
        <v>5</v>
      </c>
      <c r="AX330" s="14" t="s">
        <v>74</v>
      </c>
      <c r="AY330" s="260" t="s">
        <v>194</v>
      </c>
    </row>
    <row r="331" s="15" customFormat="1">
      <c r="A331" s="15"/>
      <c r="B331" s="261"/>
      <c r="C331" s="262"/>
      <c r="D331" s="241" t="s">
        <v>206</v>
      </c>
      <c r="E331" s="263" t="s">
        <v>20</v>
      </c>
      <c r="F331" s="264" t="s">
        <v>210</v>
      </c>
      <c r="G331" s="262"/>
      <c r="H331" s="265">
        <v>2</v>
      </c>
      <c r="I331" s="266"/>
      <c r="J331" s="266"/>
      <c r="K331" s="262"/>
      <c r="L331" s="262"/>
      <c r="M331" s="267"/>
      <c r="N331" s="268"/>
      <c r="O331" s="269"/>
      <c r="P331" s="269"/>
      <c r="Q331" s="269"/>
      <c r="R331" s="269"/>
      <c r="S331" s="269"/>
      <c r="T331" s="269"/>
      <c r="U331" s="269"/>
      <c r="V331" s="269"/>
      <c r="W331" s="269"/>
      <c r="X331" s="270"/>
      <c r="Y331" s="15"/>
      <c r="Z331" s="15"/>
      <c r="AA331" s="15"/>
      <c r="AB331" s="15"/>
      <c r="AC331" s="15"/>
      <c r="AD331" s="15"/>
      <c r="AE331" s="15"/>
      <c r="AT331" s="271" t="s">
        <v>206</v>
      </c>
      <c r="AU331" s="271" t="s">
        <v>84</v>
      </c>
      <c r="AV331" s="15" t="s">
        <v>202</v>
      </c>
      <c r="AW331" s="15" t="s">
        <v>5</v>
      </c>
      <c r="AX331" s="15" t="s">
        <v>82</v>
      </c>
      <c r="AY331" s="271" t="s">
        <v>194</v>
      </c>
    </row>
    <row r="332" s="2" customFormat="1" ht="24.15" customHeight="1">
      <c r="A332" s="41"/>
      <c r="B332" s="42"/>
      <c r="C332" s="283" t="s">
        <v>324</v>
      </c>
      <c r="D332" s="283" t="s">
        <v>418</v>
      </c>
      <c r="E332" s="284" t="s">
        <v>2482</v>
      </c>
      <c r="F332" s="285" t="s">
        <v>2483</v>
      </c>
      <c r="G332" s="286" t="s">
        <v>461</v>
      </c>
      <c r="H332" s="287">
        <v>2.1859999999999999</v>
      </c>
      <c r="I332" s="288"/>
      <c r="J332" s="289"/>
      <c r="K332" s="290">
        <f>ROUND(P332*H332,2)</f>
        <v>0</v>
      </c>
      <c r="L332" s="285" t="s">
        <v>201</v>
      </c>
      <c r="M332" s="291"/>
      <c r="N332" s="292" t="s">
        <v>20</v>
      </c>
      <c r="O332" s="228" t="s">
        <v>43</v>
      </c>
      <c r="P332" s="229">
        <f>I332+J332</f>
        <v>0</v>
      </c>
      <c r="Q332" s="229">
        <f>ROUND(I332*H332,2)</f>
        <v>0</v>
      </c>
      <c r="R332" s="229">
        <f>ROUND(J332*H332,2)</f>
        <v>0</v>
      </c>
      <c r="S332" s="87"/>
      <c r="T332" s="230">
        <f>S332*H332</f>
        <v>0</v>
      </c>
      <c r="U332" s="230">
        <v>0.0025999999999999999</v>
      </c>
      <c r="V332" s="230">
        <f>U332*H332</f>
        <v>0.0056835999999999996</v>
      </c>
      <c r="W332" s="230">
        <v>0</v>
      </c>
      <c r="X332" s="231">
        <f>W332*H332</f>
        <v>0</v>
      </c>
      <c r="Y332" s="41"/>
      <c r="Z332" s="41"/>
      <c r="AA332" s="41"/>
      <c r="AB332" s="41"/>
      <c r="AC332" s="41"/>
      <c r="AD332" s="41"/>
      <c r="AE332" s="41"/>
      <c r="AR332" s="232" t="s">
        <v>243</v>
      </c>
      <c r="AT332" s="232" t="s">
        <v>418</v>
      </c>
      <c r="AU332" s="232" t="s">
        <v>84</v>
      </c>
      <c r="AY332" s="20" t="s">
        <v>194</v>
      </c>
      <c r="BE332" s="233">
        <f>IF(O332="základní",K332,0)</f>
        <v>0</v>
      </c>
      <c r="BF332" s="233">
        <f>IF(O332="snížená",K332,0)</f>
        <v>0</v>
      </c>
      <c r="BG332" s="233">
        <f>IF(O332="zákl. přenesená",K332,0)</f>
        <v>0</v>
      </c>
      <c r="BH332" s="233">
        <f>IF(O332="sníž. přenesená",K332,0)</f>
        <v>0</v>
      </c>
      <c r="BI332" s="233">
        <f>IF(O332="nulová",K332,0)</f>
        <v>0</v>
      </c>
      <c r="BJ332" s="20" t="s">
        <v>82</v>
      </c>
      <c r="BK332" s="233">
        <f>ROUND(P332*H332,2)</f>
        <v>0</v>
      </c>
      <c r="BL332" s="20" t="s">
        <v>202</v>
      </c>
      <c r="BM332" s="232" t="s">
        <v>2484</v>
      </c>
    </row>
    <row r="333" s="13" customFormat="1">
      <c r="A333" s="13"/>
      <c r="B333" s="239"/>
      <c r="C333" s="240"/>
      <c r="D333" s="241" t="s">
        <v>206</v>
      </c>
      <c r="E333" s="242" t="s">
        <v>20</v>
      </c>
      <c r="F333" s="243" t="s">
        <v>2336</v>
      </c>
      <c r="G333" s="240"/>
      <c r="H333" s="242" t="s">
        <v>20</v>
      </c>
      <c r="I333" s="244"/>
      <c r="J333" s="244"/>
      <c r="K333" s="240"/>
      <c r="L333" s="240"/>
      <c r="M333" s="245"/>
      <c r="N333" s="246"/>
      <c r="O333" s="247"/>
      <c r="P333" s="247"/>
      <c r="Q333" s="247"/>
      <c r="R333" s="247"/>
      <c r="S333" s="247"/>
      <c r="T333" s="247"/>
      <c r="U333" s="247"/>
      <c r="V333" s="247"/>
      <c r="W333" s="247"/>
      <c r="X333" s="248"/>
      <c r="Y333" s="13"/>
      <c r="Z333" s="13"/>
      <c r="AA333" s="13"/>
      <c r="AB333" s="13"/>
      <c r="AC333" s="13"/>
      <c r="AD333" s="13"/>
      <c r="AE333" s="13"/>
      <c r="AT333" s="249" t="s">
        <v>206</v>
      </c>
      <c r="AU333" s="249" t="s">
        <v>84</v>
      </c>
      <c r="AV333" s="13" t="s">
        <v>82</v>
      </c>
      <c r="AW333" s="13" t="s">
        <v>5</v>
      </c>
      <c r="AX333" s="13" t="s">
        <v>74</v>
      </c>
      <c r="AY333" s="249" t="s">
        <v>194</v>
      </c>
    </row>
    <row r="334" s="13" customFormat="1">
      <c r="A334" s="13"/>
      <c r="B334" s="239"/>
      <c r="C334" s="240"/>
      <c r="D334" s="241" t="s">
        <v>206</v>
      </c>
      <c r="E334" s="242" t="s">
        <v>20</v>
      </c>
      <c r="F334" s="243" t="s">
        <v>2481</v>
      </c>
      <c r="G334" s="240"/>
      <c r="H334" s="242" t="s">
        <v>20</v>
      </c>
      <c r="I334" s="244"/>
      <c r="J334" s="244"/>
      <c r="K334" s="240"/>
      <c r="L334" s="240"/>
      <c r="M334" s="245"/>
      <c r="N334" s="246"/>
      <c r="O334" s="247"/>
      <c r="P334" s="247"/>
      <c r="Q334" s="247"/>
      <c r="R334" s="247"/>
      <c r="S334" s="247"/>
      <c r="T334" s="247"/>
      <c r="U334" s="247"/>
      <c r="V334" s="247"/>
      <c r="W334" s="247"/>
      <c r="X334" s="248"/>
      <c r="Y334" s="13"/>
      <c r="Z334" s="13"/>
      <c r="AA334" s="13"/>
      <c r="AB334" s="13"/>
      <c r="AC334" s="13"/>
      <c r="AD334" s="13"/>
      <c r="AE334" s="13"/>
      <c r="AT334" s="249" t="s">
        <v>206</v>
      </c>
      <c r="AU334" s="249" t="s">
        <v>84</v>
      </c>
      <c r="AV334" s="13" t="s">
        <v>82</v>
      </c>
      <c r="AW334" s="13" t="s">
        <v>5</v>
      </c>
      <c r="AX334" s="13" t="s">
        <v>74</v>
      </c>
      <c r="AY334" s="249" t="s">
        <v>194</v>
      </c>
    </row>
    <row r="335" s="13" customFormat="1">
      <c r="A335" s="13"/>
      <c r="B335" s="239"/>
      <c r="C335" s="240"/>
      <c r="D335" s="241" t="s">
        <v>206</v>
      </c>
      <c r="E335" s="242" t="s">
        <v>20</v>
      </c>
      <c r="F335" s="243" t="s">
        <v>461</v>
      </c>
      <c r="G335" s="240"/>
      <c r="H335" s="242" t="s">
        <v>20</v>
      </c>
      <c r="I335" s="244"/>
      <c r="J335" s="244"/>
      <c r="K335" s="240"/>
      <c r="L335" s="240"/>
      <c r="M335" s="245"/>
      <c r="N335" s="246"/>
      <c r="O335" s="247"/>
      <c r="P335" s="247"/>
      <c r="Q335" s="247"/>
      <c r="R335" s="247"/>
      <c r="S335" s="247"/>
      <c r="T335" s="247"/>
      <c r="U335" s="247"/>
      <c r="V335" s="247"/>
      <c r="W335" s="247"/>
      <c r="X335" s="248"/>
      <c r="Y335" s="13"/>
      <c r="Z335" s="13"/>
      <c r="AA335" s="13"/>
      <c r="AB335" s="13"/>
      <c r="AC335" s="13"/>
      <c r="AD335" s="13"/>
      <c r="AE335" s="13"/>
      <c r="AT335" s="249" t="s">
        <v>206</v>
      </c>
      <c r="AU335" s="249" t="s">
        <v>84</v>
      </c>
      <c r="AV335" s="13" t="s">
        <v>82</v>
      </c>
      <c r="AW335" s="13" t="s">
        <v>5</v>
      </c>
      <c r="AX335" s="13" t="s">
        <v>74</v>
      </c>
      <c r="AY335" s="249" t="s">
        <v>194</v>
      </c>
    </row>
    <row r="336" s="14" customFormat="1">
      <c r="A336" s="14"/>
      <c r="B336" s="250"/>
      <c r="C336" s="251"/>
      <c r="D336" s="241" t="s">
        <v>206</v>
      </c>
      <c r="E336" s="252" t="s">
        <v>20</v>
      </c>
      <c r="F336" s="253" t="s">
        <v>2485</v>
      </c>
      <c r="G336" s="251"/>
      <c r="H336" s="254">
        <v>2.1859999999999999</v>
      </c>
      <c r="I336" s="255"/>
      <c r="J336" s="255"/>
      <c r="K336" s="251"/>
      <c r="L336" s="251"/>
      <c r="M336" s="256"/>
      <c r="N336" s="257"/>
      <c r="O336" s="258"/>
      <c r="P336" s="258"/>
      <c r="Q336" s="258"/>
      <c r="R336" s="258"/>
      <c r="S336" s="258"/>
      <c r="T336" s="258"/>
      <c r="U336" s="258"/>
      <c r="V336" s="258"/>
      <c r="W336" s="258"/>
      <c r="X336" s="259"/>
      <c r="Y336" s="14"/>
      <c r="Z336" s="14"/>
      <c r="AA336" s="14"/>
      <c r="AB336" s="14"/>
      <c r="AC336" s="14"/>
      <c r="AD336" s="14"/>
      <c r="AE336" s="14"/>
      <c r="AT336" s="260" t="s">
        <v>206</v>
      </c>
      <c r="AU336" s="260" t="s">
        <v>84</v>
      </c>
      <c r="AV336" s="14" t="s">
        <v>84</v>
      </c>
      <c r="AW336" s="14" t="s">
        <v>5</v>
      </c>
      <c r="AX336" s="14" t="s">
        <v>74</v>
      </c>
      <c r="AY336" s="260" t="s">
        <v>194</v>
      </c>
    </row>
    <row r="337" s="15" customFormat="1">
      <c r="A337" s="15"/>
      <c r="B337" s="261"/>
      <c r="C337" s="262"/>
      <c r="D337" s="241" t="s">
        <v>206</v>
      </c>
      <c r="E337" s="263" t="s">
        <v>20</v>
      </c>
      <c r="F337" s="264" t="s">
        <v>210</v>
      </c>
      <c r="G337" s="262"/>
      <c r="H337" s="265">
        <v>2.1859999999999999</v>
      </c>
      <c r="I337" s="266"/>
      <c r="J337" s="266"/>
      <c r="K337" s="262"/>
      <c r="L337" s="262"/>
      <c r="M337" s="267"/>
      <c r="N337" s="268"/>
      <c r="O337" s="269"/>
      <c r="P337" s="269"/>
      <c r="Q337" s="269"/>
      <c r="R337" s="269"/>
      <c r="S337" s="269"/>
      <c r="T337" s="269"/>
      <c r="U337" s="269"/>
      <c r="V337" s="269"/>
      <c r="W337" s="269"/>
      <c r="X337" s="270"/>
      <c r="Y337" s="15"/>
      <c r="Z337" s="15"/>
      <c r="AA337" s="15"/>
      <c r="AB337" s="15"/>
      <c r="AC337" s="15"/>
      <c r="AD337" s="15"/>
      <c r="AE337" s="15"/>
      <c r="AT337" s="271" t="s">
        <v>206</v>
      </c>
      <c r="AU337" s="271" t="s">
        <v>84</v>
      </c>
      <c r="AV337" s="15" t="s">
        <v>202</v>
      </c>
      <c r="AW337" s="15" t="s">
        <v>5</v>
      </c>
      <c r="AX337" s="15" t="s">
        <v>82</v>
      </c>
      <c r="AY337" s="271" t="s">
        <v>194</v>
      </c>
    </row>
    <row r="338" s="2" customFormat="1">
      <c r="A338" s="41"/>
      <c r="B338" s="42"/>
      <c r="C338" s="220" t="s">
        <v>331</v>
      </c>
      <c r="D338" s="220" t="s">
        <v>197</v>
      </c>
      <c r="E338" s="221" t="s">
        <v>2486</v>
      </c>
      <c r="F338" s="222" t="s">
        <v>2487</v>
      </c>
      <c r="G338" s="223" t="s">
        <v>461</v>
      </c>
      <c r="H338" s="224">
        <v>80.700000000000003</v>
      </c>
      <c r="I338" s="225"/>
      <c r="J338" s="225"/>
      <c r="K338" s="226">
        <f>ROUND(P338*H338,2)</f>
        <v>0</v>
      </c>
      <c r="L338" s="222" t="s">
        <v>201</v>
      </c>
      <c r="M338" s="47"/>
      <c r="N338" s="227" t="s">
        <v>20</v>
      </c>
      <c r="O338" s="228" t="s">
        <v>43</v>
      </c>
      <c r="P338" s="229">
        <f>I338+J338</f>
        <v>0</v>
      </c>
      <c r="Q338" s="229">
        <f>ROUND(I338*H338,2)</f>
        <v>0</v>
      </c>
      <c r="R338" s="229">
        <f>ROUND(J338*H338,2)</f>
        <v>0</v>
      </c>
      <c r="S338" s="87"/>
      <c r="T338" s="230">
        <f>S338*H338</f>
        <v>0</v>
      </c>
      <c r="U338" s="230">
        <v>1.2999999999999999E-05</v>
      </c>
      <c r="V338" s="230">
        <f>U338*H338</f>
        <v>0.0010491000000000001</v>
      </c>
      <c r="W338" s="230">
        <v>0</v>
      </c>
      <c r="X338" s="231">
        <f>W338*H338</f>
        <v>0</v>
      </c>
      <c r="Y338" s="41"/>
      <c r="Z338" s="41"/>
      <c r="AA338" s="41"/>
      <c r="AB338" s="41"/>
      <c r="AC338" s="41"/>
      <c r="AD338" s="41"/>
      <c r="AE338" s="41"/>
      <c r="AR338" s="232" t="s">
        <v>202</v>
      </c>
      <c r="AT338" s="232" t="s">
        <v>197</v>
      </c>
      <c r="AU338" s="232" t="s">
        <v>84</v>
      </c>
      <c r="AY338" s="20" t="s">
        <v>194</v>
      </c>
      <c r="BE338" s="233">
        <f>IF(O338="základní",K338,0)</f>
        <v>0</v>
      </c>
      <c r="BF338" s="233">
        <f>IF(O338="snížená",K338,0)</f>
        <v>0</v>
      </c>
      <c r="BG338" s="233">
        <f>IF(O338="zákl. přenesená",K338,0)</f>
        <v>0</v>
      </c>
      <c r="BH338" s="233">
        <f>IF(O338="sníž. přenesená",K338,0)</f>
        <v>0</v>
      </c>
      <c r="BI338" s="233">
        <f>IF(O338="nulová",K338,0)</f>
        <v>0</v>
      </c>
      <c r="BJ338" s="20" t="s">
        <v>82</v>
      </c>
      <c r="BK338" s="233">
        <f>ROUND(P338*H338,2)</f>
        <v>0</v>
      </c>
      <c r="BL338" s="20" t="s">
        <v>202</v>
      </c>
      <c r="BM338" s="232" t="s">
        <v>2488</v>
      </c>
    </row>
    <row r="339" s="2" customFormat="1">
      <c r="A339" s="41"/>
      <c r="B339" s="42"/>
      <c r="C339" s="43"/>
      <c r="D339" s="234" t="s">
        <v>204</v>
      </c>
      <c r="E339" s="43"/>
      <c r="F339" s="235" t="s">
        <v>2489</v>
      </c>
      <c r="G339" s="43"/>
      <c r="H339" s="43"/>
      <c r="I339" s="236"/>
      <c r="J339" s="236"/>
      <c r="K339" s="43"/>
      <c r="L339" s="43"/>
      <c r="M339" s="47"/>
      <c r="N339" s="237"/>
      <c r="O339" s="238"/>
      <c r="P339" s="87"/>
      <c r="Q339" s="87"/>
      <c r="R339" s="87"/>
      <c r="S339" s="87"/>
      <c r="T339" s="87"/>
      <c r="U339" s="87"/>
      <c r="V339" s="87"/>
      <c r="W339" s="87"/>
      <c r="X339" s="88"/>
      <c r="Y339" s="41"/>
      <c r="Z339" s="41"/>
      <c r="AA339" s="41"/>
      <c r="AB339" s="41"/>
      <c r="AC339" s="41"/>
      <c r="AD339" s="41"/>
      <c r="AE339" s="41"/>
      <c r="AT339" s="20" t="s">
        <v>204</v>
      </c>
      <c r="AU339" s="20" t="s">
        <v>84</v>
      </c>
    </row>
    <row r="340" s="13" customFormat="1">
      <c r="A340" s="13"/>
      <c r="B340" s="239"/>
      <c r="C340" s="240"/>
      <c r="D340" s="241" t="s">
        <v>206</v>
      </c>
      <c r="E340" s="242" t="s">
        <v>20</v>
      </c>
      <c r="F340" s="243" t="s">
        <v>2336</v>
      </c>
      <c r="G340" s="240"/>
      <c r="H340" s="242" t="s">
        <v>20</v>
      </c>
      <c r="I340" s="244"/>
      <c r="J340" s="244"/>
      <c r="K340" s="240"/>
      <c r="L340" s="240"/>
      <c r="M340" s="245"/>
      <c r="N340" s="246"/>
      <c r="O340" s="247"/>
      <c r="P340" s="247"/>
      <c r="Q340" s="247"/>
      <c r="R340" s="247"/>
      <c r="S340" s="247"/>
      <c r="T340" s="247"/>
      <c r="U340" s="247"/>
      <c r="V340" s="247"/>
      <c r="W340" s="247"/>
      <c r="X340" s="248"/>
      <c r="Y340" s="13"/>
      <c r="Z340" s="13"/>
      <c r="AA340" s="13"/>
      <c r="AB340" s="13"/>
      <c r="AC340" s="13"/>
      <c r="AD340" s="13"/>
      <c r="AE340" s="13"/>
      <c r="AT340" s="249" t="s">
        <v>206</v>
      </c>
      <c r="AU340" s="249" t="s">
        <v>84</v>
      </c>
      <c r="AV340" s="13" t="s">
        <v>82</v>
      </c>
      <c r="AW340" s="13" t="s">
        <v>5</v>
      </c>
      <c r="AX340" s="13" t="s">
        <v>74</v>
      </c>
      <c r="AY340" s="249" t="s">
        <v>194</v>
      </c>
    </row>
    <row r="341" s="13" customFormat="1">
      <c r="A341" s="13"/>
      <c r="B341" s="239"/>
      <c r="C341" s="240"/>
      <c r="D341" s="241" t="s">
        <v>206</v>
      </c>
      <c r="E341" s="242" t="s">
        <v>20</v>
      </c>
      <c r="F341" s="243" t="s">
        <v>2490</v>
      </c>
      <c r="G341" s="240"/>
      <c r="H341" s="242" t="s">
        <v>20</v>
      </c>
      <c r="I341" s="244"/>
      <c r="J341" s="244"/>
      <c r="K341" s="240"/>
      <c r="L341" s="240"/>
      <c r="M341" s="245"/>
      <c r="N341" s="246"/>
      <c r="O341" s="247"/>
      <c r="P341" s="247"/>
      <c r="Q341" s="247"/>
      <c r="R341" s="247"/>
      <c r="S341" s="247"/>
      <c r="T341" s="247"/>
      <c r="U341" s="247"/>
      <c r="V341" s="247"/>
      <c r="W341" s="247"/>
      <c r="X341" s="248"/>
      <c r="Y341" s="13"/>
      <c r="Z341" s="13"/>
      <c r="AA341" s="13"/>
      <c r="AB341" s="13"/>
      <c r="AC341" s="13"/>
      <c r="AD341" s="13"/>
      <c r="AE341" s="13"/>
      <c r="AT341" s="249" t="s">
        <v>206</v>
      </c>
      <c r="AU341" s="249" t="s">
        <v>84</v>
      </c>
      <c r="AV341" s="13" t="s">
        <v>82</v>
      </c>
      <c r="AW341" s="13" t="s">
        <v>5</v>
      </c>
      <c r="AX341" s="13" t="s">
        <v>74</v>
      </c>
      <c r="AY341" s="249" t="s">
        <v>194</v>
      </c>
    </row>
    <row r="342" s="13" customFormat="1">
      <c r="A342" s="13"/>
      <c r="B342" s="239"/>
      <c r="C342" s="240"/>
      <c r="D342" s="241" t="s">
        <v>206</v>
      </c>
      <c r="E342" s="242" t="s">
        <v>20</v>
      </c>
      <c r="F342" s="243" t="s">
        <v>461</v>
      </c>
      <c r="G342" s="240"/>
      <c r="H342" s="242" t="s">
        <v>20</v>
      </c>
      <c r="I342" s="244"/>
      <c r="J342" s="244"/>
      <c r="K342" s="240"/>
      <c r="L342" s="240"/>
      <c r="M342" s="245"/>
      <c r="N342" s="246"/>
      <c r="O342" s="247"/>
      <c r="P342" s="247"/>
      <c r="Q342" s="247"/>
      <c r="R342" s="247"/>
      <c r="S342" s="247"/>
      <c r="T342" s="247"/>
      <c r="U342" s="247"/>
      <c r="V342" s="247"/>
      <c r="W342" s="247"/>
      <c r="X342" s="248"/>
      <c r="Y342" s="13"/>
      <c r="Z342" s="13"/>
      <c r="AA342" s="13"/>
      <c r="AB342" s="13"/>
      <c r="AC342" s="13"/>
      <c r="AD342" s="13"/>
      <c r="AE342" s="13"/>
      <c r="AT342" s="249" t="s">
        <v>206</v>
      </c>
      <c r="AU342" s="249" t="s">
        <v>84</v>
      </c>
      <c r="AV342" s="13" t="s">
        <v>82</v>
      </c>
      <c r="AW342" s="13" t="s">
        <v>5</v>
      </c>
      <c r="AX342" s="13" t="s">
        <v>74</v>
      </c>
      <c r="AY342" s="249" t="s">
        <v>194</v>
      </c>
    </row>
    <row r="343" s="13" customFormat="1">
      <c r="A343" s="13"/>
      <c r="B343" s="239"/>
      <c r="C343" s="240"/>
      <c r="D343" s="241" t="s">
        <v>206</v>
      </c>
      <c r="E343" s="242" t="s">
        <v>20</v>
      </c>
      <c r="F343" s="243" t="s">
        <v>2491</v>
      </c>
      <c r="G343" s="240"/>
      <c r="H343" s="242" t="s">
        <v>20</v>
      </c>
      <c r="I343" s="244"/>
      <c r="J343" s="244"/>
      <c r="K343" s="240"/>
      <c r="L343" s="240"/>
      <c r="M343" s="245"/>
      <c r="N343" s="246"/>
      <c r="O343" s="247"/>
      <c r="P343" s="247"/>
      <c r="Q343" s="247"/>
      <c r="R343" s="247"/>
      <c r="S343" s="247"/>
      <c r="T343" s="247"/>
      <c r="U343" s="247"/>
      <c r="V343" s="247"/>
      <c r="W343" s="247"/>
      <c r="X343" s="248"/>
      <c r="Y343" s="13"/>
      <c r="Z343" s="13"/>
      <c r="AA343" s="13"/>
      <c r="AB343" s="13"/>
      <c r="AC343" s="13"/>
      <c r="AD343" s="13"/>
      <c r="AE343" s="13"/>
      <c r="AT343" s="249" t="s">
        <v>206</v>
      </c>
      <c r="AU343" s="249" t="s">
        <v>84</v>
      </c>
      <c r="AV343" s="13" t="s">
        <v>82</v>
      </c>
      <c r="AW343" s="13" t="s">
        <v>5</v>
      </c>
      <c r="AX343" s="13" t="s">
        <v>74</v>
      </c>
      <c r="AY343" s="249" t="s">
        <v>194</v>
      </c>
    </row>
    <row r="344" s="13" customFormat="1">
      <c r="A344" s="13"/>
      <c r="B344" s="239"/>
      <c r="C344" s="240"/>
      <c r="D344" s="241" t="s">
        <v>206</v>
      </c>
      <c r="E344" s="242" t="s">
        <v>20</v>
      </c>
      <c r="F344" s="243" t="s">
        <v>2492</v>
      </c>
      <c r="G344" s="240"/>
      <c r="H344" s="242" t="s">
        <v>20</v>
      </c>
      <c r="I344" s="244"/>
      <c r="J344" s="244"/>
      <c r="K344" s="240"/>
      <c r="L344" s="240"/>
      <c r="M344" s="245"/>
      <c r="N344" s="246"/>
      <c r="O344" s="247"/>
      <c r="P344" s="247"/>
      <c r="Q344" s="247"/>
      <c r="R344" s="247"/>
      <c r="S344" s="247"/>
      <c r="T344" s="247"/>
      <c r="U344" s="247"/>
      <c r="V344" s="247"/>
      <c r="W344" s="247"/>
      <c r="X344" s="248"/>
      <c r="Y344" s="13"/>
      <c r="Z344" s="13"/>
      <c r="AA344" s="13"/>
      <c r="AB344" s="13"/>
      <c r="AC344" s="13"/>
      <c r="AD344" s="13"/>
      <c r="AE344" s="13"/>
      <c r="AT344" s="249" t="s">
        <v>206</v>
      </c>
      <c r="AU344" s="249" t="s">
        <v>84</v>
      </c>
      <c r="AV344" s="13" t="s">
        <v>82</v>
      </c>
      <c r="AW344" s="13" t="s">
        <v>5</v>
      </c>
      <c r="AX344" s="13" t="s">
        <v>74</v>
      </c>
      <c r="AY344" s="249" t="s">
        <v>194</v>
      </c>
    </row>
    <row r="345" s="14" customFormat="1">
      <c r="A345" s="14"/>
      <c r="B345" s="250"/>
      <c r="C345" s="251"/>
      <c r="D345" s="241" t="s">
        <v>206</v>
      </c>
      <c r="E345" s="252" t="s">
        <v>20</v>
      </c>
      <c r="F345" s="253" t="s">
        <v>2493</v>
      </c>
      <c r="G345" s="251"/>
      <c r="H345" s="254">
        <v>80.700000000000003</v>
      </c>
      <c r="I345" s="255"/>
      <c r="J345" s="255"/>
      <c r="K345" s="251"/>
      <c r="L345" s="251"/>
      <c r="M345" s="256"/>
      <c r="N345" s="257"/>
      <c r="O345" s="258"/>
      <c r="P345" s="258"/>
      <c r="Q345" s="258"/>
      <c r="R345" s="258"/>
      <c r="S345" s="258"/>
      <c r="T345" s="258"/>
      <c r="U345" s="258"/>
      <c r="V345" s="258"/>
      <c r="W345" s="258"/>
      <c r="X345" s="259"/>
      <c r="Y345" s="14"/>
      <c r="Z345" s="14"/>
      <c r="AA345" s="14"/>
      <c r="AB345" s="14"/>
      <c r="AC345" s="14"/>
      <c r="AD345" s="14"/>
      <c r="AE345" s="14"/>
      <c r="AT345" s="260" t="s">
        <v>206</v>
      </c>
      <c r="AU345" s="260" t="s">
        <v>84</v>
      </c>
      <c r="AV345" s="14" t="s">
        <v>84</v>
      </c>
      <c r="AW345" s="14" t="s">
        <v>5</v>
      </c>
      <c r="AX345" s="14" t="s">
        <v>74</v>
      </c>
      <c r="AY345" s="260" t="s">
        <v>194</v>
      </c>
    </row>
    <row r="346" s="15" customFormat="1">
      <c r="A346" s="15"/>
      <c r="B346" s="261"/>
      <c r="C346" s="262"/>
      <c r="D346" s="241" t="s">
        <v>206</v>
      </c>
      <c r="E346" s="263" t="s">
        <v>20</v>
      </c>
      <c r="F346" s="264" t="s">
        <v>210</v>
      </c>
      <c r="G346" s="262"/>
      <c r="H346" s="265">
        <v>80.700000000000003</v>
      </c>
      <c r="I346" s="266"/>
      <c r="J346" s="266"/>
      <c r="K346" s="262"/>
      <c r="L346" s="262"/>
      <c r="M346" s="267"/>
      <c r="N346" s="268"/>
      <c r="O346" s="269"/>
      <c r="P346" s="269"/>
      <c r="Q346" s="269"/>
      <c r="R346" s="269"/>
      <c r="S346" s="269"/>
      <c r="T346" s="269"/>
      <c r="U346" s="269"/>
      <c r="V346" s="269"/>
      <c r="W346" s="269"/>
      <c r="X346" s="270"/>
      <c r="Y346" s="15"/>
      <c r="Z346" s="15"/>
      <c r="AA346" s="15"/>
      <c r="AB346" s="15"/>
      <c r="AC346" s="15"/>
      <c r="AD346" s="15"/>
      <c r="AE346" s="15"/>
      <c r="AT346" s="271" t="s">
        <v>206</v>
      </c>
      <c r="AU346" s="271" t="s">
        <v>84</v>
      </c>
      <c r="AV346" s="15" t="s">
        <v>202</v>
      </c>
      <c r="AW346" s="15" t="s">
        <v>5</v>
      </c>
      <c r="AX346" s="15" t="s">
        <v>82</v>
      </c>
      <c r="AY346" s="271" t="s">
        <v>194</v>
      </c>
    </row>
    <row r="347" s="2" customFormat="1" ht="24.15" customHeight="1">
      <c r="A347" s="41"/>
      <c r="B347" s="42"/>
      <c r="C347" s="283" t="s">
        <v>333</v>
      </c>
      <c r="D347" s="283" t="s">
        <v>418</v>
      </c>
      <c r="E347" s="284" t="s">
        <v>2494</v>
      </c>
      <c r="F347" s="285" t="s">
        <v>2495</v>
      </c>
      <c r="G347" s="286" t="s">
        <v>461</v>
      </c>
      <c r="H347" s="287">
        <v>89.533000000000001</v>
      </c>
      <c r="I347" s="288"/>
      <c r="J347" s="289"/>
      <c r="K347" s="290">
        <f>ROUND(P347*H347,2)</f>
        <v>0</v>
      </c>
      <c r="L347" s="285" t="s">
        <v>201</v>
      </c>
      <c r="M347" s="291"/>
      <c r="N347" s="292" t="s">
        <v>20</v>
      </c>
      <c r="O347" s="228" t="s">
        <v>43</v>
      </c>
      <c r="P347" s="229">
        <f>I347+J347</f>
        <v>0</v>
      </c>
      <c r="Q347" s="229">
        <f>ROUND(I347*H347,2)</f>
        <v>0</v>
      </c>
      <c r="R347" s="229">
        <f>ROUND(J347*H347,2)</f>
        <v>0</v>
      </c>
      <c r="S347" s="87"/>
      <c r="T347" s="230">
        <f>S347*H347</f>
        <v>0</v>
      </c>
      <c r="U347" s="230">
        <v>0.0030999999999999999</v>
      </c>
      <c r="V347" s="230">
        <f>U347*H347</f>
        <v>0.27755229999999997</v>
      </c>
      <c r="W347" s="230">
        <v>0</v>
      </c>
      <c r="X347" s="231">
        <f>W347*H347</f>
        <v>0</v>
      </c>
      <c r="Y347" s="41"/>
      <c r="Z347" s="41"/>
      <c r="AA347" s="41"/>
      <c r="AB347" s="41"/>
      <c r="AC347" s="41"/>
      <c r="AD347" s="41"/>
      <c r="AE347" s="41"/>
      <c r="AR347" s="232" t="s">
        <v>243</v>
      </c>
      <c r="AT347" s="232" t="s">
        <v>418</v>
      </c>
      <c r="AU347" s="232" t="s">
        <v>84</v>
      </c>
      <c r="AY347" s="20" t="s">
        <v>194</v>
      </c>
      <c r="BE347" s="233">
        <f>IF(O347="základní",K347,0)</f>
        <v>0</v>
      </c>
      <c r="BF347" s="233">
        <f>IF(O347="snížená",K347,0)</f>
        <v>0</v>
      </c>
      <c r="BG347" s="233">
        <f>IF(O347="zákl. přenesená",K347,0)</f>
        <v>0</v>
      </c>
      <c r="BH347" s="233">
        <f>IF(O347="sníž. přenesená",K347,0)</f>
        <v>0</v>
      </c>
      <c r="BI347" s="233">
        <f>IF(O347="nulová",K347,0)</f>
        <v>0</v>
      </c>
      <c r="BJ347" s="20" t="s">
        <v>82</v>
      </c>
      <c r="BK347" s="233">
        <f>ROUND(P347*H347,2)</f>
        <v>0</v>
      </c>
      <c r="BL347" s="20" t="s">
        <v>202</v>
      </c>
      <c r="BM347" s="232" t="s">
        <v>2496</v>
      </c>
    </row>
    <row r="348" s="13" customFormat="1">
      <c r="A348" s="13"/>
      <c r="B348" s="239"/>
      <c r="C348" s="240"/>
      <c r="D348" s="241" t="s">
        <v>206</v>
      </c>
      <c r="E348" s="242" t="s">
        <v>20</v>
      </c>
      <c r="F348" s="243" t="s">
        <v>2497</v>
      </c>
      <c r="G348" s="240"/>
      <c r="H348" s="242" t="s">
        <v>20</v>
      </c>
      <c r="I348" s="244"/>
      <c r="J348" s="244"/>
      <c r="K348" s="240"/>
      <c r="L348" s="240"/>
      <c r="M348" s="245"/>
      <c r="N348" s="246"/>
      <c r="O348" s="247"/>
      <c r="P348" s="247"/>
      <c r="Q348" s="247"/>
      <c r="R348" s="247"/>
      <c r="S348" s="247"/>
      <c r="T348" s="247"/>
      <c r="U348" s="247"/>
      <c r="V348" s="247"/>
      <c r="W348" s="247"/>
      <c r="X348" s="248"/>
      <c r="Y348" s="13"/>
      <c r="Z348" s="13"/>
      <c r="AA348" s="13"/>
      <c r="AB348" s="13"/>
      <c r="AC348" s="13"/>
      <c r="AD348" s="13"/>
      <c r="AE348" s="13"/>
      <c r="AT348" s="249" t="s">
        <v>206</v>
      </c>
      <c r="AU348" s="249" t="s">
        <v>84</v>
      </c>
      <c r="AV348" s="13" t="s">
        <v>82</v>
      </c>
      <c r="AW348" s="13" t="s">
        <v>5</v>
      </c>
      <c r="AX348" s="13" t="s">
        <v>74</v>
      </c>
      <c r="AY348" s="249" t="s">
        <v>194</v>
      </c>
    </row>
    <row r="349" s="13" customFormat="1">
      <c r="A349" s="13"/>
      <c r="B349" s="239"/>
      <c r="C349" s="240"/>
      <c r="D349" s="241" t="s">
        <v>206</v>
      </c>
      <c r="E349" s="242" t="s">
        <v>20</v>
      </c>
      <c r="F349" s="243" t="s">
        <v>2492</v>
      </c>
      <c r="G349" s="240"/>
      <c r="H349" s="242" t="s">
        <v>20</v>
      </c>
      <c r="I349" s="244"/>
      <c r="J349" s="244"/>
      <c r="K349" s="240"/>
      <c r="L349" s="240"/>
      <c r="M349" s="245"/>
      <c r="N349" s="246"/>
      <c r="O349" s="247"/>
      <c r="P349" s="247"/>
      <c r="Q349" s="247"/>
      <c r="R349" s="247"/>
      <c r="S349" s="247"/>
      <c r="T349" s="247"/>
      <c r="U349" s="247"/>
      <c r="V349" s="247"/>
      <c r="W349" s="247"/>
      <c r="X349" s="248"/>
      <c r="Y349" s="13"/>
      <c r="Z349" s="13"/>
      <c r="AA349" s="13"/>
      <c r="AB349" s="13"/>
      <c r="AC349" s="13"/>
      <c r="AD349" s="13"/>
      <c r="AE349" s="13"/>
      <c r="AT349" s="249" t="s">
        <v>206</v>
      </c>
      <c r="AU349" s="249" t="s">
        <v>84</v>
      </c>
      <c r="AV349" s="13" t="s">
        <v>82</v>
      </c>
      <c r="AW349" s="13" t="s">
        <v>5</v>
      </c>
      <c r="AX349" s="13" t="s">
        <v>74</v>
      </c>
      <c r="AY349" s="249" t="s">
        <v>194</v>
      </c>
    </row>
    <row r="350" s="14" customFormat="1">
      <c r="A350" s="14"/>
      <c r="B350" s="250"/>
      <c r="C350" s="251"/>
      <c r="D350" s="241" t="s">
        <v>206</v>
      </c>
      <c r="E350" s="252" t="s">
        <v>20</v>
      </c>
      <c r="F350" s="253" t="s">
        <v>2498</v>
      </c>
      <c r="G350" s="251"/>
      <c r="H350" s="254">
        <v>88.209999999999994</v>
      </c>
      <c r="I350" s="255"/>
      <c r="J350" s="255"/>
      <c r="K350" s="251"/>
      <c r="L350" s="251"/>
      <c r="M350" s="256"/>
      <c r="N350" s="257"/>
      <c r="O350" s="258"/>
      <c r="P350" s="258"/>
      <c r="Q350" s="258"/>
      <c r="R350" s="258"/>
      <c r="S350" s="258"/>
      <c r="T350" s="258"/>
      <c r="U350" s="258"/>
      <c r="V350" s="258"/>
      <c r="W350" s="258"/>
      <c r="X350" s="259"/>
      <c r="Y350" s="14"/>
      <c r="Z350" s="14"/>
      <c r="AA350" s="14"/>
      <c r="AB350" s="14"/>
      <c r="AC350" s="14"/>
      <c r="AD350" s="14"/>
      <c r="AE350" s="14"/>
      <c r="AT350" s="260" t="s">
        <v>206</v>
      </c>
      <c r="AU350" s="260" t="s">
        <v>84</v>
      </c>
      <c r="AV350" s="14" t="s">
        <v>84</v>
      </c>
      <c r="AW350" s="14" t="s">
        <v>5</v>
      </c>
      <c r="AX350" s="14" t="s">
        <v>74</v>
      </c>
      <c r="AY350" s="260" t="s">
        <v>194</v>
      </c>
    </row>
    <row r="351" s="15" customFormat="1">
      <c r="A351" s="15"/>
      <c r="B351" s="261"/>
      <c r="C351" s="262"/>
      <c r="D351" s="241" t="s">
        <v>206</v>
      </c>
      <c r="E351" s="263" t="s">
        <v>20</v>
      </c>
      <c r="F351" s="264" t="s">
        <v>210</v>
      </c>
      <c r="G351" s="262"/>
      <c r="H351" s="265">
        <v>88.209999999999994</v>
      </c>
      <c r="I351" s="266"/>
      <c r="J351" s="266"/>
      <c r="K351" s="262"/>
      <c r="L351" s="262"/>
      <c r="M351" s="267"/>
      <c r="N351" s="268"/>
      <c r="O351" s="269"/>
      <c r="P351" s="269"/>
      <c r="Q351" s="269"/>
      <c r="R351" s="269"/>
      <c r="S351" s="269"/>
      <c r="T351" s="269"/>
      <c r="U351" s="269"/>
      <c r="V351" s="269"/>
      <c r="W351" s="269"/>
      <c r="X351" s="270"/>
      <c r="Y351" s="15"/>
      <c r="Z351" s="15"/>
      <c r="AA351" s="15"/>
      <c r="AB351" s="15"/>
      <c r="AC351" s="15"/>
      <c r="AD351" s="15"/>
      <c r="AE351" s="15"/>
      <c r="AT351" s="271" t="s">
        <v>206</v>
      </c>
      <c r="AU351" s="271" t="s">
        <v>84</v>
      </c>
      <c r="AV351" s="15" t="s">
        <v>202</v>
      </c>
      <c r="AW351" s="15" t="s">
        <v>5</v>
      </c>
      <c r="AX351" s="15" t="s">
        <v>82</v>
      </c>
      <c r="AY351" s="271" t="s">
        <v>194</v>
      </c>
    </row>
    <row r="352" s="14" customFormat="1">
      <c r="A352" s="14"/>
      <c r="B352" s="250"/>
      <c r="C352" s="251"/>
      <c r="D352" s="241" t="s">
        <v>206</v>
      </c>
      <c r="E352" s="251"/>
      <c r="F352" s="253" t="s">
        <v>2499</v>
      </c>
      <c r="G352" s="251"/>
      <c r="H352" s="254">
        <v>89.533000000000001</v>
      </c>
      <c r="I352" s="255"/>
      <c r="J352" s="255"/>
      <c r="K352" s="251"/>
      <c r="L352" s="251"/>
      <c r="M352" s="256"/>
      <c r="N352" s="257"/>
      <c r="O352" s="258"/>
      <c r="P352" s="258"/>
      <c r="Q352" s="258"/>
      <c r="R352" s="258"/>
      <c r="S352" s="258"/>
      <c r="T352" s="258"/>
      <c r="U352" s="258"/>
      <c r="V352" s="258"/>
      <c r="W352" s="258"/>
      <c r="X352" s="259"/>
      <c r="Y352" s="14"/>
      <c r="Z352" s="14"/>
      <c r="AA352" s="14"/>
      <c r="AB352" s="14"/>
      <c r="AC352" s="14"/>
      <c r="AD352" s="14"/>
      <c r="AE352" s="14"/>
      <c r="AT352" s="260" t="s">
        <v>206</v>
      </c>
      <c r="AU352" s="260" t="s">
        <v>84</v>
      </c>
      <c r="AV352" s="14" t="s">
        <v>84</v>
      </c>
      <c r="AW352" s="14" t="s">
        <v>4</v>
      </c>
      <c r="AX352" s="14" t="s">
        <v>82</v>
      </c>
      <c r="AY352" s="260" t="s">
        <v>194</v>
      </c>
    </row>
    <row r="353" s="2" customFormat="1" ht="24.15" customHeight="1">
      <c r="A353" s="41"/>
      <c r="B353" s="42"/>
      <c r="C353" s="220" t="s">
        <v>335</v>
      </c>
      <c r="D353" s="220" t="s">
        <v>197</v>
      </c>
      <c r="E353" s="221" t="s">
        <v>2500</v>
      </c>
      <c r="F353" s="222" t="s">
        <v>2501</v>
      </c>
      <c r="G353" s="223" t="s">
        <v>461</v>
      </c>
      <c r="H353" s="224">
        <v>7.2000000000000002</v>
      </c>
      <c r="I353" s="225"/>
      <c r="J353" s="225"/>
      <c r="K353" s="226">
        <f>ROUND(P353*H353,2)</f>
        <v>0</v>
      </c>
      <c r="L353" s="222" t="s">
        <v>2315</v>
      </c>
      <c r="M353" s="47"/>
      <c r="N353" s="227" t="s">
        <v>20</v>
      </c>
      <c r="O353" s="228" t="s">
        <v>43</v>
      </c>
      <c r="P353" s="229">
        <f>I353+J353</f>
        <v>0</v>
      </c>
      <c r="Q353" s="229">
        <f>ROUND(I353*H353,2)</f>
        <v>0</v>
      </c>
      <c r="R353" s="229">
        <f>ROUND(J353*H353,2)</f>
        <v>0</v>
      </c>
      <c r="S353" s="87"/>
      <c r="T353" s="230">
        <f>S353*H353</f>
        <v>0</v>
      </c>
      <c r="U353" s="230">
        <v>2.0000000000000002E-05</v>
      </c>
      <c r="V353" s="230">
        <f>U353*H353</f>
        <v>0.000144</v>
      </c>
      <c r="W353" s="230">
        <v>0</v>
      </c>
      <c r="X353" s="231">
        <f>W353*H353</f>
        <v>0</v>
      </c>
      <c r="Y353" s="41"/>
      <c r="Z353" s="41"/>
      <c r="AA353" s="41"/>
      <c r="AB353" s="41"/>
      <c r="AC353" s="41"/>
      <c r="AD353" s="41"/>
      <c r="AE353" s="41"/>
      <c r="AR353" s="232" t="s">
        <v>202</v>
      </c>
      <c r="AT353" s="232" t="s">
        <v>197</v>
      </c>
      <c r="AU353" s="232" t="s">
        <v>84</v>
      </c>
      <c r="AY353" s="20" t="s">
        <v>194</v>
      </c>
      <c r="BE353" s="233">
        <f>IF(O353="základní",K353,0)</f>
        <v>0</v>
      </c>
      <c r="BF353" s="233">
        <f>IF(O353="snížená",K353,0)</f>
        <v>0</v>
      </c>
      <c r="BG353" s="233">
        <f>IF(O353="zákl. přenesená",K353,0)</f>
        <v>0</v>
      </c>
      <c r="BH353" s="233">
        <f>IF(O353="sníž. přenesená",K353,0)</f>
        <v>0</v>
      </c>
      <c r="BI353" s="233">
        <f>IF(O353="nulová",K353,0)</f>
        <v>0</v>
      </c>
      <c r="BJ353" s="20" t="s">
        <v>82</v>
      </c>
      <c r="BK353" s="233">
        <f>ROUND(P353*H353,2)</f>
        <v>0</v>
      </c>
      <c r="BL353" s="20" t="s">
        <v>202</v>
      </c>
      <c r="BM353" s="232" t="s">
        <v>2502</v>
      </c>
    </row>
    <row r="354" s="2" customFormat="1">
      <c r="A354" s="41"/>
      <c r="B354" s="42"/>
      <c r="C354" s="43"/>
      <c r="D354" s="234" t="s">
        <v>204</v>
      </c>
      <c r="E354" s="43"/>
      <c r="F354" s="235" t="s">
        <v>2503</v>
      </c>
      <c r="G354" s="43"/>
      <c r="H354" s="43"/>
      <c r="I354" s="236"/>
      <c r="J354" s="236"/>
      <c r="K354" s="43"/>
      <c r="L354" s="43"/>
      <c r="M354" s="47"/>
      <c r="N354" s="237"/>
      <c r="O354" s="238"/>
      <c r="P354" s="87"/>
      <c r="Q354" s="87"/>
      <c r="R354" s="87"/>
      <c r="S354" s="87"/>
      <c r="T354" s="87"/>
      <c r="U354" s="87"/>
      <c r="V354" s="87"/>
      <c r="W354" s="87"/>
      <c r="X354" s="88"/>
      <c r="Y354" s="41"/>
      <c r="Z354" s="41"/>
      <c r="AA354" s="41"/>
      <c r="AB354" s="41"/>
      <c r="AC354" s="41"/>
      <c r="AD354" s="41"/>
      <c r="AE354" s="41"/>
      <c r="AT354" s="20" t="s">
        <v>204</v>
      </c>
      <c r="AU354" s="20" t="s">
        <v>84</v>
      </c>
    </row>
    <row r="355" s="13" customFormat="1">
      <c r="A355" s="13"/>
      <c r="B355" s="239"/>
      <c r="C355" s="240"/>
      <c r="D355" s="241" t="s">
        <v>206</v>
      </c>
      <c r="E355" s="242" t="s">
        <v>20</v>
      </c>
      <c r="F355" s="243" t="s">
        <v>2504</v>
      </c>
      <c r="G355" s="240"/>
      <c r="H355" s="242" t="s">
        <v>20</v>
      </c>
      <c r="I355" s="244"/>
      <c r="J355" s="244"/>
      <c r="K355" s="240"/>
      <c r="L355" s="240"/>
      <c r="M355" s="245"/>
      <c r="N355" s="246"/>
      <c r="O355" s="247"/>
      <c r="P355" s="247"/>
      <c r="Q355" s="247"/>
      <c r="R355" s="247"/>
      <c r="S355" s="247"/>
      <c r="T355" s="247"/>
      <c r="U355" s="247"/>
      <c r="V355" s="247"/>
      <c r="W355" s="247"/>
      <c r="X355" s="248"/>
      <c r="Y355" s="13"/>
      <c r="Z355" s="13"/>
      <c r="AA355" s="13"/>
      <c r="AB355" s="13"/>
      <c r="AC355" s="13"/>
      <c r="AD355" s="13"/>
      <c r="AE355" s="13"/>
      <c r="AT355" s="249" t="s">
        <v>206</v>
      </c>
      <c r="AU355" s="249" t="s">
        <v>84</v>
      </c>
      <c r="AV355" s="13" t="s">
        <v>82</v>
      </c>
      <c r="AW355" s="13" t="s">
        <v>5</v>
      </c>
      <c r="AX355" s="13" t="s">
        <v>74</v>
      </c>
      <c r="AY355" s="249" t="s">
        <v>194</v>
      </c>
    </row>
    <row r="356" s="13" customFormat="1">
      <c r="A356" s="13"/>
      <c r="B356" s="239"/>
      <c r="C356" s="240"/>
      <c r="D356" s="241" t="s">
        <v>206</v>
      </c>
      <c r="E356" s="242" t="s">
        <v>20</v>
      </c>
      <c r="F356" s="243" t="s">
        <v>2492</v>
      </c>
      <c r="G356" s="240"/>
      <c r="H356" s="242" t="s">
        <v>20</v>
      </c>
      <c r="I356" s="244"/>
      <c r="J356" s="244"/>
      <c r="K356" s="240"/>
      <c r="L356" s="240"/>
      <c r="M356" s="245"/>
      <c r="N356" s="246"/>
      <c r="O356" s="247"/>
      <c r="P356" s="247"/>
      <c r="Q356" s="247"/>
      <c r="R356" s="247"/>
      <c r="S356" s="247"/>
      <c r="T356" s="247"/>
      <c r="U356" s="247"/>
      <c r="V356" s="247"/>
      <c r="W356" s="247"/>
      <c r="X356" s="248"/>
      <c r="Y356" s="13"/>
      <c r="Z356" s="13"/>
      <c r="AA356" s="13"/>
      <c r="AB356" s="13"/>
      <c r="AC356" s="13"/>
      <c r="AD356" s="13"/>
      <c r="AE356" s="13"/>
      <c r="AT356" s="249" t="s">
        <v>206</v>
      </c>
      <c r="AU356" s="249" t="s">
        <v>84</v>
      </c>
      <c r="AV356" s="13" t="s">
        <v>82</v>
      </c>
      <c r="AW356" s="13" t="s">
        <v>5</v>
      </c>
      <c r="AX356" s="13" t="s">
        <v>74</v>
      </c>
      <c r="AY356" s="249" t="s">
        <v>194</v>
      </c>
    </row>
    <row r="357" s="14" customFormat="1">
      <c r="A357" s="14"/>
      <c r="B357" s="250"/>
      <c r="C357" s="251"/>
      <c r="D357" s="241" t="s">
        <v>206</v>
      </c>
      <c r="E357" s="252" t="s">
        <v>20</v>
      </c>
      <c r="F357" s="253" t="s">
        <v>2505</v>
      </c>
      <c r="G357" s="251"/>
      <c r="H357" s="254">
        <v>7.2000000000000002</v>
      </c>
      <c r="I357" s="255"/>
      <c r="J357" s="255"/>
      <c r="K357" s="251"/>
      <c r="L357" s="251"/>
      <c r="M357" s="256"/>
      <c r="N357" s="257"/>
      <c r="O357" s="258"/>
      <c r="P357" s="258"/>
      <c r="Q357" s="258"/>
      <c r="R357" s="258"/>
      <c r="S357" s="258"/>
      <c r="T357" s="258"/>
      <c r="U357" s="258"/>
      <c r="V357" s="258"/>
      <c r="W357" s="258"/>
      <c r="X357" s="259"/>
      <c r="Y357" s="14"/>
      <c r="Z357" s="14"/>
      <c r="AA357" s="14"/>
      <c r="AB357" s="14"/>
      <c r="AC357" s="14"/>
      <c r="AD357" s="14"/>
      <c r="AE357" s="14"/>
      <c r="AT357" s="260" t="s">
        <v>206</v>
      </c>
      <c r="AU357" s="260" t="s">
        <v>84</v>
      </c>
      <c r="AV357" s="14" t="s">
        <v>84</v>
      </c>
      <c r="AW357" s="14" t="s">
        <v>5</v>
      </c>
      <c r="AX357" s="14" t="s">
        <v>74</v>
      </c>
      <c r="AY357" s="260" t="s">
        <v>194</v>
      </c>
    </row>
    <row r="358" s="15" customFormat="1">
      <c r="A358" s="15"/>
      <c r="B358" s="261"/>
      <c r="C358" s="262"/>
      <c r="D358" s="241" t="s">
        <v>206</v>
      </c>
      <c r="E358" s="263" t="s">
        <v>20</v>
      </c>
      <c r="F358" s="264" t="s">
        <v>210</v>
      </c>
      <c r="G358" s="262"/>
      <c r="H358" s="265">
        <v>7.2000000000000002</v>
      </c>
      <c r="I358" s="266"/>
      <c r="J358" s="266"/>
      <c r="K358" s="262"/>
      <c r="L358" s="262"/>
      <c r="M358" s="267"/>
      <c r="N358" s="268"/>
      <c r="O358" s="269"/>
      <c r="P358" s="269"/>
      <c r="Q358" s="269"/>
      <c r="R358" s="269"/>
      <c r="S358" s="269"/>
      <c r="T358" s="269"/>
      <c r="U358" s="269"/>
      <c r="V358" s="269"/>
      <c r="W358" s="269"/>
      <c r="X358" s="270"/>
      <c r="Y358" s="15"/>
      <c r="Z358" s="15"/>
      <c r="AA358" s="15"/>
      <c r="AB358" s="15"/>
      <c r="AC358" s="15"/>
      <c r="AD358" s="15"/>
      <c r="AE358" s="15"/>
      <c r="AT358" s="271" t="s">
        <v>206</v>
      </c>
      <c r="AU358" s="271" t="s">
        <v>84</v>
      </c>
      <c r="AV358" s="15" t="s">
        <v>202</v>
      </c>
      <c r="AW358" s="15" t="s">
        <v>5</v>
      </c>
      <c r="AX358" s="15" t="s">
        <v>82</v>
      </c>
      <c r="AY358" s="271" t="s">
        <v>194</v>
      </c>
    </row>
    <row r="359" s="2" customFormat="1" ht="24.15" customHeight="1">
      <c r="A359" s="41"/>
      <c r="B359" s="42"/>
      <c r="C359" s="283" t="s">
        <v>342</v>
      </c>
      <c r="D359" s="283" t="s">
        <v>418</v>
      </c>
      <c r="E359" s="284" t="s">
        <v>2506</v>
      </c>
      <c r="F359" s="285" t="s">
        <v>2507</v>
      </c>
      <c r="G359" s="286" t="s">
        <v>461</v>
      </c>
      <c r="H359" s="287">
        <v>7.8700000000000001</v>
      </c>
      <c r="I359" s="288"/>
      <c r="J359" s="289"/>
      <c r="K359" s="290">
        <f>ROUND(P359*H359,2)</f>
        <v>0</v>
      </c>
      <c r="L359" s="285" t="s">
        <v>2315</v>
      </c>
      <c r="M359" s="291"/>
      <c r="N359" s="292" t="s">
        <v>20</v>
      </c>
      <c r="O359" s="228" t="s">
        <v>43</v>
      </c>
      <c r="P359" s="229">
        <f>I359+J359</f>
        <v>0</v>
      </c>
      <c r="Q359" s="229">
        <f>ROUND(I359*H359,2)</f>
        <v>0</v>
      </c>
      <c r="R359" s="229">
        <f>ROUND(J359*H359,2)</f>
        <v>0</v>
      </c>
      <c r="S359" s="87"/>
      <c r="T359" s="230">
        <f>S359*H359</f>
        <v>0</v>
      </c>
      <c r="U359" s="230">
        <v>0.0073299999999999997</v>
      </c>
      <c r="V359" s="230">
        <f>U359*H359</f>
        <v>0.057687099999999998</v>
      </c>
      <c r="W359" s="230">
        <v>0</v>
      </c>
      <c r="X359" s="231">
        <f>W359*H359</f>
        <v>0</v>
      </c>
      <c r="Y359" s="41"/>
      <c r="Z359" s="41"/>
      <c r="AA359" s="41"/>
      <c r="AB359" s="41"/>
      <c r="AC359" s="41"/>
      <c r="AD359" s="41"/>
      <c r="AE359" s="41"/>
      <c r="AR359" s="232" t="s">
        <v>243</v>
      </c>
      <c r="AT359" s="232" t="s">
        <v>418</v>
      </c>
      <c r="AU359" s="232" t="s">
        <v>84</v>
      </c>
      <c r="AY359" s="20" t="s">
        <v>194</v>
      </c>
      <c r="BE359" s="233">
        <f>IF(O359="základní",K359,0)</f>
        <v>0</v>
      </c>
      <c r="BF359" s="233">
        <f>IF(O359="snížená",K359,0)</f>
        <v>0</v>
      </c>
      <c r="BG359" s="233">
        <f>IF(O359="zákl. přenesená",K359,0)</f>
        <v>0</v>
      </c>
      <c r="BH359" s="233">
        <f>IF(O359="sníž. přenesená",K359,0)</f>
        <v>0</v>
      </c>
      <c r="BI359" s="233">
        <f>IF(O359="nulová",K359,0)</f>
        <v>0</v>
      </c>
      <c r="BJ359" s="20" t="s">
        <v>82</v>
      </c>
      <c r="BK359" s="233">
        <f>ROUND(P359*H359,2)</f>
        <v>0</v>
      </c>
      <c r="BL359" s="20" t="s">
        <v>202</v>
      </c>
      <c r="BM359" s="232" t="s">
        <v>2508</v>
      </c>
    </row>
    <row r="360" s="13" customFormat="1">
      <c r="A360" s="13"/>
      <c r="B360" s="239"/>
      <c r="C360" s="240"/>
      <c r="D360" s="241" t="s">
        <v>206</v>
      </c>
      <c r="E360" s="242" t="s">
        <v>20</v>
      </c>
      <c r="F360" s="243" t="s">
        <v>2509</v>
      </c>
      <c r="G360" s="240"/>
      <c r="H360" s="242" t="s">
        <v>20</v>
      </c>
      <c r="I360" s="244"/>
      <c r="J360" s="244"/>
      <c r="K360" s="240"/>
      <c r="L360" s="240"/>
      <c r="M360" s="245"/>
      <c r="N360" s="246"/>
      <c r="O360" s="247"/>
      <c r="P360" s="247"/>
      <c r="Q360" s="247"/>
      <c r="R360" s="247"/>
      <c r="S360" s="247"/>
      <c r="T360" s="247"/>
      <c r="U360" s="247"/>
      <c r="V360" s="247"/>
      <c r="W360" s="247"/>
      <c r="X360" s="248"/>
      <c r="Y360" s="13"/>
      <c r="Z360" s="13"/>
      <c r="AA360" s="13"/>
      <c r="AB360" s="13"/>
      <c r="AC360" s="13"/>
      <c r="AD360" s="13"/>
      <c r="AE360" s="13"/>
      <c r="AT360" s="249" t="s">
        <v>206</v>
      </c>
      <c r="AU360" s="249" t="s">
        <v>84</v>
      </c>
      <c r="AV360" s="13" t="s">
        <v>82</v>
      </c>
      <c r="AW360" s="13" t="s">
        <v>5</v>
      </c>
      <c r="AX360" s="13" t="s">
        <v>74</v>
      </c>
      <c r="AY360" s="249" t="s">
        <v>194</v>
      </c>
    </row>
    <row r="361" s="13" customFormat="1">
      <c r="A361" s="13"/>
      <c r="B361" s="239"/>
      <c r="C361" s="240"/>
      <c r="D361" s="241" t="s">
        <v>206</v>
      </c>
      <c r="E361" s="242" t="s">
        <v>20</v>
      </c>
      <c r="F361" s="243" t="s">
        <v>2492</v>
      </c>
      <c r="G361" s="240"/>
      <c r="H361" s="242" t="s">
        <v>20</v>
      </c>
      <c r="I361" s="244"/>
      <c r="J361" s="244"/>
      <c r="K361" s="240"/>
      <c r="L361" s="240"/>
      <c r="M361" s="245"/>
      <c r="N361" s="246"/>
      <c r="O361" s="247"/>
      <c r="P361" s="247"/>
      <c r="Q361" s="247"/>
      <c r="R361" s="247"/>
      <c r="S361" s="247"/>
      <c r="T361" s="247"/>
      <c r="U361" s="247"/>
      <c r="V361" s="247"/>
      <c r="W361" s="247"/>
      <c r="X361" s="248"/>
      <c r="Y361" s="13"/>
      <c r="Z361" s="13"/>
      <c r="AA361" s="13"/>
      <c r="AB361" s="13"/>
      <c r="AC361" s="13"/>
      <c r="AD361" s="13"/>
      <c r="AE361" s="13"/>
      <c r="AT361" s="249" t="s">
        <v>206</v>
      </c>
      <c r="AU361" s="249" t="s">
        <v>84</v>
      </c>
      <c r="AV361" s="13" t="s">
        <v>82</v>
      </c>
      <c r="AW361" s="13" t="s">
        <v>5</v>
      </c>
      <c r="AX361" s="13" t="s">
        <v>74</v>
      </c>
      <c r="AY361" s="249" t="s">
        <v>194</v>
      </c>
    </row>
    <row r="362" s="14" customFormat="1">
      <c r="A362" s="14"/>
      <c r="B362" s="250"/>
      <c r="C362" s="251"/>
      <c r="D362" s="241" t="s">
        <v>206</v>
      </c>
      <c r="E362" s="252" t="s">
        <v>20</v>
      </c>
      <c r="F362" s="253" t="s">
        <v>2510</v>
      </c>
      <c r="G362" s="251"/>
      <c r="H362" s="254">
        <v>7.8700000000000001</v>
      </c>
      <c r="I362" s="255"/>
      <c r="J362" s="255"/>
      <c r="K362" s="251"/>
      <c r="L362" s="251"/>
      <c r="M362" s="256"/>
      <c r="N362" s="257"/>
      <c r="O362" s="258"/>
      <c r="P362" s="258"/>
      <c r="Q362" s="258"/>
      <c r="R362" s="258"/>
      <c r="S362" s="258"/>
      <c r="T362" s="258"/>
      <c r="U362" s="258"/>
      <c r="V362" s="258"/>
      <c r="W362" s="258"/>
      <c r="X362" s="259"/>
      <c r="Y362" s="14"/>
      <c r="Z362" s="14"/>
      <c r="AA362" s="14"/>
      <c r="AB362" s="14"/>
      <c r="AC362" s="14"/>
      <c r="AD362" s="14"/>
      <c r="AE362" s="14"/>
      <c r="AT362" s="260" t="s">
        <v>206</v>
      </c>
      <c r="AU362" s="260" t="s">
        <v>84</v>
      </c>
      <c r="AV362" s="14" t="s">
        <v>84</v>
      </c>
      <c r="AW362" s="14" t="s">
        <v>5</v>
      </c>
      <c r="AX362" s="14" t="s">
        <v>74</v>
      </c>
      <c r="AY362" s="260" t="s">
        <v>194</v>
      </c>
    </row>
    <row r="363" s="15" customFormat="1">
      <c r="A363" s="15"/>
      <c r="B363" s="261"/>
      <c r="C363" s="262"/>
      <c r="D363" s="241" t="s">
        <v>206</v>
      </c>
      <c r="E363" s="263" t="s">
        <v>20</v>
      </c>
      <c r="F363" s="264" t="s">
        <v>210</v>
      </c>
      <c r="G363" s="262"/>
      <c r="H363" s="265">
        <v>7.8700000000000001</v>
      </c>
      <c r="I363" s="266"/>
      <c r="J363" s="266"/>
      <c r="K363" s="262"/>
      <c r="L363" s="262"/>
      <c r="M363" s="267"/>
      <c r="N363" s="268"/>
      <c r="O363" s="269"/>
      <c r="P363" s="269"/>
      <c r="Q363" s="269"/>
      <c r="R363" s="269"/>
      <c r="S363" s="269"/>
      <c r="T363" s="269"/>
      <c r="U363" s="269"/>
      <c r="V363" s="269"/>
      <c r="W363" s="269"/>
      <c r="X363" s="270"/>
      <c r="Y363" s="15"/>
      <c r="Z363" s="15"/>
      <c r="AA363" s="15"/>
      <c r="AB363" s="15"/>
      <c r="AC363" s="15"/>
      <c r="AD363" s="15"/>
      <c r="AE363" s="15"/>
      <c r="AT363" s="271" t="s">
        <v>206</v>
      </c>
      <c r="AU363" s="271" t="s">
        <v>84</v>
      </c>
      <c r="AV363" s="15" t="s">
        <v>202</v>
      </c>
      <c r="AW363" s="15" t="s">
        <v>5</v>
      </c>
      <c r="AX363" s="15" t="s">
        <v>82</v>
      </c>
      <c r="AY363" s="271" t="s">
        <v>194</v>
      </c>
    </row>
    <row r="364" s="2" customFormat="1" ht="24.15" customHeight="1">
      <c r="A364" s="41"/>
      <c r="B364" s="42"/>
      <c r="C364" s="220" t="s">
        <v>339</v>
      </c>
      <c r="D364" s="220" t="s">
        <v>197</v>
      </c>
      <c r="E364" s="221" t="s">
        <v>2511</v>
      </c>
      <c r="F364" s="222" t="s">
        <v>2512</v>
      </c>
      <c r="G364" s="223" t="s">
        <v>461</v>
      </c>
      <c r="H364" s="224">
        <v>9.5</v>
      </c>
      <c r="I364" s="225"/>
      <c r="J364" s="225"/>
      <c r="K364" s="226">
        <f>ROUND(P364*H364,2)</f>
        <v>0</v>
      </c>
      <c r="L364" s="222" t="s">
        <v>2315</v>
      </c>
      <c r="M364" s="47"/>
      <c r="N364" s="227" t="s">
        <v>20</v>
      </c>
      <c r="O364" s="228" t="s">
        <v>43</v>
      </c>
      <c r="P364" s="229">
        <f>I364+J364</f>
        <v>0</v>
      </c>
      <c r="Q364" s="229">
        <f>ROUND(I364*H364,2)</f>
        <v>0</v>
      </c>
      <c r="R364" s="229">
        <f>ROUND(J364*H364,2)</f>
        <v>0</v>
      </c>
      <c r="S364" s="87"/>
      <c r="T364" s="230">
        <f>S364*H364</f>
        <v>0</v>
      </c>
      <c r="U364" s="230">
        <v>1.0000000000000001E-05</v>
      </c>
      <c r="V364" s="230">
        <f>U364*H364</f>
        <v>9.5000000000000005E-05</v>
      </c>
      <c r="W364" s="230">
        <v>0</v>
      </c>
      <c r="X364" s="231">
        <f>W364*H364</f>
        <v>0</v>
      </c>
      <c r="Y364" s="41"/>
      <c r="Z364" s="41"/>
      <c r="AA364" s="41"/>
      <c r="AB364" s="41"/>
      <c r="AC364" s="41"/>
      <c r="AD364" s="41"/>
      <c r="AE364" s="41"/>
      <c r="AR364" s="232" t="s">
        <v>202</v>
      </c>
      <c r="AT364" s="232" t="s">
        <v>197</v>
      </c>
      <c r="AU364" s="232" t="s">
        <v>84</v>
      </c>
      <c r="AY364" s="20" t="s">
        <v>194</v>
      </c>
      <c r="BE364" s="233">
        <f>IF(O364="základní",K364,0)</f>
        <v>0</v>
      </c>
      <c r="BF364" s="233">
        <f>IF(O364="snížená",K364,0)</f>
        <v>0</v>
      </c>
      <c r="BG364" s="233">
        <f>IF(O364="zákl. přenesená",K364,0)</f>
        <v>0</v>
      </c>
      <c r="BH364" s="233">
        <f>IF(O364="sníž. přenesená",K364,0)</f>
        <v>0</v>
      </c>
      <c r="BI364" s="233">
        <f>IF(O364="nulová",K364,0)</f>
        <v>0</v>
      </c>
      <c r="BJ364" s="20" t="s">
        <v>82</v>
      </c>
      <c r="BK364" s="233">
        <f>ROUND(P364*H364,2)</f>
        <v>0</v>
      </c>
      <c r="BL364" s="20" t="s">
        <v>202</v>
      </c>
      <c r="BM364" s="232" t="s">
        <v>2513</v>
      </c>
    </row>
    <row r="365" s="2" customFormat="1">
      <c r="A365" s="41"/>
      <c r="B365" s="42"/>
      <c r="C365" s="43"/>
      <c r="D365" s="234" t="s">
        <v>204</v>
      </c>
      <c r="E365" s="43"/>
      <c r="F365" s="235" t="s">
        <v>2514</v>
      </c>
      <c r="G365" s="43"/>
      <c r="H365" s="43"/>
      <c r="I365" s="236"/>
      <c r="J365" s="236"/>
      <c r="K365" s="43"/>
      <c r="L365" s="43"/>
      <c r="M365" s="47"/>
      <c r="N365" s="237"/>
      <c r="O365" s="238"/>
      <c r="P365" s="87"/>
      <c r="Q365" s="87"/>
      <c r="R365" s="87"/>
      <c r="S365" s="87"/>
      <c r="T365" s="87"/>
      <c r="U365" s="87"/>
      <c r="V365" s="87"/>
      <c r="W365" s="87"/>
      <c r="X365" s="88"/>
      <c r="Y365" s="41"/>
      <c r="Z365" s="41"/>
      <c r="AA365" s="41"/>
      <c r="AB365" s="41"/>
      <c r="AC365" s="41"/>
      <c r="AD365" s="41"/>
      <c r="AE365" s="41"/>
      <c r="AT365" s="20" t="s">
        <v>204</v>
      </c>
      <c r="AU365" s="20" t="s">
        <v>84</v>
      </c>
    </row>
    <row r="366" s="13" customFormat="1">
      <c r="A366" s="13"/>
      <c r="B366" s="239"/>
      <c r="C366" s="240"/>
      <c r="D366" s="241" t="s">
        <v>206</v>
      </c>
      <c r="E366" s="242" t="s">
        <v>20</v>
      </c>
      <c r="F366" s="243" t="s">
        <v>2515</v>
      </c>
      <c r="G366" s="240"/>
      <c r="H366" s="242" t="s">
        <v>20</v>
      </c>
      <c r="I366" s="244"/>
      <c r="J366" s="244"/>
      <c r="K366" s="240"/>
      <c r="L366" s="240"/>
      <c r="M366" s="245"/>
      <c r="N366" s="246"/>
      <c r="O366" s="247"/>
      <c r="P366" s="247"/>
      <c r="Q366" s="247"/>
      <c r="R366" s="247"/>
      <c r="S366" s="247"/>
      <c r="T366" s="247"/>
      <c r="U366" s="247"/>
      <c r="V366" s="247"/>
      <c r="W366" s="247"/>
      <c r="X366" s="248"/>
      <c r="Y366" s="13"/>
      <c r="Z366" s="13"/>
      <c r="AA366" s="13"/>
      <c r="AB366" s="13"/>
      <c r="AC366" s="13"/>
      <c r="AD366" s="13"/>
      <c r="AE366" s="13"/>
      <c r="AT366" s="249" t="s">
        <v>206</v>
      </c>
      <c r="AU366" s="249" t="s">
        <v>84</v>
      </c>
      <c r="AV366" s="13" t="s">
        <v>82</v>
      </c>
      <c r="AW366" s="13" t="s">
        <v>5</v>
      </c>
      <c r="AX366" s="13" t="s">
        <v>74</v>
      </c>
      <c r="AY366" s="249" t="s">
        <v>194</v>
      </c>
    </row>
    <row r="367" s="13" customFormat="1">
      <c r="A367" s="13"/>
      <c r="B367" s="239"/>
      <c r="C367" s="240"/>
      <c r="D367" s="241" t="s">
        <v>206</v>
      </c>
      <c r="E367" s="242" t="s">
        <v>20</v>
      </c>
      <c r="F367" s="243" t="s">
        <v>2492</v>
      </c>
      <c r="G367" s="240"/>
      <c r="H367" s="242" t="s">
        <v>20</v>
      </c>
      <c r="I367" s="244"/>
      <c r="J367" s="244"/>
      <c r="K367" s="240"/>
      <c r="L367" s="240"/>
      <c r="M367" s="245"/>
      <c r="N367" s="246"/>
      <c r="O367" s="247"/>
      <c r="P367" s="247"/>
      <c r="Q367" s="247"/>
      <c r="R367" s="247"/>
      <c r="S367" s="247"/>
      <c r="T367" s="247"/>
      <c r="U367" s="247"/>
      <c r="V367" s="247"/>
      <c r="W367" s="247"/>
      <c r="X367" s="248"/>
      <c r="Y367" s="13"/>
      <c r="Z367" s="13"/>
      <c r="AA367" s="13"/>
      <c r="AB367" s="13"/>
      <c r="AC367" s="13"/>
      <c r="AD367" s="13"/>
      <c r="AE367" s="13"/>
      <c r="AT367" s="249" t="s">
        <v>206</v>
      </c>
      <c r="AU367" s="249" t="s">
        <v>84</v>
      </c>
      <c r="AV367" s="13" t="s">
        <v>82</v>
      </c>
      <c r="AW367" s="13" t="s">
        <v>5</v>
      </c>
      <c r="AX367" s="13" t="s">
        <v>74</v>
      </c>
      <c r="AY367" s="249" t="s">
        <v>194</v>
      </c>
    </row>
    <row r="368" s="14" customFormat="1">
      <c r="A368" s="14"/>
      <c r="B368" s="250"/>
      <c r="C368" s="251"/>
      <c r="D368" s="241" t="s">
        <v>206</v>
      </c>
      <c r="E368" s="252" t="s">
        <v>20</v>
      </c>
      <c r="F368" s="253" t="s">
        <v>2516</v>
      </c>
      <c r="G368" s="251"/>
      <c r="H368" s="254">
        <v>9.5</v>
      </c>
      <c r="I368" s="255"/>
      <c r="J368" s="255"/>
      <c r="K368" s="251"/>
      <c r="L368" s="251"/>
      <c r="M368" s="256"/>
      <c r="N368" s="257"/>
      <c r="O368" s="258"/>
      <c r="P368" s="258"/>
      <c r="Q368" s="258"/>
      <c r="R368" s="258"/>
      <c r="S368" s="258"/>
      <c r="T368" s="258"/>
      <c r="U368" s="258"/>
      <c r="V368" s="258"/>
      <c r="W368" s="258"/>
      <c r="X368" s="259"/>
      <c r="Y368" s="14"/>
      <c r="Z368" s="14"/>
      <c r="AA368" s="14"/>
      <c r="AB368" s="14"/>
      <c r="AC368" s="14"/>
      <c r="AD368" s="14"/>
      <c r="AE368" s="14"/>
      <c r="AT368" s="260" t="s">
        <v>206</v>
      </c>
      <c r="AU368" s="260" t="s">
        <v>84</v>
      </c>
      <c r="AV368" s="14" t="s">
        <v>84</v>
      </c>
      <c r="AW368" s="14" t="s">
        <v>5</v>
      </c>
      <c r="AX368" s="14" t="s">
        <v>74</v>
      </c>
      <c r="AY368" s="260" t="s">
        <v>194</v>
      </c>
    </row>
    <row r="369" s="15" customFormat="1">
      <c r="A369" s="15"/>
      <c r="B369" s="261"/>
      <c r="C369" s="262"/>
      <c r="D369" s="241" t="s">
        <v>206</v>
      </c>
      <c r="E369" s="263" t="s">
        <v>20</v>
      </c>
      <c r="F369" s="264" t="s">
        <v>210</v>
      </c>
      <c r="G369" s="262"/>
      <c r="H369" s="265">
        <v>9.5</v>
      </c>
      <c r="I369" s="266"/>
      <c r="J369" s="266"/>
      <c r="K369" s="262"/>
      <c r="L369" s="262"/>
      <c r="M369" s="267"/>
      <c r="N369" s="268"/>
      <c r="O369" s="269"/>
      <c r="P369" s="269"/>
      <c r="Q369" s="269"/>
      <c r="R369" s="269"/>
      <c r="S369" s="269"/>
      <c r="T369" s="269"/>
      <c r="U369" s="269"/>
      <c r="V369" s="269"/>
      <c r="W369" s="269"/>
      <c r="X369" s="270"/>
      <c r="Y369" s="15"/>
      <c r="Z369" s="15"/>
      <c r="AA369" s="15"/>
      <c r="AB369" s="15"/>
      <c r="AC369" s="15"/>
      <c r="AD369" s="15"/>
      <c r="AE369" s="15"/>
      <c r="AT369" s="271" t="s">
        <v>206</v>
      </c>
      <c r="AU369" s="271" t="s">
        <v>84</v>
      </c>
      <c r="AV369" s="15" t="s">
        <v>202</v>
      </c>
      <c r="AW369" s="15" t="s">
        <v>5</v>
      </c>
      <c r="AX369" s="15" t="s">
        <v>82</v>
      </c>
      <c r="AY369" s="271" t="s">
        <v>194</v>
      </c>
    </row>
    <row r="370" s="2" customFormat="1" ht="24.15" customHeight="1">
      <c r="A370" s="41"/>
      <c r="B370" s="42"/>
      <c r="C370" s="283" t="s">
        <v>337</v>
      </c>
      <c r="D370" s="283" t="s">
        <v>418</v>
      </c>
      <c r="E370" s="284" t="s">
        <v>2517</v>
      </c>
      <c r="F370" s="285" t="s">
        <v>2518</v>
      </c>
      <c r="G370" s="286" t="s">
        <v>461</v>
      </c>
      <c r="H370" s="287">
        <v>10.539999999999999</v>
      </c>
      <c r="I370" s="288"/>
      <c r="J370" s="289"/>
      <c r="K370" s="290">
        <f>ROUND(P370*H370,2)</f>
        <v>0</v>
      </c>
      <c r="L370" s="285" t="s">
        <v>2315</v>
      </c>
      <c r="M370" s="291"/>
      <c r="N370" s="292" t="s">
        <v>20</v>
      </c>
      <c r="O370" s="228" t="s">
        <v>43</v>
      </c>
      <c r="P370" s="229">
        <f>I370+J370</f>
        <v>0</v>
      </c>
      <c r="Q370" s="229">
        <f>ROUND(I370*H370,2)</f>
        <v>0</v>
      </c>
      <c r="R370" s="229">
        <f>ROUND(J370*H370,2)</f>
        <v>0</v>
      </c>
      <c r="S370" s="87"/>
      <c r="T370" s="230">
        <f>S370*H370</f>
        <v>0</v>
      </c>
      <c r="U370" s="230">
        <v>0.0035999999999999999</v>
      </c>
      <c r="V370" s="230">
        <f>U370*H370</f>
        <v>0.037943999999999999</v>
      </c>
      <c r="W370" s="230">
        <v>0</v>
      </c>
      <c r="X370" s="231">
        <f>W370*H370</f>
        <v>0</v>
      </c>
      <c r="Y370" s="41"/>
      <c r="Z370" s="41"/>
      <c r="AA370" s="41"/>
      <c r="AB370" s="41"/>
      <c r="AC370" s="41"/>
      <c r="AD370" s="41"/>
      <c r="AE370" s="41"/>
      <c r="AR370" s="232" t="s">
        <v>243</v>
      </c>
      <c r="AT370" s="232" t="s">
        <v>418</v>
      </c>
      <c r="AU370" s="232" t="s">
        <v>84</v>
      </c>
      <c r="AY370" s="20" t="s">
        <v>194</v>
      </c>
      <c r="BE370" s="233">
        <f>IF(O370="základní",K370,0)</f>
        <v>0</v>
      </c>
      <c r="BF370" s="233">
        <f>IF(O370="snížená",K370,0)</f>
        <v>0</v>
      </c>
      <c r="BG370" s="233">
        <f>IF(O370="zákl. přenesená",K370,0)</f>
        <v>0</v>
      </c>
      <c r="BH370" s="233">
        <f>IF(O370="sníž. přenesená",K370,0)</f>
        <v>0</v>
      </c>
      <c r="BI370" s="233">
        <f>IF(O370="nulová",K370,0)</f>
        <v>0</v>
      </c>
      <c r="BJ370" s="20" t="s">
        <v>82</v>
      </c>
      <c r="BK370" s="233">
        <f>ROUND(P370*H370,2)</f>
        <v>0</v>
      </c>
      <c r="BL370" s="20" t="s">
        <v>202</v>
      </c>
      <c r="BM370" s="232" t="s">
        <v>2519</v>
      </c>
    </row>
    <row r="371" s="13" customFormat="1">
      <c r="A371" s="13"/>
      <c r="B371" s="239"/>
      <c r="C371" s="240"/>
      <c r="D371" s="241" t="s">
        <v>206</v>
      </c>
      <c r="E371" s="242" t="s">
        <v>20</v>
      </c>
      <c r="F371" s="243" t="s">
        <v>2520</v>
      </c>
      <c r="G371" s="240"/>
      <c r="H371" s="242" t="s">
        <v>20</v>
      </c>
      <c r="I371" s="244"/>
      <c r="J371" s="244"/>
      <c r="K371" s="240"/>
      <c r="L371" s="240"/>
      <c r="M371" s="245"/>
      <c r="N371" s="246"/>
      <c r="O371" s="247"/>
      <c r="P371" s="247"/>
      <c r="Q371" s="247"/>
      <c r="R371" s="247"/>
      <c r="S371" s="247"/>
      <c r="T371" s="247"/>
      <c r="U371" s="247"/>
      <c r="V371" s="247"/>
      <c r="W371" s="247"/>
      <c r="X371" s="248"/>
      <c r="Y371" s="13"/>
      <c r="Z371" s="13"/>
      <c r="AA371" s="13"/>
      <c r="AB371" s="13"/>
      <c r="AC371" s="13"/>
      <c r="AD371" s="13"/>
      <c r="AE371" s="13"/>
      <c r="AT371" s="249" t="s">
        <v>206</v>
      </c>
      <c r="AU371" s="249" t="s">
        <v>84</v>
      </c>
      <c r="AV371" s="13" t="s">
        <v>82</v>
      </c>
      <c r="AW371" s="13" t="s">
        <v>5</v>
      </c>
      <c r="AX371" s="13" t="s">
        <v>74</v>
      </c>
      <c r="AY371" s="249" t="s">
        <v>194</v>
      </c>
    </row>
    <row r="372" s="14" customFormat="1">
      <c r="A372" s="14"/>
      <c r="B372" s="250"/>
      <c r="C372" s="251"/>
      <c r="D372" s="241" t="s">
        <v>206</v>
      </c>
      <c r="E372" s="252" t="s">
        <v>20</v>
      </c>
      <c r="F372" s="253" t="s">
        <v>2521</v>
      </c>
      <c r="G372" s="251"/>
      <c r="H372" s="254">
        <v>10.384</v>
      </c>
      <c r="I372" s="255"/>
      <c r="J372" s="255"/>
      <c r="K372" s="251"/>
      <c r="L372" s="251"/>
      <c r="M372" s="256"/>
      <c r="N372" s="257"/>
      <c r="O372" s="258"/>
      <c r="P372" s="258"/>
      <c r="Q372" s="258"/>
      <c r="R372" s="258"/>
      <c r="S372" s="258"/>
      <c r="T372" s="258"/>
      <c r="U372" s="258"/>
      <c r="V372" s="258"/>
      <c r="W372" s="258"/>
      <c r="X372" s="259"/>
      <c r="Y372" s="14"/>
      <c r="Z372" s="14"/>
      <c r="AA372" s="14"/>
      <c r="AB372" s="14"/>
      <c r="AC372" s="14"/>
      <c r="AD372" s="14"/>
      <c r="AE372" s="14"/>
      <c r="AT372" s="260" t="s">
        <v>206</v>
      </c>
      <c r="AU372" s="260" t="s">
        <v>84</v>
      </c>
      <c r="AV372" s="14" t="s">
        <v>84</v>
      </c>
      <c r="AW372" s="14" t="s">
        <v>5</v>
      </c>
      <c r="AX372" s="14" t="s">
        <v>74</v>
      </c>
      <c r="AY372" s="260" t="s">
        <v>194</v>
      </c>
    </row>
    <row r="373" s="15" customFormat="1">
      <c r="A373" s="15"/>
      <c r="B373" s="261"/>
      <c r="C373" s="262"/>
      <c r="D373" s="241" t="s">
        <v>206</v>
      </c>
      <c r="E373" s="263" t="s">
        <v>20</v>
      </c>
      <c r="F373" s="264" t="s">
        <v>210</v>
      </c>
      <c r="G373" s="262"/>
      <c r="H373" s="265">
        <v>10.384</v>
      </c>
      <c r="I373" s="266"/>
      <c r="J373" s="266"/>
      <c r="K373" s="262"/>
      <c r="L373" s="262"/>
      <c r="M373" s="267"/>
      <c r="N373" s="268"/>
      <c r="O373" s="269"/>
      <c r="P373" s="269"/>
      <c r="Q373" s="269"/>
      <c r="R373" s="269"/>
      <c r="S373" s="269"/>
      <c r="T373" s="269"/>
      <c r="U373" s="269"/>
      <c r="V373" s="269"/>
      <c r="W373" s="269"/>
      <c r="X373" s="270"/>
      <c r="Y373" s="15"/>
      <c r="Z373" s="15"/>
      <c r="AA373" s="15"/>
      <c r="AB373" s="15"/>
      <c r="AC373" s="15"/>
      <c r="AD373" s="15"/>
      <c r="AE373" s="15"/>
      <c r="AT373" s="271" t="s">
        <v>206</v>
      </c>
      <c r="AU373" s="271" t="s">
        <v>84</v>
      </c>
      <c r="AV373" s="15" t="s">
        <v>202</v>
      </c>
      <c r="AW373" s="15" t="s">
        <v>5</v>
      </c>
      <c r="AX373" s="15" t="s">
        <v>82</v>
      </c>
      <c r="AY373" s="271" t="s">
        <v>194</v>
      </c>
    </row>
    <row r="374" s="14" customFormat="1">
      <c r="A374" s="14"/>
      <c r="B374" s="250"/>
      <c r="C374" s="251"/>
      <c r="D374" s="241" t="s">
        <v>206</v>
      </c>
      <c r="E374" s="251"/>
      <c r="F374" s="253" t="s">
        <v>2522</v>
      </c>
      <c r="G374" s="251"/>
      <c r="H374" s="254">
        <v>10.539999999999999</v>
      </c>
      <c r="I374" s="255"/>
      <c r="J374" s="255"/>
      <c r="K374" s="251"/>
      <c r="L374" s="251"/>
      <c r="M374" s="256"/>
      <c r="N374" s="257"/>
      <c r="O374" s="258"/>
      <c r="P374" s="258"/>
      <c r="Q374" s="258"/>
      <c r="R374" s="258"/>
      <c r="S374" s="258"/>
      <c r="T374" s="258"/>
      <c r="U374" s="258"/>
      <c r="V374" s="258"/>
      <c r="W374" s="258"/>
      <c r="X374" s="259"/>
      <c r="Y374" s="14"/>
      <c r="Z374" s="14"/>
      <c r="AA374" s="14"/>
      <c r="AB374" s="14"/>
      <c r="AC374" s="14"/>
      <c r="AD374" s="14"/>
      <c r="AE374" s="14"/>
      <c r="AT374" s="260" t="s">
        <v>206</v>
      </c>
      <c r="AU374" s="260" t="s">
        <v>84</v>
      </c>
      <c r="AV374" s="14" t="s">
        <v>84</v>
      </c>
      <c r="AW374" s="14" t="s">
        <v>4</v>
      </c>
      <c r="AX374" s="14" t="s">
        <v>82</v>
      </c>
      <c r="AY374" s="260" t="s">
        <v>194</v>
      </c>
    </row>
    <row r="375" s="2" customFormat="1" ht="24.15" customHeight="1">
      <c r="A375" s="41"/>
      <c r="B375" s="42"/>
      <c r="C375" s="220" t="s">
        <v>346</v>
      </c>
      <c r="D375" s="220" t="s">
        <v>197</v>
      </c>
      <c r="E375" s="221" t="s">
        <v>2523</v>
      </c>
      <c r="F375" s="222" t="s">
        <v>2524</v>
      </c>
      <c r="G375" s="223" t="s">
        <v>461</v>
      </c>
      <c r="H375" s="224">
        <v>13</v>
      </c>
      <c r="I375" s="225"/>
      <c r="J375" s="225"/>
      <c r="K375" s="226">
        <f>ROUND(P375*H375,2)</f>
        <v>0</v>
      </c>
      <c r="L375" s="222" t="s">
        <v>2315</v>
      </c>
      <c r="M375" s="47"/>
      <c r="N375" s="227" t="s">
        <v>20</v>
      </c>
      <c r="O375" s="228" t="s">
        <v>43</v>
      </c>
      <c r="P375" s="229">
        <f>I375+J375</f>
        <v>0</v>
      </c>
      <c r="Q375" s="229">
        <f>ROUND(I375*H375,2)</f>
        <v>0</v>
      </c>
      <c r="R375" s="229">
        <f>ROUND(J375*H375,2)</f>
        <v>0</v>
      </c>
      <c r="S375" s="87"/>
      <c r="T375" s="230">
        <f>S375*H375</f>
        <v>0</v>
      </c>
      <c r="U375" s="230">
        <v>1.0000000000000001E-05</v>
      </c>
      <c r="V375" s="230">
        <f>U375*H375</f>
        <v>0.00013000000000000002</v>
      </c>
      <c r="W375" s="230">
        <v>0</v>
      </c>
      <c r="X375" s="231">
        <f>W375*H375</f>
        <v>0</v>
      </c>
      <c r="Y375" s="41"/>
      <c r="Z375" s="41"/>
      <c r="AA375" s="41"/>
      <c r="AB375" s="41"/>
      <c r="AC375" s="41"/>
      <c r="AD375" s="41"/>
      <c r="AE375" s="41"/>
      <c r="AR375" s="232" t="s">
        <v>202</v>
      </c>
      <c r="AT375" s="232" t="s">
        <v>197</v>
      </c>
      <c r="AU375" s="232" t="s">
        <v>84</v>
      </c>
      <c r="AY375" s="20" t="s">
        <v>194</v>
      </c>
      <c r="BE375" s="233">
        <f>IF(O375="základní",K375,0)</f>
        <v>0</v>
      </c>
      <c r="BF375" s="233">
        <f>IF(O375="snížená",K375,0)</f>
        <v>0</v>
      </c>
      <c r="BG375" s="233">
        <f>IF(O375="zákl. přenesená",K375,0)</f>
        <v>0</v>
      </c>
      <c r="BH375" s="233">
        <f>IF(O375="sníž. přenesená",K375,0)</f>
        <v>0</v>
      </c>
      <c r="BI375" s="233">
        <f>IF(O375="nulová",K375,0)</f>
        <v>0</v>
      </c>
      <c r="BJ375" s="20" t="s">
        <v>82</v>
      </c>
      <c r="BK375" s="233">
        <f>ROUND(P375*H375,2)</f>
        <v>0</v>
      </c>
      <c r="BL375" s="20" t="s">
        <v>202</v>
      </c>
      <c r="BM375" s="232" t="s">
        <v>2525</v>
      </c>
    </row>
    <row r="376" s="2" customFormat="1">
      <c r="A376" s="41"/>
      <c r="B376" s="42"/>
      <c r="C376" s="43"/>
      <c r="D376" s="234" t="s">
        <v>204</v>
      </c>
      <c r="E376" s="43"/>
      <c r="F376" s="235" t="s">
        <v>2526</v>
      </c>
      <c r="G376" s="43"/>
      <c r="H376" s="43"/>
      <c r="I376" s="236"/>
      <c r="J376" s="236"/>
      <c r="K376" s="43"/>
      <c r="L376" s="43"/>
      <c r="M376" s="47"/>
      <c r="N376" s="237"/>
      <c r="O376" s="238"/>
      <c r="P376" s="87"/>
      <c r="Q376" s="87"/>
      <c r="R376" s="87"/>
      <c r="S376" s="87"/>
      <c r="T376" s="87"/>
      <c r="U376" s="87"/>
      <c r="V376" s="87"/>
      <c r="W376" s="87"/>
      <c r="X376" s="88"/>
      <c r="Y376" s="41"/>
      <c r="Z376" s="41"/>
      <c r="AA376" s="41"/>
      <c r="AB376" s="41"/>
      <c r="AC376" s="41"/>
      <c r="AD376" s="41"/>
      <c r="AE376" s="41"/>
      <c r="AT376" s="20" t="s">
        <v>204</v>
      </c>
      <c r="AU376" s="20" t="s">
        <v>84</v>
      </c>
    </row>
    <row r="377" s="13" customFormat="1">
      <c r="A377" s="13"/>
      <c r="B377" s="239"/>
      <c r="C377" s="240"/>
      <c r="D377" s="241" t="s">
        <v>206</v>
      </c>
      <c r="E377" s="242" t="s">
        <v>20</v>
      </c>
      <c r="F377" s="243" t="s">
        <v>2527</v>
      </c>
      <c r="G377" s="240"/>
      <c r="H377" s="242" t="s">
        <v>20</v>
      </c>
      <c r="I377" s="244"/>
      <c r="J377" s="244"/>
      <c r="K377" s="240"/>
      <c r="L377" s="240"/>
      <c r="M377" s="245"/>
      <c r="N377" s="246"/>
      <c r="O377" s="247"/>
      <c r="P377" s="247"/>
      <c r="Q377" s="247"/>
      <c r="R377" s="247"/>
      <c r="S377" s="247"/>
      <c r="T377" s="247"/>
      <c r="U377" s="247"/>
      <c r="V377" s="247"/>
      <c r="W377" s="247"/>
      <c r="X377" s="248"/>
      <c r="Y377" s="13"/>
      <c r="Z377" s="13"/>
      <c r="AA377" s="13"/>
      <c r="AB377" s="13"/>
      <c r="AC377" s="13"/>
      <c r="AD377" s="13"/>
      <c r="AE377" s="13"/>
      <c r="AT377" s="249" t="s">
        <v>206</v>
      </c>
      <c r="AU377" s="249" t="s">
        <v>84</v>
      </c>
      <c r="AV377" s="13" t="s">
        <v>82</v>
      </c>
      <c r="AW377" s="13" t="s">
        <v>5</v>
      </c>
      <c r="AX377" s="13" t="s">
        <v>74</v>
      </c>
      <c r="AY377" s="249" t="s">
        <v>194</v>
      </c>
    </row>
    <row r="378" s="14" customFormat="1">
      <c r="A378" s="14"/>
      <c r="B378" s="250"/>
      <c r="C378" s="251"/>
      <c r="D378" s="241" t="s">
        <v>206</v>
      </c>
      <c r="E378" s="252" t="s">
        <v>20</v>
      </c>
      <c r="F378" s="253" t="s">
        <v>2528</v>
      </c>
      <c r="G378" s="251"/>
      <c r="H378" s="254">
        <v>12</v>
      </c>
      <c r="I378" s="255"/>
      <c r="J378" s="255"/>
      <c r="K378" s="251"/>
      <c r="L378" s="251"/>
      <c r="M378" s="256"/>
      <c r="N378" s="257"/>
      <c r="O378" s="258"/>
      <c r="P378" s="258"/>
      <c r="Q378" s="258"/>
      <c r="R378" s="258"/>
      <c r="S378" s="258"/>
      <c r="T378" s="258"/>
      <c r="U378" s="258"/>
      <c r="V378" s="258"/>
      <c r="W378" s="258"/>
      <c r="X378" s="259"/>
      <c r="Y378" s="14"/>
      <c r="Z378" s="14"/>
      <c r="AA378" s="14"/>
      <c r="AB378" s="14"/>
      <c r="AC378" s="14"/>
      <c r="AD378" s="14"/>
      <c r="AE378" s="14"/>
      <c r="AT378" s="260" t="s">
        <v>206</v>
      </c>
      <c r="AU378" s="260" t="s">
        <v>84</v>
      </c>
      <c r="AV378" s="14" t="s">
        <v>84</v>
      </c>
      <c r="AW378" s="14" t="s">
        <v>5</v>
      </c>
      <c r="AX378" s="14" t="s">
        <v>74</v>
      </c>
      <c r="AY378" s="260" t="s">
        <v>194</v>
      </c>
    </row>
    <row r="379" s="13" customFormat="1">
      <c r="A379" s="13"/>
      <c r="B379" s="239"/>
      <c r="C379" s="240"/>
      <c r="D379" s="241" t="s">
        <v>206</v>
      </c>
      <c r="E379" s="242" t="s">
        <v>20</v>
      </c>
      <c r="F379" s="243" t="s">
        <v>2529</v>
      </c>
      <c r="G379" s="240"/>
      <c r="H379" s="242" t="s">
        <v>20</v>
      </c>
      <c r="I379" s="244"/>
      <c r="J379" s="244"/>
      <c r="K379" s="240"/>
      <c r="L379" s="240"/>
      <c r="M379" s="245"/>
      <c r="N379" s="246"/>
      <c r="O379" s="247"/>
      <c r="P379" s="247"/>
      <c r="Q379" s="247"/>
      <c r="R379" s="247"/>
      <c r="S379" s="247"/>
      <c r="T379" s="247"/>
      <c r="U379" s="247"/>
      <c r="V379" s="247"/>
      <c r="W379" s="247"/>
      <c r="X379" s="248"/>
      <c r="Y379" s="13"/>
      <c r="Z379" s="13"/>
      <c r="AA379" s="13"/>
      <c r="AB379" s="13"/>
      <c r="AC379" s="13"/>
      <c r="AD379" s="13"/>
      <c r="AE379" s="13"/>
      <c r="AT379" s="249" t="s">
        <v>206</v>
      </c>
      <c r="AU379" s="249" t="s">
        <v>84</v>
      </c>
      <c r="AV379" s="13" t="s">
        <v>82</v>
      </c>
      <c r="AW379" s="13" t="s">
        <v>5</v>
      </c>
      <c r="AX379" s="13" t="s">
        <v>74</v>
      </c>
      <c r="AY379" s="249" t="s">
        <v>194</v>
      </c>
    </row>
    <row r="380" s="14" customFormat="1">
      <c r="A380" s="14"/>
      <c r="B380" s="250"/>
      <c r="C380" s="251"/>
      <c r="D380" s="241" t="s">
        <v>206</v>
      </c>
      <c r="E380" s="252" t="s">
        <v>20</v>
      </c>
      <c r="F380" s="253" t="s">
        <v>2530</v>
      </c>
      <c r="G380" s="251"/>
      <c r="H380" s="254">
        <v>1</v>
      </c>
      <c r="I380" s="255"/>
      <c r="J380" s="255"/>
      <c r="K380" s="251"/>
      <c r="L380" s="251"/>
      <c r="M380" s="256"/>
      <c r="N380" s="257"/>
      <c r="O380" s="258"/>
      <c r="P380" s="258"/>
      <c r="Q380" s="258"/>
      <c r="R380" s="258"/>
      <c r="S380" s="258"/>
      <c r="T380" s="258"/>
      <c r="U380" s="258"/>
      <c r="V380" s="258"/>
      <c r="W380" s="258"/>
      <c r="X380" s="259"/>
      <c r="Y380" s="14"/>
      <c r="Z380" s="14"/>
      <c r="AA380" s="14"/>
      <c r="AB380" s="14"/>
      <c r="AC380" s="14"/>
      <c r="AD380" s="14"/>
      <c r="AE380" s="14"/>
      <c r="AT380" s="260" t="s">
        <v>206</v>
      </c>
      <c r="AU380" s="260" t="s">
        <v>84</v>
      </c>
      <c r="AV380" s="14" t="s">
        <v>84</v>
      </c>
      <c r="AW380" s="14" t="s">
        <v>5</v>
      </c>
      <c r="AX380" s="14" t="s">
        <v>74</v>
      </c>
      <c r="AY380" s="260" t="s">
        <v>194</v>
      </c>
    </row>
    <row r="381" s="15" customFormat="1">
      <c r="A381" s="15"/>
      <c r="B381" s="261"/>
      <c r="C381" s="262"/>
      <c r="D381" s="241" t="s">
        <v>206</v>
      </c>
      <c r="E381" s="263" t="s">
        <v>20</v>
      </c>
      <c r="F381" s="264" t="s">
        <v>210</v>
      </c>
      <c r="G381" s="262"/>
      <c r="H381" s="265">
        <v>13</v>
      </c>
      <c r="I381" s="266"/>
      <c r="J381" s="266"/>
      <c r="K381" s="262"/>
      <c r="L381" s="262"/>
      <c r="M381" s="267"/>
      <c r="N381" s="268"/>
      <c r="O381" s="269"/>
      <c r="P381" s="269"/>
      <c r="Q381" s="269"/>
      <c r="R381" s="269"/>
      <c r="S381" s="269"/>
      <c r="T381" s="269"/>
      <c r="U381" s="269"/>
      <c r="V381" s="269"/>
      <c r="W381" s="269"/>
      <c r="X381" s="270"/>
      <c r="Y381" s="15"/>
      <c r="Z381" s="15"/>
      <c r="AA381" s="15"/>
      <c r="AB381" s="15"/>
      <c r="AC381" s="15"/>
      <c r="AD381" s="15"/>
      <c r="AE381" s="15"/>
      <c r="AT381" s="271" t="s">
        <v>206</v>
      </c>
      <c r="AU381" s="271" t="s">
        <v>84</v>
      </c>
      <c r="AV381" s="15" t="s">
        <v>202</v>
      </c>
      <c r="AW381" s="15" t="s">
        <v>5</v>
      </c>
      <c r="AX381" s="15" t="s">
        <v>82</v>
      </c>
      <c r="AY381" s="271" t="s">
        <v>194</v>
      </c>
    </row>
    <row r="382" s="2" customFormat="1" ht="24.15" customHeight="1">
      <c r="A382" s="41"/>
      <c r="B382" s="42"/>
      <c r="C382" s="283" t="s">
        <v>351</v>
      </c>
      <c r="D382" s="283" t="s">
        <v>418</v>
      </c>
      <c r="E382" s="284" t="s">
        <v>2531</v>
      </c>
      <c r="F382" s="285" t="s">
        <v>2532</v>
      </c>
      <c r="G382" s="286" t="s">
        <v>461</v>
      </c>
      <c r="H382" s="287">
        <v>14.422000000000001</v>
      </c>
      <c r="I382" s="288"/>
      <c r="J382" s="289"/>
      <c r="K382" s="290">
        <f>ROUND(P382*H382,2)</f>
        <v>0</v>
      </c>
      <c r="L382" s="285" t="s">
        <v>2315</v>
      </c>
      <c r="M382" s="291"/>
      <c r="N382" s="292" t="s">
        <v>20</v>
      </c>
      <c r="O382" s="228" t="s">
        <v>43</v>
      </c>
      <c r="P382" s="229">
        <f>I382+J382</f>
        <v>0</v>
      </c>
      <c r="Q382" s="229">
        <f>ROUND(I382*H382,2)</f>
        <v>0</v>
      </c>
      <c r="R382" s="229">
        <f>ROUND(J382*H382,2)</f>
        <v>0</v>
      </c>
      <c r="S382" s="87"/>
      <c r="T382" s="230">
        <f>S382*H382</f>
        <v>0</v>
      </c>
      <c r="U382" s="230">
        <v>0.0051000000000000004</v>
      </c>
      <c r="V382" s="230">
        <f>U382*H382</f>
        <v>0.073552200000000012</v>
      </c>
      <c r="W382" s="230">
        <v>0</v>
      </c>
      <c r="X382" s="231">
        <f>W382*H382</f>
        <v>0</v>
      </c>
      <c r="Y382" s="41"/>
      <c r="Z382" s="41"/>
      <c r="AA382" s="41"/>
      <c r="AB382" s="41"/>
      <c r="AC382" s="41"/>
      <c r="AD382" s="41"/>
      <c r="AE382" s="41"/>
      <c r="AR382" s="232" t="s">
        <v>243</v>
      </c>
      <c r="AT382" s="232" t="s">
        <v>418</v>
      </c>
      <c r="AU382" s="232" t="s">
        <v>84</v>
      </c>
      <c r="AY382" s="20" t="s">
        <v>194</v>
      </c>
      <c r="BE382" s="233">
        <f>IF(O382="základní",K382,0)</f>
        <v>0</v>
      </c>
      <c r="BF382" s="233">
        <f>IF(O382="snížená",K382,0)</f>
        <v>0</v>
      </c>
      <c r="BG382" s="233">
        <f>IF(O382="zákl. přenesená",K382,0)</f>
        <v>0</v>
      </c>
      <c r="BH382" s="233">
        <f>IF(O382="sníž. přenesená",K382,0)</f>
        <v>0</v>
      </c>
      <c r="BI382" s="233">
        <f>IF(O382="nulová",K382,0)</f>
        <v>0</v>
      </c>
      <c r="BJ382" s="20" t="s">
        <v>82</v>
      </c>
      <c r="BK382" s="233">
        <f>ROUND(P382*H382,2)</f>
        <v>0</v>
      </c>
      <c r="BL382" s="20" t="s">
        <v>202</v>
      </c>
      <c r="BM382" s="232" t="s">
        <v>2533</v>
      </c>
    </row>
    <row r="383" s="13" customFormat="1">
      <c r="A383" s="13"/>
      <c r="B383" s="239"/>
      <c r="C383" s="240"/>
      <c r="D383" s="241" t="s">
        <v>206</v>
      </c>
      <c r="E383" s="242" t="s">
        <v>20</v>
      </c>
      <c r="F383" s="243" t="s">
        <v>2534</v>
      </c>
      <c r="G383" s="240"/>
      <c r="H383" s="242" t="s">
        <v>20</v>
      </c>
      <c r="I383" s="244"/>
      <c r="J383" s="244"/>
      <c r="K383" s="240"/>
      <c r="L383" s="240"/>
      <c r="M383" s="245"/>
      <c r="N383" s="246"/>
      <c r="O383" s="247"/>
      <c r="P383" s="247"/>
      <c r="Q383" s="247"/>
      <c r="R383" s="247"/>
      <c r="S383" s="247"/>
      <c r="T383" s="247"/>
      <c r="U383" s="247"/>
      <c r="V383" s="247"/>
      <c r="W383" s="247"/>
      <c r="X383" s="248"/>
      <c r="Y383" s="13"/>
      <c r="Z383" s="13"/>
      <c r="AA383" s="13"/>
      <c r="AB383" s="13"/>
      <c r="AC383" s="13"/>
      <c r="AD383" s="13"/>
      <c r="AE383" s="13"/>
      <c r="AT383" s="249" t="s">
        <v>206</v>
      </c>
      <c r="AU383" s="249" t="s">
        <v>84</v>
      </c>
      <c r="AV383" s="13" t="s">
        <v>82</v>
      </c>
      <c r="AW383" s="13" t="s">
        <v>5</v>
      </c>
      <c r="AX383" s="13" t="s">
        <v>74</v>
      </c>
      <c r="AY383" s="249" t="s">
        <v>194</v>
      </c>
    </row>
    <row r="384" s="14" customFormat="1">
      <c r="A384" s="14"/>
      <c r="B384" s="250"/>
      <c r="C384" s="251"/>
      <c r="D384" s="241" t="s">
        <v>206</v>
      </c>
      <c r="E384" s="252" t="s">
        <v>20</v>
      </c>
      <c r="F384" s="253" t="s">
        <v>2535</v>
      </c>
      <c r="G384" s="251"/>
      <c r="H384" s="254">
        <v>14.209</v>
      </c>
      <c r="I384" s="255"/>
      <c r="J384" s="255"/>
      <c r="K384" s="251"/>
      <c r="L384" s="251"/>
      <c r="M384" s="256"/>
      <c r="N384" s="257"/>
      <c r="O384" s="258"/>
      <c r="P384" s="258"/>
      <c r="Q384" s="258"/>
      <c r="R384" s="258"/>
      <c r="S384" s="258"/>
      <c r="T384" s="258"/>
      <c r="U384" s="258"/>
      <c r="V384" s="258"/>
      <c r="W384" s="258"/>
      <c r="X384" s="259"/>
      <c r="Y384" s="14"/>
      <c r="Z384" s="14"/>
      <c r="AA384" s="14"/>
      <c r="AB384" s="14"/>
      <c r="AC384" s="14"/>
      <c r="AD384" s="14"/>
      <c r="AE384" s="14"/>
      <c r="AT384" s="260" t="s">
        <v>206</v>
      </c>
      <c r="AU384" s="260" t="s">
        <v>84</v>
      </c>
      <c r="AV384" s="14" t="s">
        <v>84</v>
      </c>
      <c r="AW384" s="14" t="s">
        <v>5</v>
      </c>
      <c r="AX384" s="14" t="s">
        <v>74</v>
      </c>
      <c r="AY384" s="260" t="s">
        <v>194</v>
      </c>
    </row>
    <row r="385" s="15" customFormat="1">
      <c r="A385" s="15"/>
      <c r="B385" s="261"/>
      <c r="C385" s="262"/>
      <c r="D385" s="241" t="s">
        <v>206</v>
      </c>
      <c r="E385" s="263" t="s">
        <v>20</v>
      </c>
      <c r="F385" s="264" t="s">
        <v>210</v>
      </c>
      <c r="G385" s="262"/>
      <c r="H385" s="265">
        <v>14.209</v>
      </c>
      <c r="I385" s="266"/>
      <c r="J385" s="266"/>
      <c r="K385" s="262"/>
      <c r="L385" s="262"/>
      <c r="M385" s="267"/>
      <c r="N385" s="268"/>
      <c r="O385" s="269"/>
      <c r="P385" s="269"/>
      <c r="Q385" s="269"/>
      <c r="R385" s="269"/>
      <c r="S385" s="269"/>
      <c r="T385" s="269"/>
      <c r="U385" s="269"/>
      <c r="V385" s="269"/>
      <c r="W385" s="269"/>
      <c r="X385" s="270"/>
      <c r="Y385" s="15"/>
      <c r="Z385" s="15"/>
      <c r="AA385" s="15"/>
      <c r="AB385" s="15"/>
      <c r="AC385" s="15"/>
      <c r="AD385" s="15"/>
      <c r="AE385" s="15"/>
      <c r="AT385" s="271" t="s">
        <v>206</v>
      </c>
      <c r="AU385" s="271" t="s">
        <v>84</v>
      </c>
      <c r="AV385" s="15" t="s">
        <v>202</v>
      </c>
      <c r="AW385" s="15" t="s">
        <v>5</v>
      </c>
      <c r="AX385" s="15" t="s">
        <v>82</v>
      </c>
      <c r="AY385" s="271" t="s">
        <v>194</v>
      </c>
    </row>
    <row r="386" s="14" customFormat="1">
      <c r="A386" s="14"/>
      <c r="B386" s="250"/>
      <c r="C386" s="251"/>
      <c r="D386" s="241" t="s">
        <v>206</v>
      </c>
      <c r="E386" s="251"/>
      <c r="F386" s="253" t="s">
        <v>2536</v>
      </c>
      <c r="G386" s="251"/>
      <c r="H386" s="254">
        <v>14.422000000000001</v>
      </c>
      <c r="I386" s="255"/>
      <c r="J386" s="255"/>
      <c r="K386" s="251"/>
      <c r="L386" s="251"/>
      <c r="M386" s="256"/>
      <c r="N386" s="257"/>
      <c r="O386" s="258"/>
      <c r="P386" s="258"/>
      <c r="Q386" s="258"/>
      <c r="R386" s="258"/>
      <c r="S386" s="258"/>
      <c r="T386" s="258"/>
      <c r="U386" s="258"/>
      <c r="V386" s="258"/>
      <c r="W386" s="258"/>
      <c r="X386" s="259"/>
      <c r="Y386" s="14"/>
      <c r="Z386" s="14"/>
      <c r="AA386" s="14"/>
      <c r="AB386" s="14"/>
      <c r="AC386" s="14"/>
      <c r="AD386" s="14"/>
      <c r="AE386" s="14"/>
      <c r="AT386" s="260" t="s">
        <v>206</v>
      </c>
      <c r="AU386" s="260" t="s">
        <v>84</v>
      </c>
      <c r="AV386" s="14" t="s">
        <v>84</v>
      </c>
      <c r="AW386" s="14" t="s">
        <v>4</v>
      </c>
      <c r="AX386" s="14" t="s">
        <v>82</v>
      </c>
      <c r="AY386" s="260" t="s">
        <v>194</v>
      </c>
    </row>
    <row r="387" s="2" customFormat="1" ht="24.15" customHeight="1">
      <c r="A387" s="41"/>
      <c r="B387" s="42"/>
      <c r="C387" s="220" t="s">
        <v>353</v>
      </c>
      <c r="D387" s="220" t="s">
        <v>197</v>
      </c>
      <c r="E387" s="221" t="s">
        <v>2537</v>
      </c>
      <c r="F387" s="222" t="s">
        <v>2538</v>
      </c>
      <c r="G387" s="223" t="s">
        <v>461</v>
      </c>
      <c r="H387" s="224">
        <v>72.599999999999994</v>
      </c>
      <c r="I387" s="225"/>
      <c r="J387" s="225"/>
      <c r="K387" s="226">
        <f>ROUND(P387*H387,2)</f>
        <v>0</v>
      </c>
      <c r="L387" s="222" t="s">
        <v>2315</v>
      </c>
      <c r="M387" s="47"/>
      <c r="N387" s="227" t="s">
        <v>20</v>
      </c>
      <c r="O387" s="228" t="s">
        <v>43</v>
      </c>
      <c r="P387" s="229">
        <f>I387+J387</f>
        <v>0</v>
      </c>
      <c r="Q387" s="229">
        <f>ROUND(I387*H387,2)</f>
        <v>0</v>
      </c>
      <c r="R387" s="229">
        <f>ROUND(J387*H387,2)</f>
        <v>0</v>
      </c>
      <c r="S387" s="87"/>
      <c r="T387" s="230">
        <f>S387*H387</f>
        <v>0</v>
      </c>
      <c r="U387" s="230">
        <v>2.0000000000000002E-05</v>
      </c>
      <c r="V387" s="230">
        <f>U387*H387</f>
        <v>0.001452</v>
      </c>
      <c r="W387" s="230">
        <v>0</v>
      </c>
      <c r="X387" s="231">
        <f>W387*H387</f>
        <v>0</v>
      </c>
      <c r="Y387" s="41"/>
      <c r="Z387" s="41"/>
      <c r="AA387" s="41"/>
      <c r="AB387" s="41"/>
      <c r="AC387" s="41"/>
      <c r="AD387" s="41"/>
      <c r="AE387" s="41"/>
      <c r="AR387" s="232" t="s">
        <v>202</v>
      </c>
      <c r="AT387" s="232" t="s">
        <v>197</v>
      </c>
      <c r="AU387" s="232" t="s">
        <v>84</v>
      </c>
      <c r="AY387" s="20" t="s">
        <v>194</v>
      </c>
      <c r="BE387" s="233">
        <f>IF(O387="základní",K387,0)</f>
        <v>0</v>
      </c>
      <c r="BF387" s="233">
        <f>IF(O387="snížená",K387,0)</f>
        <v>0</v>
      </c>
      <c r="BG387" s="233">
        <f>IF(O387="zákl. přenesená",K387,0)</f>
        <v>0</v>
      </c>
      <c r="BH387" s="233">
        <f>IF(O387="sníž. přenesená",K387,0)</f>
        <v>0</v>
      </c>
      <c r="BI387" s="233">
        <f>IF(O387="nulová",K387,0)</f>
        <v>0</v>
      </c>
      <c r="BJ387" s="20" t="s">
        <v>82</v>
      </c>
      <c r="BK387" s="233">
        <f>ROUND(P387*H387,2)</f>
        <v>0</v>
      </c>
      <c r="BL387" s="20" t="s">
        <v>202</v>
      </c>
      <c r="BM387" s="232" t="s">
        <v>2539</v>
      </c>
    </row>
    <row r="388" s="2" customFormat="1">
      <c r="A388" s="41"/>
      <c r="B388" s="42"/>
      <c r="C388" s="43"/>
      <c r="D388" s="234" t="s">
        <v>204</v>
      </c>
      <c r="E388" s="43"/>
      <c r="F388" s="235" t="s">
        <v>2540</v>
      </c>
      <c r="G388" s="43"/>
      <c r="H388" s="43"/>
      <c r="I388" s="236"/>
      <c r="J388" s="236"/>
      <c r="K388" s="43"/>
      <c r="L388" s="43"/>
      <c r="M388" s="47"/>
      <c r="N388" s="237"/>
      <c r="O388" s="238"/>
      <c r="P388" s="87"/>
      <c r="Q388" s="87"/>
      <c r="R388" s="87"/>
      <c r="S388" s="87"/>
      <c r="T388" s="87"/>
      <c r="U388" s="87"/>
      <c r="V388" s="87"/>
      <c r="W388" s="87"/>
      <c r="X388" s="88"/>
      <c r="Y388" s="41"/>
      <c r="Z388" s="41"/>
      <c r="AA388" s="41"/>
      <c r="AB388" s="41"/>
      <c r="AC388" s="41"/>
      <c r="AD388" s="41"/>
      <c r="AE388" s="41"/>
      <c r="AT388" s="20" t="s">
        <v>204</v>
      </c>
      <c r="AU388" s="20" t="s">
        <v>84</v>
      </c>
    </row>
    <row r="389" s="13" customFormat="1">
      <c r="A389" s="13"/>
      <c r="B389" s="239"/>
      <c r="C389" s="240"/>
      <c r="D389" s="241" t="s">
        <v>206</v>
      </c>
      <c r="E389" s="242" t="s">
        <v>20</v>
      </c>
      <c r="F389" s="243" t="s">
        <v>2541</v>
      </c>
      <c r="G389" s="240"/>
      <c r="H389" s="242" t="s">
        <v>20</v>
      </c>
      <c r="I389" s="244"/>
      <c r="J389" s="244"/>
      <c r="K389" s="240"/>
      <c r="L389" s="240"/>
      <c r="M389" s="245"/>
      <c r="N389" s="246"/>
      <c r="O389" s="247"/>
      <c r="P389" s="247"/>
      <c r="Q389" s="247"/>
      <c r="R389" s="247"/>
      <c r="S389" s="247"/>
      <c r="T389" s="247"/>
      <c r="U389" s="247"/>
      <c r="V389" s="247"/>
      <c r="W389" s="247"/>
      <c r="X389" s="248"/>
      <c r="Y389" s="13"/>
      <c r="Z389" s="13"/>
      <c r="AA389" s="13"/>
      <c r="AB389" s="13"/>
      <c r="AC389" s="13"/>
      <c r="AD389" s="13"/>
      <c r="AE389" s="13"/>
      <c r="AT389" s="249" t="s">
        <v>206</v>
      </c>
      <c r="AU389" s="249" t="s">
        <v>84</v>
      </c>
      <c r="AV389" s="13" t="s">
        <v>82</v>
      </c>
      <c r="AW389" s="13" t="s">
        <v>5</v>
      </c>
      <c r="AX389" s="13" t="s">
        <v>74</v>
      </c>
      <c r="AY389" s="249" t="s">
        <v>194</v>
      </c>
    </row>
    <row r="390" s="13" customFormat="1">
      <c r="A390" s="13"/>
      <c r="B390" s="239"/>
      <c r="C390" s="240"/>
      <c r="D390" s="241" t="s">
        <v>206</v>
      </c>
      <c r="E390" s="242" t="s">
        <v>20</v>
      </c>
      <c r="F390" s="243" t="s">
        <v>2492</v>
      </c>
      <c r="G390" s="240"/>
      <c r="H390" s="242" t="s">
        <v>20</v>
      </c>
      <c r="I390" s="244"/>
      <c r="J390" s="244"/>
      <c r="K390" s="240"/>
      <c r="L390" s="240"/>
      <c r="M390" s="245"/>
      <c r="N390" s="246"/>
      <c r="O390" s="247"/>
      <c r="P390" s="247"/>
      <c r="Q390" s="247"/>
      <c r="R390" s="247"/>
      <c r="S390" s="247"/>
      <c r="T390" s="247"/>
      <c r="U390" s="247"/>
      <c r="V390" s="247"/>
      <c r="W390" s="247"/>
      <c r="X390" s="248"/>
      <c r="Y390" s="13"/>
      <c r="Z390" s="13"/>
      <c r="AA390" s="13"/>
      <c r="AB390" s="13"/>
      <c r="AC390" s="13"/>
      <c r="AD390" s="13"/>
      <c r="AE390" s="13"/>
      <c r="AT390" s="249" t="s">
        <v>206</v>
      </c>
      <c r="AU390" s="249" t="s">
        <v>84</v>
      </c>
      <c r="AV390" s="13" t="s">
        <v>82</v>
      </c>
      <c r="AW390" s="13" t="s">
        <v>5</v>
      </c>
      <c r="AX390" s="13" t="s">
        <v>74</v>
      </c>
      <c r="AY390" s="249" t="s">
        <v>194</v>
      </c>
    </row>
    <row r="391" s="14" customFormat="1">
      <c r="A391" s="14"/>
      <c r="B391" s="250"/>
      <c r="C391" s="251"/>
      <c r="D391" s="241" t="s">
        <v>206</v>
      </c>
      <c r="E391" s="252" t="s">
        <v>20</v>
      </c>
      <c r="F391" s="253" t="s">
        <v>2542</v>
      </c>
      <c r="G391" s="251"/>
      <c r="H391" s="254">
        <v>72.599999999999994</v>
      </c>
      <c r="I391" s="255"/>
      <c r="J391" s="255"/>
      <c r="K391" s="251"/>
      <c r="L391" s="251"/>
      <c r="M391" s="256"/>
      <c r="N391" s="257"/>
      <c r="O391" s="258"/>
      <c r="P391" s="258"/>
      <c r="Q391" s="258"/>
      <c r="R391" s="258"/>
      <c r="S391" s="258"/>
      <c r="T391" s="258"/>
      <c r="U391" s="258"/>
      <c r="V391" s="258"/>
      <c r="W391" s="258"/>
      <c r="X391" s="259"/>
      <c r="Y391" s="14"/>
      <c r="Z391" s="14"/>
      <c r="AA391" s="14"/>
      <c r="AB391" s="14"/>
      <c r="AC391" s="14"/>
      <c r="AD391" s="14"/>
      <c r="AE391" s="14"/>
      <c r="AT391" s="260" t="s">
        <v>206</v>
      </c>
      <c r="AU391" s="260" t="s">
        <v>84</v>
      </c>
      <c r="AV391" s="14" t="s">
        <v>84</v>
      </c>
      <c r="AW391" s="14" t="s">
        <v>5</v>
      </c>
      <c r="AX391" s="14" t="s">
        <v>74</v>
      </c>
      <c r="AY391" s="260" t="s">
        <v>194</v>
      </c>
    </row>
    <row r="392" s="15" customFormat="1">
      <c r="A392" s="15"/>
      <c r="B392" s="261"/>
      <c r="C392" s="262"/>
      <c r="D392" s="241" t="s">
        <v>206</v>
      </c>
      <c r="E392" s="263" t="s">
        <v>20</v>
      </c>
      <c r="F392" s="264" t="s">
        <v>210</v>
      </c>
      <c r="G392" s="262"/>
      <c r="H392" s="265">
        <v>72.599999999999994</v>
      </c>
      <c r="I392" s="266"/>
      <c r="J392" s="266"/>
      <c r="K392" s="262"/>
      <c r="L392" s="262"/>
      <c r="M392" s="267"/>
      <c r="N392" s="268"/>
      <c r="O392" s="269"/>
      <c r="P392" s="269"/>
      <c r="Q392" s="269"/>
      <c r="R392" s="269"/>
      <c r="S392" s="269"/>
      <c r="T392" s="269"/>
      <c r="U392" s="269"/>
      <c r="V392" s="269"/>
      <c r="W392" s="269"/>
      <c r="X392" s="270"/>
      <c r="Y392" s="15"/>
      <c r="Z392" s="15"/>
      <c r="AA392" s="15"/>
      <c r="AB392" s="15"/>
      <c r="AC392" s="15"/>
      <c r="AD392" s="15"/>
      <c r="AE392" s="15"/>
      <c r="AT392" s="271" t="s">
        <v>206</v>
      </c>
      <c r="AU392" s="271" t="s">
        <v>84</v>
      </c>
      <c r="AV392" s="15" t="s">
        <v>202</v>
      </c>
      <c r="AW392" s="15" t="s">
        <v>5</v>
      </c>
      <c r="AX392" s="15" t="s">
        <v>82</v>
      </c>
      <c r="AY392" s="271" t="s">
        <v>194</v>
      </c>
    </row>
    <row r="393" s="2" customFormat="1" ht="24.15" customHeight="1">
      <c r="A393" s="41"/>
      <c r="B393" s="42"/>
      <c r="C393" s="283" t="s">
        <v>361</v>
      </c>
      <c r="D393" s="283" t="s">
        <v>418</v>
      </c>
      <c r="E393" s="284" t="s">
        <v>2543</v>
      </c>
      <c r="F393" s="285" t="s">
        <v>2544</v>
      </c>
      <c r="G393" s="286" t="s">
        <v>461</v>
      </c>
      <c r="H393" s="287">
        <v>80.540000000000006</v>
      </c>
      <c r="I393" s="288"/>
      <c r="J393" s="289"/>
      <c r="K393" s="290">
        <f>ROUND(P393*H393,2)</f>
        <v>0</v>
      </c>
      <c r="L393" s="285" t="s">
        <v>2315</v>
      </c>
      <c r="M393" s="291"/>
      <c r="N393" s="292" t="s">
        <v>20</v>
      </c>
      <c r="O393" s="228" t="s">
        <v>43</v>
      </c>
      <c r="P393" s="229">
        <f>I393+J393</f>
        <v>0</v>
      </c>
      <c r="Q393" s="229">
        <f>ROUND(I393*H393,2)</f>
        <v>0</v>
      </c>
      <c r="R393" s="229">
        <f>ROUND(J393*H393,2)</f>
        <v>0</v>
      </c>
      <c r="S393" s="87"/>
      <c r="T393" s="230">
        <f>S393*H393</f>
        <v>0</v>
      </c>
      <c r="U393" s="230">
        <v>0.0080000000000000002</v>
      </c>
      <c r="V393" s="230">
        <f>U393*H393</f>
        <v>0.64432000000000011</v>
      </c>
      <c r="W393" s="230">
        <v>0</v>
      </c>
      <c r="X393" s="231">
        <f>W393*H393</f>
        <v>0</v>
      </c>
      <c r="Y393" s="41"/>
      <c r="Z393" s="41"/>
      <c r="AA393" s="41"/>
      <c r="AB393" s="41"/>
      <c r="AC393" s="41"/>
      <c r="AD393" s="41"/>
      <c r="AE393" s="41"/>
      <c r="AR393" s="232" t="s">
        <v>243</v>
      </c>
      <c r="AT393" s="232" t="s">
        <v>418</v>
      </c>
      <c r="AU393" s="232" t="s">
        <v>84</v>
      </c>
      <c r="AY393" s="20" t="s">
        <v>194</v>
      </c>
      <c r="BE393" s="233">
        <f>IF(O393="základní",K393,0)</f>
        <v>0</v>
      </c>
      <c r="BF393" s="233">
        <f>IF(O393="snížená",K393,0)</f>
        <v>0</v>
      </c>
      <c r="BG393" s="233">
        <f>IF(O393="zákl. přenesená",K393,0)</f>
        <v>0</v>
      </c>
      <c r="BH393" s="233">
        <f>IF(O393="sníž. přenesená",K393,0)</f>
        <v>0</v>
      </c>
      <c r="BI393" s="233">
        <f>IF(O393="nulová",K393,0)</f>
        <v>0</v>
      </c>
      <c r="BJ393" s="20" t="s">
        <v>82</v>
      </c>
      <c r="BK393" s="233">
        <f>ROUND(P393*H393,2)</f>
        <v>0</v>
      </c>
      <c r="BL393" s="20" t="s">
        <v>202</v>
      </c>
      <c r="BM393" s="232" t="s">
        <v>2545</v>
      </c>
    </row>
    <row r="394" s="13" customFormat="1">
      <c r="A394" s="13"/>
      <c r="B394" s="239"/>
      <c r="C394" s="240"/>
      <c r="D394" s="241" t="s">
        <v>206</v>
      </c>
      <c r="E394" s="242" t="s">
        <v>20</v>
      </c>
      <c r="F394" s="243" t="s">
        <v>2546</v>
      </c>
      <c r="G394" s="240"/>
      <c r="H394" s="242" t="s">
        <v>20</v>
      </c>
      <c r="I394" s="244"/>
      <c r="J394" s="244"/>
      <c r="K394" s="240"/>
      <c r="L394" s="240"/>
      <c r="M394" s="245"/>
      <c r="N394" s="246"/>
      <c r="O394" s="247"/>
      <c r="P394" s="247"/>
      <c r="Q394" s="247"/>
      <c r="R394" s="247"/>
      <c r="S394" s="247"/>
      <c r="T394" s="247"/>
      <c r="U394" s="247"/>
      <c r="V394" s="247"/>
      <c r="W394" s="247"/>
      <c r="X394" s="248"/>
      <c r="Y394" s="13"/>
      <c r="Z394" s="13"/>
      <c r="AA394" s="13"/>
      <c r="AB394" s="13"/>
      <c r="AC394" s="13"/>
      <c r="AD394" s="13"/>
      <c r="AE394" s="13"/>
      <c r="AT394" s="249" t="s">
        <v>206</v>
      </c>
      <c r="AU394" s="249" t="s">
        <v>84</v>
      </c>
      <c r="AV394" s="13" t="s">
        <v>82</v>
      </c>
      <c r="AW394" s="13" t="s">
        <v>5</v>
      </c>
      <c r="AX394" s="13" t="s">
        <v>74</v>
      </c>
      <c r="AY394" s="249" t="s">
        <v>194</v>
      </c>
    </row>
    <row r="395" s="13" customFormat="1">
      <c r="A395" s="13"/>
      <c r="B395" s="239"/>
      <c r="C395" s="240"/>
      <c r="D395" s="241" t="s">
        <v>206</v>
      </c>
      <c r="E395" s="242" t="s">
        <v>20</v>
      </c>
      <c r="F395" s="243" t="s">
        <v>2492</v>
      </c>
      <c r="G395" s="240"/>
      <c r="H395" s="242" t="s">
        <v>20</v>
      </c>
      <c r="I395" s="244"/>
      <c r="J395" s="244"/>
      <c r="K395" s="240"/>
      <c r="L395" s="240"/>
      <c r="M395" s="245"/>
      <c r="N395" s="246"/>
      <c r="O395" s="247"/>
      <c r="P395" s="247"/>
      <c r="Q395" s="247"/>
      <c r="R395" s="247"/>
      <c r="S395" s="247"/>
      <c r="T395" s="247"/>
      <c r="U395" s="247"/>
      <c r="V395" s="247"/>
      <c r="W395" s="247"/>
      <c r="X395" s="248"/>
      <c r="Y395" s="13"/>
      <c r="Z395" s="13"/>
      <c r="AA395" s="13"/>
      <c r="AB395" s="13"/>
      <c r="AC395" s="13"/>
      <c r="AD395" s="13"/>
      <c r="AE395" s="13"/>
      <c r="AT395" s="249" t="s">
        <v>206</v>
      </c>
      <c r="AU395" s="249" t="s">
        <v>84</v>
      </c>
      <c r="AV395" s="13" t="s">
        <v>82</v>
      </c>
      <c r="AW395" s="13" t="s">
        <v>5</v>
      </c>
      <c r="AX395" s="13" t="s">
        <v>74</v>
      </c>
      <c r="AY395" s="249" t="s">
        <v>194</v>
      </c>
    </row>
    <row r="396" s="14" customFormat="1">
      <c r="A396" s="14"/>
      <c r="B396" s="250"/>
      <c r="C396" s="251"/>
      <c r="D396" s="241" t="s">
        <v>206</v>
      </c>
      <c r="E396" s="252" t="s">
        <v>20</v>
      </c>
      <c r="F396" s="253" t="s">
        <v>2547</v>
      </c>
      <c r="G396" s="251"/>
      <c r="H396" s="254">
        <v>79.349999999999994</v>
      </c>
      <c r="I396" s="255"/>
      <c r="J396" s="255"/>
      <c r="K396" s="251"/>
      <c r="L396" s="251"/>
      <c r="M396" s="256"/>
      <c r="N396" s="257"/>
      <c r="O396" s="258"/>
      <c r="P396" s="258"/>
      <c r="Q396" s="258"/>
      <c r="R396" s="258"/>
      <c r="S396" s="258"/>
      <c r="T396" s="258"/>
      <c r="U396" s="258"/>
      <c r="V396" s="258"/>
      <c r="W396" s="258"/>
      <c r="X396" s="259"/>
      <c r="Y396" s="14"/>
      <c r="Z396" s="14"/>
      <c r="AA396" s="14"/>
      <c r="AB396" s="14"/>
      <c r="AC396" s="14"/>
      <c r="AD396" s="14"/>
      <c r="AE396" s="14"/>
      <c r="AT396" s="260" t="s">
        <v>206</v>
      </c>
      <c r="AU396" s="260" t="s">
        <v>84</v>
      </c>
      <c r="AV396" s="14" t="s">
        <v>84</v>
      </c>
      <c r="AW396" s="14" t="s">
        <v>5</v>
      </c>
      <c r="AX396" s="14" t="s">
        <v>74</v>
      </c>
      <c r="AY396" s="260" t="s">
        <v>194</v>
      </c>
    </row>
    <row r="397" s="15" customFormat="1">
      <c r="A397" s="15"/>
      <c r="B397" s="261"/>
      <c r="C397" s="262"/>
      <c r="D397" s="241" t="s">
        <v>206</v>
      </c>
      <c r="E397" s="263" t="s">
        <v>20</v>
      </c>
      <c r="F397" s="264" t="s">
        <v>210</v>
      </c>
      <c r="G397" s="262"/>
      <c r="H397" s="265">
        <v>79.349999999999994</v>
      </c>
      <c r="I397" s="266"/>
      <c r="J397" s="266"/>
      <c r="K397" s="262"/>
      <c r="L397" s="262"/>
      <c r="M397" s="267"/>
      <c r="N397" s="268"/>
      <c r="O397" s="269"/>
      <c r="P397" s="269"/>
      <c r="Q397" s="269"/>
      <c r="R397" s="269"/>
      <c r="S397" s="269"/>
      <c r="T397" s="269"/>
      <c r="U397" s="269"/>
      <c r="V397" s="269"/>
      <c r="W397" s="269"/>
      <c r="X397" s="270"/>
      <c r="Y397" s="15"/>
      <c r="Z397" s="15"/>
      <c r="AA397" s="15"/>
      <c r="AB397" s="15"/>
      <c r="AC397" s="15"/>
      <c r="AD397" s="15"/>
      <c r="AE397" s="15"/>
      <c r="AT397" s="271" t="s">
        <v>206</v>
      </c>
      <c r="AU397" s="271" t="s">
        <v>84</v>
      </c>
      <c r="AV397" s="15" t="s">
        <v>202</v>
      </c>
      <c r="AW397" s="15" t="s">
        <v>5</v>
      </c>
      <c r="AX397" s="15" t="s">
        <v>82</v>
      </c>
      <c r="AY397" s="271" t="s">
        <v>194</v>
      </c>
    </row>
    <row r="398" s="14" customFormat="1">
      <c r="A398" s="14"/>
      <c r="B398" s="250"/>
      <c r="C398" s="251"/>
      <c r="D398" s="241" t="s">
        <v>206</v>
      </c>
      <c r="E398" s="251"/>
      <c r="F398" s="253" t="s">
        <v>2548</v>
      </c>
      <c r="G398" s="251"/>
      <c r="H398" s="254">
        <v>80.540000000000006</v>
      </c>
      <c r="I398" s="255"/>
      <c r="J398" s="255"/>
      <c r="K398" s="251"/>
      <c r="L398" s="251"/>
      <c r="M398" s="256"/>
      <c r="N398" s="257"/>
      <c r="O398" s="258"/>
      <c r="P398" s="258"/>
      <c r="Q398" s="258"/>
      <c r="R398" s="258"/>
      <c r="S398" s="258"/>
      <c r="T398" s="258"/>
      <c r="U398" s="258"/>
      <c r="V398" s="258"/>
      <c r="W398" s="258"/>
      <c r="X398" s="259"/>
      <c r="Y398" s="14"/>
      <c r="Z398" s="14"/>
      <c r="AA398" s="14"/>
      <c r="AB398" s="14"/>
      <c r="AC398" s="14"/>
      <c r="AD398" s="14"/>
      <c r="AE398" s="14"/>
      <c r="AT398" s="260" t="s">
        <v>206</v>
      </c>
      <c r="AU398" s="260" t="s">
        <v>84</v>
      </c>
      <c r="AV398" s="14" t="s">
        <v>84</v>
      </c>
      <c r="AW398" s="14" t="s">
        <v>4</v>
      </c>
      <c r="AX398" s="14" t="s">
        <v>82</v>
      </c>
      <c r="AY398" s="260" t="s">
        <v>194</v>
      </c>
    </row>
    <row r="399" s="2" customFormat="1" ht="24.15" customHeight="1">
      <c r="A399" s="41"/>
      <c r="B399" s="42"/>
      <c r="C399" s="220" t="s">
        <v>364</v>
      </c>
      <c r="D399" s="220" t="s">
        <v>197</v>
      </c>
      <c r="E399" s="221" t="s">
        <v>2549</v>
      </c>
      <c r="F399" s="222" t="s">
        <v>2550</v>
      </c>
      <c r="G399" s="223" t="s">
        <v>503</v>
      </c>
      <c r="H399" s="224">
        <v>2</v>
      </c>
      <c r="I399" s="225"/>
      <c r="J399" s="225"/>
      <c r="K399" s="226">
        <f>ROUND(P399*H399,2)</f>
        <v>0</v>
      </c>
      <c r="L399" s="222" t="s">
        <v>201</v>
      </c>
      <c r="M399" s="47"/>
      <c r="N399" s="227" t="s">
        <v>20</v>
      </c>
      <c r="O399" s="228" t="s">
        <v>43</v>
      </c>
      <c r="P399" s="229">
        <f>I399+J399</f>
        <v>0</v>
      </c>
      <c r="Q399" s="229">
        <f>ROUND(I399*H399,2)</f>
        <v>0</v>
      </c>
      <c r="R399" s="229">
        <f>ROUND(J399*H399,2)</f>
        <v>0</v>
      </c>
      <c r="S399" s="87"/>
      <c r="T399" s="230">
        <f>S399*H399</f>
        <v>0</v>
      </c>
      <c r="U399" s="230">
        <v>0.0001019</v>
      </c>
      <c r="V399" s="230">
        <f>U399*H399</f>
        <v>0.00020379999999999999</v>
      </c>
      <c r="W399" s="230">
        <v>0</v>
      </c>
      <c r="X399" s="231">
        <f>W399*H399</f>
        <v>0</v>
      </c>
      <c r="Y399" s="41"/>
      <c r="Z399" s="41"/>
      <c r="AA399" s="41"/>
      <c r="AB399" s="41"/>
      <c r="AC399" s="41"/>
      <c r="AD399" s="41"/>
      <c r="AE399" s="41"/>
      <c r="AR399" s="232" t="s">
        <v>202</v>
      </c>
      <c r="AT399" s="232" t="s">
        <v>197</v>
      </c>
      <c r="AU399" s="232" t="s">
        <v>84</v>
      </c>
      <c r="AY399" s="20" t="s">
        <v>194</v>
      </c>
      <c r="BE399" s="233">
        <f>IF(O399="základní",K399,0)</f>
        <v>0</v>
      </c>
      <c r="BF399" s="233">
        <f>IF(O399="snížená",K399,0)</f>
        <v>0</v>
      </c>
      <c r="BG399" s="233">
        <f>IF(O399="zákl. přenesená",K399,0)</f>
        <v>0</v>
      </c>
      <c r="BH399" s="233">
        <f>IF(O399="sníž. přenesená",K399,0)</f>
        <v>0</v>
      </c>
      <c r="BI399" s="233">
        <f>IF(O399="nulová",K399,0)</f>
        <v>0</v>
      </c>
      <c r="BJ399" s="20" t="s">
        <v>82</v>
      </c>
      <c r="BK399" s="233">
        <f>ROUND(P399*H399,2)</f>
        <v>0</v>
      </c>
      <c r="BL399" s="20" t="s">
        <v>202</v>
      </c>
      <c r="BM399" s="232" t="s">
        <v>2551</v>
      </c>
    </row>
    <row r="400" s="2" customFormat="1">
      <c r="A400" s="41"/>
      <c r="B400" s="42"/>
      <c r="C400" s="43"/>
      <c r="D400" s="234" t="s">
        <v>204</v>
      </c>
      <c r="E400" s="43"/>
      <c r="F400" s="235" t="s">
        <v>2552</v>
      </c>
      <c r="G400" s="43"/>
      <c r="H400" s="43"/>
      <c r="I400" s="236"/>
      <c r="J400" s="236"/>
      <c r="K400" s="43"/>
      <c r="L400" s="43"/>
      <c r="M400" s="47"/>
      <c r="N400" s="237"/>
      <c r="O400" s="238"/>
      <c r="P400" s="87"/>
      <c r="Q400" s="87"/>
      <c r="R400" s="87"/>
      <c r="S400" s="87"/>
      <c r="T400" s="87"/>
      <c r="U400" s="87"/>
      <c r="V400" s="87"/>
      <c r="W400" s="87"/>
      <c r="X400" s="88"/>
      <c r="Y400" s="41"/>
      <c r="Z400" s="41"/>
      <c r="AA400" s="41"/>
      <c r="AB400" s="41"/>
      <c r="AC400" s="41"/>
      <c r="AD400" s="41"/>
      <c r="AE400" s="41"/>
      <c r="AT400" s="20" t="s">
        <v>204</v>
      </c>
      <c r="AU400" s="20" t="s">
        <v>84</v>
      </c>
    </row>
    <row r="401" s="13" customFormat="1">
      <c r="A401" s="13"/>
      <c r="B401" s="239"/>
      <c r="C401" s="240"/>
      <c r="D401" s="241" t="s">
        <v>206</v>
      </c>
      <c r="E401" s="242" t="s">
        <v>20</v>
      </c>
      <c r="F401" s="243" t="s">
        <v>2336</v>
      </c>
      <c r="G401" s="240"/>
      <c r="H401" s="242" t="s">
        <v>20</v>
      </c>
      <c r="I401" s="244"/>
      <c r="J401" s="244"/>
      <c r="K401" s="240"/>
      <c r="L401" s="240"/>
      <c r="M401" s="245"/>
      <c r="N401" s="246"/>
      <c r="O401" s="247"/>
      <c r="P401" s="247"/>
      <c r="Q401" s="247"/>
      <c r="R401" s="247"/>
      <c r="S401" s="247"/>
      <c r="T401" s="247"/>
      <c r="U401" s="247"/>
      <c r="V401" s="247"/>
      <c r="W401" s="247"/>
      <c r="X401" s="248"/>
      <c r="Y401" s="13"/>
      <c r="Z401" s="13"/>
      <c r="AA401" s="13"/>
      <c r="AB401" s="13"/>
      <c r="AC401" s="13"/>
      <c r="AD401" s="13"/>
      <c r="AE401" s="13"/>
      <c r="AT401" s="249" t="s">
        <v>206</v>
      </c>
      <c r="AU401" s="249" t="s">
        <v>84</v>
      </c>
      <c r="AV401" s="13" t="s">
        <v>82</v>
      </c>
      <c r="AW401" s="13" t="s">
        <v>5</v>
      </c>
      <c r="AX401" s="13" t="s">
        <v>74</v>
      </c>
      <c r="AY401" s="249" t="s">
        <v>194</v>
      </c>
    </row>
    <row r="402" s="13" customFormat="1">
      <c r="A402" s="13"/>
      <c r="B402" s="239"/>
      <c r="C402" s="240"/>
      <c r="D402" s="241" t="s">
        <v>206</v>
      </c>
      <c r="E402" s="242" t="s">
        <v>20</v>
      </c>
      <c r="F402" s="243" t="s">
        <v>2553</v>
      </c>
      <c r="G402" s="240"/>
      <c r="H402" s="242" t="s">
        <v>20</v>
      </c>
      <c r="I402" s="244"/>
      <c r="J402" s="244"/>
      <c r="K402" s="240"/>
      <c r="L402" s="240"/>
      <c r="M402" s="245"/>
      <c r="N402" s="246"/>
      <c r="O402" s="247"/>
      <c r="P402" s="247"/>
      <c r="Q402" s="247"/>
      <c r="R402" s="247"/>
      <c r="S402" s="247"/>
      <c r="T402" s="247"/>
      <c r="U402" s="247"/>
      <c r="V402" s="247"/>
      <c r="W402" s="247"/>
      <c r="X402" s="248"/>
      <c r="Y402" s="13"/>
      <c r="Z402" s="13"/>
      <c r="AA402" s="13"/>
      <c r="AB402" s="13"/>
      <c r="AC402" s="13"/>
      <c r="AD402" s="13"/>
      <c r="AE402" s="13"/>
      <c r="AT402" s="249" t="s">
        <v>206</v>
      </c>
      <c r="AU402" s="249" t="s">
        <v>84</v>
      </c>
      <c r="AV402" s="13" t="s">
        <v>82</v>
      </c>
      <c r="AW402" s="13" t="s">
        <v>5</v>
      </c>
      <c r="AX402" s="13" t="s">
        <v>74</v>
      </c>
      <c r="AY402" s="249" t="s">
        <v>194</v>
      </c>
    </row>
    <row r="403" s="13" customFormat="1">
      <c r="A403" s="13"/>
      <c r="B403" s="239"/>
      <c r="C403" s="240"/>
      <c r="D403" s="241" t="s">
        <v>206</v>
      </c>
      <c r="E403" s="242" t="s">
        <v>20</v>
      </c>
      <c r="F403" s="243" t="s">
        <v>506</v>
      </c>
      <c r="G403" s="240"/>
      <c r="H403" s="242" t="s">
        <v>20</v>
      </c>
      <c r="I403" s="244"/>
      <c r="J403" s="244"/>
      <c r="K403" s="240"/>
      <c r="L403" s="240"/>
      <c r="M403" s="245"/>
      <c r="N403" s="246"/>
      <c r="O403" s="247"/>
      <c r="P403" s="247"/>
      <c r="Q403" s="247"/>
      <c r="R403" s="247"/>
      <c r="S403" s="247"/>
      <c r="T403" s="247"/>
      <c r="U403" s="247"/>
      <c r="V403" s="247"/>
      <c r="W403" s="247"/>
      <c r="X403" s="248"/>
      <c r="Y403" s="13"/>
      <c r="Z403" s="13"/>
      <c r="AA403" s="13"/>
      <c r="AB403" s="13"/>
      <c r="AC403" s="13"/>
      <c r="AD403" s="13"/>
      <c r="AE403" s="13"/>
      <c r="AT403" s="249" t="s">
        <v>206</v>
      </c>
      <c r="AU403" s="249" t="s">
        <v>84</v>
      </c>
      <c r="AV403" s="13" t="s">
        <v>82</v>
      </c>
      <c r="AW403" s="13" t="s">
        <v>5</v>
      </c>
      <c r="AX403" s="13" t="s">
        <v>74</v>
      </c>
      <c r="AY403" s="249" t="s">
        <v>194</v>
      </c>
    </row>
    <row r="404" s="14" customFormat="1">
      <c r="A404" s="14"/>
      <c r="B404" s="250"/>
      <c r="C404" s="251"/>
      <c r="D404" s="241" t="s">
        <v>206</v>
      </c>
      <c r="E404" s="252" t="s">
        <v>20</v>
      </c>
      <c r="F404" s="253" t="s">
        <v>84</v>
      </c>
      <c r="G404" s="251"/>
      <c r="H404" s="254">
        <v>2</v>
      </c>
      <c r="I404" s="255"/>
      <c r="J404" s="255"/>
      <c r="K404" s="251"/>
      <c r="L404" s="251"/>
      <c r="M404" s="256"/>
      <c r="N404" s="257"/>
      <c r="O404" s="258"/>
      <c r="P404" s="258"/>
      <c r="Q404" s="258"/>
      <c r="R404" s="258"/>
      <c r="S404" s="258"/>
      <c r="T404" s="258"/>
      <c r="U404" s="258"/>
      <c r="V404" s="258"/>
      <c r="W404" s="258"/>
      <c r="X404" s="259"/>
      <c r="Y404" s="14"/>
      <c r="Z404" s="14"/>
      <c r="AA404" s="14"/>
      <c r="AB404" s="14"/>
      <c r="AC404" s="14"/>
      <c r="AD404" s="14"/>
      <c r="AE404" s="14"/>
      <c r="AT404" s="260" t="s">
        <v>206</v>
      </c>
      <c r="AU404" s="260" t="s">
        <v>84</v>
      </c>
      <c r="AV404" s="14" t="s">
        <v>84</v>
      </c>
      <c r="AW404" s="14" t="s">
        <v>5</v>
      </c>
      <c r="AX404" s="14" t="s">
        <v>74</v>
      </c>
      <c r="AY404" s="260" t="s">
        <v>194</v>
      </c>
    </row>
    <row r="405" s="15" customFormat="1">
      <c r="A405" s="15"/>
      <c r="B405" s="261"/>
      <c r="C405" s="262"/>
      <c r="D405" s="241" t="s">
        <v>206</v>
      </c>
      <c r="E405" s="263" t="s">
        <v>20</v>
      </c>
      <c r="F405" s="264" t="s">
        <v>210</v>
      </c>
      <c r="G405" s="262"/>
      <c r="H405" s="265">
        <v>2</v>
      </c>
      <c r="I405" s="266"/>
      <c r="J405" s="266"/>
      <c r="K405" s="262"/>
      <c r="L405" s="262"/>
      <c r="M405" s="267"/>
      <c r="N405" s="268"/>
      <c r="O405" s="269"/>
      <c r="P405" s="269"/>
      <c r="Q405" s="269"/>
      <c r="R405" s="269"/>
      <c r="S405" s="269"/>
      <c r="T405" s="269"/>
      <c r="U405" s="269"/>
      <c r="V405" s="269"/>
      <c r="W405" s="269"/>
      <c r="X405" s="270"/>
      <c r="Y405" s="15"/>
      <c r="Z405" s="15"/>
      <c r="AA405" s="15"/>
      <c r="AB405" s="15"/>
      <c r="AC405" s="15"/>
      <c r="AD405" s="15"/>
      <c r="AE405" s="15"/>
      <c r="AT405" s="271" t="s">
        <v>206</v>
      </c>
      <c r="AU405" s="271" t="s">
        <v>84</v>
      </c>
      <c r="AV405" s="15" t="s">
        <v>202</v>
      </c>
      <c r="AW405" s="15" t="s">
        <v>5</v>
      </c>
      <c r="AX405" s="15" t="s">
        <v>82</v>
      </c>
      <c r="AY405" s="271" t="s">
        <v>194</v>
      </c>
    </row>
    <row r="406" s="2" customFormat="1" ht="24.15" customHeight="1">
      <c r="A406" s="41"/>
      <c r="B406" s="42"/>
      <c r="C406" s="283" t="s">
        <v>357</v>
      </c>
      <c r="D406" s="283" t="s">
        <v>418</v>
      </c>
      <c r="E406" s="284" t="s">
        <v>2554</v>
      </c>
      <c r="F406" s="285" t="s">
        <v>2555</v>
      </c>
      <c r="G406" s="286" t="s">
        <v>503</v>
      </c>
      <c r="H406" s="287">
        <v>2</v>
      </c>
      <c r="I406" s="288"/>
      <c r="J406" s="289"/>
      <c r="K406" s="290">
        <f>ROUND(P406*H406,2)</f>
        <v>0</v>
      </c>
      <c r="L406" s="285" t="s">
        <v>201</v>
      </c>
      <c r="M406" s="291"/>
      <c r="N406" s="292" t="s">
        <v>20</v>
      </c>
      <c r="O406" s="228" t="s">
        <v>43</v>
      </c>
      <c r="P406" s="229">
        <f>I406+J406</f>
        <v>0</v>
      </c>
      <c r="Q406" s="229">
        <f>ROUND(I406*H406,2)</f>
        <v>0</v>
      </c>
      <c r="R406" s="229">
        <f>ROUND(J406*H406,2)</f>
        <v>0</v>
      </c>
      <c r="S406" s="87"/>
      <c r="T406" s="230">
        <f>S406*H406</f>
        <v>0</v>
      </c>
      <c r="U406" s="230">
        <v>0.0038</v>
      </c>
      <c r="V406" s="230">
        <f>U406*H406</f>
        <v>0.0076</v>
      </c>
      <c r="W406" s="230">
        <v>0</v>
      </c>
      <c r="X406" s="231">
        <f>W406*H406</f>
        <v>0</v>
      </c>
      <c r="Y406" s="41"/>
      <c r="Z406" s="41"/>
      <c r="AA406" s="41"/>
      <c r="AB406" s="41"/>
      <c r="AC406" s="41"/>
      <c r="AD406" s="41"/>
      <c r="AE406" s="41"/>
      <c r="AR406" s="232" t="s">
        <v>243</v>
      </c>
      <c r="AT406" s="232" t="s">
        <v>418</v>
      </c>
      <c r="AU406" s="232" t="s">
        <v>84</v>
      </c>
      <c r="AY406" s="20" t="s">
        <v>194</v>
      </c>
      <c r="BE406" s="233">
        <f>IF(O406="základní",K406,0)</f>
        <v>0</v>
      </c>
      <c r="BF406" s="233">
        <f>IF(O406="snížená",K406,0)</f>
        <v>0</v>
      </c>
      <c r="BG406" s="233">
        <f>IF(O406="zákl. přenesená",K406,0)</f>
        <v>0</v>
      </c>
      <c r="BH406" s="233">
        <f>IF(O406="sníž. přenesená",K406,0)</f>
        <v>0</v>
      </c>
      <c r="BI406" s="233">
        <f>IF(O406="nulová",K406,0)</f>
        <v>0</v>
      </c>
      <c r="BJ406" s="20" t="s">
        <v>82</v>
      </c>
      <c r="BK406" s="233">
        <f>ROUND(P406*H406,2)</f>
        <v>0</v>
      </c>
      <c r="BL406" s="20" t="s">
        <v>202</v>
      </c>
      <c r="BM406" s="232" t="s">
        <v>2556</v>
      </c>
    </row>
    <row r="407" s="13" customFormat="1">
      <c r="A407" s="13"/>
      <c r="B407" s="239"/>
      <c r="C407" s="240"/>
      <c r="D407" s="241" t="s">
        <v>206</v>
      </c>
      <c r="E407" s="242" t="s">
        <v>20</v>
      </c>
      <c r="F407" s="243" t="s">
        <v>2336</v>
      </c>
      <c r="G407" s="240"/>
      <c r="H407" s="242" t="s">
        <v>20</v>
      </c>
      <c r="I407" s="244"/>
      <c r="J407" s="244"/>
      <c r="K407" s="240"/>
      <c r="L407" s="240"/>
      <c r="M407" s="245"/>
      <c r="N407" s="246"/>
      <c r="O407" s="247"/>
      <c r="P407" s="247"/>
      <c r="Q407" s="247"/>
      <c r="R407" s="247"/>
      <c r="S407" s="247"/>
      <c r="T407" s="247"/>
      <c r="U407" s="247"/>
      <c r="V407" s="247"/>
      <c r="W407" s="247"/>
      <c r="X407" s="248"/>
      <c r="Y407" s="13"/>
      <c r="Z407" s="13"/>
      <c r="AA407" s="13"/>
      <c r="AB407" s="13"/>
      <c r="AC407" s="13"/>
      <c r="AD407" s="13"/>
      <c r="AE407" s="13"/>
      <c r="AT407" s="249" t="s">
        <v>206</v>
      </c>
      <c r="AU407" s="249" t="s">
        <v>84</v>
      </c>
      <c r="AV407" s="13" t="s">
        <v>82</v>
      </c>
      <c r="AW407" s="13" t="s">
        <v>5</v>
      </c>
      <c r="AX407" s="13" t="s">
        <v>74</v>
      </c>
      <c r="AY407" s="249" t="s">
        <v>194</v>
      </c>
    </row>
    <row r="408" s="13" customFormat="1">
      <c r="A408" s="13"/>
      <c r="B408" s="239"/>
      <c r="C408" s="240"/>
      <c r="D408" s="241" t="s">
        <v>206</v>
      </c>
      <c r="E408" s="242" t="s">
        <v>20</v>
      </c>
      <c r="F408" s="243" t="s">
        <v>2553</v>
      </c>
      <c r="G408" s="240"/>
      <c r="H408" s="242" t="s">
        <v>20</v>
      </c>
      <c r="I408" s="244"/>
      <c r="J408" s="244"/>
      <c r="K408" s="240"/>
      <c r="L408" s="240"/>
      <c r="M408" s="245"/>
      <c r="N408" s="246"/>
      <c r="O408" s="247"/>
      <c r="P408" s="247"/>
      <c r="Q408" s="247"/>
      <c r="R408" s="247"/>
      <c r="S408" s="247"/>
      <c r="T408" s="247"/>
      <c r="U408" s="247"/>
      <c r="V408" s="247"/>
      <c r="W408" s="247"/>
      <c r="X408" s="248"/>
      <c r="Y408" s="13"/>
      <c r="Z408" s="13"/>
      <c r="AA408" s="13"/>
      <c r="AB408" s="13"/>
      <c r="AC408" s="13"/>
      <c r="AD408" s="13"/>
      <c r="AE408" s="13"/>
      <c r="AT408" s="249" t="s">
        <v>206</v>
      </c>
      <c r="AU408" s="249" t="s">
        <v>84</v>
      </c>
      <c r="AV408" s="13" t="s">
        <v>82</v>
      </c>
      <c r="AW408" s="13" t="s">
        <v>5</v>
      </c>
      <c r="AX408" s="13" t="s">
        <v>74</v>
      </c>
      <c r="AY408" s="249" t="s">
        <v>194</v>
      </c>
    </row>
    <row r="409" s="13" customFormat="1">
      <c r="A409" s="13"/>
      <c r="B409" s="239"/>
      <c r="C409" s="240"/>
      <c r="D409" s="241" t="s">
        <v>206</v>
      </c>
      <c r="E409" s="242" t="s">
        <v>20</v>
      </c>
      <c r="F409" s="243" t="s">
        <v>506</v>
      </c>
      <c r="G409" s="240"/>
      <c r="H409" s="242" t="s">
        <v>20</v>
      </c>
      <c r="I409" s="244"/>
      <c r="J409" s="244"/>
      <c r="K409" s="240"/>
      <c r="L409" s="240"/>
      <c r="M409" s="245"/>
      <c r="N409" s="246"/>
      <c r="O409" s="247"/>
      <c r="P409" s="247"/>
      <c r="Q409" s="247"/>
      <c r="R409" s="247"/>
      <c r="S409" s="247"/>
      <c r="T409" s="247"/>
      <c r="U409" s="247"/>
      <c r="V409" s="247"/>
      <c r="W409" s="247"/>
      <c r="X409" s="248"/>
      <c r="Y409" s="13"/>
      <c r="Z409" s="13"/>
      <c r="AA409" s="13"/>
      <c r="AB409" s="13"/>
      <c r="AC409" s="13"/>
      <c r="AD409" s="13"/>
      <c r="AE409" s="13"/>
      <c r="AT409" s="249" t="s">
        <v>206</v>
      </c>
      <c r="AU409" s="249" t="s">
        <v>84</v>
      </c>
      <c r="AV409" s="13" t="s">
        <v>82</v>
      </c>
      <c r="AW409" s="13" t="s">
        <v>5</v>
      </c>
      <c r="AX409" s="13" t="s">
        <v>74</v>
      </c>
      <c r="AY409" s="249" t="s">
        <v>194</v>
      </c>
    </row>
    <row r="410" s="14" customFormat="1">
      <c r="A410" s="14"/>
      <c r="B410" s="250"/>
      <c r="C410" s="251"/>
      <c r="D410" s="241" t="s">
        <v>206</v>
      </c>
      <c r="E410" s="252" t="s">
        <v>20</v>
      </c>
      <c r="F410" s="253" t="s">
        <v>84</v>
      </c>
      <c r="G410" s="251"/>
      <c r="H410" s="254">
        <v>2</v>
      </c>
      <c r="I410" s="255"/>
      <c r="J410" s="255"/>
      <c r="K410" s="251"/>
      <c r="L410" s="251"/>
      <c r="M410" s="256"/>
      <c r="N410" s="257"/>
      <c r="O410" s="258"/>
      <c r="P410" s="258"/>
      <c r="Q410" s="258"/>
      <c r="R410" s="258"/>
      <c r="S410" s="258"/>
      <c r="T410" s="258"/>
      <c r="U410" s="258"/>
      <c r="V410" s="258"/>
      <c r="W410" s="258"/>
      <c r="X410" s="259"/>
      <c r="Y410" s="14"/>
      <c r="Z410" s="14"/>
      <c r="AA410" s="14"/>
      <c r="AB410" s="14"/>
      <c r="AC410" s="14"/>
      <c r="AD410" s="14"/>
      <c r="AE410" s="14"/>
      <c r="AT410" s="260" t="s">
        <v>206</v>
      </c>
      <c r="AU410" s="260" t="s">
        <v>84</v>
      </c>
      <c r="AV410" s="14" t="s">
        <v>84</v>
      </c>
      <c r="AW410" s="14" t="s">
        <v>5</v>
      </c>
      <c r="AX410" s="14" t="s">
        <v>74</v>
      </c>
      <c r="AY410" s="260" t="s">
        <v>194</v>
      </c>
    </row>
    <row r="411" s="15" customFormat="1">
      <c r="A411" s="15"/>
      <c r="B411" s="261"/>
      <c r="C411" s="262"/>
      <c r="D411" s="241" t="s">
        <v>206</v>
      </c>
      <c r="E411" s="263" t="s">
        <v>20</v>
      </c>
      <c r="F411" s="264" t="s">
        <v>210</v>
      </c>
      <c r="G411" s="262"/>
      <c r="H411" s="265">
        <v>2</v>
      </c>
      <c r="I411" s="266"/>
      <c r="J411" s="266"/>
      <c r="K411" s="262"/>
      <c r="L411" s="262"/>
      <c r="M411" s="267"/>
      <c r="N411" s="268"/>
      <c r="O411" s="269"/>
      <c r="P411" s="269"/>
      <c r="Q411" s="269"/>
      <c r="R411" s="269"/>
      <c r="S411" s="269"/>
      <c r="T411" s="269"/>
      <c r="U411" s="269"/>
      <c r="V411" s="269"/>
      <c r="W411" s="269"/>
      <c r="X411" s="270"/>
      <c r="Y411" s="15"/>
      <c r="Z411" s="15"/>
      <c r="AA411" s="15"/>
      <c r="AB411" s="15"/>
      <c r="AC411" s="15"/>
      <c r="AD411" s="15"/>
      <c r="AE411" s="15"/>
      <c r="AT411" s="271" t="s">
        <v>206</v>
      </c>
      <c r="AU411" s="271" t="s">
        <v>84</v>
      </c>
      <c r="AV411" s="15" t="s">
        <v>202</v>
      </c>
      <c r="AW411" s="15" t="s">
        <v>5</v>
      </c>
      <c r="AX411" s="15" t="s">
        <v>82</v>
      </c>
      <c r="AY411" s="271" t="s">
        <v>194</v>
      </c>
    </row>
    <row r="412" s="2" customFormat="1" ht="24.15" customHeight="1">
      <c r="A412" s="41"/>
      <c r="B412" s="42"/>
      <c r="C412" s="220" t="s">
        <v>367</v>
      </c>
      <c r="D412" s="220" t="s">
        <v>197</v>
      </c>
      <c r="E412" s="221" t="s">
        <v>2557</v>
      </c>
      <c r="F412" s="222" t="s">
        <v>2558</v>
      </c>
      <c r="G412" s="223" t="s">
        <v>503</v>
      </c>
      <c r="H412" s="224">
        <v>1</v>
      </c>
      <c r="I412" s="225"/>
      <c r="J412" s="225"/>
      <c r="K412" s="226">
        <f>ROUND(P412*H412,2)</f>
        <v>0</v>
      </c>
      <c r="L412" s="222" t="s">
        <v>201</v>
      </c>
      <c r="M412" s="47"/>
      <c r="N412" s="227" t="s">
        <v>20</v>
      </c>
      <c r="O412" s="228" t="s">
        <v>43</v>
      </c>
      <c r="P412" s="229">
        <f>I412+J412</f>
        <v>0</v>
      </c>
      <c r="Q412" s="229">
        <f>ROUND(I412*H412,2)</f>
        <v>0</v>
      </c>
      <c r="R412" s="229">
        <f>ROUND(J412*H412,2)</f>
        <v>0</v>
      </c>
      <c r="S412" s="87"/>
      <c r="T412" s="230">
        <f>S412*H412</f>
        <v>0</v>
      </c>
      <c r="U412" s="230">
        <v>8.1249999999999996E-05</v>
      </c>
      <c r="V412" s="230">
        <f>U412*H412</f>
        <v>8.1249999999999996E-05</v>
      </c>
      <c r="W412" s="230">
        <v>0</v>
      </c>
      <c r="X412" s="231">
        <f>W412*H412</f>
        <v>0</v>
      </c>
      <c r="Y412" s="41"/>
      <c r="Z412" s="41"/>
      <c r="AA412" s="41"/>
      <c r="AB412" s="41"/>
      <c r="AC412" s="41"/>
      <c r="AD412" s="41"/>
      <c r="AE412" s="41"/>
      <c r="AR412" s="232" t="s">
        <v>202</v>
      </c>
      <c r="AT412" s="232" t="s">
        <v>197</v>
      </c>
      <c r="AU412" s="232" t="s">
        <v>84</v>
      </c>
      <c r="AY412" s="20" t="s">
        <v>194</v>
      </c>
      <c r="BE412" s="233">
        <f>IF(O412="základní",K412,0)</f>
        <v>0</v>
      </c>
      <c r="BF412" s="233">
        <f>IF(O412="snížená",K412,0)</f>
        <v>0</v>
      </c>
      <c r="BG412" s="233">
        <f>IF(O412="zákl. přenesená",K412,0)</f>
        <v>0</v>
      </c>
      <c r="BH412" s="233">
        <f>IF(O412="sníž. přenesená",K412,0)</f>
        <v>0</v>
      </c>
      <c r="BI412" s="233">
        <f>IF(O412="nulová",K412,0)</f>
        <v>0</v>
      </c>
      <c r="BJ412" s="20" t="s">
        <v>82</v>
      </c>
      <c r="BK412" s="233">
        <f>ROUND(P412*H412,2)</f>
        <v>0</v>
      </c>
      <c r="BL412" s="20" t="s">
        <v>202</v>
      </c>
      <c r="BM412" s="232" t="s">
        <v>2559</v>
      </c>
    </row>
    <row r="413" s="2" customFormat="1">
      <c r="A413" s="41"/>
      <c r="B413" s="42"/>
      <c r="C413" s="43"/>
      <c r="D413" s="234" t="s">
        <v>204</v>
      </c>
      <c r="E413" s="43"/>
      <c r="F413" s="235" t="s">
        <v>2560</v>
      </c>
      <c r="G413" s="43"/>
      <c r="H413" s="43"/>
      <c r="I413" s="236"/>
      <c r="J413" s="236"/>
      <c r="K413" s="43"/>
      <c r="L413" s="43"/>
      <c r="M413" s="47"/>
      <c r="N413" s="237"/>
      <c r="O413" s="238"/>
      <c r="P413" s="87"/>
      <c r="Q413" s="87"/>
      <c r="R413" s="87"/>
      <c r="S413" s="87"/>
      <c r="T413" s="87"/>
      <c r="U413" s="87"/>
      <c r="V413" s="87"/>
      <c r="W413" s="87"/>
      <c r="X413" s="88"/>
      <c r="Y413" s="41"/>
      <c r="Z413" s="41"/>
      <c r="AA413" s="41"/>
      <c r="AB413" s="41"/>
      <c r="AC413" s="41"/>
      <c r="AD413" s="41"/>
      <c r="AE413" s="41"/>
      <c r="AT413" s="20" t="s">
        <v>204</v>
      </c>
      <c r="AU413" s="20" t="s">
        <v>84</v>
      </c>
    </row>
    <row r="414" s="13" customFormat="1">
      <c r="A414" s="13"/>
      <c r="B414" s="239"/>
      <c r="C414" s="240"/>
      <c r="D414" s="241" t="s">
        <v>206</v>
      </c>
      <c r="E414" s="242" t="s">
        <v>20</v>
      </c>
      <c r="F414" s="243" t="s">
        <v>2336</v>
      </c>
      <c r="G414" s="240"/>
      <c r="H414" s="242" t="s">
        <v>20</v>
      </c>
      <c r="I414" s="244"/>
      <c r="J414" s="244"/>
      <c r="K414" s="240"/>
      <c r="L414" s="240"/>
      <c r="M414" s="245"/>
      <c r="N414" s="246"/>
      <c r="O414" s="247"/>
      <c r="P414" s="247"/>
      <c r="Q414" s="247"/>
      <c r="R414" s="247"/>
      <c r="S414" s="247"/>
      <c r="T414" s="247"/>
      <c r="U414" s="247"/>
      <c r="V414" s="247"/>
      <c r="W414" s="247"/>
      <c r="X414" s="248"/>
      <c r="Y414" s="13"/>
      <c r="Z414" s="13"/>
      <c r="AA414" s="13"/>
      <c r="AB414" s="13"/>
      <c r="AC414" s="13"/>
      <c r="AD414" s="13"/>
      <c r="AE414" s="13"/>
      <c r="AT414" s="249" t="s">
        <v>206</v>
      </c>
      <c r="AU414" s="249" t="s">
        <v>84</v>
      </c>
      <c r="AV414" s="13" t="s">
        <v>82</v>
      </c>
      <c r="AW414" s="13" t="s">
        <v>5</v>
      </c>
      <c r="AX414" s="13" t="s">
        <v>74</v>
      </c>
      <c r="AY414" s="249" t="s">
        <v>194</v>
      </c>
    </row>
    <row r="415" s="13" customFormat="1">
      <c r="A415" s="13"/>
      <c r="B415" s="239"/>
      <c r="C415" s="240"/>
      <c r="D415" s="241" t="s">
        <v>206</v>
      </c>
      <c r="E415" s="242" t="s">
        <v>20</v>
      </c>
      <c r="F415" s="243" t="s">
        <v>2561</v>
      </c>
      <c r="G415" s="240"/>
      <c r="H415" s="242" t="s">
        <v>20</v>
      </c>
      <c r="I415" s="244"/>
      <c r="J415" s="244"/>
      <c r="K415" s="240"/>
      <c r="L415" s="240"/>
      <c r="M415" s="245"/>
      <c r="N415" s="246"/>
      <c r="O415" s="247"/>
      <c r="P415" s="247"/>
      <c r="Q415" s="247"/>
      <c r="R415" s="247"/>
      <c r="S415" s="247"/>
      <c r="T415" s="247"/>
      <c r="U415" s="247"/>
      <c r="V415" s="247"/>
      <c r="W415" s="247"/>
      <c r="X415" s="248"/>
      <c r="Y415" s="13"/>
      <c r="Z415" s="13"/>
      <c r="AA415" s="13"/>
      <c r="AB415" s="13"/>
      <c r="AC415" s="13"/>
      <c r="AD415" s="13"/>
      <c r="AE415" s="13"/>
      <c r="AT415" s="249" t="s">
        <v>206</v>
      </c>
      <c r="AU415" s="249" t="s">
        <v>84</v>
      </c>
      <c r="AV415" s="13" t="s">
        <v>82</v>
      </c>
      <c r="AW415" s="13" t="s">
        <v>5</v>
      </c>
      <c r="AX415" s="13" t="s">
        <v>74</v>
      </c>
      <c r="AY415" s="249" t="s">
        <v>194</v>
      </c>
    </row>
    <row r="416" s="13" customFormat="1">
      <c r="A416" s="13"/>
      <c r="B416" s="239"/>
      <c r="C416" s="240"/>
      <c r="D416" s="241" t="s">
        <v>206</v>
      </c>
      <c r="E416" s="242" t="s">
        <v>20</v>
      </c>
      <c r="F416" s="243" t="s">
        <v>506</v>
      </c>
      <c r="G416" s="240"/>
      <c r="H416" s="242" t="s">
        <v>20</v>
      </c>
      <c r="I416" s="244"/>
      <c r="J416" s="244"/>
      <c r="K416" s="240"/>
      <c r="L416" s="240"/>
      <c r="M416" s="245"/>
      <c r="N416" s="246"/>
      <c r="O416" s="247"/>
      <c r="P416" s="247"/>
      <c r="Q416" s="247"/>
      <c r="R416" s="247"/>
      <c r="S416" s="247"/>
      <c r="T416" s="247"/>
      <c r="U416" s="247"/>
      <c r="V416" s="247"/>
      <c r="W416" s="247"/>
      <c r="X416" s="248"/>
      <c r="Y416" s="13"/>
      <c r="Z416" s="13"/>
      <c r="AA416" s="13"/>
      <c r="AB416" s="13"/>
      <c r="AC416" s="13"/>
      <c r="AD416" s="13"/>
      <c r="AE416" s="13"/>
      <c r="AT416" s="249" t="s">
        <v>206</v>
      </c>
      <c r="AU416" s="249" t="s">
        <v>84</v>
      </c>
      <c r="AV416" s="13" t="s">
        <v>82</v>
      </c>
      <c r="AW416" s="13" t="s">
        <v>5</v>
      </c>
      <c r="AX416" s="13" t="s">
        <v>74</v>
      </c>
      <c r="AY416" s="249" t="s">
        <v>194</v>
      </c>
    </row>
    <row r="417" s="14" customFormat="1">
      <c r="A417" s="14"/>
      <c r="B417" s="250"/>
      <c r="C417" s="251"/>
      <c r="D417" s="241" t="s">
        <v>206</v>
      </c>
      <c r="E417" s="252" t="s">
        <v>20</v>
      </c>
      <c r="F417" s="253" t="s">
        <v>82</v>
      </c>
      <c r="G417" s="251"/>
      <c r="H417" s="254">
        <v>1</v>
      </c>
      <c r="I417" s="255"/>
      <c r="J417" s="255"/>
      <c r="K417" s="251"/>
      <c r="L417" s="251"/>
      <c r="M417" s="256"/>
      <c r="N417" s="257"/>
      <c r="O417" s="258"/>
      <c r="P417" s="258"/>
      <c r="Q417" s="258"/>
      <c r="R417" s="258"/>
      <c r="S417" s="258"/>
      <c r="T417" s="258"/>
      <c r="U417" s="258"/>
      <c r="V417" s="258"/>
      <c r="W417" s="258"/>
      <c r="X417" s="259"/>
      <c r="Y417" s="14"/>
      <c r="Z417" s="14"/>
      <c r="AA417" s="14"/>
      <c r="AB417" s="14"/>
      <c r="AC417" s="14"/>
      <c r="AD417" s="14"/>
      <c r="AE417" s="14"/>
      <c r="AT417" s="260" t="s">
        <v>206</v>
      </c>
      <c r="AU417" s="260" t="s">
        <v>84</v>
      </c>
      <c r="AV417" s="14" t="s">
        <v>84</v>
      </c>
      <c r="AW417" s="14" t="s">
        <v>5</v>
      </c>
      <c r="AX417" s="14" t="s">
        <v>74</v>
      </c>
      <c r="AY417" s="260" t="s">
        <v>194</v>
      </c>
    </row>
    <row r="418" s="15" customFormat="1">
      <c r="A418" s="15"/>
      <c r="B418" s="261"/>
      <c r="C418" s="262"/>
      <c r="D418" s="241" t="s">
        <v>206</v>
      </c>
      <c r="E418" s="263" t="s">
        <v>20</v>
      </c>
      <c r="F418" s="264" t="s">
        <v>210</v>
      </c>
      <c r="G418" s="262"/>
      <c r="H418" s="265">
        <v>1</v>
      </c>
      <c r="I418" s="266"/>
      <c r="J418" s="266"/>
      <c r="K418" s="262"/>
      <c r="L418" s="262"/>
      <c r="M418" s="267"/>
      <c r="N418" s="268"/>
      <c r="O418" s="269"/>
      <c r="P418" s="269"/>
      <c r="Q418" s="269"/>
      <c r="R418" s="269"/>
      <c r="S418" s="269"/>
      <c r="T418" s="269"/>
      <c r="U418" s="269"/>
      <c r="V418" s="269"/>
      <c r="W418" s="269"/>
      <c r="X418" s="270"/>
      <c r="Y418" s="15"/>
      <c r="Z418" s="15"/>
      <c r="AA418" s="15"/>
      <c r="AB418" s="15"/>
      <c r="AC418" s="15"/>
      <c r="AD418" s="15"/>
      <c r="AE418" s="15"/>
      <c r="AT418" s="271" t="s">
        <v>206</v>
      </c>
      <c r="AU418" s="271" t="s">
        <v>84</v>
      </c>
      <c r="AV418" s="15" t="s">
        <v>202</v>
      </c>
      <c r="AW418" s="15" t="s">
        <v>5</v>
      </c>
      <c r="AX418" s="15" t="s">
        <v>82</v>
      </c>
      <c r="AY418" s="271" t="s">
        <v>194</v>
      </c>
    </row>
    <row r="419" s="2" customFormat="1" ht="16.5" customHeight="1">
      <c r="A419" s="41"/>
      <c r="B419" s="42"/>
      <c r="C419" s="283" t="s">
        <v>371</v>
      </c>
      <c r="D419" s="283" t="s">
        <v>418</v>
      </c>
      <c r="E419" s="284" t="s">
        <v>2562</v>
      </c>
      <c r="F419" s="285" t="s">
        <v>2563</v>
      </c>
      <c r="G419" s="286" t="s">
        <v>503</v>
      </c>
      <c r="H419" s="287">
        <v>1.02</v>
      </c>
      <c r="I419" s="288"/>
      <c r="J419" s="289"/>
      <c r="K419" s="290">
        <f>ROUND(P419*H419,2)</f>
        <v>0</v>
      </c>
      <c r="L419" s="285" t="s">
        <v>20</v>
      </c>
      <c r="M419" s="291"/>
      <c r="N419" s="292" t="s">
        <v>20</v>
      </c>
      <c r="O419" s="228" t="s">
        <v>43</v>
      </c>
      <c r="P419" s="229">
        <f>I419+J419</f>
        <v>0</v>
      </c>
      <c r="Q419" s="229">
        <f>ROUND(I419*H419,2)</f>
        <v>0</v>
      </c>
      <c r="R419" s="229">
        <f>ROUND(J419*H419,2)</f>
        <v>0</v>
      </c>
      <c r="S419" s="87"/>
      <c r="T419" s="230">
        <f>S419*H419</f>
        <v>0</v>
      </c>
      <c r="U419" s="230">
        <v>0.00148</v>
      </c>
      <c r="V419" s="230">
        <f>U419*H419</f>
        <v>0.0015096000000000001</v>
      </c>
      <c r="W419" s="230">
        <v>0</v>
      </c>
      <c r="X419" s="231">
        <f>W419*H419</f>
        <v>0</v>
      </c>
      <c r="Y419" s="41"/>
      <c r="Z419" s="41"/>
      <c r="AA419" s="41"/>
      <c r="AB419" s="41"/>
      <c r="AC419" s="41"/>
      <c r="AD419" s="41"/>
      <c r="AE419" s="41"/>
      <c r="AR419" s="232" t="s">
        <v>243</v>
      </c>
      <c r="AT419" s="232" t="s">
        <v>418</v>
      </c>
      <c r="AU419" s="232" t="s">
        <v>84</v>
      </c>
      <c r="AY419" s="20" t="s">
        <v>194</v>
      </c>
      <c r="BE419" s="233">
        <f>IF(O419="základní",K419,0)</f>
        <v>0</v>
      </c>
      <c r="BF419" s="233">
        <f>IF(O419="snížená",K419,0)</f>
        <v>0</v>
      </c>
      <c r="BG419" s="233">
        <f>IF(O419="zákl. přenesená",K419,0)</f>
        <v>0</v>
      </c>
      <c r="BH419" s="233">
        <f>IF(O419="sníž. přenesená",K419,0)</f>
        <v>0</v>
      </c>
      <c r="BI419" s="233">
        <f>IF(O419="nulová",K419,0)</f>
        <v>0</v>
      </c>
      <c r="BJ419" s="20" t="s">
        <v>82</v>
      </c>
      <c r="BK419" s="233">
        <f>ROUND(P419*H419,2)</f>
        <v>0</v>
      </c>
      <c r="BL419" s="20" t="s">
        <v>202</v>
      </c>
      <c r="BM419" s="232" t="s">
        <v>2564</v>
      </c>
    </row>
    <row r="420" s="13" customFormat="1">
      <c r="A420" s="13"/>
      <c r="B420" s="239"/>
      <c r="C420" s="240"/>
      <c r="D420" s="241" t="s">
        <v>206</v>
      </c>
      <c r="E420" s="242" t="s">
        <v>20</v>
      </c>
      <c r="F420" s="243" t="s">
        <v>2565</v>
      </c>
      <c r="G420" s="240"/>
      <c r="H420" s="242" t="s">
        <v>20</v>
      </c>
      <c r="I420" s="244"/>
      <c r="J420" s="244"/>
      <c r="K420" s="240"/>
      <c r="L420" s="240"/>
      <c r="M420" s="245"/>
      <c r="N420" s="246"/>
      <c r="O420" s="247"/>
      <c r="P420" s="247"/>
      <c r="Q420" s="247"/>
      <c r="R420" s="247"/>
      <c r="S420" s="247"/>
      <c r="T420" s="247"/>
      <c r="U420" s="247"/>
      <c r="V420" s="247"/>
      <c r="W420" s="247"/>
      <c r="X420" s="248"/>
      <c r="Y420" s="13"/>
      <c r="Z420" s="13"/>
      <c r="AA420" s="13"/>
      <c r="AB420" s="13"/>
      <c r="AC420" s="13"/>
      <c r="AD420" s="13"/>
      <c r="AE420" s="13"/>
      <c r="AT420" s="249" t="s">
        <v>206</v>
      </c>
      <c r="AU420" s="249" t="s">
        <v>84</v>
      </c>
      <c r="AV420" s="13" t="s">
        <v>82</v>
      </c>
      <c r="AW420" s="13" t="s">
        <v>5</v>
      </c>
      <c r="AX420" s="13" t="s">
        <v>74</v>
      </c>
      <c r="AY420" s="249" t="s">
        <v>194</v>
      </c>
    </row>
    <row r="421" s="13" customFormat="1">
      <c r="A421" s="13"/>
      <c r="B421" s="239"/>
      <c r="C421" s="240"/>
      <c r="D421" s="241" t="s">
        <v>206</v>
      </c>
      <c r="E421" s="242" t="s">
        <v>20</v>
      </c>
      <c r="F421" s="243" t="s">
        <v>2461</v>
      </c>
      <c r="G421" s="240"/>
      <c r="H421" s="242" t="s">
        <v>20</v>
      </c>
      <c r="I421" s="244"/>
      <c r="J421" s="244"/>
      <c r="K421" s="240"/>
      <c r="L421" s="240"/>
      <c r="M421" s="245"/>
      <c r="N421" s="246"/>
      <c r="O421" s="247"/>
      <c r="P421" s="247"/>
      <c r="Q421" s="247"/>
      <c r="R421" s="247"/>
      <c r="S421" s="247"/>
      <c r="T421" s="247"/>
      <c r="U421" s="247"/>
      <c r="V421" s="247"/>
      <c r="W421" s="247"/>
      <c r="X421" s="248"/>
      <c r="Y421" s="13"/>
      <c r="Z421" s="13"/>
      <c r="AA421" s="13"/>
      <c r="AB421" s="13"/>
      <c r="AC421" s="13"/>
      <c r="AD421" s="13"/>
      <c r="AE421" s="13"/>
      <c r="AT421" s="249" t="s">
        <v>206</v>
      </c>
      <c r="AU421" s="249" t="s">
        <v>84</v>
      </c>
      <c r="AV421" s="13" t="s">
        <v>82</v>
      </c>
      <c r="AW421" s="13" t="s">
        <v>5</v>
      </c>
      <c r="AX421" s="13" t="s">
        <v>74</v>
      </c>
      <c r="AY421" s="249" t="s">
        <v>194</v>
      </c>
    </row>
    <row r="422" s="14" customFormat="1">
      <c r="A422" s="14"/>
      <c r="B422" s="250"/>
      <c r="C422" s="251"/>
      <c r="D422" s="241" t="s">
        <v>206</v>
      </c>
      <c r="E422" s="252" t="s">
        <v>20</v>
      </c>
      <c r="F422" s="253" t="s">
        <v>2566</v>
      </c>
      <c r="G422" s="251"/>
      <c r="H422" s="254">
        <v>1.02</v>
      </c>
      <c r="I422" s="255"/>
      <c r="J422" s="255"/>
      <c r="K422" s="251"/>
      <c r="L422" s="251"/>
      <c r="M422" s="256"/>
      <c r="N422" s="257"/>
      <c r="O422" s="258"/>
      <c r="P422" s="258"/>
      <c r="Q422" s="258"/>
      <c r="R422" s="258"/>
      <c r="S422" s="258"/>
      <c r="T422" s="258"/>
      <c r="U422" s="258"/>
      <c r="V422" s="258"/>
      <c r="W422" s="258"/>
      <c r="X422" s="259"/>
      <c r="Y422" s="14"/>
      <c r="Z422" s="14"/>
      <c r="AA422" s="14"/>
      <c r="AB422" s="14"/>
      <c r="AC422" s="14"/>
      <c r="AD422" s="14"/>
      <c r="AE422" s="14"/>
      <c r="AT422" s="260" t="s">
        <v>206</v>
      </c>
      <c r="AU422" s="260" t="s">
        <v>84</v>
      </c>
      <c r="AV422" s="14" t="s">
        <v>84</v>
      </c>
      <c r="AW422" s="14" t="s">
        <v>5</v>
      </c>
      <c r="AX422" s="14" t="s">
        <v>74</v>
      </c>
      <c r="AY422" s="260" t="s">
        <v>194</v>
      </c>
    </row>
    <row r="423" s="15" customFormat="1">
      <c r="A423" s="15"/>
      <c r="B423" s="261"/>
      <c r="C423" s="262"/>
      <c r="D423" s="241" t="s">
        <v>206</v>
      </c>
      <c r="E423" s="263" t="s">
        <v>20</v>
      </c>
      <c r="F423" s="264" t="s">
        <v>210</v>
      </c>
      <c r="G423" s="262"/>
      <c r="H423" s="265">
        <v>1.02</v>
      </c>
      <c r="I423" s="266"/>
      <c r="J423" s="266"/>
      <c r="K423" s="262"/>
      <c r="L423" s="262"/>
      <c r="M423" s="267"/>
      <c r="N423" s="268"/>
      <c r="O423" s="269"/>
      <c r="P423" s="269"/>
      <c r="Q423" s="269"/>
      <c r="R423" s="269"/>
      <c r="S423" s="269"/>
      <c r="T423" s="269"/>
      <c r="U423" s="269"/>
      <c r="V423" s="269"/>
      <c r="W423" s="269"/>
      <c r="X423" s="270"/>
      <c r="Y423" s="15"/>
      <c r="Z423" s="15"/>
      <c r="AA423" s="15"/>
      <c r="AB423" s="15"/>
      <c r="AC423" s="15"/>
      <c r="AD423" s="15"/>
      <c r="AE423" s="15"/>
      <c r="AT423" s="271" t="s">
        <v>206</v>
      </c>
      <c r="AU423" s="271" t="s">
        <v>84</v>
      </c>
      <c r="AV423" s="15" t="s">
        <v>202</v>
      </c>
      <c r="AW423" s="15" t="s">
        <v>5</v>
      </c>
      <c r="AX423" s="15" t="s">
        <v>82</v>
      </c>
      <c r="AY423" s="271" t="s">
        <v>194</v>
      </c>
    </row>
    <row r="424" s="2" customFormat="1" ht="24.15" customHeight="1">
      <c r="A424" s="41"/>
      <c r="B424" s="42"/>
      <c r="C424" s="220" t="s">
        <v>373</v>
      </c>
      <c r="D424" s="220" t="s">
        <v>197</v>
      </c>
      <c r="E424" s="221" t="s">
        <v>2557</v>
      </c>
      <c r="F424" s="222" t="s">
        <v>2558</v>
      </c>
      <c r="G424" s="223" t="s">
        <v>503</v>
      </c>
      <c r="H424" s="224">
        <v>3</v>
      </c>
      <c r="I424" s="225"/>
      <c r="J424" s="225"/>
      <c r="K424" s="226">
        <f>ROUND(P424*H424,2)</f>
        <v>0</v>
      </c>
      <c r="L424" s="222" t="s">
        <v>201</v>
      </c>
      <c r="M424" s="47"/>
      <c r="N424" s="227" t="s">
        <v>20</v>
      </c>
      <c r="O424" s="228" t="s">
        <v>43</v>
      </c>
      <c r="P424" s="229">
        <f>I424+J424</f>
        <v>0</v>
      </c>
      <c r="Q424" s="229">
        <f>ROUND(I424*H424,2)</f>
        <v>0</v>
      </c>
      <c r="R424" s="229">
        <f>ROUND(J424*H424,2)</f>
        <v>0</v>
      </c>
      <c r="S424" s="87"/>
      <c r="T424" s="230">
        <f>S424*H424</f>
        <v>0</v>
      </c>
      <c r="U424" s="230">
        <v>8.1249999999999996E-05</v>
      </c>
      <c r="V424" s="230">
        <f>U424*H424</f>
        <v>0.00024374999999999999</v>
      </c>
      <c r="W424" s="230">
        <v>0</v>
      </c>
      <c r="X424" s="231">
        <f>W424*H424</f>
        <v>0</v>
      </c>
      <c r="Y424" s="41"/>
      <c r="Z424" s="41"/>
      <c r="AA424" s="41"/>
      <c r="AB424" s="41"/>
      <c r="AC424" s="41"/>
      <c r="AD424" s="41"/>
      <c r="AE424" s="41"/>
      <c r="AR424" s="232" t="s">
        <v>202</v>
      </c>
      <c r="AT424" s="232" t="s">
        <v>197</v>
      </c>
      <c r="AU424" s="232" t="s">
        <v>84</v>
      </c>
      <c r="AY424" s="20" t="s">
        <v>194</v>
      </c>
      <c r="BE424" s="233">
        <f>IF(O424="základní",K424,0)</f>
        <v>0</v>
      </c>
      <c r="BF424" s="233">
        <f>IF(O424="snížená",K424,0)</f>
        <v>0</v>
      </c>
      <c r="BG424" s="233">
        <f>IF(O424="zákl. přenesená",K424,0)</f>
        <v>0</v>
      </c>
      <c r="BH424" s="233">
        <f>IF(O424="sníž. přenesená",K424,0)</f>
        <v>0</v>
      </c>
      <c r="BI424" s="233">
        <f>IF(O424="nulová",K424,0)</f>
        <v>0</v>
      </c>
      <c r="BJ424" s="20" t="s">
        <v>82</v>
      </c>
      <c r="BK424" s="233">
        <f>ROUND(P424*H424,2)</f>
        <v>0</v>
      </c>
      <c r="BL424" s="20" t="s">
        <v>202</v>
      </c>
      <c r="BM424" s="232" t="s">
        <v>2567</v>
      </c>
    </row>
    <row r="425" s="2" customFormat="1">
      <c r="A425" s="41"/>
      <c r="B425" s="42"/>
      <c r="C425" s="43"/>
      <c r="D425" s="234" t="s">
        <v>204</v>
      </c>
      <c r="E425" s="43"/>
      <c r="F425" s="235" t="s">
        <v>2560</v>
      </c>
      <c r="G425" s="43"/>
      <c r="H425" s="43"/>
      <c r="I425" s="236"/>
      <c r="J425" s="236"/>
      <c r="K425" s="43"/>
      <c r="L425" s="43"/>
      <c r="M425" s="47"/>
      <c r="N425" s="237"/>
      <c r="O425" s="238"/>
      <c r="P425" s="87"/>
      <c r="Q425" s="87"/>
      <c r="R425" s="87"/>
      <c r="S425" s="87"/>
      <c r="T425" s="87"/>
      <c r="U425" s="87"/>
      <c r="V425" s="87"/>
      <c r="W425" s="87"/>
      <c r="X425" s="88"/>
      <c r="Y425" s="41"/>
      <c r="Z425" s="41"/>
      <c r="AA425" s="41"/>
      <c r="AB425" s="41"/>
      <c r="AC425" s="41"/>
      <c r="AD425" s="41"/>
      <c r="AE425" s="41"/>
      <c r="AT425" s="20" t="s">
        <v>204</v>
      </c>
      <c r="AU425" s="20" t="s">
        <v>84</v>
      </c>
    </row>
    <row r="426" s="13" customFormat="1">
      <c r="A426" s="13"/>
      <c r="B426" s="239"/>
      <c r="C426" s="240"/>
      <c r="D426" s="241" t="s">
        <v>206</v>
      </c>
      <c r="E426" s="242" t="s">
        <v>20</v>
      </c>
      <c r="F426" s="243" t="s">
        <v>2336</v>
      </c>
      <c r="G426" s="240"/>
      <c r="H426" s="242" t="s">
        <v>20</v>
      </c>
      <c r="I426" s="244"/>
      <c r="J426" s="244"/>
      <c r="K426" s="240"/>
      <c r="L426" s="240"/>
      <c r="M426" s="245"/>
      <c r="N426" s="246"/>
      <c r="O426" s="247"/>
      <c r="P426" s="247"/>
      <c r="Q426" s="247"/>
      <c r="R426" s="247"/>
      <c r="S426" s="247"/>
      <c r="T426" s="247"/>
      <c r="U426" s="247"/>
      <c r="V426" s="247"/>
      <c r="W426" s="247"/>
      <c r="X426" s="248"/>
      <c r="Y426" s="13"/>
      <c r="Z426" s="13"/>
      <c r="AA426" s="13"/>
      <c r="AB426" s="13"/>
      <c r="AC426" s="13"/>
      <c r="AD426" s="13"/>
      <c r="AE426" s="13"/>
      <c r="AT426" s="249" t="s">
        <v>206</v>
      </c>
      <c r="AU426" s="249" t="s">
        <v>84</v>
      </c>
      <c r="AV426" s="13" t="s">
        <v>82</v>
      </c>
      <c r="AW426" s="13" t="s">
        <v>5</v>
      </c>
      <c r="AX426" s="13" t="s">
        <v>74</v>
      </c>
      <c r="AY426" s="249" t="s">
        <v>194</v>
      </c>
    </row>
    <row r="427" s="13" customFormat="1">
      <c r="A427" s="13"/>
      <c r="B427" s="239"/>
      <c r="C427" s="240"/>
      <c r="D427" s="241" t="s">
        <v>206</v>
      </c>
      <c r="E427" s="242" t="s">
        <v>20</v>
      </c>
      <c r="F427" s="243" t="s">
        <v>2568</v>
      </c>
      <c r="G427" s="240"/>
      <c r="H427" s="242" t="s">
        <v>20</v>
      </c>
      <c r="I427" s="244"/>
      <c r="J427" s="244"/>
      <c r="K427" s="240"/>
      <c r="L427" s="240"/>
      <c r="M427" s="245"/>
      <c r="N427" s="246"/>
      <c r="O427" s="247"/>
      <c r="P427" s="247"/>
      <c r="Q427" s="247"/>
      <c r="R427" s="247"/>
      <c r="S427" s="247"/>
      <c r="T427" s="247"/>
      <c r="U427" s="247"/>
      <c r="V427" s="247"/>
      <c r="W427" s="247"/>
      <c r="X427" s="248"/>
      <c r="Y427" s="13"/>
      <c r="Z427" s="13"/>
      <c r="AA427" s="13"/>
      <c r="AB427" s="13"/>
      <c r="AC427" s="13"/>
      <c r="AD427" s="13"/>
      <c r="AE427" s="13"/>
      <c r="AT427" s="249" t="s">
        <v>206</v>
      </c>
      <c r="AU427" s="249" t="s">
        <v>84</v>
      </c>
      <c r="AV427" s="13" t="s">
        <v>82</v>
      </c>
      <c r="AW427" s="13" t="s">
        <v>5</v>
      </c>
      <c r="AX427" s="13" t="s">
        <v>74</v>
      </c>
      <c r="AY427" s="249" t="s">
        <v>194</v>
      </c>
    </row>
    <row r="428" s="13" customFormat="1">
      <c r="A428" s="13"/>
      <c r="B428" s="239"/>
      <c r="C428" s="240"/>
      <c r="D428" s="241" t="s">
        <v>206</v>
      </c>
      <c r="E428" s="242" t="s">
        <v>20</v>
      </c>
      <c r="F428" s="243" t="s">
        <v>2453</v>
      </c>
      <c r="G428" s="240"/>
      <c r="H428" s="242" t="s">
        <v>20</v>
      </c>
      <c r="I428" s="244"/>
      <c r="J428" s="244"/>
      <c r="K428" s="240"/>
      <c r="L428" s="240"/>
      <c r="M428" s="245"/>
      <c r="N428" s="246"/>
      <c r="O428" s="247"/>
      <c r="P428" s="247"/>
      <c r="Q428" s="247"/>
      <c r="R428" s="247"/>
      <c r="S428" s="247"/>
      <c r="T428" s="247"/>
      <c r="U428" s="247"/>
      <c r="V428" s="247"/>
      <c r="W428" s="247"/>
      <c r="X428" s="248"/>
      <c r="Y428" s="13"/>
      <c r="Z428" s="13"/>
      <c r="AA428" s="13"/>
      <c r="AB428" s="13"/>
      <c r="AC428" s="13"/>
      <c r="AD428" s="13"/>
      <c r="AE428" s="13"/>
      <c r="AT428" s="249" t="s">
        <v>206</v>
      </c>
      <c r="AU428" s="249" t="s">
        <v>84</v>
      </c>
      <c r="AV428" s="13" t="s">
        <v>82</v>
      </c>
      <c r="AW428" s="13" t="s">
        <v>5</v>
      </c>
      <c r="AX428" s="13" t="s">
        <v>74</v>
      </c>
      <c r="AY428" s="249" t="s">
        <v>194</v>
      </c>
    </row>
    <row r="429" s="14" customFormat="1">
      <c r="A429" s="14"/>
      <c r="B429" s="250"/>
      <c r="C429" s="251"/>
      <c r="D429" s="241" t="s">
        <v>206</v>
      </c>
      <c r="E429" s="252" t="s">
        <v>20</v>
      </c>
      <c r="F429" s="253" t="s">
        <v>2569</v>
      </c>
      <c r="G429" s="251"/>
      <c r="H429" s="254">
        <v>3</v>
      </c>
      <c r="I429" s="255"/>
      <c r="J429" s="255"/>
      <c r="K429" s="251"/>
      <c r="L429" s="251"/>
      <c r="M429" s="256"/>
      <c r="N429" s="257"/>
      <c r="O429" s="258"/>
      <c r="P429" s="258"/>
      <c r="Q429" s="258"/>
      <c r="R429" s="258"/>
      <c r="S429" s="258"/>
      <c r="T429" s="258"/>
      <c r="U429" s="258"/>
      <c r="V429" s="258"/>
      <c r="W429" s="258"/>
      <c r="X429" s="259"/>
      <c r="Y429" s="14"/>
      <c r="Z429" s="14"/>
      <c r="AA429" s="14"/>
      <c r="AB429" s="14"/>
      <c r="AC429" s="14"/>
      <c r="AD429" s="14"/>
      <c r="AE429" s="14"/>
      <c r="AT429" s="260" t="s">
        <v>206</v>
      </c>
      <c r="AU429" s="260" t="s">
        <v>84</v>
      </c>
      <c r="AV429" s="14" t="s">
        <v>84</v>
      </c>
      <c r="AW429" s="14" t="s">
        <v>5</v>
      </c>
      <c r="AX429" s="14" t="s">
        <v>74</v>
      </c>
      <c r="AY429" s="260" t="s">
        <v>194</v>
      </c>
    </row>
    <row r="430" s="15" customFormat="1">
      <c r="A430" s="15"/>
      <c r="B430" s="261"/>
      <c r="C430" s="262"/>
      <c r="D430" s="241" t="s">
        <v>206</v>
      </c>
      <c r="E430" s="263" t="s">
        <v>20</v>
      </c>
      <c r="F430" s="264" t="s">
        <v>210</v>
      </c>
      <c r="G430" s="262"/>
      <c r="H430" s="265">
        <v>3</v>
      </c>
      <c r="I430" s="266"/>
      <c r="J430" s="266"/>
      <c r="K430" s="262"/>
      <c r="L430" s="262"/>
      <c r="M430" s="267"/>
      <c r="N430" s="268"/>
      <c r="O430" s="269"/>
      <c r="P430" s="269"/>
      <c r="Q430" s="269"/>
      <c r="R430" s="269"/>
      <c r="S430" s="269"/>
      <c r="T430" s="269"/>
      <c r="U430" s="269"/>
      <c r="V430" s="269"/>
      <c r="W430" s="269"/>
      <c r="X430" s="270"/>
      <c r="Y430" s="15"/>
      <c r="Z430" s="15"/>
      <c r="AA430" s="15"/>
      <c r="AB430" s="15"/>
      <c r="AC430" s="15"/>
      <c r="AD430" s="15"/>
      <c r="AE430" s="15"/>
      <c r="AT430" s="271" t="s">
        <v>206</v>
      </c>
      <c r="AU430" s="271" t="s">
        <v>84</v>
      </c>
      <c r="AV430" s="15" t="s">
        <v>202</v>
      </c>
      <c r="AW430" s="15" t="s">
        <v>5</v>
      </c>
      <c r="AX430" s="15" t="s">
        <v>82</v>
      </c>
      <c r="AY430" s="271" t="s">
        <v>194</v>
      </c>
    </row>
    <row r="431" s="2" customFormat="1" ht="16.5" customHeight="1">
      <c r="A431" s="41"/>
      <c r="B431" s="42"/>
      <c r="C431" s="283" t="s">
        <v>380</v>
      </c>
      <c r="D431" s="283" t="s">
        <v>418</v>
      </c>
      <c r="E431" s="284" t="s">
        <v>2570</v>
      </c>
      <c r="F431" s="285" t="s">
        <v>2571</v>
      </c>
      <c r="G431" s="286" t="s">
        <v>503</v>
      </c>
      <c r="H431" s="287">
        <v>3</v>
      </c>
      <c r="I431" s="288"/>
      <c r="J431" s="289"/>
      <c r="K431" s="290">
        <f>ROUND(P431*H431,2)</f>
        <v>0</v>
      </c>
      <c r="L431" s="285" t="s">
        <v>20</v>
      </c>
      <c r="M431" s="291"/>
      <c r="N431" s="292" t="s">
        <v>20</v>
      </c>
      <c r="O431" s="228" t="s">
        <v>43</v>
      </c>
      <c r="P431" s="229">
        <f>I431+J431</f>
        <v>0</v>
      </c>
      <c r="Q431" s="229">
        <f>ROUND(I431*H431,2)</f>
        <v>0</v>
      </c>
      <c r="R431" s="229">
        <f>ROUND(J431*H431,2)</f>
        <v>0</v>
      </c>
      <c r="S431" s="87"/>
      <c r="T431" s="230">
        <f>S431*H431</f>
        <v>0</v>
      </c>
      <c r="U431" s="230">
        <v>0.00164</v>
      </c>
      <c r="V431" s="230">
        <f>U431*H431</f>
        <v>0.0049199999999999999</v>
      </c>
      <c r="W431" s="230">
        <v>0</v>
      </c>
      <c r="X431" s="231">
        <f>W431*H431</f>
        <v>0</v>
      </c>
      <c r="Y431" s="41"/>
      <c r="Z431" s="41"/>
      <c r="AA431" s="41"/>
      <c r="AB431" s="41"/>
      <c r="AC431" s="41"/>
      <c r="AD431" s="41"/>
      <c r="AE431" s="41"/>
      <c r="AR431" s="232" t="s">
        <v>243</v>
      </c>
      <c r="AT431" s="232" t="s">
        <v>418</v>
      </c>
      <c r="AU431" s="232" t="s">
        <v>84</v>
      </c>
      <c r="AY431" s="20" t="s">
        <v>194</v>
      </c>
      <c r="BE431" s="233">
        <f>IF(O431="základní",K431,0)</f>
        <v>0</v>
      </c>
      <c r="BF431" s="233">
        <f>IF(O431="snížená",K431,0)</f>
        <v>0</v>
      </c>
      <c r="BG431" s="233">
        <f>IF(O431="zákl. přenesená",K431,0)</f>
        <v>0</v>
      </c>
      <c r="BH431" s="233">
        <f>IF(O431="sníž. přenesená",K431,0)</f>
        <v>0</v>
      </c>
      <c r="BI431" s="233">
        <f>IF(O431="nulová",K431,0)</f>
        <v>0</v>
      </c>
      <c r="BJ431" s="20" t="s">
        <v>82</v>
      </c>
      <c r="BK431" s="233">
        <f>ROUND(P431*H431,2)</f>
        <v>0</v>
      </c>
      <c r="BL431" s="20" t="s">
        <v>202</v>
      </c>
      <c r="BM431" s="232" t="s">
        <v>2572</v>
      </c>
    </row>
    <row r="432" s="13" customFormat="1">
      <c r="A432" s="13"/>
      <c r="B432" s="239"/>
      <c r="C432" s="240"/>
      <c r="D432" s="241" t="s">
        <v>206</v>
      </c>
      <c r="E432" s="242" t="s">
        <v>20</v>
      </c>
      <c r="F432" s="243" t="s">
        <v>2336</v>
      </c>
      <c r="G432" s="240"/>
      <c r="H432" s="242" t="s">
        <v>20</v>
      </c>
      <c r="I432" s="244"/>
      <c r="J432" s="244"/>
      <c r="K432" s="240"/>
      <c r="L432" s="240"/>
      <c r="M432" s="245"/>
      <c r="N432" s="246"/>
      <c r="O432" s="247"/>
      <c r="P432" s="247"/>
      <c r="Q432" s="247"/>
      <c r="R432" s="247"/>
      <c r="S432" s="247"/>
      <c r="T432" s="247"/>
      <c r="U432" s="247"/>
      <c r="V432" s="247"/>
      <c r="W432" s="247"/>
      <c r="X432" s="248"/>
      <c r="Y432" s="13"/>
      <c r="Z432" s="13"/>
      <c r="AA432" s="13"/>
      <c r="AB432" s="13"/>
      <c r="AC432" s="13"/>
      <c r="AD432" s="13"/>
      <c r="AE432" s="13"/>
      <c r="AT432" s="249" t="s">
        <v>206</v>
      </c>
      <c r="AU432" s="249" t="s">
        <v>84</v>
      </c>
      <c r="AV432" s="13" t="s">
        <v>82</v>
      </c>
      <c r="AW432" s="13" t="s">
        <v>5</v>
      </c>
      <c r="AX432" s="13" t="s">
        <v>74</v>
      </c>
      <c r="AY432" s="249" t="s">
        <v>194</v>
      </c>
    </row>
    <row r="433" s="13" customFormat="1">
      <c r="A433" s="13"/>
      <c r="B433" s="239"/>
      <c r="C433" s="240"/>
      <c r="D433" s="241" t="s">
        <v>206</v>
      </c>
      <c r="E433" s="242" t="s">
        <v>20</v>
      </c>
      <c r="F433" s="243" t="s">
        <v>2573</v>
      </c>
      <c r="G433" s="240"/>
      <c r="H433" s="242" t="s">
        <v>20</v>
      </c>
      <c r="I433" s="244"/>
      <c r="J433" s="244"/>
      <c r="K433" s="240"/>
      <c r="L433" s="240"/>
      <c r="M433" s="245"/>
      <c r="N433" s="246"/>
      <c r="O433" s="247"/>
      <c r="P433" s="247"/>
      <c r="Q433" s="247"/>
      <c r="R433" s="247"/>
      <c r="S433" s="247"/>
      <c r="T433" s="247"/>
      <c r="U433" s="247"/>
      <c r="V433" s="247"/>
      <c r="W433" s="247"/>
      <c r="X433" s="248"/>
      <c r="Y433" s="13"/>
      <c r="Z433" s="13"/>
      <c r="AA433" s="13"/>
      <c r="AB433" s="13"/>
      <c r="AC433" s="13"/>
      <c r="AD433" s="13"/>
      <c r="AE433" s="13"/>
      <c r="AT433" s="249" t="s">
        <v>206</v>
      </c>
      <c r="AU433" s="249" t="s">
        <v>84</v>
      </c>
      <c r="AV433" s="13" t="s">
        <v>82</v>
      </c>
      <c r="AW433" s="13" t="s">
        <v>5</v>
      </c>
      <c r="AX433" s="13" t="s">
        <v>74</v>
      </c>
      <c r="AY433" s="249" t="s">
        <v>194</v>
      </c>
    </row>
    <row r="434" s="13" customFormat="1">
      <c r="A434" s="13"/>
      <c r="B434" s="239"/>
      <c r="C434" s="240"/>
      <c r="D434" s="241" t="s">
        <v>206</v>
      </c>
      <c r="E434" s="242" t="s">
        <v>20</v>
      </c>
      <c r="F434" s="243" t="s">
        <v>506</v>
      </c>
      <c r="G434" s="240"/>
      <c r="H434" s="242" t="s">
        <v>20</v>
      </c>
      <c r="I434" s="244"/>
      <c r="J434" s="244"/>
      <c r="K434" s="240"/>
      <c r="L434" s="240"/>
      <c r="M434" s="245"/>
      <c r="N434" s="246"/>
      <c r="O434" s="247"/>
      <c r="P434" s="247"/>
      <c r="Q434" s="247"/>
      <c r="R434" s="247"/>
      <c r="S434" s="247"/>
      <c r="T434" s="247"/>
      <c r="U434" s="247"/>
      <c r="V434" s="247"/>
      <c r="W434" s="247"/>
      <c r="X434" s="248"/>
      <c r="Y434" s="13"/>
      <c r="Z434" s="13"/>
      <c r="AA434" s="13"/>
      <c r="AB434" s="13"/>
      <c r="AC434" s="13"/>
      <c r="AD434" s="13"/>
      <c r="AE434" s="13"/>
      <c r="AT434" s="249" t="s">
        <v>206</v>
      </c>
      <c r="AU434" s="249" t="s">
        <v>84</v>
      </c>
      <c r="AV434" s="13" t="s">
        <v>82</v>
      </c>
      <c r="AW434" s="13" t="s">
        <v>5</v>
      </c>
      <c r="AX434" s="13" t="s">
        <v>74</v>
      </c>
      <c r="AY434" s="249" t="s">
        <v>194</v>
      </c>
    </row>
    <row r="435" s="14" customFormat="1">
      <c r="A435" s="14"/>
      <c r="B435" s="250"/>
      <c r="C435" s="251"/>
      <c r="D435" s="241" t="s">
        <v>206</v>
      </c>
      <c r="E435" s="252" t="s">
        <v>20</v>
      </c>
      <c r="F435" s="253" t="s">
        <v>215</v>
      </c>
      <c r="G435" s="251"/>
      <c r="H435" s="254">
        <v>3</v>
      </c>
      <c r="I435" s="255"/>
      <c r="J435" s="255"/>
      <c r="K435" s="251"/>
      <c r="L435" s="251"/>
      <c r="M435" s="256"/>
      <c r="N435" s="257"/>
      <c r="O435" s="258"/>
      <c r="P435" s="258"/>
      <c r="Q435" s="258"/>
      <c r="R435" s="258"/>
      <c r="S435" s="258"/>
      <c r="T435" s="258"/>
      <c r="U435" s="258"/>
      <c r="V435" s="258"/>
      <c r="W435" s="258"/>
      <c r="X435" s="259"/>
      <c r="Y435" s="14"/>
      <c r="Z435" s="14"/>
      <c r="AA435" s="14"/>
      <c r="AB435" s="14"/>
      <c r="AC435" s="14"/>
      <c r="AD435" s="14"/>
      <c r="AE435" s="14"/>
      <c r="AT435" s="260" t="s">
        <v>206</v>
      </c>
      <c r="AU435" s="260" t="s">
        <v>84</v>
      </c>
      <c r="AV435" s="14" t="s">
        <v>84</v>
      </c>
      <c r="AW435" s="14" t="s">
        <v>5</v>
      </c>
      <c r="AX435" s="14" t="s">
        <v>74</v>
      </c>
      <c r="AY435" s="260" t="s">
        <v>194</v>
      </c>
    </row>
    <row r="436" s="15" customFormat="1">
      <c r="A436" s="15"/>
      <c r="B436" s="261"/>
      <c r="C436" s="262"/>
      <c r="D436" s="241" t="s">
        <v>206</v>
      </c>
      <c r="E436" s="263" t="s">
        <v>20</v>
      </c>
      <c r="F436" s="264" t="s">
        <v>210</v>
      </c>
      <c r="G436" s="262"/>
      <c r="H436" s="265">
        <v>3</v>
      </c>
      <c r="I436" s="266"/>
      <c r="J436" s="266"/>
      <c r="K436" s="262"/>
      <c r="L436" s="262"/>
      <c r="M436" s="267"/>
      <c r="N436" s="268"/>
      <c r="O436" s="269"/>
      <c r="P436" s="269"/>
      <c r="Q436" s="269"/>
      <c r="R436" s="269"/>
      <c r="S436" s="269"/>
      <c r="T436" s="269"/>
      <c r="U436" s="269"/>
      <c r="V436" s="269"/>
      <c r="W436" s="269"/>
      <c r="X436" s="270"/>
      <c r="Y436" s="15"/>
      <c r="Z436" s="15"/>
      <c r="AA436" s="15"/>
      <c r="AB436" s="15"/>
      <c r="AC436" s="15"/>
      <c r="AD436" s="15"/>
      <c r="AE436" s="15"/>
      <c r="AT436" s="271" t="s">
        <v>206</v>
      </c>
      <c r="AU436" s="271" t="s">
        <v>84</v>
      </c>
      <c r="AV436" s="15" t="s">
        <v>202</v>
      </c>
      <c r="AW436" s="15" t="s">
        <v>5</v>
      </c>
      <c r="AX436" s="15" t="s">
        <v>82</v>
      </c>
      <c r="AY436" s="271" t="s">
        <v>194</v>
      </c>
    </row>
    <row r="437" s="2" customFormat="1" ht="16.5" customHeight="1">
      <c r="A437" s="41"/>
      <c r="B437" s="42"/>
      <c r="C437" s="283" t="s">
        <v>377</v>
      </c>
      <c r="D437" s="283" t="s">
        <v>418</v>
      </c>
      <c r="E437" s="284" t="s">
        <v>2574</v>
      </c>
      <c r="F437" s="285" t="s">
        <v>2575</v>
      </c>
      <c r="G437" s="286" t="s">
        <v>506</v>
      </c>
      <c r="H437" s="287">
        <v>1</v>
      </c>
      <c r="I437" s="288"/>
      <c r="J437" s="289"/>
      <c r="K437" s="290">
        <f>ROUND(P437*H437,2)</f>
        <v>0</v>
      </c>
      <c r="L437" s="285" t="s">
        <v>20</v>
      </c>
      <c r="M437" s="291"/>
      <c r="N437" s="292" t="s">
        <v>20</v>
      </c>
      <c r="O437" s="228" t="s">
        <v>43</v>
      </c>
      <c r="P437" s="229">
        <f>I437+J437</f>
        <v>0</v>
      </c>
      <c r="Q437" s="229">
        <f>ROUND(I437*H437,2)</f>
        <v>0</v>
      </c>
      <c r="R437" s="229">
        <f>ROUND(J437*H437,2)</f>
        <v>0</v>
      </c>
      <c r="S437" s="87"/>
      <c r="T437" s="230">
        <f>S437*H437</f>
        <v>0</v>
      </c>
      <c r="U437" s="230">
        <v>0</v>
      </c>
      <c r="V437" s="230">
        <f>U437*H437</f>
        <v>0</v>
      </c>
      <c r="W437" s="230">
        <v>0</v>
      </c>
      <c r="X437" s="231">
        <f>W437*H437</f>
        <v>0</v>
      </c>
      <c r="Y437" s="41"/>
      <c r="Z437" s="41"/>
      <c r="AA437" s="41"/>
      <c r="AB437" s="41"/>
      <c r="AC437" s="41"/>
      <c r="AD437" s="41"/>
      <c r="AE437" s="41"/>
      <c r="AR437" s="232" t="s">
        <v>243</v>
      </c>
      <c r="AT437" s="232" t="s">
        <v>418</v>
      </c>
      <c r="AU437" s="232" t="s">
        <v>84</v>
      </c>
      <c r="AY437" s="20" t="s">
        <v>194</v>
      </c>
      <c r="BE437" s="233">
        <f>IF(O437="základní",K437,0)</f>
        <v>0</v>
      </c>
      <c r="BF437" s="233">
        <f>IF(O437="snížená",K437,0)</f>
        <v>0</v>
      </c>
      <c r="BG437" s="233">
        <f>IF(O437="zákl. přenesená",K437,0)</f>
        <v>0</v>
      </c>
      <c r="BH437" s="233">
        <f>IF(O437="sníž. přenesená",K437,0)</f>
        <v>0</v>
      </c>
      <c r="BI437" s="233">
        <f>IF(O437="nulová",K437,0)</f>
        <v>0</v>
      </c>
      <c r="BJ437" s="20" t="s">
        <v>82</v>
      </c>
      <c r="BK437" s="233">
        <f>ROUND(P437*H437,2)</f>
        <v>0</v>
      </c>
      <c r="BL437" s="20" t="s">
        <v>202</v>
      </c>
      <c r="BM437" s="232" t="s">
        <v>2576</v>
      </c>
    </row>
    <row r="438" s="2" customFormat="1" ht="16.5" customHeight="1">
      <c r="A438" s="41"/>
      <c r="B438" s="42"/>
      <c r="C438" s="283" t="s">
        <v>375</v>
      </c>
      <c r="D438" s="283" t="s">
        <v>418</v>
      </c>
      <c r="E438" s="284" t="s">
        <v>2577</v>
      </c>
      <c r="F438" s="285" t="s">
        <v>2578</v>
      </c>
      <c r="G438" s="286" t="s">
        <v>506</v>
      </c>
      <c r="H438" s="287">
        <v>1</v>
      </c>
      <c r="I438" s="288"/>
      <c r="J438" s="289"/>
      <c r="K438" s="290">
        <f>ROUND(P438*H438,2)</f>
        <v>0</v>
      </c>
      <c r="L438" s="285" t="s">
        <v>20</v>
      </c>
      <c r="M438" s="291"/>
      <c r="N438" s="292" t="s">
        <v>20</v>
      </c>
      <c r="O438" s="228" t="s">
        <v>43</v>
      </c>
      <c r="P438" s="229">
        <f>I438+J438</f>
        <v>0</v>
      </c>
      <c r="Q438" s="229">
        <f>ROUND(I438*H438,2)</f>
        <v>0</v>
      </c>
      <c r="R438" s="229">
        <f>ROUND(J438*H438,2)</f>
        <v>0</v>
      </c>
      <c r="S438" s="87"/>
      <c r="T438" s="230">
        <f>S438*H438</f>
        <v>0</v>
      </c>
      <c r="U438" s="230">
        <v>0</v>
      </c>
      <c r="V438" s="230">
        <f>U438*H438</f>
        <v>0</v>
      </c>
      <c r="W438" s="230">
        <v>0</v>
      </c>
      <c r="X438" s="231">
        <f>W438*H438</f>
        <v>0</v>
      </c>
      <c r="Y438" s="41"/>
      <c r="Z438" s="41"/>
      <c r="AA438" s="41"/>
      <c r="AB438" s="41"/>
      <c r="AC438" s="41"/>
      <c r="AD438" s="41"/>
      <c r="AE438" s="41"/>
      <c r="AR438" s="232" t="s">
        <v>243</v>
      </c>
      <c r="AT438" s="232" t="s">
        <v>418</v>
      </c>
      <c r="AU438" s="232" t="s">
        <v>84</v>
      </c>
      <c r="AY438" s="20" t="s">
        <v>194</v>
      </c>
      <c r="BE438" s="233">
        <f>IF(O438="základní",K438,0)</f>
        <v>0</v>
      </c>
      <c r="BF438" s="233">
        <f>IF(O438="snížená",K438,0)</f>
        <v>0</v>
      </c>
      <c r="BG438" s="233">
        <f>IF(O438="zákl. přenesená",K438,0)</f>
        <v>0</v>
      </c>
      <c r="BH438" s="233">
        <f>IF(O438="sníž. přenesená",K438,0)</f>
        <v>0</v>
      </c>
      <c r="BI438" s="233">
        <f>IF(O438="nulová",K438,0)</f>
        <v>0</v>
      </c>
      <c r="BJ438" s="20" t="s">
        <v>82</v>
      </c>
      <c r="BK438" s="233">
        <f>ROUND(P438*H438,2)</f>
        <v>0</v>
      </c>
      <c r="BL438" s="20" t="s">
        <v>202</v>
      </c>
      <c r="BM438" s="232" t="s">
        <v>2579</v>
      </c>
    </row>
    <row r="439" s="2" customFormat="1" ht="16.5" customHeight="1">
      <c r="A439" s="41"/>
      <c r="B439" s="42"/>
      <c r="C439" s="283" t="s">
        <v>392</v>
      </c>
      <c r="D439" s="283" t="s">
        <v>418</v>
      </c>
      <c r="E439" s="284" t="s">
        <v>2580</v>
      </c>
      <c r="F439" s="285" t="s">
        <v>2581</v>
      </c>
      <c r="G439" s="286" t="s">
        <v>506</v>
      </c>
      <c r="H439" s="287">
        <v>1</v>
      </c>
      <c r="I439" s="288"/>
      <c r="J439" s="289"/>
      <c r="K439" s="290">
        <f>ROUND(P439*H439,2)</f>
        <v>0</v>
      </c>
      <c r="L439" s="285" t="s">
        <v>20</v>
      </c>
      <c r="M439" s="291"/>
      <c r="N439" s="292" t="s">
        <v>20</v>
      </c>
      <c r="O439" s="228" t="s">
        <v>43</v>
      </c>
      <c r="P439" s="229">
        <f>I439+J439</f>
        <v>0</v>
      </c>
      <c r="Q439" s="229">
        <f>ROUND(I439*H439,2)</f>
        <v>0</v>
      </c>
      <c r="R439" s="229">
        <f>ROUND(J439*H439,2)</f>
        <v>0</v>
      </c>
      <c r="S439" s="87"/>
      <c r="T439" s="230">
        <f>S439*H439</f>
        <v>0</v>
      </c>
      <c r="U439" s="230">
        <v>0</v>
      </c>
      <c r="V439" s="230">
        <f>U439*H439</f>
        <v>0</v>
      </c>
      <c r="W439" s="230">
        <v>0</v>
      </c>
      <c r="X439" s="231">
        <f>W439*H439</f>
        <v>0</v>
      </c>
      <c r="Y439" s="41"/>
      <c r="Z439" s="41"/>
      <c r="AA439" s="41"/>
      <c r="AB439" s="41"/>
      <c r="AC439" s="41"/>
      <c r="AD439" s="41"/>
      <c r="AE439" s="41"/>
      <c r="AR439" s="232" t="s">
        <v>243</v>
      </c>
      <c r="AT439" s="232" t="s">
        <v>418</v>
      </c>
      <c r="AU439" s="232" t="s">
        <v>84</v>
      </c>
      <c r="AY439" s="20" t="s">
        <v>194</v>
      </c>
      <c r="BE439" s="233">
        <f>IF(O439="základní",K439,0)</f>
        <v>0</v>
      </c>
      <c r="BF439" s="233">
        <f>IF(O439="snížená",K439,0)</f>
        <v>0</v>
      </c>
      <c r="BG439" s="233">
        <f>IF(O439="zákl. přenesená",K439,0)</f>
        <v>0</v>
      </c>
      <c r="BH439" s="233">
        <f>IF(O439="sníž. přenesená",K439,0)</f>
        <v>0</v>
      </c>
      <c r="BI439" s="233">
        <f>IF(O439="nulová",K439,0)</f>
        <v>0</v>
      </c>
      <c r="BJ439" s="20" t="s">
        <v>82</v>
      </c>
      <c r="BK439" s="233">
        <f>ROUND(P439*H439,2)</f>
        <v>0</v>
      </c>
      <c r="BL439" s="20" t="s">
        <v>202</v>
      </c>
      <c r="BM439" s="232" t="s">
        <v>2582</v>
      </c>
    </row>
    <row r="440" s="2" customFormat="1" ht="16.5" customHeight="1">
      <c r="A440" s="41"/>
      <c r="B440" s="42"/>
      <c r="C440" s="283" t="s">
        <v>399</v>
      </c>
      <c r="D440" s="283" t="s">
        <v>418</v>
      </c>
      <c r="E440" s="284" t="s">
        <v>2583</v>
      </c>
      <c r="F440" s="285" t="s">
        <v>2584</v>
      </c>
      <c r="G440" s="286" t="s">
        <v>506</v>
      </c>
      <c r="H440" s="287">
        <v>1</v>
      </c>
      <c r="I440" s="288"/>
      <c r="J440" s="289"/>
      <c r="K440" s="290">
        <f>ROUND(P440*H440,2)</f>
        <v>0</v>
      </c>
      <c r="L440" s="285" t="s">
        <v>20</v>
      </c>
      <c r="M440" s="291"/>
      <c r="N440" s="292" t="s">
        <v>20</v>
      </c>
      <c r="O440" s="228" t="s">
        <v>43</v>
      </c>
      <c r="P440" s="229">
        <f>I440+J440</f>
        <v>0</v>
      </c>
      <c r="Q440" s="229">
        <f>ROUND(I440*H440,2)</f>
        <v>0</v>
      </c>
      <c r="R440" s="229">
        <f>ROUND(J440*H440,2)</f>
        <v>0</v>
      </c>
      <c r="S440" s="87"/>
      <c r="T440" s="230">
        <f>S440*H440</f>
        <v>0</v>
      </c>
      <c r="U440" s="230">
        <v>0</v>
      </c>
      <c r="V440" s="230">
        <f>U440*H440</f>
        <v>0</v>
      </c>
      <c r="W440" s="230">
        <v>0</v>
      </c>
      <c r="X440" s="231">
        <f>W440*H440</f>
        <v>0</v>
      </c>
      <c r="Y440" s="41"/>
      <c r="Z440" s="41"/>
      <c r="AA440" s="41"/>
      <c r="AB440" s="41"/>
      <c r="AC440" s="41"/>
      <c r="AD440" s="41"/>
      <c r="AE440" s="41"/>
      <c r="AR440" s="232" t="s">
        <v>243</v>
      </c>
      <c r="AT440" s="232" t="s">
        <v>418</v>
      </c>
      <c r="AU440" s="232" t="s">
        <v>84</v>
      </c>
      <c r="AY440" s="20" t="s">
        <v>194</v>
      </c>
      <c r="BE440" s="233">
        <f>IF(O440="základní",K440,0)</f>
        <v>0</v>
      </c>
      <c r="BF440" s="233">
        <f>IF(O440="snížená",K440,0)</f>
        <v>0</v>
      </c>
      <c r="BG440" s="233">
        <f>IF(O440="zákl. přenesená",K440,0)</f>
        <v>0</v>
      </c>
      <c r="BH440" s="233">
        <f>IF(O440="sníž. přenesená",K440,0)</f>
        <v>0</v>
      </c>
      <c r="BI440" s="233">
        <f>IF(O440="nulová",K440,0)</f>
        <v>0</v>
      </c>
      <c r="BJ440" s="20" t="s">
        <v>82</v>
      </c>
      <c r="BK440" s="233">
        <f>ROUND(P440*H440,2)</f>
        <v>0</v>
      </c>
      <c r="BL440" s="20" t="s">
        <v>202</v>
      </c>
      <c r="BM440" s="232" t="s">
        <v>2585</v>
      </c>
    </row>
    <row r="441" s="2" customFormat="1" ht="16.5" customHeight="1">
      <c r="A441" s="41"/>
      <c r="B441" s="42"/>
      <c r="C441" s="220" t="s">
        <v>314</v>
      </c>
      <c r="D441" s="220" t="s">
        <v>197</v>
      </c>
      <c r="E441" s="221" t="s">
        <v>2586</v>
      </c>
      <c r="F441" s="222" t="s">
        <v>2587</v>
      </c>
      <c r="G441" s="223" t="s">
        <v>2588</v>
      </c>
      <c r="H441" s="224">
        <v>9</v>
      </c>
      <c r="I441" s="225"/>
      <c r="J441" s="225"/>
      <c r="K441" s="226">
        <f>ROUND(P441*H441,2)</f>
        <v>0</v>
      </c>
      <c r="L441" s="222" t="s">
        <v>20</v>
      </c>
      <c r="M441" s="47"/>
      <c r="N441" s="227" t="s">
        <v>20</v>
      </c>
      <c r="O441" s="228" t="s">
        <v>43</v>
      </c>
      <c r="P441" s="229">
        <f>I441+J441</f>
        <v>0</v>
      </c>
      <c r="Q441" s="229">
        <f>ROUND(I441*H441,2)</f>
        <v>0</v>
      </c>
      <c r="R441" s="229">
        <f>ROUND(J441*H441,2)</f>
        <v>0</v>
      </c>
      <c r="S441" s="87"/>
      <c r="T441" s="230">
        <f>S441*H441</f>
        <v>0</v>
      </c>
      <c r="U441" s="230">
        <v>0</v>
      </c>
      <c r="V441" s="230">
        <f>U441*H441</f>
        <v>0</v>
      </c>
      <c r="W441" s="230">
        <v>0</v>
      </c>
      <c r="X441" s="231">
        <f>W441*H441</f>
        <v>0</v>
      </c>
      <c r="Y441" s="41"/>
      <c r="Z441" s="41"/>
      <c r="AA441" s="41"/>
      <c r="AB441" s="41"/>
      <c r="AC441" s="41"/>
      <c r="AD441" s="41"/>
      <c r="AE441" s="41"/>
      <c r="AR441" s="232" t="s">
        <v>202</v>
      </c>
      <c r="AT441" s="232" t="s">
        <v>197</v>
      </c>
      <c r="AU441" s="232" t="s">
        <v>84</v>
      </c>
      <c r="AY441" s="20" t="s">
        <v>194</v>
      </c>
      <c r="BE441" s="233">
        <f>IF(O441="základní",K441,0)</f>
        <v>0</v>
      </c>
      <c r="BF441" s="233">
        <f>IF(O441="snížená",K441,0)</f>
        <v>0</v>
      </c>
      <c r="BG441" s="233">
        <f>IF(O441="zákl. přenesená",K441,0)</f>
        <v>0</v>
      </c>
      <c r="BH441" s="233">
        <f>IF(O441="sníž. přenesená",K441,0)</f>
        <v>0</v>
      </c>
      <c r="BI441" s="233">
        <f>IF(O441="nulová",K441,0)</f>
        <v>0</v>
      </c>
      <c r="BJ441" s="20" t="s">
        <v>82</v>
      </c>
      <c r="BK441" s="233">
        <f>ROUND(P441*H441,2)</f>
        <v>0</v>
      </c>
      <c r="BL441" s="20" t="s">
        <v>202</v>
      </c>
      <c r="BM441" s="232" t="s">
        <v>2589</v>
      </c>
    </row>
    <row r="442" s="2" customFormat="1" ht="16.5" customHeight="1">
      <c r="A442" s="41"/>
      <c r="B442" s="42"/>
      <c r="C442" s="283" t="s">
        <v>403</v>
      </c>
      <c r="D442" s="283" t="s">
        <v>418</v>
      </c>
      <c r="E442" s="284" t="s">
        <v>2590</v>
      </c>
      <c r="F442" s="285" t="s">
        <v>2591</v>
      </c>
      <c r="G442" s="286" t="s">
        <v>506</v>
      </c>
      <c r="H442" s="287">
        <v>2</v>
      </c>
      <c r="I442" s="288"/>
      <c r="J442" s="289"/>
      <c r="K442" s="290">
        <f>ROUND(P442*H442,2)</f>
        <v>0</v>
      </c>
      <c r="L442" s="285" t="s">
        <v>20</v>
      </c>
      <c r="M442" s="291"/>
      <c r="N442" s="292" t="s">
        <v>20</v>
      </c>
      <c r="O442" s="228" t="s">
        <v>43</v>
      </c>
      <c r="P442" s="229">
        <f>I442+J442</f>
        <v>0</v>
      </c>
      <c r="Q442" s="229">
        <f>ROUND(I442*H442,2)</f>
        <v>0</v>
      </c>
      <c r="R442" s="229">
        <f>ROUND(J442*H442,2)</f>
        <v>0</v>
      </c>
      <c r="S442" s="87"/>
      <c r="T442" s="230">
        <f>S442*H442</f>
        <v>0</v>
      </c>
      <c r="U442" s="230">
        <v>0</v>
      </c>
      <c r="V442" s="230">
        <f>U442*H442</f>
        <v>0</v>
      </c>
      <c r="W442" s="230">
        <v>0</v>
      </c>
      <c r="X442" s="231">
        <f>W442*H442</f>
        <v>0</v>
      </c>
      <c r="Y442" s="41"/>
      <c r="Z442" s="41"/>
      <c r="AA442" s="41"/>
      <c r="AB442" s="41"/>
      <c r="AC442" s="41"/>
      <c r="AD442" s="41"/>
      <c r="AE442" s="41"/>
      <c r="AR442" s="232" t="s">
        <v>243</v>
      </c>
      <c r="AT442" s="232" t="s">
        <v>418</v>
      </c>
      <c r="AU442" s="232" t="s">
        <v>84</v>
      </c>
      <c r="AY442" s="20" t="s">
        <v>194</v>
      </c>
      <c r="BE442" s="233">
        <f>IF(O442="základní",K442,0)</f>
        <v>0</v>
      </c>
      <c r="BF442" s="233">
        <f>IF(O442="snížená",K442,0)</f>
        <v>0</v>
      </c>
      <c r="BG442" s="233">
        <f>IF(O442="zákl. přenesená",K442,0)</f>
        <v>0</v>
      </c>
      <c r="BH442" s="233">
        <f>IF(O442="sníž. přenesená",K442,0)</f>
        <v>0</v>
      </c>
      <c r="BI442" s="233">
        <f>IF(O442="nulová",K442,0)</f>
        <v>0</v>
      </c>
      <c r="BJ442" s="20" t="s">
        <v>82</v>
      </c>
      <c r="BK442" s="233">
        <f>ROUND(P442*H442,2)</f>
        <v>0</v>
      </c>
      <c r="BL442" s="20" t="s">
        <v>202</v>
      </c>
      <c r="BM442" s="232" t="s">
        <v>2592</v>
      </c>
    </row>
    <row r="443" s="2" customFormat="1" ht="16.5" customHeight="1">
      <c r="A443" s="41"/>
      <c r="B443" s="42"/>
      <c r="C443" s="283" t="s">
        <v>410</v>
      </c>
      <c r="D443" s="283" t="s">
        <v>418</v>
      </c>
      <c r="E443" s="284" t="s">
        <v>2593</v>
      </c>
      <c r="F443" s="285" t="s">
        <v>2594</v>
      </c>
      <c r="G443" s="286" t="s">
        <v>506</v>
      </c>
      <c r="H443" s="287">
        <v>1</v>
      </c>
      <c r="I443" s="288"/>
      <c r="J443" s="289"/>
      <c r="K443" s="290">
        <f>ROUND(P443*H443,2)</f>
        <v>0</v>
      </c>
      <c r="L443" s="285" t="s">
        <v>20</v>
      </c>
      <c r="M443" s="291"/>
      <c r="N443" s="292" t="s">
        <v>20</v>
      </c>
      <c r="O443" s="228" t="s">
        <v>43</v>
      </c>
      <c r="P443" s="229">
        <f>I443+J443</f>
        <v>0</v>
      </c>
      <c r="Q443" s="229">
        <f>ROUND(I443*H443,2)</f>
        <v>0</v>
      </c>
      <c r="R443" s="229">
        <f>ROUND(J443*H443,2)</f>
        <v>0</v>
      </c>
      <c r="S443" s="87"/>
      <c r="T443" s="230">
        <f>S443*H443</f>
        <v>0</v>
      </c>
      <c r="U443" s="230">
        <v>0</v>
      </c>
      <c r="V443" s="230">
        <f>U443*H443</f>
        <v>0</v>
      </c>
      <c r="W443" s="230">
        <v>0</v>
      </c>
      <c r="X443" s="231">
        <f>W443*H443</f>
        <v>0</v>
      </c>
      <c r="Y443" s="41"/>
      <c r="Z443" s="41"/>
      <c r="AA443" s="41"/>
      <c r="AB443" s="41"/>
      <c r="AC443" s="41"/>
      <c r="AD443" s="41"/>
      <c r="AE443" s="41"/>
      <c r="AR443" s="232" t="s">
        <v>243</v>
      </c>
      <c r="AT443" s="232" t="s">
        <v>418</v>
      </c>
      <c r="AU443" s="232" t="s">
        <v>84</v>
      </c>
      <c r="AY443" s="20" t="s">
        <v>194</v>
      </c>
      <c r="BE443" s="233">
        <f>IF(O443="základní",K443,0)</f>
        <v>0</v>
      </c>
      <c r="BF443" s="233">
        <f>IF(O443="snížená",K443,0)</f>
        <v>0</v>
      </c>
      <c r="BG443" s="233">
        <f>IF(O443="zákl. přenesená",K443,0)</f>
        <v>0</v>
      </c>
      <c r="BH443" s="233">
        <f>IF(O443="sníž. přenesená",K443,0)</f>
        <v>0</v>
      </c>
      <c r="BI443" s="233">
        <f>IF(O443="nulová",K443,0)</f>
        <v>0</v>
      </c>
      <c r="BJ443" s="20" t="s">
        <v>82</v>
      </c>
      <c r="BK443" s="233">
        <f>ROUND(P443*H443,2)</f>
        <v>0</v>
      </c>
      <c r="BL443" s="20" t="s">
        <v>202</v>
      </c>
      <c r="BM443" s="232" t="s">
        <v>2595</v>
      </c>
    </row>
    <row r="444" s="2" customFormat="1" ht="16.5" customHeight="1">
      <c r="A444" s="41"/>
      <c r="B444" s="42"/>
      <c r="C444" s="283" t="s">
        <v>417</v>
      </c>
      <c r="D444" s="283" t="s">
        <v>418</v>
      </c>
      <c r="E444" s="284" t="s">
        <v>2596</v>
      </c>
      <c r="F444" s="285" t="s">
        <v>2597</v>
      </c>
      <c r="G444" s="286" t="s">
        <v>506</v>
      </c>
      <c r="H444" s="287">
        <v>2</v>
      </c>
      <c r="I444" s="288"/>
      <c r="J444" s="289"/>
      <c r="K444" s="290">
        <f>ROUND(P444*H444,2)</f>
        <v>0</v>
      </c>
      <c r="L444" s="285" t="s">
        <v>20</v>
      </c>
      <c r="M444" s="291"/>
      <c r="N444" s="292" t="s">
        <v>20</v>
      </c>
      <c r="O444" s="228" t="s">
        <v>43</v>
      </c>
      <c r="P444" s="229">
        <f>I444+J444</f>
        <v>0</v>
      </c>
      <c r="Q444" s="229">
        <f>ROUND(I444*H444,2)</f>
        <v>0</v>
      </c>
      <c r="R444" s="229">
        <f>ROUND(J444*H444,2)</f>
        <v>0</v>
      </c>
      <c r="S444" s="87"/>
      <c r="T444" s="230">
        <f>S444*H444</f>
        <v>0</v>
      </c>
      <c r="U444" s="230">
        <v>0</v>
      </c>
      <c r="V444" s="230">
        <f>U444*H444</f>
        <v>0</v>
      </c>
      <c r="W444" s="230">
        <v>0</v>
      </c>
      <c r="X444" s="231">
        <f>W444*H444</f>
        <v>0</v>
      </c>
      <c r="Y444" s="41"/>
      <c r="Z444" s="41"/>
      <c r="AA444" s="41"/>
      <c r="AB444" s="41"/>
      <c r="AC444" s="41"/>
      <c r="AD444" s="41"/>
      <c r="AE444" s="41"/>
      <c r="AR444" s="232" t="s">
        <v>243</v>
      </c>
      <c r="AT444" s="232" t="s">
        <v>418</v>
      </c>
      <c r="AU444" s="232" t="s">
        <v>84</v>
      </c>
      <c r="AY444" s="20" t="s">
        <v>194</v>
      </c>
      <c r="BE444" s="233">
        <f>IF(O444="základní",K444,0)</f>
        <v>0</v>
      </c>
      <c r="BF444" s="233">
        <f>IF(O444="snížená",K444,0)</f>
        <v>0</v>
      </c>
      <c r="BG444" s="233">
        <f>IF(O444="zákl. přenesená",K444,0)</f>
        <v>0</v>
      </c>
      <c r="BH444" s="233">
        <f>IF(O444="sníž. přenesená",K444,0)</f>
        <v>0</v>
      </c>
      <c r="BI444" s="233">
        <f>IF(O444="nulová",K444,0)</f>
        <v>0</v>
      </c>
      <c r="BJ444" s="20" t="s">
        <v>82</v>
      </c>
      <c r="BK444" s="233">
        <f>ROUND(P444*H444,2)</f>
        <v>0</v>
      </c>
      <c r="BL444" s="20" t="s">
        <v>202</v>
      </c>
      <c r="BM444" s="232" t="s">
        <v>2598</v>
      </c>
    </row>
    <row r="445" s="2" customFormat="1" ht="16.5" customHeight="1">
      <c r="A445" s="41"/>
      <c r="B445" s="42"/>
      <c r="C445" s="283" t="s">
        <v>425</v>
      </c>
      <c r="D445" s="283" t="s">
        <v>418</v>
      </c>
      <c r="E445" s="284" t="s">
        <v>2599</v>
      </c>
      <c r="F445" s="285" t="s">
        <v>2600</v>
      </c>
      <c r="G445" s="286" t="s">
        <v>506</v>
      </c>
      <c r="H445" s="287">
        <v>1</v>
      </c>
      <c r="I445" s="288"/>
      <c r="J445" s="289"/>
      <c r="K445" s="290">
        <f>ROUND(P445*H445,2)</f>
        <v>0</v>
      </c>
      <c r="L445" s="285" t="s">
        <v>20</v>
      </c>
      <c r="M445" s="291"/>
      <c r="N445" s="292" t="s">
        <v>20</v>
      </c>
      <c r="O445" s="228" t="s">
        <v>43</v>
      </c>
      <c r="P445" s="229">
        <f>I445+J445</f>
        <v>0</v>
      </c>
      <c r="Q445" s="229">
        <f>ROUND(I445*H445,2)</f>
        <v>0</v>
      </c>
      <c r="R445" s="229">
        <f>ROUND(J445*H445,2)</f>
        <v>0</v>
      </c>
      <c r="S445" s="87"/>
      <c r="T445" s="230">
        <f>S445*H445</f>
        <v>0</v>
      </c>
      <c r="U445" s="230">
        <v>0</v>
      </c>
      <c r="V445" s="230">
        <f>U445*H445</f>
        <v>0</v>
      </c>
      <c r="W445" s="230">
        <v>0</v>
      </c>
      <c r="X445" s="231">
        <f>W445*H445</f>
        <v>0</v>
      </c>
      <c r="Y445" s="41"/>
      <c r="Z445" s="41"/>
      <c r="AA445" s="41"/>
      <c r="AB445" s="41"/>
      <c r="AC445" s="41"/>
      <c r="AD445" s="41"/>
      <c r="AE445" s="41"/>
      <c r="AR445" s="232" t="s">
        <v>243</v>
      </c>
      <c r="AT445" s="232" t="s">
        <v>418</v>
      </c>
      <c r="AU445" s="232" t="s">
        <v>84</v>
      </c>
      <c r="AY445" s="20" t="s">
        <v>194</v>
      </c>
      <c r="BE445" s="233">
        <f>IF(O445="základní",K445,0)</f>
        <v>0</v>
      </c>
      <c r="BF445" s="233">
        <f>IF(O445="snížená",K445,0)</f>
        <v>0</v>
      </c>
      <c r="BG445" s="233">
        <f>IF(O445="zákl. přenesená",K445,0)</f>
        <v>0</v>
      </c>
      <c r="BH445" s="233">
        <f>IF(O445="sníž. přenesená",K445,0)</f>
        <v>0</v>
      </c>
      <c r="BI445" s="233">
        <f>IF(O445="nulová",K445,0)</f>
        <v>0</v>
      </c>
      <c r="BJ445" s="20" t="s">
        <v>82</v>
      </c>
      <c r="BK445" s="233">
        <f>ROUND(P445*H445,2)</f>
        <v>0</v>
      </c>
      <c r="BL445" s="20" t="s">
        <v>202</v>
      </c>
      <c r="BM445" s="232" t="s">
        <v>2601</v>
      </c>
    </row>
    <row r="446" s="2" customFormat="1" ht="16.5" customHeight="1">
      <c r="A446" s="41"/>
      <c r="B446" s="42"/>
      <c r="C446" s="283" t="s">
        <v>430</v>
      </c>
      <c r="D446" s="283" t="s">
        <v>418</v>
      </c>
      <c r="E446" s="284" t="s">
        <v>2602</v>
      </c>
      <c r="F446" s="285" t="s">
        <v>2603</v>
      </c>
      <c r="G446" s="286" t="s">
        <v>506</v>
      </c>
      <c r="H446" s="287">
        <v>1</v>
      </c>
      <c r="I446" s="288"/>
      <c r="J446" s="289"/>
      <c r="K446" s="290">
        <f>ROUND(P446*H446,2)</f>
        <v>0</v>
      </c>
      <c r="L446" s="285" t="s">
        <v>20</v>
      </c>
      <c r="M446" s="291"/>
      <c r="N446" s="292" t="s">
        <v>20</v>
      </c>
      <c r="O446" s="228" t="s">
        <v>43</v>
      </c>
      <c r="P446" s="229">
        <f>I446+J446</f>
        <v>0</v>
      </c>
      <c r="Q446" s="229">
        <f>ROUND(I446*H446,2)</f>
        <v>0</v>
      </c>
      <c r="R446" s="229">
        <f>ROUND(J446*H446,2)</f>
        <v>0</v>
      </c>
      <c r="S446" s="87"/>
      <c r="T446" s="230">
        <f>S446*H446</f>
        <v>0</v>
      </c>
      <c r="U446" s="230">
        <v>0</v>
      </c>
      <c r="V446" s="230">
        <f>U446*H446</f>
        <v>0</v>
      </c>
      <c r="W446" s="230">
        <v>0</v>
      </c>
      <c r="X446" s="231">
        <f>W446*H446</f>
        <v>0</v>
      </c>
      <c r="Y446" s="41"/>
      <c r="Z446" s="41"/>
      <c r="AA446" s="41"/>
      <c r="AB446" s="41"/>
      <c r="AC446" s="41"/>
      <c r="AD446" s="41"/>
      <c r="AE446" s="41"/>
      <c r="AR446" s="232" t="s">
        <v>243</v>
      </c>
      <c r="AT446" s="232" t="s">
        <v>418</v>
      </c>
      <c r="AU446" s="232" t="s">
        <v>84</v>
      </c>
      <c r="AY446" s="20" t="s">
        <v>194</v>
      </c>
      <c r="BE446" s="233">
        <f>IF(O446="základní",K446,0)</f>
        <v>0</v>
      </c>
      <c r="BF446" s="233">
        <f>IF(O446="snížená",K446,0)</f>
        <v>0</v>
      </c>
      <c r="BG446" s="233">
        <f>IF(O446="zákl. přenesená",K446,0)</f>
        <v>0</v>
      </c>
      <c r="BH446" s="233">
        <f>IF(O446="sníž. přenesená",K446,0)</f>
        <v>0</v>
      </c>
      <c r="BI446" s="233">
        <f>IF(O446="nulová",K446,0)</f>
        <v>0</v>
      </c>
      <c r="BJ446" s="20" t="s">
        <v>82</v>
      </c>
      <c r="BK446" s="233">
        <f>ROUND(P446*H446,2)</f>
        <v>0</v>
      </c>
      <c r="BL446" s="20" t="s">
        <v>202</v>
      </c>
      <c r="BM446" s="232" t="s">
        <v>2604</v>
      </c>
    </row>
    <row r="447" s="2" customFormat="1" ht="16.5" customHeight="1">
      <c r="A447" s="41"/>
      <c r="B447" s="42"/>
      <c r="C447" s="283" t="s">
        <v>437</v>
      </c>
      <c r="D447" s="283" t="s">
        <v>418</v>
      </c>
      <c r="E447" s="284" t="s">
        <v>2605</v>
      </c>
      <c r="F447" s="285" t="s">
        <v>2606</v>
      </c>
      <c r="G447" s="286" t="s">
        <v>506</v>
      </c>
      <c r="H447" s="287">
        <v>1</v>
      </c>
      <c r="I447" s="288"/>
      <c r="J447" s="289"/>
      <c r="K447" s="290">
        <f>ROUND(P447*H447,2)</f>
        <v>0</v>
      </c>
      <c r="L447" s="285" t="s">
        <v>20</v>
      </c>
      <c r="M447" s="291"/>
      <c r="N447" s="292" t="s">
        <v>20</v>
      </c>
      <c r="O447" s="228" t="s">
        <v>43</v>
      </c>
      <c r="P447" s="229">
        <f>I447+J447</f>
        <v>0</v>
      </c>
      <c r="Q447" s="229">
        <f>ROUND(I447*H447,2)</f>
        <v>0</v>
      </c>
      <c r="R447" s="229">
        <f>ROUND(J447*H447,2)</f>
        <v>0</v>
      </c>
      <c r="S447" s="87"/>
      <c r="T447" s="230">
        <f>S447*H447</f>
        <v>0</v>
      </c>
      <c r="U447" s="230">
        <v>0</v>
      </c>
      <c r="V447" s="230">
        <f>U447*H447</f>
        <v>0</v>
      </c>
      <c r="W447" s="230">
        <v>0</v>
      </c>
      <c r="X447" s="231">
        <f>W447*H447</f>
        <v>0</v>
      </c>
      <c r="Y447" s="41"/>
      <c r="Z447" s="41"/>
      <c r="AA447" s="41"/>
      <c r="AB447" s="41"/>
      <c r="AC447" s="41"/>
      <c r="AD447" s="41"/>
      <c r="AE447" s="41"/>
      <c r="AR447" s="232" t="s">
        <v>243</v>
      </c>
      <c r="AT447" s="232" t="s">
        <v>418</v>
      </c>
      <c r="AU447" s="232" t="s">
        <v>84</v>
      </c>
      <c r="AY447" s="20" t="s">
        <v>194</v>
      </c>
      <c r="BE447" s="233">
        <f>IF(O447="základní",K447,0)</f>
        <v>0</v>
      </c>
      <c r="BF447" s="233">
        <f>IF(O447="snížená",K447,0)</f>
        <v>0</v>
      </c>
      <c r="BG447" s="233">
        <f>IF(O447="zákl. přenesená",K447,0)</f>
        <v>0</v>
      </c>
      <c r="BH447" s="233">
        <f>IF(O447="sníž. přenesená",K447,0)</f>
        <v>0</v>
      </c>
      <c r="BI447" s="233">
        <f>IF(O447="nulová",K447,0)</f>
        <v>0</v>
      </c>
      <c r="BJ447" s="20" t="s">
        <v>82</v>
      </c>
      <c r="BK447" s="233">
        <f>ROUND(P447*H447,2)</f>
        <v>0</v>
      </c>
      <c r="BL447" s="20" t="s">
        <v>202</v>
      </c>
      <c r="BM447" s="232" t="s">
        <v>2607</v>
      </c>
    </row>
    <row r="448" s="2" customFormat="1" ht="16.5" customHeight="1">
      <c r="A448" s="41"/>
      <c r="B448" s="42"/>
      <c r="C448" s="283" t="s">
        <v>450</v>
      </c>
      <c r="D448" s="283" t="s">
        <v>418</v>
      </c>
      <c r="E448" s="284" t="s">
        <v>2608</v>
      </c>
      <c r="F448" s="285" t="s">
        <v>2609</v>
      </c>
      <c r="G448" s="286" t="s">
        <v>506</v>
      </c>
      <c r="H448" s="287">
        <v>9</v>
      </c>
      <c r="I448" s="288"/>
      <c r="J448" s="289"/>
      <c r="K448" s="290">
        <f>ROUND(P448*H448,2)</f>
        <v>0</v>
      </c>
      <c r="L448" s="285" t="s">
        <v>20</v>
      </c>
      <c r="M448" s="291"/>
      <c r="N448" s="292" t="s">
        <v>20</v>
      </c>
      <c r="O448" s="228" t="s">
        <v>43</v>
      </c>
      <c r="P448" s="229">
        <f>I448+J448</f>
        <v>0</v>
      </c>
      <c r="Q448" s="229">
        <f>ROUND(I448*H448,2)</f>
        <v>0</v>
      </c>
      <c r="R448" s="229">
        <f>ROUND(J448*H448,2)</f>
        <v>0</v>
      </c>
      <c r="S448" s="87"/>
      <c r="T448" s="230">
        <f>S448*H448</f>
        <v>0</v>
      </c>
      <c r="U448" s="230">
        <v>0</v>
      </c>
      <c r="V448" s="230">
        <f>U448*H448</f>
        <v>0</v>
      </c>
      <c r="W448" s="230">
        <v>0</v>
      </c>
      <c r="X448" s="231">
        <f>W448*H448</f>
        <v>0</v>
      </c>
      <c r="Y448" s="41"/>
      <c r="Z448" s="41"/>
      <c r="AA448" s="41"/>
      <c r="AB448" s="41"/>
      <c r="AC448" s="41"/>
      <c r="AD448" s="41"/>
      <c r="AE448" s="41"/>
      <c r="AR448" s="232" t="s">
        <v>243</v>
      </c>
      <c r="AT448" s="232" t="s">
        <v>418</v>
      </c>
      <c r="AU448" s="232" t="s">
        <v>84</v>
      </c>
      <c r="AY448" s="20" t="s">
        <v>194</v>
      </c>
      <c r="BE448" s="233">
        <f>IF(O448="základní",K448,0)</f>
        <v>0</v>
      </c>
      <c r="BF448" s="233">
        <f>IF(O448="snížená",K448,0)</f>
        <v>0</v>
      </c>
      <c r="BG448" s="233">
        <f>IF(O448="zákl. přenesená",K448,0)</f>
        <v>0</v>
      </c>
      <c r="BH448" s="233">
        <f>IF(O448="sníž. přenesená",K448,0)</f>
        <v>0</v>
      </c>
      <c r="BI448" s="233">
        <f>IF(O448="nulová",K448,0)</f>
        <v>0</v>
      </c>
      <c r="BJ448" s="20" t="s">
        <v>82</v>
      </c>
      <c r="BK448" s="233">
        <f>ROUND(P448*H448,2)</f>
        <v>0</v>
      </c>
      <c r="BL448" s="20" t="s">
        <v>202</v>
      </c>
      <c r="BM448" s="232" t="s">
        <v>2610</v>
      </c>
    </row>
    <row r="449" s="2" customFormat="1" ht="16.5" customHeight="1">
      <c r="A449" s="41"/>
      <c r="B449" s="42"/>
      <c r="C449" s="283" t="s">
        <v>444</v>
      </c>
      <c r="D449" s="283" t="s">
        <v>418</v>
      </c>
      <c r="E449" s="284" t="s">
        <v>2611</v>
      </c>
      <c r="F449" s="285" t="s">
        <v>2584</v>
      </c>
      <c r="G449" s="286" t="s">
        <v>506</v>
      </c>
      <c r="H449" s="287">
        <v>9</v>
      </c>
      <c r="I449" s="288"/>
      <c r="J449" s="289"/>
      <c r="K449" s="290">
        <f>ROUND(P449*H449,2)</f>
        <v>0</v>
      </c>
      <c r="L449" s="285" t="s">
        <v>20</v>
      </c>
      <c r="M449" s="291"/>
      <c r="N449" s="292" t="s">
        <v>20</v>
      </c>
      <c r="O449" s="228" t="s">
        <v>43</v>
      </c>
      <c r="P449" s="229">
        <f>I449+J449</f>
        <v>0</v>
      </c>
      <c r="Q449" s="229">
        <f>ROUND(I449*H449,2)</f>
        <v>0</v>
      </c>
      <c r="R449" s="229">
        <f>ROUND(J449*H449,2)</f>
        <v>0</v>
      </c>
      <c r="S449" s="87"/>
      <c r="T449" s="230">
        <f>S449*H449</f>
        <v>0</v>
      </c>
      <c r="U449" s="230">
        <v>0</v>
      </c>
      <c r="V449" s="230">
        <f>U449*H449</f>
        <v>0</v>
      </c>
      <c r="W449" s="230">
        <v>0</v>
      </c>
      <c r="X449" s="231">
        <f>W449*H449</f>
        <v>0</v>
      </c>
      <c r="Y449" s="41"/>
      <c r="Z449" s="41"/>
      <c r="AA449" s="41"/>
      <c r="AB449" s="41"/>
      <c r="AC449" s="41"/>
      <c r="AD449" s="41"/>
      <c r="AE449" s="41"/>
      <c r="AR449" s="232" t="s">
        <v>243</v>
      </c>
      <c r="AT449" s="232" t="s">
        <v>418</v>
      </c>
      <c r="AU449" s="232" t="s">
        <v>84</v>
      </c>
      <c r="AY449" s="20" t="s">
        <v>194</v>
      </c>
      <c r="BE449" s="233">
        <f>IF(O449="základní",K449,0)</f>
        <v>0</v>
      </c>
      <c r="BF449" s="233">
        <f>IF(O449="snížená",K449,0)</f>
        <v>0</v>
      </c>
      <c r="BG449" s="233">
        <f>IF(O449="zákl. přenesená",K449,0)</f>
        <v>0</v>
      </c>
      <c r="BH449" s="233">
        <f>IF(O449="sníž. přenesená",K449,0)</f>
        <v>0</v>
      </c>
      <c r="BI449" s="233">
        <f>IF(O449="nulová",K449,0)</f>
        <v>0</v>
      </c>
      <c r="BJ449" s="20" t="s">
        <v>82</v>
      </c>
      <c r="BK449" s="233">
        <f>ROUND(P449*H449,2)</f>
        <v>0</v>
      </c>
      <c r="BL449" s="20" t="s">
        <v>202</v>
      </c>
      <c r="BM449" s="232" t="s">
        <v>2612</v>
      </c>
    </row>
    <row r="450" s="2" customFormat="1" ht="16.5" customHeight="1">
      <c r="A450" s="41"/>
      <c r="B450" s="42"/>
      <c r="C450" s="220" t="s">
        <v>458</v>
      </c>
      <c r="D450" s="220" t="s">
        <v>197</v>
      </c>
      <c r="E450" s="221" t="s">
        <v>2613</v>
      </c>
      <c r="F450" s="222" t="s">
        <v>2614</v>
      </c>
      <c r="G450" s="223" t="s">
        <v>2588</v>
      </c>
      <c r="H450" s="224">
        <v>9</v>
      </c>
      <c r="I450" s="225"/>
      <c r="J450" s="225"/>
      <c r="K450" s="226">
        <f>ROUND(P450*H450,2)</f>
        <v>0</v>
      </c>
      <c r="L450" s="222" t="s">
        <v>20</v>
      </c>
      <c r="M450" s="47"/>
      <c r="N450" s="227" t="s">
        <v>20</v>
      </c>
      <c r="O450" s="228" t="s">
        <v>43</v>
      </c>
      <c r="P450" s="229">
        <f>I450+J450</f>
        <v>0</v>
      </c>
      <c r="Q450" s="229">
        <f>ROUND(I450*H450,2)</f>
        <v>0</v>
      </c>
      <c r="R450" s="229">
        <f>ROUND(J450*H450,2)</f>
        <v>0</v>
      </c>
      <c r="S450" s="87"/>
      <c r="T450" s="230">
        <f>S450*H450</f>
        <v>0</v>
      </c>
      <c r="U450" s="230">
        <v>0</v>
      </c>
      <c r="V450" s="230">
        <f>U450*H450</f>
        <v>0</v>
      </c>
      <c r="W450" s="230">
        <v>0</v>
      </c>
      <c r="X450" s="231">
        <f>W450*H450</f>
        <v>0</v>
      </c>
      <c r="Y450" s="41"/>
      <c r="Z450" s="41"/>
      <c r="AA450" s="41"/>
      <c r="AB450" s="41"/>
      <c r="AC450" s="41"/>
      <c r="AD450" s="41"/>
      <c r="AE450" s="41"/>
      <c r="AR450" s="232" t="s">
        <v>202</v>
      </c>
      <c r="AT450" s="232" t="s">
        <v>197</v>
      </c>
      <c r="AU450" s="232" t="s">
        <v>84</v>
      </c>
      <c r="AY450" s="20" t="s">
        <v>194</v>
      </c>
      <c r="BE450" s="233">
        <f>IF(O450="základní",K450,0)</f>
        <v>0</v>
      </c>
      <c r="BF450" s="233">
        <f>IF(O450="snížená",K450,0)</f>
        <v>0</v>
      </c>
      <c r="BG450" s="233">
        <f>IF(O450="zákl. přenesená",K450,0)</f>
        <v>0</v>
      </c>
      <c r="BH450" s="233">
        <f>IF(O450="sníž. přenesená",K450,0)</f>
        <v>0</v>
      </c>
      <c r="BI450" s="233">
        <f>IF(O450="nulová",K450,0)</f>
        <v>0</v>
      </c>
      <c r="BJ450" s="20" t="s">
        <v>82</v>
      </c>
      <c r="BK450" s="233">
        <f>ROUND(P450*H450,2)</f>
        <v>0</v>
      </c>
      <c r="BL450" s="20" t="s">
        <v>202</v>
      </c>
      <c r="BM450" s="232" t="s">
        <v>2615</v>
      </c>
    </row>
    <row r="451" s="2" customFormat="1" ht="16.5" customHeight="1">
      <c r="A451" s="41"/>
      <c r="B451" s="42"/>
      <c r="C451" s="283" t="s">
        <v>469</v>
      </c>
      <c r="D451" s="283" t="s">
        <v>418</v>
      </c>
      <c r="E451" s="284" t="s">
        <v>2616</v>
      </c>
      <c r="F451" s="285" t="s">
        <v>2617</v>
      </c>
      <c r="G451" s="286" t="s">
        <v>506</v>
      </c>
      <c r="H451" s="287">
        <v>3</v>
      </c>
      <c r="I451" s="288"/>
      <c r="J451" s="289"/>
      <c r="K451" s="290">
        <f>ROUND(P451*H451,2)</f>
        <v>0</v>
      </c>
      <c r="L451" s="285" t="s">
        <v>20</v>
      </c>
      <c r="M451" s="291"/>
      <c r="N451" s="292" t="s">
        <v>20</v>
      </c>
      <c r="O451" s="228" t="s">
        <v>43</v>
      </c>
      <c r="P451" s="229">
        <f>I451+J451</f>
        <v>0</v>
      </c>
      <c r="Q451" s="229">
        <f>ROUND(I451*H451,2)</f>
        <v>0</v>
      </c>
      <c r="R451" s="229">
        <f>ROUND(J451*H451,2)</f>
        <v>0</v>
      </c>
      <c r="S451" s="87"/>
      <c r="T451" s="230">
        <f>S451*H451</f>
        <v>0</v>
      </c>
      <c r="U451" s="230">
        <v>0</v>
      </c>
      <c r="V451" s="230">
        <f>U451*H451</f>
        <v>0</v>
      </c>
      <c r="W451" s="230">
        <v>0</v>
      </c>
      <c r="X451" s="231">
        <f>W451*H451</f>
        <v>0</v>
      </c>
      <c r="Y451" s="41"/>
      <c r="Z451" s="41"/>
      <c r="AA451" s="41"/>
      <c r="AB451" s="41"/>
      <c r="AC451" s="41"/>
      <c r="AD451" s="41"/>
      <c r="AE451" s="41"/>
      <c r="AR451" s="232" t="s">
        <v>243</v>
      </c>
      <c r="AT451" s="232" t="s">
        <v>418</v>
      </c>
      <c r="AU451" s="232" t="s">
        <v>84</v>
      </c>
      <c r="AY451" s="20" t="s">
        <v>194</v>
      </c>
      <c r="BE451" s="233">
        <f>IF(O451="základní",K451,0)</f>
        <v>0</v>
      </c>
      <c r="BF451" s="233">
        <f>IF(O451="snížená",K451,0)</f>
        <v>0</v>
      </c>
      <c r="BG451" s="233">
        <f>IF(O451="zákl. přenesená",K451,0)</f>
        <v>0</v>
      </c>
      <c r="BH451" s="233">
        <f>IF(O451="sníž. přenesená",K451,0)</f>
        <v>0</v>
      </c>
      <c r="BI451" s="233">
        <f>IF(O451="nulová",K451,0)</f>
        <v>0</v>
      </c>
      <c r="BJ451" s="20" t="s">
        <v>82</v>
      </c>
      <c r="BK451" s="233">
        <f>ROUND(P451*H451,2)</f>
        <v>0</v>
      </c>
      <c r="BL451" s="20" t="s">
        <v>202</v>
      </c>
      <c r="BM451" s="232" t="s">
        <v>2618</v>
      </c>
    </row>
    <row r="452" s="2" customFormat="1" ht="16.5" customHeight="1">
      <c r="A452" s="41"/>
      <c r="B452" s="42"/>
      <c r="C452" s="283" t="s">
        <v>476</v>
      </c>
      <c r="D452" s="283" t="s">
        <v>418</v>
      </c>
      <c r="E452" s="284" t="s">
        <v>2619</v>
      </c>
      <c r="F452" s="285" t="s">
        <v>2620</v>
      </c>
      <c r="G452" s="286" t="s">
        <v>506</v>
      </c>
      <c r="H452" s="287">
        <v>3</v>
      </c>
      <c r="I452" s="288"/>
      <c r="J452" s="289"/>
      <c r="K452" s="290">
        <f>ROUND(P452*H452,2)</f>
        <v>0</v>
      </c>
      <c r="L452" s="285" t="s">
        <v>20</v>
      </c>
      <c r="M452" s="291"/>
      <c r="N452" s="292" t="s">
        <v>20</v>
      </c>
      <c r="O452" s="228" t="s">
        <v>43</v>
      </c>
      <c r="P452" s="229">
        <f>I452+J452</f>
        <v>0</v>
      </c>
      <c r="Q452" s="229">
        <f>ROUND(I452*H452,2)</f>
        <v>0</v>
      </c>
      <c r="R452" s="229">
        <f>ROUND(J452*H452,2)</f>
        <v>0</v>
      </c>
      <c r="S452" s="87"/>
      <c r="T452" s="230">
        <f>S452*H452</f>
        <v>0</v>
      </c>
      <c r="U452" s="230">
        <v>0</v>
      </c>
      <c r="V452" s="230">
        <f>U452*H452</f>
        <v>0</v>
      </c>
      <c r="W452" s="230">
        <v>0</v>
      </c>
      <c r="X452" s="231">
        <f>W452*H452</f>
        <v>0</v>
      </c>
      <c r="Y452" s="41"/>
      <c r="Z452" s="41"/>
      <c r="AA452" s="41"/>
      <c r="AB452" s="41"/>
      <c r="AC452" s="41"/>
      <c r="AD452" s="41"/>
      <c r="AE452" s="41"/>
      <c r="AR452" s="232" t="s">
        <v>243</v>
      </c>
      <c r="AT452" s="232" t="s">
        <v>418</v>
      </c>
      <c r="AU452" s="232" t="s">
        <v>84</v>
      </c>
      <c r="AY452" s="20" t="s">
        <v>194</v>
      </c>
      <c r="BE452" s="233">
        <f>IF(O452="základní",K452,0)</f>
        <v>0</v>
      </c>
      <c r="BF452" s="233">
        <f>IF(O452="snížená",K452,0)</f>
        <v>0</v>
      </c>
      <c r="BG452" s="233">
        <f>IF(O452="zákl. přenesená",K452,0)</f>
        <v>0</v>
      </c>
      <c r="BH452" s="233">
        <f>IF(O452="sníž. přenesená",K452,0)</f>
        <v>0</v>
      </c>
      <c r="BI452" s="233">
        <f>IF(O452="nulová",K452,0)</f>
        <v>0</v>
      </c>
      <c r="BJ452" s="20" t="s">
        <v>82</v>
      </c>
      <c r="BK452" s="233">
        <f>ROUND(P452*H452,2)</f>
        <v>0</v>
      </c>
      <c r="BL452" s="20" t="s">
        <v>202</v>
      </c>
      <c r="BM452" s="232" t="s">
        <v>2621</v>
      </c>
    </row>
    <row r="453" s="2" customFormat="1" ht="16.5" customHeight="1">
      <c r="A453" s="41"/>
      <c r="B453" s="42"/>
      <c r="C453" s="283" t="s">
        <v>484</v>
      </c>
      <c r="D453" s="283" t="s">
        <v>418</v>
      </c>
      <c r="E453" s="284" t="s">
        <v>2622</v>
      </c>
      <c r="F453" s="285" t="s">
        <v>2623</v>
      </c>
      <c r="G453" s="286" t="s">
        <v>506</v>
      </c>
      <c r="H453" s="287">
        <v>3</v>
      </c>
      <c r="I453" s="288"/>
      <c r="J453" s="289"/>
      <c r="K453" s="290">
        <f>ROUND(P453*H453,2)</f>
        <v>0</v>
      </c>
      <c r="L453" s="285" t="s">
        <v>20</v>
      </c>
      <c r="M453" s="291"/>
      <c r="N453" s="292" t="s">
        <v>20</v>
      </c>
      <c r="O453" s="228" t="s">
        <v>43</v>
      </c>
      <c r="P453" s="229">
        <f>I453+J453</f>
        <v>0</v>
      </c>
      <c r="Q453" s="229">
        <f>ROUND(I453*H453,2)</f>
        <v>0</v>
      </c>
      <c r="R453" s="229">
        <f>ROUND(J453*H453,2)</f>
        <v>0</v>
      </c>
      <c r="S453" s="87"/>
      <c r="T453" s="230">
        <f>S453*H453</f>
        <v>0</v>
      </c>
      <c r="U453" s="230">
        <v>0</v>
      </c>
      <c r="V453" s="230">
        <f>U453*H453</f>
        <v>0</v>
      </c>
      <c r="W453" s="230">
        <v>0</v>
      </c>
      <c r="X453" s="231">
        <f>W453*H453</f>
        <v>0</v>
      </c>
      <c r="Y453" s="41"/>
      <c r="Z453" s="41"/>
      <c r="AA453" s="41"/>
      <c r="AB453" s="41"/>
      <c r="AC453" s="41"/>
      <c r="AD453" s="41"/>
      <c r="AE453" s="41"/>
      <c r="AR453" s="232" t="s">
        <v>243</v>
      </c>
      <c r="AT453" s="232" t="s">
        <v>418</v>
      </c>
      <c r="AU453" s="232" t="s">
        <v>84</v>
      </c>
      <c r="AY453" s="20" t="s">
        <v>194</v>
      </c>
      <c r="BE453" s="233">
        <f>IF(O453="základní",K453,0)</f>
        <v>0</v>
      </c>
      <c r="BF453" s="233">
        <f>IF(O453="snížená",K453,0)</f>
        <v>0</v>
      </c>
      <c r="BG453" s="233">
        <f>IF(O453="zákl. přenesená",K453,0)</f>
        <v>0</v>
      </c>
      <c r="BH453" s="233">
        <f>IF(O453="sníž. přenesená",K453,0)</f>
        <v>0</v>
      </c>
      <c r="BI453" s="233">
        <f>IF(O453="nulová",K453,0)</f>
        <v>0</v>
      </c>
      <c r="BJ453" s="20" t="s">
        <v>82</v>
      </c>
      <c r="BK453" s="233">
        <f>ROUND(P453*H453,2)</f>
        <v>0</v>
      </c>
      <c r="BL453" s="20" t="s">
        <v>202</v>
      </c>
      <c r="BM453" s="232" t="s">
        <v>2624</v>
      </c>
    </row>
    <row r="454" s="2" customFormat="1" ht="16.5" customHeight="1">
      <c r="A454" s="41"/>
      <c r="B454" s="42"/>
      <c r="C454" s="283" t="s">
        <v>492</v>
      </c>
      <c r="D454" s="283" t="s">
        <v>418</v>
      </c>
      <c r="E454" s="284" t="s">
        <v>2625</v>
      </c>
      <c r="F454" s="285" t="s">
        <v>2614</v>
      </c>
      <c r="G454" s="286" t="s">
        <v>2588</v>
      </c>
      <c r="H454" s="287">
        <v>3</v>
      </c>
      <c r="I454" s="288"/>
      <c r="J454" s="289"/>
      <c r="K454" s="290">
        <f>ROUND(P454*H454,2)</f>
        <v>0</v>
      </c>
      <c r="L454" s="285" t="s">
        <v>20</v>
      </c>
      <c r="M454" s="291"/>
      <c r="N454" s="292" t="s">
        <v>20</v>
      </c>
      <c r="O454" s="228" t="s">
        <v>43</v>
      </c>
      <c r="P454" s="229">
        <f>I454+J454</f>
        <v>0</v>
      </c>
      <c r="Q454" s="229">
        <f>ROUND(I454*H454,2)</f>
        <v>0</v>
      </c>
      <c r="R454" s="229">
        <f>ROUND(J454*H454,2)</f>
        <v>0</v>
      </c>
      <c r="S454" s="87"/>
      <c r="T454" s="230">
        <f>S454*H454</f>
        <v>0</v>
      </c>
      <c r="U454" s="230">
        <v>0</v>
      </c>
      <c r="V454" s="230">
        <f>U454*H454</f>
        <v>0</v>
      </c>
      <c r="W454" s="230">
        <v>0</v>
      </c>
      <c r="X454" s="231">
        <f>W454*H454</f>
        <v>0</v>
      </c>
      <c r="Y454" s="41"/>
      <c r="Z454" s="41"/>
      <c r="AA454" s="41"/>
      <c r="AB454" s="41"/>
      <c r="AC454" s="41"/>
      <c r="AD454" s="41"/>
      <c r="AE454" s="41"/>
      <c r="AR454" s="232" t="s">
        <v>243</v>
      </c>
      <c r="AT454" s="232" t="s">
        <v>418</v>
      </c>
      <c r="AU454" s="232" t="s">
        <v>84</v>
      </c>
      <c r="AY454" s="20" t="s">
        <v>194</v>
      </c>
      <c r="BE454" s="233">
        <f>IF(O454="základní",K454,0)</f>
        <v>0</v>
      </c>
      <c r="BF454" s="233">
        <f>IF(O454="snížená",K454,0)</f>
        <v>0</v>
      </c>
      <c r="BG454" s="233">
        <f>IF(O454="zákl. přenesená",K454,0)</f>
        <v>0</v>
      </c>
      <c r="BH454" s="233">
        <f>IF(O454="sníž. přenesená",K454,0)</f>
        <v>0</v>
      </c>
      <c r="BI454" s="233">
        <f>IF(O454="nulová",K454,0)</f>
        <v>0</v>
      </c>
      <c r="BJ454" s="20" t="s">
        <v>82</v>
      </c>
      <c r="BK454" s="233">
        <f>ROUND(P454*H454,2)</f>
        <v>0</v>
      </c>
      <c r="BL454" s="20" t="s">
        <v>202</v>
      </c>
      <c r="BM454" s="232" t="s">
        <v>2626</v>
      </c>
    </row>
    <row r="455" s="2" customFormat="1" ht="16.5" customHeight="1">
      <c r="A455" s="41"/>
      <c r="B455" s="42"/>
      <c r="C455" s="283" t="s">
        <v>500</v>
      </c>
      <c r="D455" s="283" t="s">
        <v>418</v>
      </c>
      <c r="E455" s="284" t="s">
        <v>2627</v>
      </c>
      <c r="F455" s="285" t="s">
        <v>2628</v>
      </c>
      <c r="G455" s="286" t="s">
        <v>503</v>
      </c>
      <c r="H455" s="287">
        <v>1</v>
      </c>
      <c r="I455" s="288"/>
      <c r="J455" s="289"/>
      <c r="K455" s="290">
        <f>ROUND(P455*H455,2)</f>
        <v>0</v>
      </c>
      <c r="L455" s="285" t="s">
        <v>20</v>
      </c>
      <c r="M455" s="291"/>
      <c r="N455" s="292" t="s">
        <v>20</v>
      </c>
      <c r="O455" s="228" t="s">
        <v>43</v>
      </c>
      <c r="P455" s="229">
        <f>I455+J455</f>
        <v>0</v>
      </c>
      <c r="Q455" s="229">
        <f>ROUND(I455*H455,2)</f>
        <v>0</v>
      </c>
      <c r="R455" s="229">
        <f>ROUND(J455*H455,2)</f>
        <v>0</v>
      </c>
      <c r="S455" s="87"/>
      <c r="T455" s="230">
        <f>S455*H455</f>
        <v>0</v>
      </c>
      <c r="U455" s="230">
        <v>0</v>
      </c>
      <c r="V455" s="230">
        <f>U455*H455</f>
        <v>0</v>
      </c>
      <c r="W455" s="230">
        <v>0</v>
      </c>
      <c r="X455" s="231">
        <f>W455*H455</f>
        <v>0</v>
      </c>
      <c r="Y455" s="41"/>
      <c r="Z455" s="41"/>
      <c r="AA455" s="41"/>
      <c r="AB455" s="41"/>
      <c r="AC455" s="41"/>
      <c r="AD455" s="41"/>
      <c r="AE455" s="41"/>
      <c r="AR455" s="232" t="s">
        <v>243</v>
      </c>
      <c r="AT455" s="232" t="s">
        <v>418</v>
      </c>
      <c r="AU455" s="232" t="s">
        <v>84</v>
      </c>
      <c r="AY455" s="20" t="s">
        <v>194</v>
      </c>
      <c r="BE455" s="233">
        <f>IF(O455="základní",K455,0)</f>
        <v>0</v>
      </c>
      <c r="BF455" s="233">
        <f>IF(O455="snížená",K455,0)</f>
        <v>0</v>
      </c>
      <c r="BG455" s="233">
        <f>IF(O455="zákl. přenesená",K455,0)</f>
        <v>0</v>
      </c>
      <c r="BH455" s="233">
        <f>IF(O455="sníž. přenesená",K455,0)</f>
        <v>0</v>
      </c>
      <c r="BI455" s="233">
        <f>IF(O455="nulová",K455,0)</f>
        <v>0</v>
      </c>
      <c r="BJ455" s="20" t="s">
        <v>82</v>
      </c>
      <c r="BK455" s="233">
        <f>ROUND(P455*H455,2)</f>
        <v>0</v>
      </c>
      <c r="BL455" s="20" t="s">
        <v>202</v>
      </c>
      <c r="BM455" s="232" t="s">
        <v>2629</v>
      </c>
    </row>
    <row r="456" s="2" customFormat="1" ht="16.5" customHeight="1">
      <c r="A456" s="41"/>
      <c r="B456" s="42"/>
      <c r="C456" s="283" t="s">
        <v>512</v>
      </c>
      <c r="D456" s="283" t="s">
        <v>418</v>
      </c>
      <c r="E456" s="284" t="s">
        <v>2630</v>
      </c>
      <c r="F456" s="285" t="s">
        <v>2631</v>
      </c>
      <c r="G456" s="286" t="s">
        <v>506</v>
      </c>
      <c r="H456" s="287">
        <v>1</v>
      </c>
      <c r="I456" s="288"/>
      <c r="J456" s="289"/>
      <c r="K456" s="290">
        <f>ROUND(P456*H456,2)</f>
        <v>0</v>
      </c>
      <c r="L456" s="285" t="s">
        <v>20</v>
      </c>
      <c r="M456" s="291"/>
      <c r="N456" s="292" t="s">
        <v>20</v>
      </c>
      <c r="O456" s="228" t="s">
        <v>43</v>
      </c>
      <c r="P456" s="229">
        <f>I456+J456</f>
        <v>0</v>
      </c>
      <c r="Q456" s="229">
        <f>ROUND(I456*H456,2)</f>
        <v>0</v>
      </c>
      <c r="R456" s="229">
        <f>ROUND(J456*H456,2)</f>
        <v>0</v>
      </c>
      <c r="S456" s="87"/>
      <c r="T456" s="230">
        <f>S456*H456</f>
        <v>0</v>
      </c>
      <c r="U456" s="230">
        <v>0</v>
      </c>
      <c r="V456" s="230">
        <f>U456*H456</f>
        <v>0</v>
      </c>
      <c r="W456" s="230">
        <v>0</v>
      </c>
      <c r="X456" s="231">
        <f>W456*H456</f>
        <v>0</v>
      </c>
      <c r="Y456" s="41"/>
      <c r="Z456" s="41"/>
      <c r="AA456" s="41"/>
      <c r="AB456" s="41"/>
      <c r="AC456" s="41"/>
      <c r="AD456" s="41"/>
      <c r="AE456" s="41"/>
      <c r="AR456" s="232" t="s">
        <v>243</v>
      </c>
      <c r="AT456" s="232" t="s">
        <v>418</v>
      </c>
      <c r="AU456" s="232" t="s">
        <v>84</v>
      </c>
      <c r="AY456" s="20" t="s">
        <v>194</v>
      </c>
      <c r="BE456" s="233">
        <f>IF(O456="základní",K456,0)</f>
        <v>0</v>
      </c>
      <c r="BF456" s="233">
        <f>IF(O456="snížená",K456,0)</f>
        <v>0</v>
      </c>
      <c r="BG456" s="233">
        <f>IF(O456="zákl. přenesená",K456,0)</f>
        <v>0</v>
      </c>
      <c r="BH456" s="233">
        <f>IF(O456="sníž. přenesená",K456,0)</f>
        <v>0</v>
      </c>
      <c r="BI456" s="233">
        <f>IF(O456="nulová",K456,0)</f>
        <v>0</v>
      </c>
      <c r="BJ456" s="20" t="s">
        <v>82</v>
      </c>
      <c r="BK456" s="233">
        <f>ROUND(P456*H456,2)</f>
        <v>0</v>
      </c>
      <c r="BL456" s="20" t="s">
        <v>202</v>
      </c>
      <c r="BM456" s="232" t="s">
        <v>2632</v>
      </c>
    </row>
    <row r="457" s="2" customFormat="1" ht="16.5" customHeight="1">
      <c r="A457" s="41"/>
      <c r="B457" s="42"/>
      <c r="C457" s="283" t="s">
        <v>468</v>
      </c>
      <c r="D457" s="283" t="s">
        <v>418</v>
      </c>
      <c r="E457" s="284" t="s">
        <v>2633</v>
      </c>
      <c r="F457" s="285" t="s">
        <v>2634</v>
      </c>
      <c r="G457" s="286" t="s">
        <v>506</v>
      </c>
      <c r="H457" s="287">
        <v>1</v>
      </c>
      <c r="I457" s="288"/>
      <c r="J457" s="289"/>
      <c r="K457" s="290">
        <f>ROUND(P457*H457,2)</f>
        <v>0</v>
      </c>
      <c r="L457" s="285" t="s">
        <v>20</v>
      </c>
      <c r="M457" s="291"/>
      <c r="N457" s="292" t="s">
        <v>20</v>
      </c>
      <c r="O457" s="228" t="s">
        <v>43</v>
      </c>
      <c r="P457" s="229">
        <f>I457+J457</f>
        <v>0</v>
      </c>
      <c r="Q457" s="229">
        <f>ROUND(I457*H457,2)</f>
        <v>0</v>
      </c>
      <c r="R457" s="229">
        <f>ROUND(J457*H457,2)</f>
        <v>0</v>
      </c>
      <c r="S457" s="87"/>
      <c r="T457" s="230">
        <f>S457*H457</f>
        <v>0</v>
      </c>
      <c r="U457" s="230">
        <v>0</v>
      </c>
      <c r="V457" s="230">
        <f>U457*H457</f>
        <v>0</v>
      </c>
      <c r="W457" s="230">
        <v>0</v>
      </c>
      <c r="X457" s="231">
        <f>W457*H457</f>
        <v>0</v>
      </c>
      <c r="Y457" s="41"/>
      <c r="Z457" s="41"/>
      <c r="AA457" s="41"/>
      <c r="AB457" s="41"/>
      <c r="AC457" s="41"/>
      <c r="AD457" s="41"/>
      <c r="AE457" s="41"/>
      <c r="AR457" s="232" t="s">
        <v>243</v>
      </c>
      <c r="AT457" s="232" t="s">
        <v>418</v>
      </c>
      <c r="AU457" s="232" t="s">
        <v>84</v>
      </c>
      <c r="AY457" s="20" t="s">
        <v>194</v>
      </c>
      <c r="BE457" s="233">
        <f>IF(O457="základní",K457,0)</f>
        <v>0</v>
      </c>
      <c r="BF457" s="233">
        <f>IF(O457="snížená",K457,0)</f>
        <v>0</v>
      </c>
      <c r="BG457" s="233">
        <f>IF(O457="zákl. přenesená",K457,0)</f>
        <v>0</v>
      </c>
      <c r="BH457" s="233">
        <f>IF(O457="sníž. přenesená",K457,0)</f>
        <v>0</v>
      </c>
      <c r="BI457" s="233">
        <f>IF(O457="nulová",K457,0)</f>
        <v>0</v>
      </c>
      <c r="BJ457" s="20" t="s">
        <v>82</v>
      </c>
      <c r="BK457" s="233">
        <f>ROUND(P457*H457,2)</f>
        <v>0</v>
      </c>
      <c r="BL457" s="20" t="s">
        <v>202</v>
      </c>
      <c r="BM457" s="232" t="s">
        <v>2635</v>
      </c>
    </row>
    <row r="458" s="2" customFormat="1" ht="16.5" customHeight="1">
      <c r="A458" s="41"/>
      <c r="B458" s="42"/>
      <c r="C458" s="283" t="s">
        <v>2636</v>
      </c>
      <c r="D458" s="283" t="s">
        <v>418</v>
      </c>
      <c r="E458" s="284" t="s">
        <v>2637</v>
      </c>
      <c r="F458" s="285" t="s">
        <v>2638</v>
      </c>
      <c r="G458" s="286" t="s">
        <v>506</v>
      </c>
      <c r="H458" s="287">
        <v>247</v>
      </c>
      <c r="I458" s="288"/>
      <c r="J458" s="289"/>
      <c r="K458" s="290">
        <f>ROUND(P458*H458,2)</f>
        <v>0</v>
      </c>
      <c r="L458" s="285" t="s">
        <v>20</v>
      </c>
      <c r="M458" s="291"/>
      <c r="N458" s="292" t="s">
        <v>20</v>
      </c>
      <c r="O458" s="228" t="s">
        <v>43</v>
      </c>
      <c r="P458" s="229">
        <f>I458+J458</f>
        <v>0</v>
      </c>
      <c r="Q458" s="229">
        <f>ROUND(I458*H458,2)</f>
        <v>0</v>
      </c>
      <c r="R458" s="229">
        <f>ROUND(J458*H458,2)</f>
        <v>0</v>
      </c>
      <c r="S458" s="87"/>
      <c r="T458" s="230">
        <f>S458*H458</f>
        <v>0</v>
      </c>
      <c r="U458" s="230">
        <v>0</v>
      </c>
      <c r="V458" s="230">
        <f>U458*H458</f>
        <v>0</v>
      </c>
      <c r="W458" s="230">
        <v>0</v>
      </c>
      <c r="X458" s="231">
        <f>W458*H458</f>
        <v>0</v>
      </c>
      <c r="Y458" s="41"/>
      <c r="Z458" s="41"/>
      <c r="AA458" s="41"/>
      <c r="AB458" s="41"/>
      <c r="AC458" s="41"/>
      <c r="AD458" s="41"/>
      <c r="AE458" s="41"/>
      <c r="AR458" s="232" t="s">
        <v>243</v>
      </c>
      <c r="AT458" s="232" t="s">
        <v>418</v>
      </c>
      <c r="AU458" s="232" t="s">
        <v>84</v>
      </c>
      <c r="AY458" s="20" t="s">
        <v>194</v>
      </c>
      <c r="BE458" s="233">
        <f>IF(O458="základní",K458,0)</f>
        <v>0</v>
      </c>
      <c r="BF458" s="233">
        <f>IF(O458="snížená",K458,0)</f>
        <v>0</v>
      </c>
      <c r="BG458" s="233">
        <f>IF(O458="zákl. přenesená",K458,0)</f>
        <v>0</v>
      </c>
      <c r="BH458" s="233">
        <f>IF(O458="sníž. přenesená",K458,0)</f>
        <v>0</v>
      </c>
      <c r="BI458" s="233">
        <f>IF(O458="nulová",K458,0)</f>
        <v>0</v>
      </c>
      <c r="BJ458" s="20" t="s">
        <v>82</v>
      </c>
      <c r="BK458" s="233">
        <f>ROUND(P458*H458,2)</f>
        <v>0</v>
      </c>
      <c r="BL458" s="20" t="s">
        <v>202</v>
      </c>
      <c r="BM458" s="232" t="s">
        <v>2639</v>
      </c>
    </row>
    <row r="459" s="2" customFormat="1" ht="16.5" customHeight="1">
      <c r="A459" s="41"/>
      <c r="B459" s="42"/>
      <c r="C459" s="283" t="s">
        <v>2640</v>
      </c>
      <c r="D459" s="283" t="s">
        <v>418</v>
      </c>
      <c r="E459" s="284" t="s">
        <v>2641</v>
      </c>
      <c r="F459" s="285" t="s">
        <v>2620</v>
      </c>
      <c r="G459" s="286" t="s">
        <v>506</v>
      </c>
      <c r="H459" s="287">
        <v>4</v>
      </c>
      <c r="I459" s="288"/>
      <c r="J459" s="289"/>
      <c r="K459" s="290">
        <f>ROUND(P459*H459,2)</f>
        <v>0</v>
      </c>
      <c r="L459" s="285" t="s">
        <v>20</v>
      </c>
      <c r="M459" s="291"/>
      <c r="N459" s="292" t="s">
        <v>20</v>
      </c>
      <c r="O459" s="228" t="s">
        <v>43</v>
      </c>
      <c r="P459" s="229">
        <f>I459+J459</f>
        <v>0</v>
      </c>
      <c r="Q459" s="229">
        <f>ROUND(I459*H459,2)</f>
        <v>0</v>
      </c>
      <c r="R459" s="229">
        <f>ROUND(J459*H459,2)</f>
        <v>0</v>
      </c>
      <c r="S459" s="87"/>
      <c r="T459" s="230">
        <f>S459*H459</f>
        <v>0</v>
      </c>
      <c r="U459" s="230">
        <v>0</v>
      </c>
      <c r="V459" s="230">
        <f>U459*H459</f>
        <v>0</v>
      </c>
      <c r="W459" s="230">
        <v>0</v>
      </c>
      <c r="X459" s="231">
        <f>W459*H459</f>
        <v>0</v>
      </c>
      <c r="Y459" s="41"/>
      <c r="Z459" s="41"/>
      <c r="AA459" s="41"/>
      <c r="AB459" s="41"/>
      <c r="AC459" s="41"/>
      <c r="AD459" s="41"/>
      <c r="AE459" s="41"/>
      <c r="AR459" s="232" t="s">
        <v>243</v>
      </c>
      <c r="AT459" s="232" t="s">
        <v>418</v>
      </c>
      <c r="AU459" s="232" t="s">
        <v>84</v>
      </c>
      <c r="AY459" s="20" t="s">
        <v>194</v>
      </c>
      <c r="BE459" s="233">
        <f>IF(O459="základní",K459,0)</f>
        <v>0</v>
      </c>
      <c r="BF459" s="233">
        <f>IF(O459="snížená",K459,0)</f>
        <v>0</v>
      </c>
      <c r="BG459" s="233">
        <f>IF(O459="zákl. přenesená",K459,0)</f>
        <v>0</v>
      </c>
      <c r="BH459" s="233">
        <f>IF(O459="sníž. přenesená",K459,0)</f>
        <v>0</v>
      </c>
      <c r="BI459" s="233">
        <f>IF(O459="nulová",K459,0)</f>
        <v>0</v>
      </c>
      <c r="BJ459" s="20" t="s">
        <v>82</v>
      </c>
      <c r="BK459" s="233">
        <f>ROUND(P459*H459,2)</f>
        <v>0</v>
      </c>
      <c r="BL459" s="20" t="s">
        <v>202</v>
      </c>
      <c r="BM459" s="232" t="s">
        <v>2642</v>
      </c>
    </row>
    <row r="460" s="2" customFormat="1" ht="16.5" customHeight="1">
      <c r="A460" s="41"/>
      <c r="B460" s="42"/>
      <c r="C460" s="283" t="s">
        <v>2643</v>
      </c>
      <c r="D460" s="283" t="s">
        <v>418</v>
      </c>
      <c r="E460" s="284" t="s">
        <v>2644</v>
      </c>
      <c r="F460" s="285" t="s">
        <v>2623</v>
      </c>
      <c r="G460" s="286" t="s">
        <v>506</v>
      </c>
      <c r="H460" s="287">
        <v>4</v>
      </c>
      <c r="I460" s="288"/>
      <c r="J460" s="289"/>
      <c r="K460" s="290">
        <f>ROUND(P460*H460,2)</f>
        <v>0</v>
      </c>
      <c r="L460" s="285" t="s">
        <v>20</v>
      </c>
      <c r="M460" s="291"/>
      <c r="N460" s="292" t="s">
        <v>20</v>
      </c>
      <c r="O460" s="228" t="s">
        <v>43</v>
      </c>
      <c r="P460" s="229">
        <f>I460+J460</f>
        <v>0</v>
      </c>
      <c r="Q460" s="229">
        <f>ROUND(I460*H460,2)</f>
        <v>0</v>
      </c>
      <c r="R460" s="229">
        <f>ROUND(J460*H460,2)</f>
        <v>0</v>
      </c>
      <c r="S460" s="87"/>
      <c r="T460" s="230">
        <f>S460*H460</f>
        <v>0</v>
      </c>
      <c r="U460" s="230">
        <v>0</v>
      </c>
      <c r="V460" s="230">
        <f>U460*H460</f>
        <v>0</v>
      </c>
      <c r="W460" s="230">
        <v>0</v>
      </c>
      <c r="X460" s="231">
        <f>W460*H460</f>
        <v>0</v>
      </c>
      <c r="Y460" s="41"/>
      <c r="Z460" s="41"/>
      <c r="AA460" s="41"/>
      <c r="AB460" s="41"/>
      <c r="AC460" s="41"/>
      <c r="AD460" s="41"/>
      <c r="AE460" s="41"/>
      <c r="AR460" s="232" t="s">
        <v>243</v>
      </c>
      <c r="AT460" s="232" t="s">
        <v>418</v>
      </c>
      <c r="AU460" s="232" t="s">
        <v>84</v>
      </c>
      <c r="AY460" s="20" t="s">
        <v>194</v>
      </c>
      <c r="BE460" s="233">
        <f>IF(O460="základní",K460,0)</f>
        <v>0</v>
      </c>
      <c r="BF460" s="233">
        <f>IF(O460="snížená",K460,0)</f>
        <v>0</v>
      </c>
      <c r="BG460" s="233">
        <f>IF(O460="zákl. přenesená",K460,0)</f>
        <v>0</v>
      </c>
      <c r="BH460" s="233">
        <f>IF(O460="sníž. přenesená",K460,0)</f>
        <v>0</v>
      </c>
      <c r="BI460" s="233">
        <f>IF(O460="nulová",K460,0)</f>
        <v>0</v>
      </c>
      <c r="BJ460" s="20" t="s">
        <v>82</v>
      </c>
      <c r="BK460" s="233">
        <f>ROUND(P460*H460,2)</f>
        <v>0</v>
      </c>
      <c r="BL460" s="20" t="s">
        <v>202</v>
      </c>
      <c r="BM460" s="232" t="s">
        <v>2645</v>
      </c>
    </row>
    <row r="461" s="2" customFormat="1" ht="16.5" customHeight="1">
      <c r="A461" s="41"/>
      <c r="B461" s="42"/>
      <c r="C461" s="220" t="s">
        <v>2646</v>
      </c>
      <c r="D461" s="220" t="s">
        <v>197</v>
      </c>
      <c r="E461" s="221" t="s">
        <v>2647</v>
      </c>
      <c r="F461" s="222" t="s">
        <v>2648</v>
      </c>
      <c r="G461" s="223" t="s">
        <v>506</v>
      </c>
      <c r="H461" s="224">
        <v>1</v>
      </c>
      <c r="I461" s="225"/>
      <c r="J461" s="225"/>
      <c r="K461" s="226">
        <f>ROUND(P461*H461,2)</f>
        <v>0</v>
      </c>
      <c r="L461" s="222" t="s">
        <v>20</v>
      </c>
      <c r="M461" s="47"/>
      <c r="N461" s="227" t="s">
        <v>20</v>
      </c>
      <c r="O461" s="228" t="s">
        <v>43</v>
      </c>
      <c r="P461" s="229">
        <f>I461+J461</f>
        <v>0</v>
      </c>
      <c r="Q461" s="229">
        <f>ROUND(I461*H461,2)</f>
        <v>0</v>
      </c>
      <c r="R461" s="229">
        <f>ROUND(J461*H461,2)</f>
        <v>0</v>
      </c>
      <c r="S461" s="87"/>
      <c r="T461" s="230">
        <f>S461*H461</f>
        <v>0</v>
      </c>
      <c r="U461" s="230">
        <v>0</v>
      </c>
      <c r="V461" s="230">
        <f>U461*H461</f>
        <v>0</v>
      </c>
      <c r="W461" s="230">
        <v>0</v>
      </c>
      <c r="X461" s="231">
        <f>W461*H461</f>
        <v>0</v>
      </c>
      <c r="Y461" s="41"/>
      <c r="Z461" s="41"/>
      <c r="AA461" s="41"/>
      <c r="AB461" s="41"/>
      <c r="AC461" s="41"/>
      <c r="AD461" s="41"/>
      <c r="AE461" s="41"/>
      <c r="AR461" s="232" t="s">
        <v>202</v>
      </c>
      <c r="AT461" s="232" t="s">
        <v>197</v>
      </c>
      <c r="AU461" s="232" t="s">
        <v>84</v>
      </c>
      <c r="AY461" s="20" t="s">
        <v>194</v>
      </c>
      <c r="BE461" s="233">
        <f>IF(O461="základní",K461,0)</f>
        <v>0</v>
      </c>
      <c r="BF461" s="233">
        <f>IF(O461="snížená",K461,0)</f>
        <v>0</v>
      </c>
      <c r="BG461" s="233">
        <f>IF(O461="zákl. přenesená",K461,0)</f>
        <v>0</v>
      </c>
      <c r="BH461" s="233">
        <f>IF(O461="sníž. přenesená",K461,0)</f>
        <v>0</v>
      </c>
      <c r="BI461" s="233">
        <f>IF(O461="nulová",K461,0)</f>
        <v>0</v>
      </c>
      <c r="BJ461" s="20" t="s">
        <v>82</v>
      </c>
      <c r="BK461" s="233">
        <f>ROUND(P461*H461,2)</f>
        <v>0</v>
      </c>
      <c r="BL461" s="20" t="s">
        <v>202</v>
      </c>
      <c r="BM461" s="232" t="s">
        <v>2649</v>
      </c>
    </row>
    <row r="462" s="2" customFormat="1" ht="16.5" customHeight="1">
      <c r="A462" s="41"/>
      <c r="B462" s="42"/>
      <c r="C462" s="220" t="s">
        <v>2650</v>
      </c>
      <c r="D462" s="220" t="s">
        <v>197</v>
      </c>
      <c r="E462" s="221" t="s">
        <v>2651</v>
      </c>
      <c r="F462" s="222" t="s">
        <v>2652</v>
      </c>
      <c r="G462" s="223" t="s">
        <v>506</v>
      </c>
      <c r="H462" s="224">
        <v>1</v>
      </c>
      <c r="I462" s="225"/>
      <c r="J462" s="225"/>
      <c r="K462" s="226">
        <f>ROUND(P462*H462,2)</f>
        <v>0</v>
      </c>
      <c r="L462" s="222" t="s">
        <v>20</v>
      </c>
      <c r="M462" s="47"/>
      <c r="N462" s="227" t="s">
        <v>20</v>
      </c>
      <c r="O462" s="228" t="s">
        <v>43</v>
      </c>
      <c r="P462" s="229">
        <f>I462+J462</f>
        <v>0</v>
      </c>
      <c r="Q462" s="229">
        <f>ROUND(I462*H462,2)</f>
        <v>0</v>
      </c>
      <c r="R462" s="229">
        <f>ROUND(J462*H462,2)</f>
        <v>0</v>
      </c>
      <c r="S462" s="87"/>
      <c r="T462" s="230">
        <f>S462*H462</f>
        <v>0</v>
      </c>
      <c r="U462" s="230">
        <v>0</v>
      </c>
      <c r="V462" s="230">
        <f>U462*H462</f>
        <v>0</v>
      </c>
      <c r="W462" s="230">
        <v>0</v>
      </c>
      <c r="X462" s="231">
        <f>W462*H462</f>
        <v>0</v>
      </c>
      <c r="Y462" s="41"/>
      <c r="Z462" s="41"/>
      <c r="AA462" s="41"/>
      <c r="AB462" s="41"/>
      <c r="AC462" s="41"/>
      <c r="AD462" s="41"/>
      <c r="AE462" s="41"/>
      <c r="AR462" s="232" t="s">
        <v>202</v>
      </c>
      <c r="AT462" s="232" t="s">
        <v>197</v>
      </c>
      <c r="AU462" s="232" t="s">
        <v>84</v>
      </c>
      <c r="AY462" s="20" t="s">
        <v>194</v>
      </c>
      <c r="BE462" s="233">
        <f>IF(O462="základní",K462,0)</f>
        <v>0</v>
      </c>
      <c r="BF462" s="233">
        <f>IF(O462="snížená",K462,0)</f>
        <v>0</v>
      </c>
      <c r="BG462" s="233">
        <f>IF(O462="zákl. přenesená",K462,0)</f>
        <v>0</v>
      </c>
      <c r="BH462" s="233">
        <f>IF(O462="sníž. přenesená",K462,0)</f>
        <v>0</v>
      </c>
      <c r="BI462" s="233">
        <f>IF(O462="nulová",K462,0)</f>
        <v>0</v>
      </c>
      <c r="BJ462" s="20" t="s">
        <v>82</v>
      </c>
      <c r="BK462" s="233">
        <f>ROUND(P462*H462,2)</f>
        <v>0</v>
      </c>
      <c r="BL462" s="20" t="s">
        <v>202</v>
      </c>
      <c r="BM462" s="232" t="s">
        <v>2653</v>
      </c>
    </row>
    <row r="463" s="2" customFormat="1" ht="16.5" customHeight="1">
      <c r="A463" s="41"/>
      <c r="B463" s="42"/>
      <c r="C463" s="220" t="s">
        <v>2654</v>
      </c>
      <c r="D463" s="220" t="s">
        <v>197</v>
      </c>
      <c r="E463" s="221" t="s">
        <v>2655</v>
      </c>
      <c r="F463" s="222" t="s">
        <v>2656</v>
      </c>
      <c r="G463" s="223" t="s">
        <v>506</v>
      </c>
      <c r="H463" s="224">
        <v>1</v>
      </c>
      <c r="I463" s="225"/>
      <c r="J463" s="225"/>
      <c r="K463" s="226">
        <f>ROUND(P463*H463,2)</f>
        <v>0</v>
      </c>
      <c r="L463" s="222" t="s">
        <v>20</v>
      </c>
      <c r="M463" s="47"/>
      <c r="N463" s="227" t="s">
        <v>20</v>
      </c>
      <c r="O463" s="228" t="s">
        <v>43</v>
      </c>
      <c r="P463" s="229">
        <f>I463+J463</f>
        <v>0</v>
      </c>
      <c r="Q463" s="229">
        <f>ROUND(I463*H463,2)</f>
        <v>0</v>
      </c>
      <c r="R463" s="229">
        <f>ROUND(J463*H463,2)</f>
        <v>0</v>
      </c>
      <c r="S463" s="87"/>
      <c r="T463" s="230">
        <f>S463*H463</f>
        <v>0</v>
      </c>
      <c r="U463" s="230">
        <v>0</v>
      </c>
      <c r="V463" s="230">
        <f>U463*H463</f>
        <v>0</v>
      </c>
      <c r="W463" s="230">
        <v>0</v>
      </c>
      <c r="X463" s="231">
        <f>W463*H463</f>
        <v>0</v>
      </c>
      <c r="Y463" s="41"/>
      <c r="Z463" s="41"/>
      <c r="AA463" s="41"/>
      <c r="AB463" s="41"/>
      <c r="AC463" s="41"/>
      <c r="AD463" s="41"/>
      <c r="AE463" s="41"/>
      <c r="AR463" s="232" t="s">
        <v>202</v>
      </c>
      <c r="AT463" s="232" t="s">
        <v>197</v>
      </c>
      <c r="AU463" s="232" t="s">
        <v>84</v>
      </c>
      <c r="AY463" s="20" t="s">
        <v>194</v>
      </c>
      <c r="BE463" s="233">
        <f>IF(O463="základní",K463,0)</f>
        <v>0</v>
      </c>
      <c r="BF463" s="233">
        <f>IF(O463="snížená",K463,0)</f>
        <v>0</v>
      </c>
      <c r="BG463" s="233">
        <f>IF(O463="zákl. přenesená",K463,0)</f>
        <v>0</v>
      </c>
      <c r="BH463" s="233">
        <f>IF(O463="sníž. přenesená",K463,0)</f>
        <v>0</v>
      </c>
      <c r="BI463" s="233">
        <f>IF(O463="nulová",K463,0)</f>
        <v>0</v>
      </c>
      <c r="BJ463" s="20" t="s">
        <v>82</v>
      </c>
      <c r="BK463" s="233">
        <f>ROUND(P463*H463,2)</f>
        <v>0</v>
      </c>
      <c r="BL463" s="20" t="s">
        <v>202</v>
      </c>
      <c r="BM463" s="232" t="s">
        <v>2657</v>
      </c>
    </row>
    <row r="464" s="12" customFormat="1" ht="22.8" customHeight="1">
      <c r="A464" s="12"/>
      <c r="B464" s="203"/>
      <c r="C464" s="204"/>
      <c r="D464" s="205" t="s">
        <v>73</v>
      </c>
      <c r="E464" s="218" t="s">
        <v>2658</v>
      </c>
      <c r="F464" s="218" t="s">
        <v>2659</v>
      </c>
      <c r="G464" s="204"/>
      <c r="H464" s="204"/>
      <c r="I464" s="207"/>
      <c r="J464" s="207"/>
      <c r="K464" s="219">
        <f>BK464</f>
        <v>0</v>
      </c>
      <c r="L464" s="204"/>
      <c r="M464" s="209"/>
      <c r="N464" s="210"/>
      <c r="O464" s="211"/>
      <c r="P464" s="211"/>
      <c r="Q464" s="212">
        <f>SUM(Q465:Q477)</f>
        <v>0</v>
      </c>
      <c r="R464" s="212">
        <f>SUM(R465:R477)</f>
        <v>0</v>
      </c>
      <c r="S464" s="211"/>
      <c r="T464" s="213">
        <f>SUM(T465:T477)</f>
        <v>0</v>
      </c>
      <c r="U464" s="211"/>
      <c r="V464" s="213">
        <f>SUM(V465:V477)</f>
        <v>0</v>
      </c>
      <c r="W464" s="211"/>
      <c r="X464" s="214">
        <f>SUM(X465:X477)</f>
        <v>0</v>
      </c>
      <c r="Y464" s="12"/>
      <c r="Z464" s="12"/>
      <c r="AA464" s="12"/>
      <c r="AB464" s="12"/>
      <c r="AC464" s="12"/>
      <c r="AD464" s="12"/>
      <c r="AE464" s="12"/>
      <c r="AR464" s="215" t="s">
        <v>82</v>
      </c>
      <c r="AT464" s="216" t="s">
        <v>73</v>
      </c>
      <c r="AU464" s="216" t="s">
        <v>82</v>
      </c>
      <c r="AY464" s="215" t="s">
        <v>194</v>
      </c>
      <c r="BK464" s="217">
        <f>SUM(BK465:BK477)</f>
        <v>0</v>
      </c>
    </row>
    <row r="465" s="2" customFormat="1" ht="24.15" customHeight="1">
      <c r="A465" s="41"/>
      <c r="B465" s="42"/>
      <c r="C465" s="220" t="s">
        <v>2660</v>
      </c>
      <c r="D465" s="220" t="s">
        <v>197</v>
      </c>
      <c r="E465" s="221" t="s">
        <v>2661</v>
      </c>
      <c r="F465" s="222" t="s">
        <v>2662</v>
      </c>
      <c r="G465" s="223" t="s">
        <v>262</v>
      </c>
      <c r="H465" s="224">
        <v>13.158</v>
      </c>
      <c r="I465" s="225"/>
      <c r="J465" s="225"/>
      <c r="K465" s="226">
        <f>ROUND(P465*H465,2)</f>
        <v>0</v>
      </c>
      <c r="L465" s="222" t="s">
        <v>2315</v>
      </c>
      <c r="M465" s="47"/>
      <c r="N465" s="227" t="s">
        <v>20</v>
      </c>
      <c r="O465" s="228" t="s">
        <v>43</v>
      </c>
      <c r="P465" s="229">
        <f>I465+J465</f>
        <v>0</v>
      </c>
      <c r="Q465" s="229">
        <f>ROUND(I465*H465,2)</f>
        <v>0</v>
      </c>
      <c r="R465" s="229">
        <f>ROUND(J465*H465,2)</f>
        <v>0</v>
      </c>
      <c r="S465" s="87"/>
      <c r="T465" s="230">
        <f>S465*H465</f>
        <v>0</v>
      </c>
      <c r="U465" s="230">
        <v>0</v>
      </c>
      <c r="V465" s="230">
        <f>U465*H465</f>
        <v>0</v>
      </c>
      <c r="W465" s="230">
        <v>0</v>
      </c>
      <c r="X465" s="231">
        <f>W465*H465</f>
        <v>0</v>
      </c>
      <c r="Y465" s="41"/>
      <c r="Z465" s="41"/>
      <c r="AA465" s="41"/>
      <c r="AB465" s="41"/>
      <c r="AC465" s="41"/>
      <c r="AD465" s="41"/>
      <c r="AE465" s="41"/>
      <c r="AR465" s="232" t="s">
        <v>202</v>
      </c>
      <c r="AT465" s="232" t="s">
        <v>197</v>
      </c>
      <c r="AU465" s="232" t="s">
        <v>84</v>
      </c>
      <c r="AY465" s="20" t="s">
        <v>194</v>
      </c>
      <c r="BE465" s="233">
        <f>IF(O465="základní",K465,0)</f>
        <v>0</v>
      </c>
      <c r="BF465" s="233">
        <f>IF(O465="snížená",K465,0)</f>
        <v>0</v>
      </c>
      <c r="BG465" s="233">
        <f>IF(O465="zákl. přenesená",K465,0)</f>
        <v>0</v>
      </c>
      <c r="BH465" s="233">
        <f>IF(O465="sníž. přenesená",K465,0)</f>
        <v>0</v>
      </c>
      <c r="BI465" s="233">
        <f>IF(O465="nulová",K465,0)</f>
        <v>0</v>
      </c>
      <c r="BJ465" s="20" t="s">
        <v>82</v>
      </c>
      <c r="BK465" s="233">
        <f>ROUND(P465*H465,2)</f>
        <v>0</v>
      </c>
      <c r="BL465" s="20" t="s">
        <v>202</v>
      </c>
      <c r="BM465" s="232" t="s">
        <v>2663</v>
      </c>
    </row>
    <row r="466" s="2" customFormat="1">
      <c r="A466" s="41"/>
      <c r="B466" s="42"/>
      <c r="C466" s="43"/>
      <c r="D466" s="234" t="s">
        <v>204</v>
      </c>
      <c r="E466" s="43"/>
      <c r="F466" s="235" t="s">
        <v>2664</v>
      </c>
      <c r="G466" s="43"/>
      <c r="H466" s="43"/>
      <c r="I466" s="236"/>
      <c r="J466" s="236"/>
      <c r="K466" s="43"/>
      <c r="L466" s="43"/>
      <c r="M466" s="47"/>
      <c r="N466" s="237"/>
      <c r="O466" s="238"/>
      <c r="P466" s="87"/>
      <c r="Q466" s="87"/>
      <c r="R466" s="87"/>
      <c r="S466" s="87"/>
      <c r="T466" s="87"/>
      <c r="U466" s="87"/>
      <c r="V466" s="87"/>
      <c r="W466" s="87"/>
      <c r="X466" s="88"/>
      <c r="Y466" s="41"/>
      <c r="Z466" s="41"/>
      <c r="AA466" s="41"/>
      <c r="AB466" s="41"/>
      <c r="AC466" s="41"/>
      <c r="AD466" s="41"/>
      <c r="AE466" s="41"/>
      <c r="AT466" s="20" t="s">
        <v>204</v>
      </c>
      <c r="AU466" s="20" t="s">
        <v>84</v>
      </c>
    </row>
    <row r="467" s="2" customFormat="1" ht="24.15" customHeight="1">
      <c r="A467" s="41"/>
      <c r="B467" s="42"/>
      <c r="C467" s="220" t="s">
        <v>2665</v>
      </c>
      <c r="D467" s="220" t="s">
        <v>197</v>
      </c>
      <c r="E467" s="221" t="s">
        <v>2666</v>
      </c>
      <c r="F467" s="222" t="s">
        <v>2667</v>
      </c>
      <c r="G467" s="223" t="s">
        <v>262</v>
      </c>
      <c r="H467" s="224">
        <v>13.158</v>
      </c>
      <c r="I467" s="225"/>
      <c r="J467" s="225"/>
      <c r="K467" s="226">
        <f>ROUND(P467*H467,2)</f>
        <v>0</v>
      </c>
      <c r="L467" s="222" t="s">
        <v>2315</v>
      </c>
      <c r="M467" s="47"/>
      <c r="N467" s="227" t="s">
        <v>20</v>
      </c>
      <c r="O467" s="228" t="s">
        <v>43</v>
      </c>
      <c r="P467" s="229">
        <f>I467+J467</f>
        <v>0</v>
      </c>
      <c r="Q467" s="229">
        <f>ROUND(I467*H467,2)</f>
        <v>0</v>
      </c>
      <c r="R467" s="229">
        <f>ROUND(J467*H467,2)</f>
        <v>0</v>
      </c>
      <c r="S467" s="87"/>
      <c r="T467" s="230">
        <f>S467*H467</f>
        <v>0</v>
      </c>
      <c r="U467" s="230">
        <v>0</v>
      </c>
      <c r="V467" s="230">
        <f>U467*H467</f>
        <v>0</v>
      </c>
      <c r="W467" s="230">
        <v>0</v>
      </c>
      <c r="X467" s="231">
        <f>W467*H467</f>
        <v>0</v>
      </c>
      <c r="Y467" s="41"/>
      <c r="Z467" s="41"/>
      <c r="AA467" s="41"/>
      <c r="AB467" s="41"/>
      <c r="AC467" s="41"/>
      <c r="AD467" s="41"/>
      <c r="AE467" s="41"/>
      <c r="AR467" s="232" t="s">
        <v>202</v>
      </c>
      <c r="AT467" s="232" t="s">
        <v>197</v>
      </c>
      <c r="AU467" s="232" t="s">
        <v>84</v>
      </c>
      <c r="AY467" s="20" t="s">
        <v>194</v>
      </c>
      <c r="BE467" s="233">
        <f>IF(O467="základní",K467,0)</f>
        <v>0</v>
      </c>
      <c r="BF467" s="233">
        <f>IF(O467="snížená",K467,0)</f>
        <v>0</v>
      </c>
      <c r="BG467" s="233">
        <f>IF(O467="zákl. přenesená",K467,0)</f>
        <v>0</v>
      </c>
      <c r="BH467" s="233">
        <f>IF(O467="sníž. přenesená",K467,0)</f>
        <v>0</v>
      </c>
      <c r="BI467" s="233">
        <f>IF(O467="nulová",K467,0)</f>
        <v>0</v>
      </c>
      <c r="BJ467" s="20" t="s">
        <v>82</v>
      </c>
      <c r="BK467" s="233">
        <f>ROUND(P467*H467,2)</f>
        <v>0</v>
      </c>
      <c r="BL467" s="20" t="s">
        <v>202</v>
      </c>
      <c r="BM467" s="232" t="s">
        <v>2668</v>
      </c>
    </row>
    <row r="468" s="2" customFormat="1">
      <c r="A468" s="41"/>
      <c r="B468" s="42"/>
      <c r="C468" s="43"/>
      <c r="D468" s="234" t="s">
        <v>204</v>
      </c>
      <c r="E468" s="43"/>
      <c r="F468" s="235" t="s">
        <v>2669</v>
      </c>
      <c r="G468" s="43"/>
      <c r="H468" s="43"/>
      <c r="I468" s="236"/>
      <c r="J468" s="236"/>
      <c r="K468" s="43"/>
      <c r="L468" s="43"/>
      <c r="M468" s="47"/>
      <c r="N468" s="237"/>
      <c r="O468" s="238"/>
      <c r="P468" s="87"/>
      <c r="Q468" s="87"/>
      <c r="R468" s="87"/>
      <c r="S468" s="87"/>
      <c r="T468" s="87"/>
      <c r="U468" s="87"/>
      <c r="V468" s="87"/>
      <c r="W468" s="87"/>
      <c r="X468" s="88"/>
      <c r="Y468" s="41"/>
      <c r="Z468" s="41"/>
      <c r="AA468" s="41"/>
      <c r="AB468" s="41"/>
      <c r="AC468" s="41"/>
      <c r="AD468" s="41"/>
      <c r="AE468" s="41"/>
      <c r="AT468" s="20" t="s">
        <v>204</v>
      </c>
      <c r="AU468" s="20" t="s">
        <v>84</v>
      </c>
    </row>
    <row r="469" s="2" customFormat="1" ht="24.15" customHeight="1">
      <c r="A469" s="41"/>
      <c r="B469" s="42"/>
      <c r="C469" s="220" t="s">
        <v>2670</v>
      </c>
      <c r="D469" s="220" t="s">
        <v>197</v>
      </c>
      <c r="E469" s="221" t="s">
        <v>2671</v>
      </c>
      <c r="F469" s="222" t="s">
        <v>2672</v>
      </c>
      <c r="G469" s="223" t="s">
        <v>262</v>
      </c>
      <c r="H469" s="224">
        <v>13.158</v>
      </c>
      <c r="I469" s="225"/>
      <c r="J469" s="225"/>
      <c r="K469" s="226">
        <f>ROUND(P469*H469,2)</f>
        <v>0</v>
      </c>
      <c r="L469" s="222" t="s">
        <v>2315</v>
      </c>
      <c r="M469" s="47"/>
      <c r="N469" s="227" t="s">
        <v>20</v>
      </c>
      <c r="O469" s="228" t="s">
        <v>43</v>
      </c>
      <c r="P469" s="229">
        <f>I469+J469</f>
        <v>0</v>
      </c>
      <c r="Q469" s="229">
        <f>ROUND(I469*H469,2)</f>
        <v>0</v>
      </c>
      <c r="R469" s="229">
        <f>ROUND(J469*H469,2)</f>
        <v>0</v>
      </c>
      <c r="S469" s="87"/>
      <c r="T469" s="230">
        <f>S469*H469</f>
        <v>0</v>
      </c>
      <c r="U469" s="230">
        <v>0</v>
      </c>
      <c r="V469" s="230">
        <f>U469*H469</f>
        <v>0</v>
      </c>
      <c r="W469" s="230">
        <v>0</v>
      </c>
      <c r="X469" s="231">
        <f>W469*H469</f>
        <v>0</v>
      </c>
      <c r="Y469" s="41"/>
      <c r="Z469" s="41"/>
      <c r="AA469" s="41"/>
      <c r="AB469" s="41"/>
      <c r="AC469" s="41"/>
      <c r="AD469" s="41"/>
      <c r="AE469" s="41"/>
      <c r="AR469" s="232" t="s">
        <v>202</v>
      </c>
      <c r="AT469" s="232" t="s">
        <v>197</v>
      </c>
      <c r="AU469" s="232" t="s">
        <v>84</v>
      </c>
      <c r="AY469" s="20" t="s">
        <v>194</v>
      </c>
      <c r="BE469" s="233">
        <f>IF(O469="základní",K469,0)</f>
        <v>0</v>
      </c>
      <c r="BF469" s="233">
        <f>IF(O469="snížená",K469,0)</f>
        <v>0</v>
      </c>
      <c r="BG469" s="233">
        <f>IF(O469="zákl. přenesená",K469,0)</f>
        <v>0</v>
      </c>
      <c r="BH469" s="233">
        <f>IF(O469="sníž. přenesená",K469,0)</f>
        <v>0</v>
      </c>
      <c r="BI469" s="233">
        <f>IF(O469="nulová",K469,0)</f>
        <v>0</v>
      </c>
      <c r="BJ469" s="20" t="s">
        <v>82</v>
      </c>
      <c r="BK469" s="233">
        <f>ROUND(P469*H469,2)</f>
        <v>0</v>
      </c>
      <c r="BL469" s="20" t="s">
        <v>202</v>
      </c>
      <c r="BM469" s="232" t="s">
        <v>2673</v>
      </c>
    </row>
    <row r="470" s="2" customFormat="1">
      <c r="A470" s="41"/>
      <c r="B470" s="42"/>
      <c r="C470" s="43"/>
      <c r="D470" s="234" t="s">
        <v>204</v>
      </c>
      <c r="E470" s="43"/>
      <c r="F470" s="235" t="s">
        <v>2674</v>
      </c>
      <c r="G470" s="43"/>
      <c r="H470" s="43"/>
      <c r="I470" s="236"/>
      <c r="J470" s="236"/>
      <c r="K470" s="43"/>
      <c r="L470" s="43"/>
      <c r="M470" s="47"/>
      <c r="N470" s="237"/>
      <c r="O470" s="238"/>
      <c r="P470" s="87"/>
      <c r="Q470" s="87"/>
      <c r="R470" s="87"/>
      <c r="S470" s="87"/>
      <c r="T470" s="87"/>
      <c r="U470" s="87"/>
      <c r="V470" s="87"/>
      <c r="W470" s="87"/>
      <c r="X470" s="88"/>
      <c r="Y470" s="41"/>
      <c r="Z470" s="41"/>
      <c r="AA470" s="41"/>
      <c r="AB470" s="41"/>
      <c r="AC470" s="41"/>
      <c r="AD470" s="41"/>
      <c r="AE470" s="41"/>
      <c r="AT470" s="20" t="s">
        <v>204</v>
      </c>
      <c r="AU470" s="20" t="s">
        <v>84</v>
      </c>
    </row>
    <row r="471" s="2" customFormat="1" ht="24.15" customHeight="1">
      <c r="A471" s="41"/>
      <c r="B471" s="42"/>
      <c r="C471" s="220" t="s">
        <v>2675</v>
      </c>
      <c r="D471" s="220" t="s">
        <v>197</v>
      </c>
      <c r="E471" s="221" t="s">
        <v>2676</v>
      </c>
      <c r="F471" s="222" t="s">
        <v>2677</v>
      </c>
      <c r="G471" s="223" t="s">
        <v>262</v>
      </c>
      <c r="H471" s="224">
        <v>131.58000000000001</v>
      </c>
      <c r="I471" s="225"/>
      <c r="J471" s="225"/>
      <c r="K471" s="226">
        <f>ROUND(P471*H471,2)</f>
        <v>0</v>
      </c>
      <c r="L471" s="222" t="s">
        <v>2315</v>
      </c>
      <c r="M471" s="47"/>
      <c r="N471" s="227" t="s">
        <v>20</v>
      </c>
      <c r="O471" s="228" t="s">
        <v>43</v>
      </c>
      <c r="P471" s="229">
        <f>I471+J471</f>
        <v>0</v>
      </c>
      <c r="Q471" s="229">
        <f>ROUND(I471*H471,2)</f>
        <v>0</v>
      </c>
      <c r="R471" s="229">
        <f>ROUND(J471*H471,2)</f>
        <v>0</v>
      </c>
      <c r="S471" s="87"/>
      <c r="T471" s="230">
        <f>S471*H471</f>
        <v>0</v>
      </c>
      <c r="U471" s="230">
        <v>0</v>
      </c>
      <c r="V471" s="230">
        <f>U471*H471</f>
        <v>0</v>
      </c>
      <c r="W471" s="230">
        <v>0</v>
      </c>
      <c r="X471" s="231">
        <f>W471*H471</f>
        <v>0</v>
      </c>
      <c r="Y471" s="41"/>
      <c r="Z471" s="41"/>
      <c r="AA471" s="41"/>
      <c r="AB471" s="41"/>
      <c r="AC471" s="41"/>
      <c r="AD471" s="41"/>
      <c r="AE471" s="41"/>
      <c r="AR471" s="232" t="s">
        <v>202</v>
      </c>
      <c r="AT471" s="232" t="s">
        <v>197</v>
      </c>
      <c r="AU471" s="232" t="s">
        <v>84</v>
      </c>
      <c r="AY471" s="20" t="s">
        <v>194</v>
      </c>
      <c r="BE471" s="233">
        <f>IF(O471="základní",K471,0)</f>
        <v>0</v>
      </c>
      <c r="BF471" s="233">
        <f>IF(O471="snížená",K471,0)</f>
        <v>0</v>
      </c>
      <c r="BG471" s="233">
        <f>IF(O471="zákl. přenesená",K471,0)</f>
        <v>0</v>
      </c>
      <c r="BH471" s="233">
        <f>IF(O471="sníž. přenesená",K471,0)</f>
        <v>0</v>
      </c>
      <c r="BI471" s="233">
        <f>IF(O471="nulová",K471,0)</f>
        <v>0</v>
      </c>
      <c r="BJ471" s="20" t="s">
        <v>82</v>
      </c>
      <c r="BK471" s="233">
        <f>ROUND(P471*H471,2)</f>
        <v>0</v>
      </c>
      <c r="BL471" s="20" t="s">
        <v>202</v>
      </c>
      <c r="BM471" s="232" t="s">
        <v>2678</v>
      </c>
    </row>
    <row r="472" s="2" customFormat="1">
      <c r="A472" s="41"/>
      <c r="B472" s="42"/>
      <c r="C472" s="43"/>
      <c r="D472" s="234" t="s">
        <v>204</v>
      </c>
      <c r="E472" s="43"/>
      <c r="F472" s="235" t="s">
        <v>2679</v>
      </c>
      <c r="G472" s="43"/>
      <c r="H472" s="43"/>
      <c r="I472" s="236"/>
      <c r="J472" s="236"/>
      <c r="K472" s="43"/>
      <c r="L472" s="43"/>
      <c r="M472" s="47"/>
      <c r="N472" s="237"/>
      <c r="O472" s="238"/>
      <c r="P472" s="87"/>
      <c r="Q472" s="87"/>
      <c r="R472" s="87"/>
      <c r="S472" s="87"/>
      <c r="T472" s="87"/>
      <c r="U472" s="87"/>
      <c r="V472" s="87"/>
      <c r="W472" s="87"/>
      <c r="X472" s="88"/>
      <c r="Y472" s="41"/>
      <c r="Z472" s="41"/>
      <c r="AA472" s="41"/>
      <c r="AB472" s="41"/>
      <c r="AC472" s="41"/>
      <c r="AD472" s="41"/>
      <c r="AE472" s="41"/>
      <c r="AT472" s="20" t="s">
        <v>204</v>
      </c>
      <c r="AU472" s="20" t="s">
        <v>84</v>
      </c>
    </row>
    <row r="473" s="14" customFormat="1">
      <c r="A473" s="14"/>
      <c r="B473" s="250"/>
      <c r="C473" s="251"/>
      <c r="D473" s="241" t="s">
        <v>206</v>
      </c>
      <c r="E473" s="251"/>
      <c r="F473" s="253" t="s">
        <v>2680</v>
      </c>
      <c r="G473" s="251"/>
      <c r="H473" s="254">
        <v>131.58000000000001</v>
      </c>
      <c r="I473" s="255"/>
      <c r="J473" s="255"/>
      <c r="K473" s="251"/>
      <c r="L473" s="251"/>
      <c r="M473" s="256"/>
      <c r="N473" s="257"/>
      <c r="O473" s="258"/>
      <c r="P473" s="258"/>
      <c r="Q473" s="258"/>
      <c r="R473" s="258"/>
      <c r="S473" s="258"/>
      <c r="T473" s="258"/>
      <c r="U473" s="258"/>
      <c r="V473" s="258"/>
      <c r="W473" s="258"/>
      <c r="X473" s="259"/>
      <c r="Y473" s="14"/>
      <c r="Z473" s="14"/>
      <c r="AA473" s="14"/>
      <c r="AB473" s="14"/>
      <c r="AC473" s="14"/>
      <c r="AD473" s="14"/>
      <c r="AE473" s="14"/>
      <c r="AT473" s="260" t="s">
        <v>206</v>
      </c>
      <c r="AU473" s="260" t="s">
        <v>84</v>
      </c>
      <c r="AV473" s="14" t="s">
        <v>84</v>
      </c>
      <c r="AW473" s="14" t="s">
        <v>4</v>
      </c>
      <c r="AX473" s="14" t="s">
        <v>82</v>
      </c>
      <c r="AY473" s="260" t="s">
        <v>194</v>
      </c>
    </row>
    <row r="474" s="2" customFormat="1" ht="24.15" customHeight="1">
      <c r="A474" s="41"/>
      <c r="B474" s="42"/>
      <c r="C474" s="220" t="s">
        <v>2681</v>
      </c>
      <c r="D474" s="220" t="s">
        <v>197</v>
      </c>
      <c r="E474" s="221" t="s">
        <v>2682</v>
      </c>
      <c r="F474" s="222" t="s">
        <v>2683</v>
      </c>
      <c r="G474" s="223" t="s">
        <v>262</v>
      </c>
      <c r="H474" s="224">
        <v>13.158</v>
      </c>
      <c r="I474" s="225"/>
      <c r="J474" s="225"/>
      <c r="K474" s="226">
        <f>ROUND(P474*H474,2)</f>
        <v>0</v>
      </c>
      <c r="L474" s="222" t="s">
        <v>2315</v>
      </c>
      <c r="M474" s="47"/>
      <c r="N474" s="227" t="s">
        <v>20</v>
      </c>
      <c r="O474" s="228" t="s">
        <v>43</v>
      </c>
      <c r="P474" s="229">
        <f>I474+J474</f>
        <v>0</v>
      </c>
      <c r="Q474" s="229">
        <f>ROUND(I474*H474,2)</f>
        <v>0</v>
      </c>
      <c r="R474" s="229">
        <f>ROUND(J474*H474,2)</f>
        <v>0</v>
      </c>
      <c r="S474" s="87"/>
      <c r="T474" s="230">
        <f>S474*H474</f>
        <v>0</v>
      </c>
      <c r="U474" s="230">
        <v>0</v>
      </c>
      <c r="V474" s="230">
        <f>U474*H474</f>
        <v>0</v>
      </c>
      <c r="W474" s="230">
        <v>0</v>
      </c>
      <c r="X474" s="231">
        <f>W474*H474</f>
        <v>0</v>
      </c>
      <c r="Y474" s="41"/>
      <c r="Z474" s="41"/>
      <c r="AA474" s="41"/>
      <c r="AB474" s="41"/>
      <c r="AC474" s="41"/>
      <c r="AD474" s="41"/>
      <c r="AE474" s="41"/>
      <c r="AR474" s="232" t="s">
        <v>202</v>
      </c>
      <c r="AT474" s="232" t="s">
        <v>197</v>
      </c>
      <c r="AU474" s="232" t="s">
        <v>84</v>
      </c>
      <c r="AY474" s="20" t="s">
        <v>194</v>
      </c>
      <c r="BE474" s="233">
        <f>IF(O474="základní",K474,0)</f>
        <v>0</v>
      </c>
      <c r="BF474" s="233">
        <f>IF(O474="snížená",K474,0)</f>
        <v>0</v>
      </c>
      <c r="BG474" s="233">
        <f>IF(O474="zákl. přenesená",K474,0)</f>
        <v>0</v>
      </c>
      <c r="BH474" s="233">
        <f>IF(O474="sníž. přenesená",K474,0)</f>
        <v>0</v>
      </c>
      <c r="BI474" s="233">
        <f>IF(O474="nulová",K474,0)</f>
        <v>0</v>
      </c>
      <c r="BJ474" s="20" t="s">
        <v>82</v>
      </c>
      <c r="BK474" s="233">
        <f>ROUND(P474*H474,2)</f>
        <v>0</v>
      </c>
      <c r="BL474" s="20" t="s">
        <v>202</v>
      </c>
      <c r="BM474" s="232" t="s">
        <v>2684</v>
      </c>
    </row>
    <row r="475" s="2" customFormat="1">
      <c r="A475" s="41"/>
      <c r="B475" s="42"/>
      <c r="C475" s="43"/>
      <c r="D475" s="234" t="s">
        <v>204</v>
      </c>
      <c r="E475" s="43"/>
      <c r="F475" s="235" t="s">
        <v>2685</v>
      </c>
      <c r="G475" s="43"/>
      <c r="H475" s="43"/>
      <c r="I475" s="236"/>
      <c r="J475" s="236"/>
      <c r="K475" s="43"/>
      <c r="L475" s="43"/>
      <c r="M475" s="47"/>
      <c r="N475" s="237"/>
      <c r="O475" s="238"/>
      <c r="P475" s="87"/>
      <c r="Q475" s="87"/>
      <c r="R475" s="87"/>
      <c r="S475" s="87"/>
      <c r="T475" s="87"/>
      <c r="U475" s="87"/>
      <c r="V475" s="87"/>
      <c r="W475" s="87"/>
      <c r="X475" s="88"/>
      <c r="Y475" s="41"/>
      <c r="Z475" s="41"/>
      <c r="AA475" s="41"/>
      <c r="AB475" s="41"/>
      <c r="AC475" s="41"/>
      <c r="AD475" s="41"/>
      <c r="AE475" s="41"/>
      <c r="AT475" s="20" t="s">
        <v>204</v>
      </c>
      <c r="AU475" s="20" t="s">
        <v>84</v>
      </c>
    </row>
    <row r="476" s="2" customFormat="1" ht="24.15" customHeight="1">
      <c r="A476" s="41"/>
      <c r="B476" s="42"/>
      <c r="C476" s="220" t="s">
        <v>2686</v>
      </c>
      <c r="D476" s="220" t="s">
        <v>197</v>
      </c>
      <c r="E476" s="221" t="s">
        <v>2687</v>
      </c>
      <c r="F476" s="222" t="s">
        <v>2688</v>
      </c>
      <c r="G476" s="223" t="s">
        <v>262</v>
      </c>
      <c r="H476" s="224">
        <v>13.158</v>
      </c>
      <c r="I476" s="225"/>
      <c r="J476" s="225"/>
      <c r="K476" s="226">
        <f>ROUND(P476*H476,2)</f>
        <v>0</v>
      </c>
      <c r="L476" s="222" t="s">
        <v>2315</v>
      </c>
      <c r="M476" s="47"/>
      <c r="N476" s="227" t="s">
        <v>20</v>
      </c>
      <c r="O476" s="228" t="s">
        <v>43</v>
      </c>
      <c r="P476" s="229">
        <f>I476+J476</f>
        <v>0</v>
      </c>
      <c r="Q476" s="229">
        <f>ROUND(I476*H476,2)</f>
        <v>0</v>
      </c>
      <c r="R476" s="229">
        <f>ROUND(J476*H476,2)</f>
        <v>0</v>
      </c>
      <c r="S476" s="87"/>
      <c r="T476" s="230">
        <f>S476*H476</f>
        <v>0</v>
      </c>
      <c r="U476" s="230">
        <v>0</v>
      </c>
      <c r="V476" s="230">
        <f>U476*H476</f>
        <v>0</v>
      </c>
      <c r="W476" s="230">
        <v>0</v>
      </c>
      <c r="X476" s="231">
        <f>W476*H476</f>
        <v>0</v>
      </c>
      <c r="Y476" s="41"/>
      <c r="Z476" s="41"/>
      <c r="AA476" s="41"/>
      <c r="AB476" s="41"/>
      <c r="AC476" s="41"/>
      <c r="AD476" s="41"/>
      <c r="AE476" s="41"/>
      <c r="AR476" s="232" t="s">
        <v>202</v>
      </c>
      <c r="AT476" s="232" t="s">
        <v>197</v>
      </c>
      <c r="AU476" s="232" t="s">
        <v>84</v>
      </c>
      <c r="AY476" s="20" t="s">
        <v>194</v>
      </c>
      <c r="BE476" s="233">
        <f>IF(O476="základní",K476,0)</f>
        <v>0</v>
      </c>
      <c r="BF476" s="233">
        <f>IF(O476="snížená",K476,0)</f>
        <v>0</v>
      </c>
      <c r="BG476" s="233">
        <f>IF(O476="zákl. přenesená",K476,0)</f>
        <v>0</v>
      </c>
      <c r="BH476" s="233">
        <f>IF(O476="sníž. přenesená",K476,0)</f>
        <v>0</v>
      </c>
      <c r="BI476" s="233">
        <f>IF(O476="nulová",K476,0)</f>
        <v>0</v>
      </c>
      <c r="BJ476" s="20" t="s">
        <v>82</v>
      </c>
      <c r="BK476" s="233">
        <f>ROUND(P476*H476,2)</f>
        <v>0</v>
      </c>
      <c r="BL476" s="20" t="s">
        <v>202</v>
      </c>
      <c r="BM476" s="232" t="s">
        <v>2689</v>
      </c>
    </row>
    <row r="477" s="2" customFormat="1">
      <c r="A477" s="41"/>
      <c r="B477" s="42"/>
      <c r="C477" s="43"/>
      <c r="D477" s="234" t="s">
        <v>204</v>
      </c>
      <c r="E477" s="43"/>
      <c r="F477" s="235" t="s">
        <v>2690</v>
      </c>
      <c r="G477" s="43"/>
      <c r="H477" s="43"/>
      <c r="I477" s="236"/>
      <c r="J477" s="236"/>
      <c r="K477" s="43"/>
      <c r="L477" s="43"/>
      <c r="M477" s="47"/>
      <c r="N477" s="237"/>
      <c r="O477" s="238"/>
      <c r="P477" s="87"/>
      <c r="Q477" s="87"/>
      <c r="R477" s="87"/>
      <c r="S477" s="87"/>
      <c r="T477" s="87"/>
      <c r="U477" s="87"/>
      <c r="V477" s="87"/>
      <c r="W477" s="87"/>
      <c r="X477" s="88"/>
      <c r="Y477" s="41"/>
      <c r="Z477" s="41"/>
      <c r="AA477" s="41"/>
      <c r="AB477" s="41"/>
      <c r="AC477" s="41"/>
      <c r="AD477" s="41"/>
      <c r="AE477" s="41"/>
      <c r="AT477" s="20" t="s">
        <v>204</v>
      </c>
      <c r="AU477" s="20" t="s">
        <v>84</v>
      </c>
    </row>
    <row r="478" s="12" customFormat="1" ht="22.8" customHeight="1">
      <c r="A478" s="12"/>
      <c r="B478" s="203"/>
      <c r="C478" s="204"/>
      <c r="D478" s="205" t="s">
        <v>73</v>
      </c>
      <c r="E478" s="218" t="s">
        <v>510</v>
      </c>
      <c r="F478" s="218" t="s">
        <v>511</v>
      </c>
      <c r="G478" s="204"/>
      <c r="H478" s="204"/>
      <c r="I478" s="207"/>
      <c r="J478" s="207"/>
      <c r="K478" s="219">
        <f>BK478</f>
        <v>0</v>
      </c>
      <c r="L478" s="204"/>
      <c r="M478" s="209"/>
      <c r="N478" s="210"/>
      <c r="O478" s="211"/>
      <c r="P478" s="211"/>
      <c r="Q478" s="212">
        <f>SUM(Q479:Q480)</f>
        <v>0</v>
      </c>
      <c r="R478" s="212">
        <f>SUM(R479:R480)</f>
        <v>0</v>
      </c>
      <c r="S478" s="211"/>
      <c r="T478" s="213">
        <f>SUM(T479:T480)</f>
        <v>0</v>
      </c>
      <c r="U478" s="211"/>
      <c r="V478" s="213">
        <f>SUM(V479:V480)</f>
        <v>0</v>
      </c>
      <c r="W478" s="211"/>
      <c r="X478" s="214">
        <f>SUM(X479:X480)</f>
        <v>0</v>
      </c>
      <c r="Y478" s="12"/>
      <c r="Z478" s="12"/>
      <c r="AA478" s="12"/>
      <c r="AB478" s="12"/>
      <c r="AC478" s="12"/>
      <c r="AD478" s="12"/>
      <c r="AE478" s="12"/>
      <c r="AR478" s="215" t="s">
        <v>82</v>
      </c>
      <c r="AT478" s="216" t="s">
        <v>73</v>
      </c>
      <c r="AU478" s="216" t="s">
        <v>82</v>
      </c>
      <c r="AY478" s="215" t="s">
        <v>194</v>
      </c>
      <c r="BK478" s="217">
        <f>SUM(BK479:BK480)</f>
        <v>0</v>
      </c>
    </row>
    <row r="479" s="2" customFormat="1" ht="24.15" customHeight="1">
      <c r="A479" s="41"/>
      <c r="B479" s="42"/>
      <c r="C479" s="220" t="s">
        <v>2691</v>
      </c>
      <c r="D479" s="220" t="s">
        <v>197</v>
      </c>
      <c r="E479" s="221" t="s">
        <v>2692</v>
      </c>
      <c r="F479" s="222" t="s">
        <v>2693</v>
      </c>
      <c r="G479" s="223" t="s">
        <v>262</v>
      </c>
      <c r="H479" s="224">
        <v>655.14499999999998</v>
      </c>
      <c r="I479" s="225"/>
      <c r="J479" s="225"/>
      <c r="K479" s="226">
        <f>ROUND(P479*H479,2)</f>
        <v>0</v>
      </c>
      <c r="L479" s="222" t="s">
        <v>201</v>
      </c>
      <c r="M479" s="47"/>
      <c r="N479" s="227" t="s">
        <v>20</v>
      </c>
      <c r="O479" s="228" t="s">
        <v>43</v>
      </c>
      <c r="P479" s="229">
        <f>I479+J479</f>
        <v>0</v>
      </c>
      <c r="Q479" s="229">
        <f>ROUND(I479*H479,2)</f>
        <v>0</v>
      </c>
      <c r="R479" s="229">
        <f>ROUND(J479*H479,2)</f>
        <v>0</v>
      </c>
      <c r="S479" s="87"/>
      <c r="T479" s="230">
        <f>S479*H479</f>
        <v>0</v>
      </c>
      <c r="U479" s="230">
        <v>0</v>
      </c>
      <c r="V479" s="230">
        <f>U479*H479</f>
        <v>0</v>
      </c>
      <c r="W479" s="230">
        <v>0</v>
      </c>
      <c r="X479" s="231">
        <f>W479*H479</f>
        <v>0</v>
      </c>
      <c r="Y479" s="41"/>
      <c r="Z479" s="41"/>
      <c r="AA479" s="41"/>
      <c r="AB479" s="41"/>
      <c r="AC479" s="41"/>
      <c r="AD479" s="41"/>
      <c r="AE479" s="41"/>
      <c r="AR479" s="232" t="s">
        <v>202</v>
      </c>
      <c r="AT479" s="232" t="s">
        <v>197</v>
      </c>
      <c r="AU479" s="232" t="s">
        <v>84</v>
      </c>
      <c r="AY479" s="20" t="s">
        <v>194</v>
      </c>
      <c r="BE479" s="233">
        <f>IF(O479="základní",K479,0)</f>
        <v>0</v>
      </c>
      <c r="BF479" s="233">
        <f>IF(O479="snížená",K479,0)</f>
        <v>0</v>
      </c>
      <c r="BG479" s="233">
        <f>IF(O479="zákl. přenesená",K479,0)</f>
        <v>0</v>
      </c>
      <c r="BH479" s="233">
        <f>IF(O479="sníž. přenesená",K479,0)</f>
        <v>0</v>
      </c>
      <c r="BI479" s="233">
        <f>IF(O479="nulová",K479,0)</f>
        <v>0</v>
      </c>
      <c r="BJ479" s="20" t="s">
        <v>82</v>
      </c>
      <c r="BK479" s="233">
        <f>ROUND(P479*H479,2)</f>
        <v>0</v>
      </c>
      <c r="BL479" s="20" t="s">
        <v>202</v>
      </c>
      <c r="BM479" s="232" t="s">
        <v>2694</v>
      </c>
    </row>
    <row r="480" s="2" customFormat="1">
      <c r="A480" s="41"/>
      <c r="B480" s="42"/>
      <c r="C480" s="43"/>
      <c r="D480" s="234" t="s">
        <v>204</v>
      </c>
      <c r="E480" s="43"/>
      <c r="F480" s="235" t="s">
        <v>2695</v>
      </c>
      <c r="G480" s="43"/>
      <c r="H480" s="43"/>
      <c r="I480" s="236"/>
      <c r="J480" s="236"/>
      <c r="K480" s="43"/>
      <c r="L480" s="43"/>
      <c r="M480" s="47"/>
      <c r="N480" s="237"/>
      <c r="O480" s="238"/>
      <c r="P480" s="87"/>
      <c r="Q480" s="87"/>
      <c r="R480" s="87"/>
      <c r="S480" s="87"/>
      <c r="T480" s="87"/>
      <c r="U480" s="87"/>
      <c r="V480" s="87"/>
      <c r="W480" s="87"/>
      <c r="X480" s="88"/>
      <c r="Y480" s="41"/>
      <c r="Z480" s="41"/>
      <c r="AA480" s="41"/>
      <c r="AB480" s="41"/>
      <c r="AC480" s="41"/>
      <c r="AD480" s="41"/>
      <c r="AE480" s="41"/>
      <c r="AT480" s="20" t="s">
        <v>204</v>
      </c>
      <c r="AU480" s="20" t="s">
        <v>84</v>
      </c>
    </row>
    <row r="481" s="12" customFormat="1" ht="25.92" customHeight="1">
      <c r="A481" s="12"/>
      <c r="B481" s="203"/>
      <c r="C481" s="204"/>
      <c r="D481" s="205" t="s">
        <v>73</v>
      </c>
      <c r="E481" s="206" t="s">
        <v>418</v>
      </c>
      <c r="F481" s="206" t="s">
        <v>2696</v>
      </c>
      <c r="G481" s="204"/>
      <c r="H481" s="204"/>
      <c r="I481" s="207"/>
      <c r="J481" s="207"/>
      <c r="K481" s="208">
        <f>BK481</f>
        <v>0</v>
      </c>
      <c r="L481" s="204"/>
      <c r="M481" s="209"/>
      <c r="N481" s="210"/>
      <c r="O481" s="211"/>
      <c r="P481" s="211"/>
      <c r="Q481" s="212">
        <f>Q482</f>
        <v>0</v>
      </c>
      <c r="R481" s="212">
        <f>R482</f>
        <v>0</v>
      </c>
      <c r="S481" s="211"/>
      <c r="T481" s="213">
        <f>T482</f>
        <v>0</v>
      </c>
      <c r="U481" s="211"/>
      <c r="V481" s="213">
        <f>V482</f>
        <v>0</v>
      </c>
      <c r="W481" s="211"/>
      <c r="X481" s="214">
        <f>X482</f>
        <v>0</v>
      </c>
      <c r="Y481" s="12"/>
      <c r="Z481" s="12"/>
      <c r="AA481" s="12"/>
      <c r="AB481" s="12"/>
      <c r="AC481" s="12"/>
      <c r="AD481" s="12"/>
      <c r="AE481" s="12"/>
      <c r="AR481" s="215" t="s">
        <v>215</v>
      </c>
      <c r="AT481" s="216" t="s">
        <v>73</v>
      </c>
      <c r="AU481" s="216" t="s">
        <v>74</v>
      </c>
      <c r="AY481" s="215" t="s">
        <v>194</v>
      </c>
      <c r="BK481" s="217">
        <f>BK482</f>
        <v>0</v>
      </c>
    </row>
    <row r="482" s="12" customFormat="1" ht="22.8" customHeight="1">
      <c r="A482" s="12"/>
      <c r="B482" s="203"/>
      <c r="C482" s="204"/>
      <c r="D482" s="205" t="s">
        <v>73</v>
      </c>
      <c r="E482" s="218" t="s">
        <v>2697</v>
      </c>
      <c r="F482" s="218" t="s">
        <v>2698</v>
      </c>
      <c r="G482" s="204"/>
      <c r="H482" s="204"/>
      <c r="I482" s="207"/>
      <c r="J482" s="207"/>
      <c r="K482" s="219">
        <f>BK482</f>
        <v>0</v>
      </c>
      <c r="L482" s="204"/>
      <c r="M482" s="209"/>
      <c r="N482" s="210"/>
      <c r="O482" s="211"/>
      <c r="P482" s="211"/>
      <c r="Q482" s="212">
        <f>SUM(Q483:Q498)</f>
        <v>0</v>
      </c>
      <c r="R482" s="212">
        <f>SUM(R483:R498)</f>
        <v>0</v>
      </c>
      <c r="S482" s="211"/>
      <c r="T482" s="213">
        <f>SUM(T483:T498)</f>
        <v>0</v>
      </c>
      <c r="U482" s="211"/>
      <c r="V482" s="213">
        <f>SUM(V483:V498)</f>
        <v>0</v>
      </c>
      <c r="W482" s="211"/>
      <c r="X482" s="214">
        <f>SUM(X483:X498)</f>
        <v>0</v>
      </c>
      <c r="Y482" s="12"/>
      <c r="Z482" s="12"/>
      <c r="AA482" s="12"/>
      <c r="AB482" s="12"/>
      <c r="AC482" s="12"/>
      <c r="AD482" s="12"/>
      <c r="AE482" s="12"/>
      <c r="AR482" s="215" t="s">
        <v>215</v>
      </c>
      <c r="AT482" s="216" t="s">
        <v>73</v>
      </c>
      <c r="AU482" s="216" t="s">
        <v>82</v>
      </c>
      <c r="AY482" s="215" t="s">
        <v>194</v>
      </c>
      <c r="BK482" s="217">
        <f>SUM(BK483:BK498)</f>
        <v>0</v>
      </c>
    </row>
    <row r="483" s="2" customFormat="1" ht="24.15" customHeight="1">
      <c r="A483" s="41"/>
      <c r="B483" s="42"/>
      <c r="C483" s="220" t="s">
        <v>2699</v>
      </c>
      <c r="D483" s="220" t="s">
        <v>197</v>
      </c>
      <c r="E483" s="221" t="s">
        <v>2700</v>
      </c>
      <c r="F483" s="222" t="s">
        <v>2701</v>
      </c>
      <c r="G483" s="223" t="s">
        <v>2702</v>
      </c>
      <c r="H483" s="224">
        <v>1</v>
      </c>
      <c r="I483" s="225"/>
      <c r="J483" s="225"/>
      <c r="K483" s="226">
        <f>ROUND(P483*H483,2)</f>
        <v>0</v>
      </c>
      <c r="L483" s="222" t="s">
        <v>2315</v>
      </c>
      <c r="M483" s="47"/>
      <c r="N483" s="227" t="s">
        <v>20</v>
      </c>
      <c r="O483" s="228" t="s">
        <v>43</v>
      </c>
      <c r="P483" s="229">
        <f>I483+J483</f>
        <v>0</v>
      </c>
      <c r="Q483" s="229">
        <f>ROUND(I483*H483,2)</f>
        <v>0</v>
      </c>
      <c r="R483" s="229">
        <f>ROUND(J483*H483,2)</f>
        <v>0</v>
      </c>
      <c r="S483" s="87"/>
      <c r="T483" s="230">
        <f>S483*H483</f>
        <v>0</v>
      </c>
      <c r="U483" s="230">
        <v>0</v>
      </c>
      <c r="V483" s="230">
        <f>U483*H483</f>
        <v>0</v>
      </c>
      <c r="W483" s="230">
        <v>0</v>
      </c>
      <c r="X483" s="231">
        <f>W483*H483</f>
        <v>0</v>
      </c>
      <c r="Y483" s="41"/>
      <c r="Z483" s="41"/>
      <c r="AA483" s="41"/>
      <c r="AB483" s="41"/>
      <c r="AC483" s="41"/>
      <c r="AD483" s="41"/>
      <c r="AE483" s="41"/>
      <c r="AR483" s="232" t="s">
        <v>492</v>
      </c>
      <c r="AT483" s="232" t="s">
        <v>197</v>
      </c>
      <c r="AU483" s="232" t="s">
        <v>84</v>
      </c>
      <c r="AY483" s="20" t="s">
        <v>194</v>
      </c>
      <c r="BE483" s="233">
        <f>IF(O483="základní",K483,0)</f>
        <v>0</v>
      </c>
      <c r="BF483" s="233">
        <f>IF(O483="snížená",K483,0)</f>
        <v>0</v>
      </c>
      <c r="BG483" s="233">
        <f>IF(O483="zákl. přenesená",K483,0)</f>
        <v>0</v>
      </c>
      <c r="BH483" s="233">
        <f>IF(O483="sníž. přenesená",K483,0)</f>
        <v>0</v>
      </c>
      <c r="BI483" s="233">
        <f>IF(O483="nulová",K483,0)</f>
        <v>0</v>
      </c>
      <c r="BJ483" s="20" t="s">
        <v>82</v>
      </c>
      <c r="BK483" s="233">
        <f>ROUND(P483*H483,2)</f>
        <v>0</v>
      </c>
      <c r="BL483" s="20" t="s">
        <v>492</v>
      </c>
      <c r="BM483" s="232" t="s">
        <v>2703</v>
      </c>
    </row>
    <row r="484" s="2" customFormat="1">
      <c r="A484" s="41"/>
      <c r="B484" s="42"/>
      <c r="C484" s="43"/>
      <c r="D484" s="234" t="s">
        <v>204</v>
      </c>
      <c r="E484" s="43"/>
      <c r="F484" s="235" t="s">
        <v>2704</v>
      </c>
      <c r="G484" s="43"/>
      <c r="H484" s="43"/>
      <c r="I484" s="236"/>
      <c r="J484" s="236"/>
      <c r="K484" s="43"/>
      <c r="L484" s="43"/>
      <c r="M484" s="47"/>
      <c r="N484" s="237"/>
      <c r="O484" s="238"/>
      <c r="P484" s="87"/>
      <c r="Q484" s="87"/>
      <c r="R484" s="87"/>
      <c r="S484" s="87"/>
      <c r="T484" s="87"/>
      <c r="U484" s="87"/>
      <c r="V484" s="87"/>
      <c r="W484" s="87"/>
      <c r="X484" s="88"/>
      <c r="Y484" s="41"/>
      <c r="Z484" s="41"/>
      <c r="AA484" s="41"/>
      <c r="AB484" s="41"/>
      <c r="AC484" s="41"/>
      <c r="AD484" s="41"/>
      <c r="AE484" s="41"/>
      <c r="AT484" s="20" t="s">
        <v>204</v>
      </c>
      <c r="AU484" s="20" t="s">
        <v>84</v>
      </c>
    </row>
    <row r="485" s="2" customFormat="1" ht="24.15" customHeight="1">
      <c r="A485" s="41"/>
      <c r="B485" s="42"/>
      <c r="C485" s="220" t="s">
        <v>2705</v>
      </c>
      <c r="D485" s="220" t="s">
        <v>197</v>
      </c>
      <c r="E485" s="221" t="s">
        <v>2706</v>
      </c>
      <c r="F485" s="222" t="s">
        <v>2707</v>
      </c>
      <c r="G485" s="223" t="s">
        <v>2702</v>
      </c>
      <c r="H485" s="224">
        <v>1</v>
      </c>
      <c r="I485" s="225"/>
      <c r="J485" s="225"/>
      <c r="K485" s="226">
        <f>ROUND(P485*H485,2)</f>
        <v>0</v>
      </c>
      <c r="L485" s="222" t="s">
        <v>2315</v>
      </c>
      <c r="M485" s="47"/>
      <c r="N485" s="227" t="s">
        <v>20</v>
      </c>
      <c r="O485" s="228" t="s">
        <v>43</v>
      </c>
      <c r="P485" s="229">
        <f>I485+J485</f>
        <v>0</v>
      </c>
      <c r="Q485" s="229">
        <f>ROUND(I485*H485,2)</f>
        <v>0</v>
      </c>
      <c r="R485" s="229">
        <f>ROUND(J485*H485,2)</f>
        <v>0</v>
      </c>
      <c r="S485" s="87"/>
      <c r="T485" s="230">
        <f>S485*H485</f>
        <v>0</v>
      </c>
      <c r="U485" s="230">
        <v>0</v>
      </c>
      <c r="V485" s="230">
        <f>U485*H485</f>
        <v>0</v>
      </c>
      <c r="W485" s="230">
        <v>0</v>
      </c>
      <c r="X485" s="231">
        <f>W485*H485</f>
        <v>0</v>
      </c>
      <c r="Y485" s="41"/>
      <c r="Z485" s="41"/>
      <c r="AA485" s="41"/>
      <c r="AB485" s="41"/>
      <c r="AC485" s="41"/>
      <c r="AD485" s="41"/>
      <c r="AE485" s="41"/>
      <c r="AR485" s="232" t="s">
        <v>492</v>
      </c>
      <c r="AT485" s="232" t="s">
        <v>197</v>
      </c>
      <c r="AU485" s="232" t="s">
        <v>84</v>
      </c>
      <c r="AY485" s="20" t="s">
        <v>194</v>
      </c>
      <c r="BE485" s="233">
        <f>IF(O485="základní",K485,0)</f>
        <v>0</v>
      </c>
      <c r="BF485" s="233">
        <f>IF(O485="snížená",K485,0)</f>
        <v>0</v>
      </c>
      <c r="BG485" s="233">
        <f>IF(O485="zákl. přenesená",K485,0)</f>
        <v>0</v>
      </c>
      <c r="BH485" s="233">
        <f>IF(O485="sníž. přenesená",K485,0)</f>
        <v>0</v>
      </c>
      <c r="BI485" s="233">
        <f>IF(O485="nulová",K485,0)</f>
        <v>0</v>
      </c>
      <c r="BJ485" s="20" t="s">
        <v>82</v>
      </c>
      <c r="BK485" s="233">
        <f>ROUND(P485*H485,2)</f>
        <v>0</v>
      </c>
      <c r="BL485" s="20" t="s">
        <v>492</v>
      </c>
      <c r="BM485" s="232" t="s">
        <v>2708</v>
      </c>
    </row>
    <row r="486" s="2" customFormat="1">
      <c r="A486" s="41"/>
      <c r="B486" s="42"/>
      <c r="C486" s="43"/>
      <c r="D486" s="234" t="s">
        <v>204</v>
      </c>
      <c r="E486" s="43"/>
      <c r="F486" s="235" t="s">
        <v>2709</v>
      </c>
      <c r="G486" s="43"/>
      <c r="H486" s="43"/>
      <c r="I486" s="236"/>
      <c r="J486" s="236"/>
      <c r="K486" s="43"/>
      <c r="L486" s="43"/>
      <c r="M486" s="47"/>
      <c r="N486" s="237"/>
      <c r="O486" s="238"/>
      <c r="P486" s="87"/>
      <c r="Q486" s="87"/>
      <c r="R486" s="87"/>
      <c r="S486" s="87"/>
      <c r="T486" s="87"/>
      <c r="U486" s="87"/>
      <c r="V486" s="87"/>
      <c r="W486" s="87"/>
      <c r="X486" s="88"/>
      <c r="Y486" s="41"/>
      <c r="Z486" s="41"/>
      <c r="AA486" s="41"/>
      <c r="AB486" s="41"/>
      <c r="AC486" s="41"/>
      <c r="AD486" s="41"/>
      <c r="AE486" s="41"/>
      <c r="AT486" s="20" t="s">
        <v>204</v>
      </c>
      <c r="AU486" s="20" t="s">
        <v>84</v>
      </c>
    </row>
    <row r="487" s="2" customFormat="1" ht="24.15" customHeight="1">
      <c r="A487" s="41"/>
      <c r="B487" s="42"/>
      <c r="C487" s="220" t="s">
        <v>1903</v>
      </c>
      <c r="D487" s="220" t="s">
        <v>197</v>
      </c>
      <c r="E487" s="221" t="s">
        <v>2710</v>
      </c>
      <c r="F487" s="222" t="s">
        <v>2711</v>
      </c>
      <c r="G487" s="223" t="s">
        <v>461</v>
      </c>
      <c r="H487" s="224">
        <v>105.2</v>
      </c>
      <c r="I487" s="225"/>
      <c r="J487" s="225"/>
      <c r="K487" s="226">
        <f>ROUND(P487*H487,2)</f>
        <v>0</v>
      </c>
      <c r="L487" s="222" t="s">
        <v>2315</v>
      </c>
      <c r="M487" s="47"/>
      <c r="N487" s="227" t="s">
        <v>20</v>
      </c>
      <c r="O487" s="228" t="s">
        <v>43</v>
      </c>
      <c r="P487" s="229">
        <f>I487+J487</f>
        <v>0</v>
      </c>
      <c r="Q487" s="229">
        <f>ROUND(I487*H487,2)</f>
        <v>0</v>
      </c>
      <c r="R487" s="229">
        <f>ROUND(J487*H487,2)</f>
        <v>0</v>
      </c>
      <c r="S487" s="87"/>
      <c r="T487" s="230">
        <f>S487*H487</f>
        <v>0</v>
      </c>
      <c r="U487" s="230">
        <v>0</v>
      </c>
      <c r="V487" s="230">
        <f>U487*H487</f>
        <v>0</v>
      </c>
      <c r="W487" s="230">
        <v>0</v>
      </c>
      <c r="X487" s="231">
        <f>W487*H487</f>
        <v>0</v>
      </c>
      <c r="Y487" s="41"/>
      <c r="Z487" s="41"/>
      <c r="AA487" s="41"/>
      <c r="AB487" s="41"/>
      <c r="AC487" s="41"/>
      <c r="AD487" s="41"/>
      <c r="AE487" s="41"/>
      <c r="AR487" s="232" t="s">
        <v>492</v>
      </c>
      <c r="AT487" s="232" t="s">
        <v>197</v>
      </c>
      <c r="AU487" s="232" t="s">
        <v>84</v>
      </c>
      <c r="AY487" s="20" t="s">
        <v>194</v>
      </c>
      <c r="BE487" s="233">
        <f>IF(O487="základní",K487,0)</f>
        <v>0</v>
      </c>
      <c r="BF487" s="233">
        <f>IF(O487="snížená",K487,0)</f>
        <v>0</v>
      </c>
      <c r="BG487" s="233">
        <f>IF(O487="zákl. přenesená",K487,0)</f>
        <v>0</v>
      </c>
      <c r="BH487" s="233">
        <f>IF(O487="sníž. přenesená",K487,0)</f>
        <v>0</v>
      </c>
      <c r="BI487" s="233">
        <f>IF(O487="nulová",K487,0)</f>
        <v>0</v>
      </c>
      <c r="BJ487" s="20" t="s">
        <v>82</v>
      </c>
      <c r="BK487" s="233">
        <f>ROUND(P487*H487,2)</f>
        <v>0</v>
      </c>
      <c r="BL487" s="20" t="s">
        <v>492</v>
      </c>
      <c r="BM487" s="232" t="s">
        <v>2712</v>
      </c>
    </row>
    <row r="488" s="2" customFormat="1">
      <c r="A488" s="41"/>
      <c r="B488" s="42"/>
      <c r="C488" s="43"/>
      <c r="D488" s="234" t="s">
        <v>204</v>
      </c>
      <c r="E488" s="43"/>
      <c r="F488" s="235" t="s">
        <v>2713</v>
      </c>
      <c r="G488" s="43"/>
      <c r="H488" s="43"/>
      <c r="I488" s="236"/>
      <c r="J488" s="236"/>
      <c r="K488" s="43"/>
      <c r="L488" s="43"/>
      <c r="M488" s="47"/>
      <c r="N488" s="237"/>
      <c r="O488" s="238"/>
      <c r="P488" s="87"/>
      <c r="Q488" s="87"/>
      <c r="R488" s="87"/>
      <c r="S488" s="87"/>
      <c r="T488" s="87"/>
      <c r="U488" s="87"/>
      <c r="V488" s="87"/>
      <c r="W488" s="87"/>
      <c r="X488" s="88"/>
      <c r="Y488" s="41"/>
      <c r="Z488" s="41"/>
      <c r="AA488" s="41"/>
      <c r="AB488" s="41"/>
      <c r="AC488" s="41"/>
      <c r="AD488" s="41"/>
      <c r="AE488" s="41"/>
      <c r="AT488" s="20" t="s">
        <v>204</v>
      </c>
      <c r="AU488" s="20" t="s">
        <v>84</v>
      </c>
    </row>
    <row r="489" s="13" customFormat="1">
      <c r="A489" s="13"/>
      <c r="B489" s="239"/>
      <c r="C489" s="240"/>
      <c r="D489" s="241" t="s">
        <v>206</v>
      </c>
      <c r="E489" s="242" t="s">
        <v>20</v>
      </c>
      <c r="F489" s="243" t="s">
        <v>2714</v>
      </c>
      <c r="G489" s="240"/>
      <c r="H489" s="242" t="s">
        <v>20</v>
      </c>
      <c r="I489" s="244"/>
      <c r="J489" s="244"/>
      <c r="K489" s="240"/>
      <c r="L489" s="240"/>
      <c r="M489" s="245"/>
      <c r="N489" s="246"/>
      <c r="O489" s="247"/>
      <c r="P489" s="247"/>
      <c r="Q489" s="247"/>
      <c r="R489" s="247"/>
      <c r="S489" s="247"/>
      <c r="T489" s="247"/>
      <c r="U489" s="247"/>
      <c r="V489" s="247"/>
      <c r="W489" s="247"/>
      <c r="X489" s="248"/>
      <c r="Y489" s="13"/>
      <c r="Z489" s="13"/>
      <c r="AA489" s="13"/>
      <c r="AB489" s="13"/>
      <c r="AC489" s="13"/>
      <c r="AD489" s="13"/>
      <c r="AE489" s="13"/>
      <c r="AT489" s="249" t="s">
        <v>206</v>
      </c>
      <c r="AU489" s="249" t="s">
        <v>84</v>
      </c>
      <c r="AV489" s="13" t="s">
        <v>82</v>
      </c>
      <c r="AW489" s="13" t="s">
        <v>5</v>
      </c>
      <c r="AX489" s="13" t="s">
        <v>74</v>
      </c>
      <c r="AY489" s="249" t="s">
        <v>194</v>
      </c>
    </row>
    <row r="490" s="13" customFormat="1">
      <c r="A490" s="13"/>
      <c r="B490" s="239"/>
      <c r="C490" s="240"/>
      <c r="D490" s="241" t="s">
        <v>206</v>
      </c>
      <c r="E490" s="242" t="s">
        <v>20</v>
      </c>
      <c r="F490" s="243" t="s">
        <v>2715</v>
      </c>
      <c r="G490" s="240"/>
      <c r="H490" s="242" t="s">
        <v>20</v>
      </c>
      <c r="I490" s="244"/>
      <c r="J490" s="244"/>
      <c r="K490" s="240"/>
      <c r="L490" s="240"/>
      <c r="M490" s="245"/>
      <c r="N490" s="246"/>
      <c r="O490" s="247"/>
      <c r="P490" s="247"/>
      <c r="Q490" s="247"/>
      <c r="R490" s="247"/>
      <c r="S490" s="247"/>
      <c r="T490" s="247"/>
      <c r="U490" s="247"/>
      <c r="V490" s="247"/>
      <c r="W490" s="247"/>
      <c r="X490" s="248"/>
      <c r="Y490" s="13"/>
      <c r="Z490" s="13"/>
      <c r="AA490" s="13"/>
      <c r="AB490" s="13"/>
      <c r="AC490" s="13"/>
      <c r="AD490" s="13"/>
      <c r="AE490" s="13"/>
      <c r="AT490" s="249" t="s">
        <v>206</v>
      </c>
      <c r="AU490" s="249" t="s">
        <v>84</v>
      </c>
      <c r="AV490" s="13" t="s">
        <v>82</v>
      </c>
      <c r="AW490" s="13" t="s">
        <v>5</v>
      </c>
      <c r="AX490" s="13" t="s">
        <v>74</v>
      </c>
      <c r="AY490" s="249" t="s">
        <v>194</v>
      </c>
    </row>
    <row r="491" s="14" customFormat="1">
      <c r="A491" s="14"/>
      <c r="B491" s="250"/>
      <c r="C491" s="251"/>
      <c r="D491" s="241" t="s">
        <v>206</v>
      </c>
      <c r="E491" s="252" t="s">
        <v>20</v>
      </c>
      <c r="F491" s="253" t="s">
        <v>2716</v>
      </c>
      <c r="G491" s="251"/>
      <c r="H491" s="254">
        <v>105.2</v>
      </c>
      <c r="I491" s="255"/>
      <c r="J491" s="255"/>
      <c r="K491" s="251"/>
      <c r="L491" s="251"/>
      <c r="M491" s="256"/>
      <c r="N491" s="257"/>
      <c r="O491" s="258"/>
      <c r="P491" s="258"/>
      <c r="Q491" s="258"/>
      <c r="R491" s="258"/>
      <c r="S491" s="258"/>
      <c r="T491" s="258"/>
      <c r="U491" s="258"/>
      <c r="V491" s="258"/>
      <c r="W491" s="258"/>
      <c r="X491" s="259"/>
      <c r="Y491" s="14"/>
      <c r="Z491" s="14"/>
      <c r="AA491" s="14"/>
      <c r="AB491" s="14"/>
      <c r="AC491" s="14"/>
      <c r="AD491" s="14"/>
      <c r="AE491" s="14"/>
      <c r="AT491" s="260" t="s">
        <v>206</v>
      </c>
      <c r="AU491" s="260" t="s">
        <v>84</v>
      </c>
      <c r="AV491" s="14" t="s">
        <v>84</v>
      </c>
      <c r="AW491" s="14" t="s">
        <v>5</v>
      </c>
      <c r="AX491" s="14" t="s">
        <v>74</v>
      </c>
      <c r="AY491" s="260" t="s">
        <v>194</v>
      </c>
    </row>
    <row r="492" s="15" customFormat="1">
      <c r="A492" s="15"/>
      <c r="B492" s="261"/>
      <c r="C492" s="262"/>
      <c r="D492" s="241" t="s">
        <v>206</v>
      </c>
      <c r="E492" s="263" t="s">
        <v>20</v>
      </c>
      <c r="F492" s="264" t="s">
        <v>210</v>
      </c>
      <c r="G492" s="262"/>
      <c r="H492" s="265">
        <v>105.2</v>
      </c>
      <c r="I492" s="266"/>
      <c r="J492" s="266"/>
      <c r="K492" s="262"/>
      <c r="L492" s="262"/>
      <c r="M492" s="267"/>
      <c r="N492" s="268"/>
      <c r="O492" s="269"/>
      <c r="P492" s="269"/>
      <c r="Q492" s="269"/>
      <c r="R492" s="269"/>
      <c r="S492" s="269"/>
      <c r="T492" s="269"/>
      <c r="U492" s="269"/>
      <c r="V492" s="269"/>
      <c r="W492" s="269"/>
      <c r="X492" s="270"/>
      <c r="Y492" s="15"/>
      <c r="Z492" s="15"/>
      <c r="AA492" s="15"/>
      <c r="AB492" s="15"/>
      <c r="AC492" s="15"/>
      <c r="AD492" s="15"/>
      <c r="AE492" s="15"/>
      <c r="AT492" s="271" t="s">
        <v>206</v>
      </c>
      <c r="AU492" s="271" t="s">
        <v>84</v>
      </c>
      <c r="AV492" s="15" t="s">
        <v>202</v>
      </c>
      <c r="AW492" s="15" t="s">
        <v>5</v>
      </c>
      <c r="AX492" s="15" t="s">
        <v>82</v>
      </c>
      <c r="AY492" s="271" t="s">
        <v>194</v>
      </c>
    </row>
    <row r="493" s="2" customFormat="1" ht="24.15" customHeight="1">
      <c r="A493" s="41"/>
      <c r="B493" s="42"/>
      <c r="C493" s="220" t="s">
        <v>2717</v>
      </c>
      <c r="D493" s="220" t="s">
        <v>197</v>
      </c>
      <c r="E493" s="221" t="s">
        <v>2718</v>
      </c>
      <c r="F493" s="222" t="s">
        <v>2719</v>
      </c>
      <c r="G493" s="223" t="s">
        <v>461</v>
      </c>
      <c r="H493" s="224">
        <v>79.799999999999997</v>
      </c>
      <c r="I493" s="225"/>
      <c r="J493" s="225"/>
      <c r="K493" s="226">
        <f>ROUND(P493*H493,2)</f>
        <v>0</v>
      </c>
      <c r="L493" s="222" t="s">
        <v>2315</v>
      </c>
      <c r="M493" s="47"/>
      <c r="N493" s="227" t="s">
        <v>20</v>
      </c>
      <c r="O493" s="228" t="s">
        <v>43</v>
      </c>
      <c r="P493" s="229">
        <f>I493+J493</f>
        <v>0</v>
      </c>
      <c r="Q493" s="229">
        <f>ROUND(I493*H493,2)</f>
        <v>0</v>
      </c>
      <c r="R493" s="229">
        <f>ROUND(J493*H493,2)</f>
        <v>0</v>
      </c>
      <c r="S493" s="87"/>
      <c r="T493" s="230">
        <f>S493*H493</f>
        <v>0</v>
      </c>
      <c r="U493" s="230">
        <v>0</v>
      </c>
      <c r="V493" s="230">
        <f>U493*H493</f>
        <v>0</v>
      </c>
      <c r="W493" s="230">
        <v>0</v>
      </c>
      <c r="X493" s="231">
        <f>W493*H493</f>
        <v>0</v>
      </c>
      <c r="Y493" s="41"/>
      <c r="Z493" s="41"/>
      <c r="AA493" s="41"/>
      <c r="AB493" s="41"/>
      <c r="AC493" s="41"/>
      <c r="AD493" s="41"/>
      <c r="AE493" s="41"/>
      <c r="AR493" s="232" t="s">
        <v>492</v>
      </c>
      <c r="AT493" s="232" t="s">
        <v>197</v>
      </c>
      <c r="AU493" s="232" t="s">
        <v>84</v>
      </c>
      <c r="AY493" s="20" t="s">
        <v>194</v>
      </c>
      <c r="BE493" s="233">
        <f>IF(O493="základní",K493,0)</f>
        <v>0</v>
      </c>
      <c r="BF493" s="233">
        <f>IF(O493="snížená",K493,0)</f>
        <v>0</v>
      </c>
      <c r="BG493" s="233">
        <f>IF(O493="zákl. přenesená",K493,0)</f>
        <v>0</v>
      </c>
      <c r="BH493" s="233">
        <f>IF(O493="sníž. přenesená",K493,0)</f>
        <v>0</v>
      </c>
      <c r="BI493" s="233">
        <f>IF(O493="nulová",K493,0)</f>
        <v>0</v>
      </c>
      <c r="BJ493" s="20" t="s">
        <v>82</v>
      </c>
      <c r="BK493" s="233">
        <f>ROUND(P493*H493,2)</f>
        <v>0</v>
      </c>
      <c r="BL493" s="20" t="s">
        <v>492</v>
      </c>
      <c r="BM493" s="232" t="s">
        <v>2720</v>
      </c>
    </row>
    <row r="494" s="2" customFormat="1">
      <c r="A494" s="41"/>
      <c r="B494" s="42"/>
      <c r="C494" s="43"/>
      <c r="D494" s="234" t="s">
        <v>204</v>
      </c>
      <c r="E494" s="43"/>
      <c r="F494" s="235" t="s">
        <v>2721</v>
      </c>
      <c r="G494" s="43"/>
      <c r="H494" s="43"/>
      <c r="I494" s="236"/>
      <c r="J494" s="236"/>
      <c r="K494" s="43"/>
      <c r="L494" s="43"/>
      <c r="M494" s="47"/>
      <c r="N494" s="237"/>
      <c r="O494" s="238"/>
      <c r="P494" s="87"/>
      <c r="Q494" s="87"/>
      <c r="R494" s="87"/>
      <c r="S494" s="87"/>
      <c r="T494" s="87"/>
      <c r="U494" s="87"/>
      <c r="V494" s="87"/>
      <c r="W494" s="87"/>
      <c r="X494" s="88"/>
      <c r="Y494" s="41"/>
      <c r="Z494" s="41"/>
      <c r="AA494" s="41"/>
      <c r="AB494" s="41"/>
      <c r="AC494" s="41"/>
      <c r="AD494" s="41"/>
      <c r="AE494" s="41"/>
      <c r="AT494" s="20" t="s">
        <v>204</v>
      </c>
      <c r="AU494" s="20" t="s">
        <v>84</v>
      </c>
    </row>
    <row r="495" s="13" customFormat="1">
      <c r="A495" s="13"/>
      <c r="B495" s="239"/>
      <c r="C495" s="240"/>
      <c r="D495" s="241" t="s">
        <v>206</v>
      </c>
      <c r="E495" s="242" t="s">
        <v>20</v>
      </c>
      <c r="F495" s="243" t="s">
        <v>2714</v>
      </c>
      <c r="G495" s="240"/>
      <c r="H495" s="242" t="s">
        <v>20</v>
      </c>
      <c r="I495" s="244"/>
      <c r="J495" s="244"/>
      <c r="K495" s="240"/>
      <c r="L495" s="240"/>
      <c r="M495" s="245"/>
      <c r="N495" s="246"/>
      <c r="O495" s="247"/>
      <c r="P495" s="247"/>
      <c r="Q495" s="247"/>
      <c r="R495" s="247"/>
      <c r="S495" s="247"/>
      <c r="T495" s="247"/>
      <c r="U495" s="247"/>
      <c r="V495" s="247"/>
      <c r="W495" s="247"/>
      <c r="X495" s="248"/>
      <c r="Y495" s="13"/>
      <c r="Z495" s="13"/>
      <c r="AA495" s="13"/>
      <c r="AB495" s="13"/>
      <c r="AC495" s="13"/>
      <c r="AD495" s="13"/>
      <c r="AE495" s="13"/>
      <c r="AT495" s="249" t="s">
        <v>206</v>
      </c>
      <c r="AU495" s="249" t="s">
        <v>84</v>
      </c>
      <c r="AV495" s="13" t="s">
        <v>82</v>
      </c>
      <c r="AW495" s="13" t="s">
        <v>5</v>
      </c>
      <c r="AX495" s="13" t="s">
        <v>74</v>
      </c>
      <c r="AY495" s="249" t="s">
        <v>194</v>
      </c>
    </row>
    <row r="496" s="13" customFormat="1">
      <c r="A496" s="13"/>
      <c r="B496" s="239"/>
      <c r="C496" s="240"/>
      <c r="D496" s="241" t="s">
        <v>206</v>
      </c>
      <c r="E496" s="242" t="s">
        <v>20</v>
      </c>
      <c r="F496" s="243" t="s">
        <v>2722</v>
      </c>
      <c r="G496" s="240"/>
      <c r="H496" s="242" t="s">
        <v>20</v>
      </c>
      <c r="I496" s="244"/>
      <c r="J496" s="244"/>
      <c r="K496" s="240"/>
      <c r="L496" s="240"/>
      <c r="M496" s="245"/>
      <c r="N496" s="246"/>
      <c r="O496" s="247"/>
      <c r="P496" s="247"/>
      <c r="Q496" s="247"/>
      <c r="R496" s="247"/>
      <c r="S496" s="247"/>
      <c r="T496" s="247"/>
      <c r="U496" s="247"/>
      <c r="V496" s="247"/>
      <c r="W496" s="247"/>
      <c r="X496" s="248"/>
      <c r="Y496" s="13"/>
      <c r="Z496" s="13"/>
      <c r="AA496" s="13"/>
      <c r="AB496" s="13"/>
      <c r="AC496" s="13"/>
      <c r="AD496" s="13"/>
      <c r="AE496" s="13"/>
      <c r="AT496" s="249" t="s">
        <v>206</v>
      </c>
      <c r="AU496" s="249" t="s">
        <v>84</v>
      </c>
      <c r="AV496" s="13" t="s">
        <v>82</v>
      </c>
      <c r="AW496" s="13" t="s">
        <v>5</v>
      </c>
      <c r="AX496" s="13" t="s">
        <v>74</v>
      </c>
      <c r="AY496" s="249" t="s">
        <v>194</v>
      </c>
    </row>
    <row r="497" s="14" customFormat="1">
      <c r="A497" s="14"/>
      <c r="B497" s="250"/>
      <c r="C497" s="251"/>
      <c r="D497" s="241" t="s">
        <v>206</v>
      </c>
      <c r="E497" s="252" t="s">
        <v>20</v>
      </c>
      <c r="F497" s="253" t="s">
        <v>2723</v>
      </c>
      <c r="G497" s="251"/>
      <c r="H497" s="254">
        <v>79.799999999999997</v>
      </c>
      <c r="I497" s="255"/>
      <c r="J497" s="255"/>
      <c r="K497" s="251"/>
      <c r="L497" s="251"/>
      <c r="M497" s="256"/>
      <c r="N497" s="257"/>
      <c r="O497" s="258"/>
      <c r="P497" s="258"/>
      <c r="Q497" s="258"/>
      <c r="R497" s="258"/>
      <c r="S497" s="258"/>
      <c r="T497" s="258"/>
      <c r="U497" s="258"/>
      <c r="V497" s="258"/>
      <c r="W497" s="258"/>
      <c r="X497" s="259"/>
      <c r="Y497" s="14"/>
      <c r="Z497" s="14"/>
      <c r="AA497" s="14"/>
      <c r="AB497" s="14"/>
      <c r="AC497" s="14"/>
      <c r="AD497" s="14"/>
      <c r="AE497" s="14"/>
      <c r="AT497" s="260" t="s">
        <v>206</v>
      </c>
      <c r="AU497" s="260" t="s">
        <v>84</v>
      </c>
      <c r="AV497" s="14" t="s">
        <v>84</v>
      </c>
      <c r="AW497" s="14" t="s">
        <v>5</v>
      </c>
      <c r="AX497" s="14" t="s">
        <v>74</v>
      </c>
      <c r="AY497" s="260" t="s">
        <v>194</v>
      </c>
    </row>
    <row r="498" s="15" customFormat="1">
      <c r="A498" s="15"/>
      <c r="B498" s="261"/>
      <c r="C498" s="262"/>
      <c r="D498" s="241" t="s">
        <v>206</v>
      </c>
      <c r="E498" s="263" t="s">
        <v>20</v>
      </c>
      <c r="F498" s="264" t="s">
        <v>210</v>
      </c>
      <c r="G498" s="262"/>
      <c r="H498" s="265">
        <v>79.799999999999997</v>
      </c>
      <c r="I498" s="266"/>
      <c r="J498" s="266"/>
      <c r="K498" s="262"/>
      <c r="L498" s="262"/>
      <c r="M498" s="267"/>
      <c r="N498" s="298"/>
      <c r="O498" s="299"/>
      <c r="P498" s="299"/>
      <c r="Q498" s="299"/>
      <c r="R498" s="299"/>
      <c r="S498" s="299"/>
      <c r="T498" s="299"/>
      <c r="U498" s="299"/>
      <c r="V498" s="299"/>
      <c r="W498" s="299"/>
      <c r="X498" s="300"/>
      <c r="Y498" s="15"/>
      <c r="Z498" s="15"/>
      <c r="AA498" s="15"/>
      <c r="AB498" s="15"/>
      <c r="AC498" s="15"/>
      <c r="AD498" s="15"/>
      <c r="AE498" s="15"/>
      <c r="AT498" s="271" t="s">
        <v>206</v>
      </c>
      <c r="AU498" s="271" t="s">
        <v>84</v>
      </c>
      <c r="AV498" s="15" t="s">
        <v>202</v>
      </c>
      <c r="AW498" s="15" t="s">
        <v>5</v>
      </c>
      <c r="AX498" s="15" t="s">
        <v>82</v>
      </c>
      <c r="AY498" s="271" t="s">
        <v>194</v>
      </c>
    </row>
    <row r="499" s="2" customFormat="1" ht="6.96" customHeight="1">
      <c r="A499" s="41"/>
      <c r="B499" s="62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47"/>
      <c r="N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</row>
  </sheetData>
  <sheetProtection sheet="1" autoFilter="0" formatColumns="0" formatRows="0" objects="1" scenarios="1" spinCount="100000" saltValue="OvuQKG0MxLdFLNPSpzDwyAsoJNiPJzvdUa0iQ+3gTm83uOMxH5xmXqpPv8Et5Wi5ML/jnsa78lkYPXX7Yl0fmw==" hashValue="fmv966VwEAHtrs5fPG3my1sn2zjhhYyYBKUJgmLzQIIxkBHwvo/2PJV3DsZEc24zeq1vDH7BpMc1h7xIbVOW9A==" algorithmName="SHA-512" password="CC35"/>
  <autoFilter ref="C89:L498"/>
  <mergeCells count="9">
    <mergeCell ref="E7:H7"/>
    <mergeCell ref="E9:H9"/>
    <mergeCell ref="E18:H18"/>
    <mergeCell ref="E27:H27"/>
    <mergeCell ref="E50:H50"/>
    <mergeCell ref="E52:H52"/>
    <mergeCell ref="E80:H80"/>
    <mergeCell ref="E82:H82"/>
    <mergeCell ref="M2:Z2"/>
  </mergeCells>
  <hyperlinks>
    <hyperlink ref="F94" r:id="rId1" display="https://podminky.urs.cz/item/CS_URS_2024_01/113106121"/>
    <hyperlink ref="F99" r:id="rId2" display="https://podminky.urs.cz/item/CS_URS_2024_01/121151103"/>
    <hyperlink ref="F104" r:id="rId3" display="https://podminky.urs.cz/item/CS_URS_2024_01/131251105"/>
    <hyperlink ref="F109" r:id="rId4" display="https://podminky.urs.cz/item/CS_URS_2025_01/132251104"/>
    <hyperlink ref="F125" r:id="rId5" display="https://podminky.urs.cz/item/CS_URS_2025_01/162751117"/>
    <hyperlink ref="F144" r:id="rId6" display="https://podminky.urs.cz/item/CS_URS_2025_01/162751119"/>
    <hyperlink ref="F165" r:id="rId7" display="https://podminky.urs.cz/item/CS_URS_2025_01/167151101"/>
    <hyperlink ref="F184" r:id="rId8" display="https://podminky.urs.cz/item/CS_URS_2025_01/171251201"/>
    <hyperlink ref="F203" r:id="rId9" display="https://podminky.urs.cz/item/CS_URS_2025_01/171201221"/>
    <hyperlink ref="F224" r:id="rId10" display="https://podminky.urs.cz/item/CS_URS_2025_01/174151101"/>
    <hyperlink ref="F252" r:id="rId11" display="https://podminky.urs.cz/item/CS_URS_2024_01/181311103"/>
    <hyperlink ref="F258" r:id="rId12" display="https://podminky.urs.cz/item/CS_URS_2024_01/181411131"/>
    <hyperlink ref="F270" r:id="rId13" display="https://podminky.urs.cz/item/CS_URS_2025_01/211571112"/>
    <hyperlink ref="F276" r:id="rId14" display="https://podminky.urs.cz/item/CS_URS_2025_01/211971110"/>
    <hyperlink ref="F291" r:id="rId15" display="https://podminky.urs.cz/item/CS_URS_2024_01/596211111"/>
    <hyperlink ref="F300" r:id="rId16" display="https://podminky.urs.cz/item/CS_URS_2024_01/899102112"/>
    <hyperlink ref="F326" r:id="rId17" display="https://podminky.urs.cz/item/CS_URS_2025_01/871310430"/>
    <hyperlink ref="F339" r:id="rId18" display="https://podminky.urs.cz/item/CS_URS_2025_01/871350430"/>
    <hyperlink ref="F354" r:id="rId19" display="https://podminky.urs.cz/item/CS_URS_2024_01/871360310"/>
    <hyperlink ref="F365" r:id="rId20" display="https://podminky.urs.cz/item/CS_URS_2024_01/871310320"/>
    <hyperlink ref="F376" r:id="rId21" display="https://podminky.urs.cz/item/CS_URS_2024_01/871350320"/>
    <hyperlink ref="F388" r:id="rId22" display="https://podminky.urs.cz/item/CS_URS_2024_01/871360320"/>
    <hyperlink ref="F400" r:id="rId23" display="https://podminky.urs.cz/item/CS_URS_2025_01/877350420"/>
    <hyperlink ref="F413" r:id="rId24" display="https://podminky.urs.cz/item/CS_URS_2025_01/877310410"/>
    <hyperlink ref="F425" r:id="rId25" display="https://podminky.urs.cz/item/CS_URS_2025_01/877310410"/>
    <hyperlink ref="F466" r:id="rId26" display="https://podminky.urs.cz/item/CS_URS_2024_01/997221151"/>
    <hyperlink ref="F468" r:id="rId27" display="https://podminky.urs.cz/item/CS_URS_2024_01/997221159"/>
    <hyperlink ref="F470" r:id="rId28" display="https://podminky.urs.cz/item/CS_URS_2024_01/997221571"/>
    <hyperlink ref="F472" r:id="rId29" display="https://podminky.urs.cz/item/CS_URS_2024_01/997221579"/>
    <hyperlink ref="F475" r:id="rId30" display="https://podminky.urs.cz/item/CS_URS_2024_01/997221612"/>
    <hyperlink ref="F477" r:id="rId31" display="https://podminky.urs.cz/item/CS_URS_2024_01/997221615"/>
    <hyperlink ref="F480" r:id="rId32" display="https://podminky.urs.cz/item/CS_URS_2025_01/998276101"/>
    <hyperlink ref="F484" r:id="rId33" display="https://podminky.urs.cz/item/CS_URS_2024_01/230170004"/>
    <hyperlink ref="F486" r:id="rId34" display="https://podminky.urs.cz/item/CS_URS_2024_01/230170005"/>
    <hyperlink ref="F488" r:id="rId35" display="https://podminky.urs.cz/item/CS_URS_2024_01/230170014"/>
    <hyperlink ref="F494" r:id="rId36" display="https://podminky.urs.cz/item/CS_URS_2024_01/23017001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145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2" customFormat="1" ht="12" customHeight="1">
      <c r="A8" s="41"/>
      <c r="B8" s="47"/>
      <c r="C8" s="41"/>
      <c r="D8" s="148" t="s">
        <v>153</v>
      </c>
      <c r="E8" s="41"/>
      <c r="F8" s="41"/>
      <c r="G8" s="41"/>
      <c r="H8" s="41"/>
      <c r="I8" s="41"/>
      <c r="J8" s="41"/>
      <c r="K8" s="41"/>
      <c r="L8" s="41"/>
      <c r="M8" s="15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1" t="s">
        <v>2724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8" t="s">
        <v>19</v>
      </c>
      <c r="E11" s="41"/>
      <c r="F11" s="139" t="s">
        <v>20</v>
      </c>
      <c r="G11" s="41"/>
      <c r="H11" s="41"/>
      <c r="I11" s="148" t="s">
        <v>21</v>
      </c>
      <c r="J11" s="139" t="s">
        <v>20</v>
      </c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8" t="s">
        <v>22</v>
      </c>
      <c r="E12" s="41"/>
      <c r="F12" s="139" t="s">
        <v>23</v>
      </c>
      <c r="G12" s="41"/>
      <c r="H12" s="41"/>
      <c r="I12" s="148" t="s">
        <v>24</v>
      </c>
      <c r="J12" s="152" t="str">
        <f>'Rekapitulace stavby'!AN8</f>
        <v>5. 6. 2025</v>
      </c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26</v>
      </c>
      <c r="E14" s="41"/>
      <c r="F14" s="41"/>
      <c r="G14" s="41"/>
      <c r="H14" s="41"/>
      <c r="I14" s="148" t="s">
        <v>27</v>
      </c>
      <c r="J14" s="139" t="s">
        <v>20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48" t="s">
        <v>29</v>
      </c>
      <c r="J15" s="139" t="s">
        <v>20</v>
      </c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8" t="s">
        <v>30</v>
      </c>
      <c r="E17" s="41"/>
      <c r="F17" s="41"/>
      <c r="G17" s="41"/>
      <c r="H17" s="41"/>
      <c r="I17" s="148" t="s">
        <v>27</v>
      </c>
      <c r="J17" s="36" t="str">
        <f>'Rekapitulace stavby'!AN13</f>
        <v>Vyplň údaj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48" t="s">
        <v>29</v>
      </c>
      <c r="J18" s="36" t="str">
        <f>'Rekapitulace stavby'!AN14</f>
        <v>Vyplň údaj</v>
      </c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8" t="s">
        <v>32</v>
      </c>
      <c r="E20" s="41"/>
      <c r="F20" s="41"/>
      <c r="G20" s="41"/>
      <c r="H20" s="41"/>
      <c r="I20" s="148" t="s">
        <v>27</v>
      </c>
      <c r="J20" s="139" t="s">
        <v>20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48" t="s">
        <v>29</v>
      </c>
      <c r="J21" s="139" t="s">
        <v>20</v>
      </c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8" t="s">
        <v>34</v>
      </c>
      <c r="E23" s="41"/>
      <c r="F23" s="41"/>
      <c r="G23" s="41"/>
      <c r="H23" s="41"/>
      <c r="I23" s="148" t="s">
        <v>27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48" t="s">
        <v>29</v>
      </c>
      <c r="J24" s="139" t="s">
        <v>20</v>
      </c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8" t="s">
        <v>36</v>
      </c>
      <c r="E26" s="41"/>
      <c r="F26" s="41"/>
      <c r="G26" s="41"/>
      <c r="H26" s="41"/>
      <c r="I26" s="41"/>
      <c r="J26" s="41"/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3"/>
      <c r="B27" s="154"/>
      <c r="C27" s="153"/>
      <c r="D27" s="153"/>
      <c r="E27" s="155" t="s">
        <v>520</v>
      </c>
      <c r="F27" s="155"/>
      <c r="G27" s="155"/>
      <c r="H27" s="155"/>
      <c r="I27" s="153"/>
      <c r="J27" s="153"/>
      <c r="K27" s="153"/>
      <c r="L27" s="153"/>
      <c r="M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57"/>
      <c r="M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>
      <c r="A30" s="41"/>
      <c r="B30" s="47"/>
      <c r="C30" s="41"/>
      <c r="D30" s="41"/>
      <c r="E30" s="148" t="s">
        <v>156</v>
      </c>
      <c r="F30" s="41"/>
      <c r="G30" s="41"/>
      <c r="H30" s="41"/>
      <c r="I30" s="41"/>
      <c r="J30" s="41"/>
      <c r="K30" s="158">
        <f>I61</f>
        <v>0</v>
      </c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>
      <c r="A31" s="41"/>
      <c r="B31" s="47"/>
      <c r="C31" s="41"/>
      <c r="D31" s="41"/>
      <c r="E31" s="148" t="s">
        <v>157</v>
      </c>
      <c r="F31" s="41"/>
      <c r="G31" s="41"/>
      <c r="H31" s="41"/>
      <c r="I31" s="41"/>
      <c r="J31" s="41"/>
      <c r="K31" s="158">
        <f>J61</f>
        <v>0</v>
      </c>
      <c r="L31" s="41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9" t="s">
        <v>38</v>
      </c>
      <c r="E32" s="41"/>
      <c r="F32" s="41"/>
      <c r="G32" s="41"/>
      <c r="H32" s="41"/>
      <c r="I32" s="41"/>
      <c r="J32" s="41"/>
      <c r="K32" s="160">
        <f>ROUND(K95, 2)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7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1" t="s">
        <v>40</v>
      </c>
      <c r="G34" s="41"/>
      <c r="H34" s="41"/>
      <c r="I34" s="161" t="s">
        <v>39</v>
      </c>
      <c r="J34" s="41"/>
      <c r="K34" s="161" t="s">
        <v>41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2" t="s">
        <v>42</v>
      </c>
      <c r="E35" s="148" t="s">
        <v>43</v>
      </c>
      <c r="F35" s="158">
        <f>ROUND((SUM(BE95:BE617)),  2)</f>
        <v>0</v>
      </c>
      <c r="G35" s="41"/>
      <c r="H35" s="41"/>
      <c r="I35" s="163">
        <v>0.20999999999999999</v>
      </c>
      <c r="J35" s="41"/>
      <c r="K35" s="158">
        <f>ROUND(((SUM(BE95:BE617))*I35),  2)</f>
        <v>0</v>
      </c>
      <c r="L35" s="41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8" t="s">
        <v>44</v>
      </c>
      <c r="F36" s="158">
        <f>ROUND((SUM(BF95:BF617)),  2)</f>
        <v>0</v>
      </c>
      <c r="G36" s="41"/>
      <c r="H36" s="41"/>
      <c r="I36" s="163">
        <v>0.12</v>
      </c>
      <c r="J36" s="41"/>
      <c r="K36" s="158">
        <f>ROUND(((SUM(BF95:BF617))*I36),  2)</f>
        <v>0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8" t="s">
        <v>45</v>
      </c>
      <c r="F37" s="158">
        <f>ROUND((SUM(BG95:BG617)),  2)</f>
        <v>0</v>
      </c>
      <c r="G37" s="41"/>
      <c r="H37" s="41"/>
      <c r="I37" s="163">
        <v>0.20999999999999999</v>
      </c>
      <c r="J37" s="41"/>
      <c r="K37" s="158">
        <f>0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8" t="s">
        <v>46</v>
      </c>
      <c r="F38" s="158">
        <f>ROUND((SUM(BH95:BH617)),  2)</f>
        <v>0</v>
      </c>
      <c r="G38" s="41"/>
      <c r="H38" s="41"/>
      <c r="I38" s="163">
        <v>0.12</v>
      </c>
      <c r="J38" s="41"/>
      <c r="K38" s="158">
        <f>0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47</v>
      </c>
      <c r="F39" s="158">
        <f>ROUND((SUM(BI95:BI617)),  2)</f>
        <v>0</v>
      </c>
      <c r="G39" s="41"/>
      <c r="H39" s="41"/>
      <c r="I39" s="163">
        <v>0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48</v>
      </c>
      <c r="E41" s="166"/>
      <c r="F41" s="166"/>
      <c r="G41" s="167" t="s">
        <v>49</v>
      </c>
      <c r="H41" s="168" t="s">
        <v>50</v>
      </c>
      <c r="I41" s="166"/>
      <c r="J41" s="166"/>
      <c r="K41" s="169">
        <f>SUM(K32:K39)</f>
        <v>0</v>
      </c>
      <c r="L41" s="170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158</v>
      </c>
      <c r="D47" s="43"/>
      <c r="E47" s="43"/>
      <c r="F47" s="43"/>
      <c r="G47" s="43"/>
      <c r="H47" s="43"/>
      <c r="I47" s="43"/>
      <c r="J47" s="43"/>
      <c r="K47" s="43"/>
      <c r="L47" s="43"/>
      <c r="M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5" t="str">
        <f>E7</f>
        <v>Revitalizace zahrady Benediktinského opatství</v>
      </c>
      <c r="F50" s="35"/>
      <c r="G50" s="35"/>
      <c r="H50" s="35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153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72" t="str">
        <f>E9</f>
        <v>2025-014-06 - Bourací práce - objekt šatny</v>
      </c>
      <c r="F52" s="43"/>
      <c r="G52" s="43"/>
      <c r="H52" s="43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2" customHeight="1">
      <c r="A54" s="41"/>
      <c r="B54" s="42"/>
      <c r="C54" s="35" t="s">
        <v>22</v>
      </c>
      <c r="D54" s="43"/>
      <c r="E54" s="43"/>
      <c r="F54" s="30" t="str">
        <f>F12</f>
        <v>parc.č.:1236, 1237/1, 1237/2, 1238, k.ú</v>
      </c>
      <c r="G54" s="43"/>
      <c r="H54" s="43"/>
      <c r="I54" s="35" t="s">
        <v>24</v>
      </c>
      <c r="J54" s="75" t="str">
        <f>IF(J12="","",J12)</f>
        <v>5. 6. 2025</v>
      </c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40.05" customHeight="1">
      <c r="A56" s="41"/>
      <c r="B56" s="42"/>
      <c r="C56" s="35" t="s">
        <v>26</v>
      </c>
      <c r="D56" s="43"/>
      <c r="E56" s="43"/>
      <c r="F56" s="30" t="str">
        <f>E15</f>
        <v xml:space="preserve">Benediktinské opatství, Vyšehradská 49, Praha 2   </v>
      </c>
      <c r="G56" s="43"/>
      <c r="H56" s="43"/>
      <c r="I56" s="35" t="s">
        <v>32</v>
      </c>
      <c r="J56" s="39" t="str">
        <f>E21</f>
        <v xml:space="preserve">Ing. arch. Tomáš Hradečný, Sestupná 21, Praha 6   </v>
      </c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5.15" customHeight="1">
      <c r="A57" s="41"/>
      <c r="B57" s="42"/>
      <c r="C57" s="35" t="s">
        <v>30</v>
      </c>
      <c r="D57" s="43"/>
      <c r="E57" s="43"/>
      <c r="F57" s="30" t="str">
        <f>IF(E18="","",E18)</f>
        <v>Vyplň údaj</v>
      </c>
      <c r="G57" s="43"/>
      <c r="H57" s="43"/>
      <c r="I57" s="35" t="s">
        <v>34</v>
      </c>
      <c r="J57" s="39" t="str">
        <f>E24</f>
        <v>Ing. Dana Mlejnková</v>
      </c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9.28" customHeight="1">
      <c r="A59" s="41"/>
      <c r="B59" s="42"/>
      <c r="C59" s="176" t="s">
        <v>159</v>
      </c>
      <c r="D59" s="177"/>
      <c r="E59" s="177"/>
      <c r="F59" s="177"/>
      <c r="G59" s="177"/>
      <c r="H59" s="177"/>
      <c r="I59" s="178" t="s">
        <v>160</v>
      </c>
      <c r="J59" s="178" t="s">
        <v>161</v>
      </c>
      <c r="K59" s="178" t="s">
        <v>162</v>
      </c>
      <c r="L59" s="177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2.8" customHeight="1">
      <c r="A61" s="41"/>
      <c r="B61" s="42"/>
      <c r="C61" s="179" t="s">
        <v>72</v>
      </c>
      <c r="D61" s="43"/>
      <c r="E61" s="43"/>
      <c r="F61" s="43"/>
      <c r="G61" s="43"/>
      <c r="H61" s="43"/>
      <c r="I61" s="105">
        <f>Q95</f>
        <v>0</v>
      </c>
      <c r="J61" s="105">
        <f>R95</f>
        <v>0</v>
      </c>
      <c r="K61" s="105">
        <f>K95</f>
        <v>0</v>
      </c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U61" s="20" t="s">
        <v>163</v>
      </c>
    </row>
    <row r="62" s="9" customFormat="1" ht="24.96" customHeight="1">
      <c r="A62" s="9"/>
      <c r="B62" s="180"/>
      <c r="C62" s="181"/>
      <c r="D62" s="182" t="s">
        <v>2725</v>
      </c>
      <c r="E62" s="183"/>
      <c r="F62" s="183"/>
      <c r="G62" s="183"/>
      <c r="H62" s="183"/>
      <c r="I62" s="184">
        <f>Q96</f>
        <v>0</v>
      </c>
      <c r="J62" s="184">
        <f>R96</f>
        <v>0</v>
      </c>
      <c r="K62" s="184">
        <f>K96</f>
        <v>0</v>
      </c>
      <c r="L62" s="181"/>
      <c r="M62" s="18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6"/>
      <c r="C63" s="131"/>
      <c r="D63" s="187" t="s">
        <v>522</v>
      </c>
      <c r="E63" s="188"/>
      <c r="F63" s="188"/>
      <c r="G63" s="188"/>
      <c r="H63" s="188"/>
      <c r="I63" s="189">
        <f>Q97</f>
        <v>0</v>
      </c>
      <c r="J63" s="189">
        <f>R97</f>
        <v>0</v>
      </c>
      <c r="K63" s="189">
        <f>K97</f>
        <v>0</v>
      </c>
      <c r="L63" s="131"/>
      <c r="M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31"/>
      <c r="D64" s="187" t="s">
        <v>2726</v>
      </c>
      <c r="E64" s="188"/>
      <c r="F64" s="188"/>
      <c r="G64" s="188"/>
      <c r="H64" s="188"/>
      <c r="I64" s="189">
        <f>Q144</f>
        <v>0</v>
      </c>
      <c r="J64" s="189">
        <f>R144</f>
        <v>0</v>
      </c>
      <c r="K64" s="189">
        <f>K144</f>
        <v>0</v>
      </c>
      <c r="L64" s="131"/>
      <c r="M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31"/>
      <c r="D65" s="187" t="s">
        <v>2727</v>
      </c>
      <c r="E65" s="188"/>
      <c r="F65" s="188"/>
      <c r="G65" s="188"/>
      <c r="H65" s="188"/>
      <c r="I65" s="189">
        <f>Q200</f>
        <v>0</v>
      </c>
      <c r="J65" s="189">
        <f>R200</f>
        <v>0</v>
      </c>
      <c r="K65" s="189">
        <f>K200</f>
        <v>0</v>
      </c>
      <c r="L65" s="131"/>
      <c r="M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31"/>
      <c r="D66" s="187" t="s">
        <v>2728</v>
      </c>
      <c r="E66" s="188"/>
      <c r="F66" s="188"/>
      <c r="G66" s="188"/>
      <c r="H66" s="188"/>
      <c r="I66" s="189">
        <f>Q348</f>
        <v>0</v>
      </c>
      <c r="J66" s="189">
        <f>R348</f>
        <v>0</v>
      </c>
      <c r="K66" s="189">
        <f>K348</f>
        <v>0</v>
      </c>
      <c r="L66" s="131"/>
      <c r="M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80"/>
      <c r="C67" s="181"/>
      <c r="D67" s="182" t="s">
        <v>774</v>
      </c>
      <c r="E67" s="183"/>
      <c r="F67" s="183"/>
      <c r="G67" s="183"/>
      <c r="H67" s="183"/>
      <c r="I67" s="184">
        <f>Q441</f>
        <v>0</v>
      </c>
      <c r="J67" s="184">
        <f>R441</f>
        <v>0</v>
      </c>
      <c r="K67" s="184">
        <f>K441</f>
        <v>0</v>
      </c>
      <c r="L67" s="181"/>
      <c r="M67" s="18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6"/>
      <c r="C68" s="131"/>
      <c r="D68" s="187" t="s">
        <v>2729</v>
      </c>
      <c r="E68" s="188"/>
      <c r="F68" s="188"/>
      <c r="G68" s="188"/>
      <c r="H68" s="188"/>
      <c r="I68" s="189">
        <f>Q442</f>
        <v>0</v>
      </c>
      <c r="J68" s="189">
        <f>R442</f>
        <v>0</v>
      </c>
      <c r="K68" s="189">
        <f>K442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31"/>
      <c r="D69" s="187" t="s">
        <v>2730</v>
      </c>
      <c r="E69" s="188"/>
      <c r="F69" s="188"/>
      <c r="G69" s="188"/>
      <c r="H69" s="188"/>
      <c r="I69" s="189">
        <f>Q450</f>
        <v>0</v>
      </c>
      <c r="J69" s="189">
        <f>R450</f>
        <v>0</v>
      </c>
      <c r="K69" s="189">
        <f>K450</f>
        <v>0</v>
      </c>
      <c r="L69" s="131"/>
      <c r="M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31"/>
      <c r="D70" s="187" t="s">
        <v>775</v>
      </c>
      <c r="E70" s="188"/>
      <c r="F70" s="188"/>
      <c r="G70" s="188"/>
      <c r="H70" s="188"/>
      <c r="I70" s="189">
        <f>Q458</f>
        <v>0</v>
      </c>
      <c r="J70" s="189">
        <f>R458</f>
        <v>0</v>
      </c>
      <c r="K70" s="189">
        <f>K458</f>
        <v>0</v>
      </c>
      <c r="L70" s="131"/>
      <c r="M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31"/>
      <c r="D71" s="187" t="s">
        <v>2731</v>
      </c>
      <c r="E71" s="188"/>
      <c r="F71" s="188"/>
      <c r="G71" s="188"/>
      <c r="H71" s="188"/>
      <c r="I71" s="189">
        <f>Q502</f>
        <v>0</v>
      </c>
      <c r="J71" s="189">
        <f>R502</f>
        <v>0</v>
      </c>
      <c r="K71" s="189">
        <f>K502</f>
        <v>0</v>
      </c>
      <c r="L71" s="131"/>
      <c r="M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31"/>
      <c r="D72" s="187" t="s">
        <v>2732</v>
      </c>
      <c r="E72" s="188"/>
      <c r="F72" s="188"/>
      <c r="G72" s="188"/>
      <c r="H72" s="188"/>
      <c r="I72" s="189">
        <f>Q525</f>
        <v>0</v>
      </c>
      <c r="J72" s="189">
        <f>R525</f>
        <v>0</v>
      </c>
      <c r="K72" s="189">
        <f>K525</f>
        <v>0</v>
      </c>
      <c r="L72" s="131"/>
      <c r="M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31"/>
      <c r="D73" s="187" t="s">
        <v>2733</v>
      </c>
      <c r="E73" s="188"/>
      <c r="F73" s="188"/>
      <c r="G73" s="188"/>
      <c r="H73" s="188"/>
      <c r="I73" s="189">
        <f>Q572</f>
        <v>0</v>
      </c>
      <c r="J73" s="189">
        <f>R572</f>
        <v>0</v>
      </c>
      <c r="K73" s="189">
        <f>K572</f>
        <v>0</v>
      </c>
      <c r="L73" s="131"/>
      <c r="M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31"/>
      <c r="D74" s="187" t="s">
        <v>2734</v>
      </c>
      <c r="E74" s="188"/>
      <c r="F74" s="188"/>
      <c r="G74" s="188"/>
      <c r="H74" s="188"/>
      <c r="I74" s="189">
        <f>Q596</f>
        <v>0</v>
      </c>
      <c r="J74" s="189">
        <f>R596</f>
        <v>0</v>
      </c>
      <c r="K74" s="189">
        <f>K596</f>
        <v>0</v>
      </c>
      <c r="L74" s="131"/>
      <c r="M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80"/>
      <c r="C75" s="181"/>
      <c r="D75" s="182" t="s">
        <v>2735</v>
      </c>
      <c r="E75" s="183"/>
      <c r="F75" s="183"/>
      <c r="G75" s="183"/>
      <c r="H75" s="183"/>
      <c r="I75" s="184">
        <f>Q604</f>
        <v>0</v>
      </c>
      <c r="J75" s="184">
        <f>R604</f>
        <v>0</v>
      </c>
      <c r="K75" s="184">
        <f>K604</f>
        <v>0</v>
      </c>
      <c r="L75" s="181"/>
      <c r="M75" s="185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175</v>
      </c>
      <c r="D82" s="43"/>
      <c r="E82" s="43"/>
      <c r="F82" s="43"/>
      <c r="G82" s="43"/>
      <c r="H82" s="43"/>
      <c r="I82" s="43"/>
      <c r="J82" s="43"/>
      <c r="K82" s="43"/>
      <c r="L82" s="43"/>
      <c r="M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17</v>
      </c>
      <c r="D84" s="43"/>
      <c r="E84" s="43"/>
      <c r="F84" s="43"/>
      <c r="G84" s="43"/>
      <c r="H84" s="43"/>
      <c r="I84" s="43"/>
      <c r="J84" s="43"/>
      <c r="K84" s="43"/>
      <c r="L84" s="43"/>
      <c r="M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5" t="str">
        <f>E7</f>
        <v>Revitalizace zahrady Benediktinského opatství</v>
      </c>
      <c r="F85" s="35"/>
      <c r="G85" s="35"/>
      <c r="H85" s="35"/>
      <c r="I85" s="43"/>
      <c r="J85" s="43"/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153</v>
      </c>
      <c r="D86" s="43"/>
      <c r="E86" s="43"/>
      <c r="F86" s="43"/>
      <c r="G86" s="43"/>
      <c r="H86" s="43"/>
      <c r="I86" s="43"/>
      <c r="J86" s="43"/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E9</f>
        <v>2025-014-06 - Bourací práce - objekt šatny</v>
      </c>
      <c r="F87" s="43"/>
      <c r="G87" s="43"/>
      <c r="H87" s="43"/>
      <c r="I87" s="43"/>
      <c r="J87" s="43"/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F12</f>
        <v>parc.č.:1236, 1237/1, 1237/2, 1238, k.ú</v>
      </c>
      <c r="G89" s="43"/>
      <c r="H89" s="43"/>
      <c r="I89" s="35" t="s">
        <v>24</v>
      </c>
      <c r="J89" s="75" t="str">
        <f>IF(J12="","",J12)</f>
        <v>5. 6. 2025</v>
      </c>
      <c r="K89" s="43"/>
      <c r="L89" s="43"/>
      <c r="M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5" t="s">
        <v>26</v>
      </c>
      <c r="D91" s="43"/>
      <c r="E91" s="43"/>
      <c r="F91" s="30" t="str">
        <f>E15</f>
        <v xml:space="preserve">Benediktinské opatství, Vyšehradská 49, Praha 2   </v>
      </c>
      <c r="G91" s="43"/>
      <c r="H91" s="43"/>
      <c r="I91" s="35" t="s">
        <v>32</v>
      </c>
      <c r="J91" s="39" t="str">
        <f>E21</f>
        <v xml:space="preserve">Ing. arch. Tomáš Hradečný, Sestupná 21, Praha 6   </v>
      </c>
      <c r="K91" s="43"/>
      <c r="L91" s="43"/>
      <c r="M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IF(E18="","",E18)</f>
        <v>Vyplň údaj</v>
      </c>
      <c r="G92" s="43"/>
      <c r="H92" s="43"/>
      <c r="I92" s="35" t="s">
        <v>34</v>
      </c>
      <c r="J92" s="39" t="str">
        <f>E24</f>
        <v>Ing. Dana Mlejnková</v>
      </c>
      <c r="K92" s="43"/>
      <c r="L92" s="43"/>
      <c r="M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1"/>
      <c r="B94" s="192"/>
      <c r="C94" s="193" t="s">
        <v>176</v>
      </c>
      <c r="D94" s="194" t="s">
        <v>57</v>
      </c>
      <c r="E94" s="194" t="s">
        <v>53</v>
      </c>
      <c r="F94" s="194" t="s">
        <v>54</v>
      </c>
      <c r="G94" s="194" t="s">
        <v>177</v>
      </c>
      <c r="H94" s="194" t="s">
        <v>178</v>
      </c>
      <c r="I94" s="194" t="s">
        <v>179</v>
      </c>
      <c r="J94" s="194" t="s">
        <v>180</v>
      </c>
      <c r="K94" s="194" t="s">
        <v>162</v>
      </c>
      <c r="L94" s="195" t="s">
        <v>181</v>
      </c>
      <c r="M94" s="196"/>
      <c r="N94" s="95" t="s">
        <v>20</v>
      </c>
      <c r="O94" s="96" t="s">
        <v>42</v>
      </c>
      <c r="P94" s="96" t="s">
        <v>182</v>
      </c>
      <c r="Q94" s="96" t="s">
        <v>183</v>
      </c>
      <c r="R94" s="96" t="s">
        <v>184</v>
      </c>
      <c r="S94" s="96" t="s">
        <v>185</v>
      </c>
      <c r="T94" s="96" t="s">
        <v>186</v>
      </c>
      <c r="U94" s="96" t="s">
        <v>187</v>
      </c>
      <c r="V94" s="96" t="s">
        <v>188</v>
      </c>
      <c r="W94" s="96" t="s">
        <v>189</v>
      </c>
      <c r="X94" s="97" t="s">
        <v>190</v>
      </c>
      <c r="Y94" s="191"/>
      <c r="Z94" s="191"/>
      <c r="AA94" s="191"/>
      <c r="AB94" s="191"/>
      <c r="AC94" s="191"/>
      <c r="AD94" s="191"/>
      <c r="AE94" s="191"/>
    </row>
    <row r="95" s="2" customFormat="1" ht="22.8" customHeight="1">
      <c r="A95" s="41"/>
      <c r="B95" s="42"/>
      <c r="C95" s="102" t="s">
        <v>191</v>
      </c>
      <c r="D95" s="43"/>
      <c r="E95" s="43"/>
      <c r="F95" s="43"/>
      <c r="G95" s="43"/>
      <c r="H95" s="43"/>
      <c r="I95" s="43"/>
      <c r="J95" s="43"/>
      <c r="K95" s="197">
        <f>BK95</f>
        <v>0</v>
      </c>
      <c r="L95" s="43"/>
      <c r="M95" s="47"/>
      <c r="N95" s="98"/>
      <c r="O95" s="198"/>
      <c r="P95" s="99"/>
      <c r="Q95" s="199">
        <f>Q96+Q441+Q604</f>
        <v>0</v>
      </c>
      <c r="R95" s="199">
        <f>R96+R441+R604</f>
        <v>0</v>
      </c>
      <c r="S95" s="99"/>
      <c r="T95" s="200">
        <f>T96+T441+T604</f>
        <v>0</v>
      </c>
      <c r="U95" s="99"/>
      <c r="V95" s="200">
        <f>V96+V441+V604</f>
        <v>0</v>
      </c>
      <c r="W95" s="99"/>
      <c r="X95" s="201">
        <f>X96+X441+X604</f>
        <v>312.15850060000002</v>
      </c>
      <c r="Y95" s="41"/>
      <c r="Z95" s="41"/>
      <c r="AA95" s="41"/>
      <c r="AB95" s="41"/>
      <c r="AC95" s="41"/>
      <c r="AD95" s="41"/>
      <c r="AE95" s="41"/>
      <c r="AT95" s="20" t="s">
        <v>73</v>
      </c>
      <c r="AU95" s="20" t="s">
        <v>163</v>
      </c>
      <c r="BK95" s="202">
        <f>BK96+BK441+BK604</f>
        <v>0</v>
      </c>
    </row>
    <row r="96" s="12" customFormat="1" ht="25.92" customHeight="1">
      <c r="A96" s="12"/>
      <c r="B96" s="203"/>
      <c r="C96" s="204"/>
      <c r="D96" s="205" t="s">
        <v>73</v>
      </c>
      <c r="E96" s="206" t="s">
        <v>192</v>
      </c>
      <c r="F96" s="206" t="s">
        <v>2736</v>
      </c>
      <c r="G96" s="204"/>
      <c r="H96" s="204"/>
      <c r="I96" s="207"/>
      <c r="J96" s="207"/>
      <c r="K96" s="208">
        <f>BK96</f>
        <v>0</v>
      </c>
      <c r="L96" s="204"/>
      <c r="M96" s="209"/>
      <c r="N96" s="210"/>
      <c r="O96" s="211"/>
      <c r="P96" s="211"/>
      <c r="Q96" s="212">
        <f>Q97+Q144+Q200+Q348</f>
        <v>0</v>
      </c>
      <c r="R96" s="212">
        <f>R97+R144+R200+R348</f>
        <v>0</v>
      </c>
      <c r="S96" s="211"/>
      <c r="T96" s="213">
        <f>T97+T144+T200+T348</f>
        <v>0</v>
      </c>
      <c r="U96" s="211"/>
      <c r="V96" s="213">
        <f>V97+V144+V200+V348</f>
        <v>0</v>
      </c>
      <c r="W96" s="211"/>
      <c r="X96" s="214">
        <f>X97+X144+X200+X348</f>
        <v>299.07900000000001</v>
      </c>
      <c r="Y96" s="12"/>
      <c r="Z96" s="12"/>
      <c r="AA96" s="12"/>
      <c r="AB96" s="12"/>
      <c r="AC96" s="12"/>
      <c r="AD96" s="12"/>
      <c r="AE96" s="12"/>
      <c r="AR96" s="215" t="s">
        <v>82</v>
      </c>
      <c r="AT96" s="216" t="s">
        <v>73</v>
      </c>
      <c r="AU96" s="216" t="s">
        <v>74</v>
      </c>
      <c r="AY96" s="215" t="s">
        <v>194</v>
      </c>
      <c r="BK96" s="217">
        <f>BK97+BK144+BK200+BK348</f>
        <v>0</v>
      </c>
    </row>
    <row r="97" s="12" customFormat="1" ht="22.8" customHeight="1">
      <c r="A97" s="12"/>
      <c r="B97" s="203"/>
      <c r="C97" s="204"/>
      <c r="D97" s="205" t="s">
        <v>73</v>
      </c>
      <c r="E97" s="218" t="s">
        <v>82</v>
      </c>
      <c r="F97" s="218" t="s">
        <v>530</v>
      </c>
      <c r="G97" s="204"/>
      <c r="H97" s="204"/>
      <c r="I97" s="207"/>
      <c r="J97" s="207"/>
      <c r="K97" s="219">
        <f>BK97</f>
        <v>0</v>
      </c>
      <c r="L97" s="204"/>
      <c r="M97" s="209"/>
      <c r="N97" s="210"/>
      <c r="O97" s="211"/>
      <c r="P97" s="211"/>
      <c r="Q97" s="212">
        <f>SUM(Q98:Q143)</f>
        <v>0</v>
      </c>
      <c r="R97" s="212">
        <f>SUM(R98:R143)</f>
        <v>0</v>
      </c>
      <c r="S97" s="211"/>
      <c r="T97" s="213">
        <f>SUM(T98:T143)</f>
        <v>0</v>
      </c>
      <c r="U97" s="211"/>
      <c r="V97" s="213">
        <f>SUM(V98:V143)</f>
        <v>0</v>
      </c>
      <c r="W97" s="211"/>
      <c r="X97" s="214">
        <f>SUM(X98:X143)</f>
        <v>36.172550000000001</v>
      </c>
      <c r="Y97" s="12"/>
      <c r="Z97" s="12"/>
      <c r="AA97" s="12"/>
      <c r="AB97" s="12"/>
      <c r="AC97" s="12"/>
      <c r="AD97" s="12"/>
      <c r="AE97" s="12"/>
      <c r="AR97" s="215" t="s">
        <v>82</v>
      </c>
      <c r="AT97" s="216" t="s">
        <v>73</v>
      </c>
      <c r="AU97" s="216" t="s">
        <v>82</v>
      </c>
      <c r="AY97" s="215" t="s">
        <v>194</v>
      </c>
      <c r="BK97" s="217">
        <f>SUM(BK98:BK143)</f>
        <v>0</v>
      </c>
    </row>
    <row r="98" s="2" customFormat="1" ht="37.8" customHeight="1">
      <c r="A98" s="41"/>
      <c r="B98" s="42"/>
      <c r="C98" s="220" t="s">
        <v>82</v>
      </c>
      <c r="D98" s="220" t="s">
        <v>197</v>
      </c>
      <c r="E98" s="221" t="s">
        <v>2313</v>
      </c>
      <c r="F98" s="222" t="s">
        <v>2314</v>
      </c>
      <c r="G98" s="223" t="s">
        <v>200</v>
      </c>
      <c r="H98" s="224">
        <v>7.25</v>
      </c>
      <c r="I98" s="225"/>
      <c r="J98" s="225"/>
      <c r="K98" s="226">
        <f>ROUND(P98*H98,2)</f>
        <v>0</v>
      </c>
      <c r="L98" s="222" t="s">
        <v>201</v>
      </c>
      <c r="M98" s="47"/>
      <c r="N98" s="227" t="s">
        <v>20</v>
      </c>
      <c r="O98" s="228" t="s">
        <v>43</v>
      </c>
      <c r="P98" s="229">
        <f>I98+J98</f>
        <v>0</v>
      </c>
      <c r="Q98" s="229">
        <f>ROUND(I98*H98,2)</f>
        <v>0</v>
      </c>
      <c r="R98" s="229">
        <f>ROUND(J98*H98,2)</f>
        <v>0</v>
      </c>
      <c r="S98" s="87"/>
      <c r="T98" s="230">
        <f>S98*H98</f>
        <v>0</v>
      </c>
      <c r="U98" s="230">
        <v>0</v>
      </c>
      <c r="V98" s="230">
        <f>U98*H98</f>
        <v>0</v>
      </c>
      <c r="W98" s="230">
        <v>0.255</v>
      </c>
      <c r="X98" s="231">
        <f>W98*H98</f>
        <v>1.8487500000000001</v>
      </c>
      <c r="Y98" s="41"/>
      <c r="Z98" s="41"/>
      <c r="AA98" s="41"/>
      <c r="AB98" s="41"/>
      <c r="AC98" s="41"/>
      <c r="AD98" s="41"/>
      <c r="AE98" s="41"/>
      <c r="AR98" s="232" t="s">
        <v>202</v>
      </c>
      <c r="AT98" s="232" t="s">
        <v>197</v>
      </c>
      <c r="AU98" s="232" t="s">
        <v>84</v>
      </c>
      <c r="AY98" s="20" t="s">
        <v>194</v>
      </c>
      <c r="BE98" s="233">
        <f>IF(O98="základní",K98,0)</f>
        <v>0</v>
      </c>
      <c r="BF98" s="233">
        <f>IF(O98="snížená",K98,0)</f>
        <v>0</v>
      </c>
      <c r="BG98" s="233">
        <f>IF(O98="zákl. přenesená",K98,0)</f>
        <v>0</v>
      </c>
      <c r="BH98" s="233">
        <f>IF(O98="sníž. přenesená",K98,0)</f>
        <v>0</v>
      </c>
      <c r="BI98" s="233">
        <f>IF(O98="nulová",K98,0)</f>
        <v>0</v>
      </c>
      <c r="BJ98" s="20" t="s">
        <v>82</v>
      </c>
      <c r="BK98" s="233">
        <f>ROUND(P98*H98,2)</f>
        <v>0</v>
      </c>
      <c r="BL98" s="20" t="s">
        <v>202</v>
      </c>
      <c r="BM98" s="232" t="s">
        <v>2737</v>
      </c>
    </row>
    <row r="99" s="2" customFormat="1">
      <c r="A99" s="41"/>
      <c r="B99" s="42"/>
      <c r="C99" s="43"/>
      <c r="D99" s="234" t="s">
        <v>204</v>
      </c>
      <c r="E99" s="43"/>
      <c r="F99" s="235" t="s">
        <v>2738</v>
      </c>
      <c r="G99" s="43"/>
      <c r="H99" s="43"/>
      <c r="I99" s="236"/>
      <c r="J99" s="236"/>
      <c r="K99" s="43"/>
      <c r="L99" s="43"/>
      <c r="M99" s="47"/>
      <c r="N99" s="237"/>
      <c r="O99" s="238"/>
      <c r="P99" s="87"/>
      <c r="Q99" s="87"/>
      <c r="R99" s="87"/>
      <c r="S99" s="87"/>
      <c r="T99" s="87"/>
      <c r="U99" s="87"/>
      <c r="V99" s="87"/>
      <c r="W99" s="87"/>
      <c r="X99" s="88"/>
      <c r="Y99" s="41"/>
      <c r="Z99" s="41"/>
      <c r="AA99" s="41"/>
      <c r="AB99" s="41"/>
      <c r="AC99" s="41"/>
      <c r="AD99" s="41"/>
      <c r="AE99" s="41"/>
      <c r="AT99" s="20" t="s">
        <v>204</v>
      </c>
      <c r="AU99" s="20" t="s">
        <v>84</v>
      </c>
    </row>
    <row r="100" s="13" customFormat="1">
      <c r="A100" s="13"/>
      <c r="B100" s="239"/>
      <c r="C100" s="240"/>
      <c r="D100" s="241" t="s">
        <v>206</v>
      </c>
      <c r="E100" s="242" t="s">
        <v>20</v>
      </c>
      <c r="F100" s="243" t="s">
        <v>2739</v>
      </c>
      <c r="G100" s="240"/>
      <c r="H100" s="242" t="s">
        <v>20</v>
      </c>
      <c r="I100" s="244"/>
      <c r="J100" s="244"/>
      <c r="K100" s="240"/>
      <c r="L100" s="240"/>
      <c r="M100" s="245"/>
      <c r="N100" s="246"/>
      <c r="O100" s="247"/>
      <c r="P100" s="247"/>
      <c r="Q100" s="247"/>
      <c r="R100" s="247"/>
      <c r="S100" s="247"/>
      <c r="T100" s="247"/>
      <c r="U100" s="247"/>
      <c r="V100" s="247"/>
      <c r="W100" s="247"/>
      <c r="X100" s="248"/>
      <c r="Y100" s="13"/>
      <c r="Z100" s="13"/>
      <c r="AA100" s="13"/>
      <c r="AB100" s="13"/>
      <c r="AC100" s="13"/>
      <c r="AD100" s="13"/>
      <c r="AE100" s="13"/>
      <c r="AT100" s="249" t="s">
        <v>206</v>
      </c>
      <c r="AU100" s="249" t="s">
        <v>84</v>
      </c>
      <c r="AV100" s="13" t="s">
        <v>82</v>
      </c>
      <c r="AW100" s="13" t="s">
        <v>5</v>
      </c>
      <c r="AX100" s="13" t="s">
        <v>74</v>
      </c>
      <c r="AY100" s="249" t="s">
        <v>194</v>
      </c>
    </row>
    <row r="101" s="13" customFormat="1">
      <c r="A101" s="13"/>
      <c r="B101" s="239"/>
      <c r="C101" s="240"/>
      <c r="D101" s="241" t="s">
        <v>206</v>
      </c>
      <c r="E101" s="242" t="s">
        <v>20</v>
      </c>
      <c r="F101" s="243" t="s">
        <v>2740</v>
      </c>
      <c r="G101" s="240"/>
      <c r="H101" s="242" t="s">
        <v>20</v>
      </c>
      <c r="I101" s="244"/>
      <c r="J101" s="244"/>
      <c r="K101" s="240"/>
      <c r="L101" s="240"/>
      <c r="M101" s="245"/>
      <c r="N101" s="246"/>
      <c r="O101" s="247"/>
      <c r="P101" s="247"/>
      <c r="Q101" s="247"/>
      <c r="R101" s="247"/>
      <c r="S101" s="247"/>
      <c r="T101" s="247"/>
      <c r="U101" s="247"/>
      <c r="V101" s="247"/>
      <c r="W101" s="247"/>
      <c r="X101" s="248"/>
      <c r="Y101" s="13"/>
      <c r="Z101" s="13"/>
      <c r="AA101" s="13"/>
      <c r="AB101" s="13"/>
      <c r="AC101" s="13"/>
      <c r="AD101" s="13"/>
      <c r="AE101" s="13"/>
      <c r="AT101" s="249" t="s">
        <v>206</v>
      </c>
      <c r="AU101" s="249" t="s">
        <v>84</v>
      </c>
      <c r="AV101" s="13" t="s">
        <v>82</v>
      </c>
      <c r="AW101" s="13" t="s">
        <v>5</v>
      </c>
      <c r="AX101" s="13" t="s">
        <v>74</v>
      </c>
      <c r="AY101" s="249" t="s">
        <v>194</v>
      </c>
    </row>
    <row r="102" s="13" customFormat="1">
      <c r="A102" s="13"/>
      <c r="B102" s="239"/>
      <c r="C102" s="240"/>
      <c r="D102" s="241" t="s">
        <v>206</v>
      </c>
      <c r="E102" s="242" t="s">
        <v>20</v>
      </c>
      <c r="F102" s="243" t="s">
        <v>2741</v>
      </c>
      <c r="G102" s="240"/>
      <c r="H102" s="242" t="s">
        <v>20</v>
      </c>
      <c r="I102" s="244"/>
      <c r="J102" s="244"/>
      <c r="K102" s="240"/>
      <c r="L102" s="240"/>
      <c r="M102" s="245"/>
      <c r="N102" s="246"/>
      <c r="O102" s="247"/>
      <c r="P102" s="247"/>
      <c r="Q102" s="247"/>
      <c r="R102" s="247"/>
      <c r="S102" s="247"/>
      <c r="T102" s="247"/>
      <c r="U102" s="247"/>
      <c r="V102" s="247"/>
      <c r="W102" s="247"/>
      <c r="X102" s="248"/>
      <c r="Y102" s="13"/>
      <c r="Z102" s="13"/>
      <c r="AA102" s="13"/>
      <c r="AB102" s="13"/>
      <c r="AC102" s="13"/>
      <c r="AD102" s="13"/>
      <c r="AE102" s="13"/>
      <c r="AT102" s="249" t="s">
        <v>206</v>
      </c>
      <c r="AU102" s="249" t="s">
        <v>84</v>
      </c>
      <c r="AV102" s="13" t="s">
        <v>82</v>
      </c>
      <c r="AW102" s="13" t="s">
        <v>5</v>
      </c>
      <c r="AX102" s="13" t="s">
        <v>74</v>
      </c>
      <c r="AY102" s="249" t="s">
        <v>194</v>
      </c>
    </row>
    <row r="103" s="14" customFormat="1">
      <c r="A103" s="14"/>
      <c r="B103" s="250"/>
      <c r="C103" s="251"/>
      <c r="D103" s="241" t="s">
        <v>206</v>
      </c>
      <c r="E103" s="252" t="s">
        <v>20</v>
      </c>
      <c r="F103" s="253" t="s">
        <v>2742</v>
      </c>
      <c r="G103" s="251"/>
      <c r="H103" s="254">
        <v>7.25</v>
      </c>
      <c r="I103" s="255"/>
      <c r="J103" s="255"/>
      <c r="K103" s="251"/>
      <c r="L103" s="251"/>
      <c r="M103" s="256"/>
      <c r="N103" s="257"/>
      <c r="O103" s="258"/>
      <c r="P103" s="258"/>
      <c r="Q103" s="258"/>
      <c r="R103" s="258"/>
      <c r="S103" s="258"/>
      <c r="T103" s="258"/>
      <c r="U103" s="258"/>
      <c r="V103" s="258"/>
      <c r="W103" s="258"/>
      <c r="X103" s="259"/>
      <c r="Y103" s="14"/>
      <c r="Z103" s="14"/>
      <c r="AA103" s="14"/>
      <c r="AB103" s="14"/>
      <c r="AC103" s="14"/>
      <c r="AD103" s="14"/>
      <c r="AE103" s="14"/>
      <c r="AT103" s="260" t="s">
        <v>206</v>
      </c>
      <c r="AU103" s="260" t="s">
        <v>84</v>
      </c>
      <c r="AV103" s="14" t="s">
        <v>84</v>
      </c>
      <c r="AW103" s="14" t="s">
        <v>5</v>
      </c>
      <c r="AX103" s="14" t="s">
        <v>74</v>
      </c>
      <c r="AY103" s="260" t="s">
        <v>194</v>
      </c>
    </row>
    <row r="104" s="13" customFormat="1">
      <c r="A104" s="13"/>
      <c r="B104" s="239"/>
      <c r="C104" s="240"/>
      <c r="D104" s="241" t="s">
        <v>206</v>
      </c>
      <c r="E104" s="242" t="s">
        <v>20</v>
      </c>
      <c r="F104" s="243" t="s">
        <v>2743</v>
      </c>
      <c r="G104" s="240"/>
      <c r="H104" s="242" t="s">
        <v>20</v>
      </c>
      <c r="I104" s="244"/>
      <c r="J104" s="244"/>
      <c r="K104" s="240"/>
      <c r="L104" s="240"/>
      <c r="M104" s="245"/>
      <c r="N104" s="246"/>
      <c r="O104" s="247"/>
      <c r="P104" s="247"/>
      <c r="Q104" s="247"/>
      <c r="R104" s="247"/>
      <c r="S104" s="247"/>
      <c r="T104" s="247"/>
      <c r="U104" s="247"/>
      <c r="V104" s="247"/>
      <c r="W104" s="247"/>
      <c r="X104" s="248"/>
      <c r="Y104" s="13"/>
      <c r="Z104" s="13"/>
      <c r="AA104" s="13"/>
      <c r="AB104" s="13"/>
      <c r="AC104" s="13"/>
      <c r="AD104" s="13"/>
      <c r="AE104" s="13"/>
      <c r="AT104" s="249" t="s">
        <v>206</v>
      </c>
      <c r="AU104" s="249" t="s">
        <v>84</v>
      </c>
      <c r="AV104" s="13" t="s">
        <v>82</v>
      </c>
      <c r="AW104" s="13" t="s">
        <v>5</v>
      </c>
      <c r="AX104" s="13" t="s">
        <v>74</v>
      </c>
      <c r="AY104" s="249" t="s">
        <v>194</v>
      </c>
    </row>
    <row r="105" s="15" customFormat="1">
      <c r="A105" s="15"/>
      <c r="B105" s="261"/>
      <c r="C105" s="262"/>
      <c r="D105" s="241" t="s">
        <v>206</v>
      </c>
      <c r="E105" s="263" t="s">
        <v>20</v>
      </c>
      <c r="F105" s="264" t="s">
        <v>210</v>
      </c>
      <c r="G105" s="262"/>
      <c r="H105" s="265">
        <v>7.25</v>
      </c>
      <c r="I105" s="266"/>
      <c r="J105" s="266"/>
      <c r="K105" s="262"/>
      <c r="L105" s="262"/>
      <c r="M105" s="267"/>
      <c r="N105" s="268"/>
      <c r="O105" s="269"/>
      <c r="P105" s="269"/>
      <c r="Q105" s="269"/>
      <c r="R105" s="269"/>
      <c r="S105" s="269"/>
      <c r="T105" s="269"/>
      <c r="U105" s="269"/>
      <c r="V105" s="269"/>
      <c r="W105" s="269"/>
      <c r="X105" s="270"/>
      <c r="Y105" s="15"/>
      <c r="Z105" s="15"/>
      <c r="AA105" s="15"/>
      <c r="AB105" s="15"/>
      <c r="AC105" s="15"/>
      <c r="AD105" s="15"/>
      <c r="AE105" s="15"/>
      <c r="AT105" s="271" t="s">
        <v>206</v>
      </c>
      <c r="AU105" s="271" t="s">
        <v>84</v>
      </c>
      <c r="AV105" s="15" t="s">
        <v>202</v>
      </c>
      <c r="AW105" s="15" t="s">
        <v>5</v>
      </c>
      <c r="AX105" s="15" t="s">
        <v>82</v>
      </c>
      <c r="AY105" s="271" t="s">
        <v>194</v>
      </c>
    </row>
    <row r="106" s="2" customFormat="1" ht="33" customHeight="1">
      <c r="A106" s="41"/>
      <c r="B106" s="42"/>
      <c r="C106" s="220" t="s">
        <v>84</v>
      </c>
      <c r="D106" s="220" t="s">
        <v>197</v>
      </c>
      <c r="E106" s="221" t="s">
        <v>2744</v>
      </c>
      <c r="F106" s="222" t="s">
        <v>2745</v>
      </c>
      <c r="G106" s="223" t="s">
        <v>200</v>
      </c>
      <c r="H106" s="224">
        <v>53.034999999999997</v>
      </c>
      <c r="I106" s="225"/>
      <c r="J106" s="225"/>
      <c r="K106" s="226">
        <f>ROUND(P106*H106,2)</f>
        <v>0</v>
      </c>
      <c r="L106" s="222" t="s">
        <v>201</v>
      </c>
      <c r="M106" s="47"/>
      <c r="N106" s="227" t="s">
        <v>20</v>
      </c>
      <c r="O106" s="228" t="s">
        <v>43</v>
      </c>
      <c r="P106" s="229">
        <f>I106+J106</f>
        <v>0</v>
      </c>
      <c r="Q106" s="229">
        <f>ROUND(I106*H106,2)</f>
        <v>0</v>
      </c>
      <c r="R106" s="229">
        <f>ROUND(J106*H106,2)</f>
        <v>0</v>
      </c>
      <c r="S106" s="87"/>
      <c r="T106" s="230">
        <f>S106*H106</f>
        <v>0</v>
      </c>
      <c r="U106" s="230">
        <v>0</v>
      </c>
      <c r="V106" s="230">
        <f>U106*H106</f>
        <v>0</v>
      </c>
      <c r="W106" s="230">
        <v>0.44</v>
      </c>
      <c r="X106" s="231">
        <f>W106*H106</f>
        <v>23.3354</v>
      </c>
      <c r="Y106" s="41"/>
      <c r="Z106" s="41"/>
      <c r="AA106" s="41"/>
      <c r="AB106" s="41"/>
      <c r="AC106" s="41"/>
      <c r="AD106" s="41"/>
      <c r="AE106" s="41"/>
      <c r="AR106" s="232" t="s">
        <v>202</v>
      </c>
      <c r="AT106" s="232" t="s">
        <v>197</v>
      </c>
      <c r="AU106" s="232" t="s">
        <v>84</v>
      </c>
      <c r="AY106" s="20" t="s">
        <v>194</v>
      </c>
      <c r="BE106" s="233">
        <f>IF(O106="základní",K106,0)</f>
        <v>0</v>
      </c>
      <c r="BF106" s="233">
        <f>IF(O106="snížená",K106,0)</f>
        <v>0</v>
      </c>
      <c r="BG106" s="233">
        <f>IF(O106="zákl. přenesená",K106,0)</f>
        <v>0</v>
      </c>
      <c r="BH106" s="233">
        <f>IF(O106="sníž. přenesená",K106,0)</f>
        <v>0</v>
      </c>
      <c r="BI106" s="233">
        <f>IF(O106="nulová",K106,0)</f>
        <v>0</v>
      </c>
      <c r="BJ106" s="20" t="s">
        <v>82</v>
      </c>
      <c r="BK106" s="233">
        <f>ROUND(P106*H106,2)</f>
        <v>0</v>
      </c>
      <c r="BL106" s="20" t="s">
        <v>202</v>
      </c>
      <c r="BM106" s="232" t="s">
        <v>2746</v>
      </c>
    </row>
    <row r="107" s="2" customFormat="1">
      <c r="A107" s="41"/>
      <c r="B107" s="42"/>
      <c r="C107" s="43"/>
      <c r="D107" s="234" t="s">
        <v>204</v>
      </c>
      <c r="E107" s="43"/>
      <c r="F107" s="235" t="s">
        <v>2747</v>
      </c>
      <c r="G107" s="43"/>
      <c r="H107" s="43"/>
      <c r="I107" s="236"/>
      <c r="J107" s="236"/>
      <c r="K107" s="43"/>
      <c r="L107" s="43"/>
      <c r="M107" s="47"/>
      <c r="N107" s="237"/>
      <c r="O107" s="238"/>
      <c r="P107" s="87"/>
      <c r="Q107" s="87"/>
      <c r="R107" s="87"/>
      <c r="S107" s="87"/>
      <c r="T107" s="87"/>
      <c r="U107" s="87"/>
      <c r="V107" s="87"/>
      <c r="W107" s="87"/>
      <c r="X107" s="88"/>
      <c r="Y107" s="41"/>
      <c r="Z107" s="41"/>
      <c r="AA107" s="41"/>
      <c r="AB107" s="41"/>
      <c r="AC107" s="41"/>
      <c r="AD107" s="41"/>
      <c r="AE107" s="41"/>
      <c r="AT107" s="20" t="s">
        <v>204</v>
      </c>
      <c r="AU107" s="20" t="s">
        <v>84</v>
      </c>
    </row>
    <row r="108" s="13" customFormat="1">
      <c r="A108" s="13"/>
      <c r="B108" s="239"/>
      <c r="C108" s="240"/>
      <c r="D108" s="241" t="s">
        <v>206</v>
      </c>
      <c r="E108" s="242" t="s">
        <v>20</v>
      </c>
      <c r="F108" s="243" t="s">
        <v>2739</v>
      </c>
      <c r="G108" s="240"/>
      <c r="H108" s="242" t="s">
        <v>20</v>
      </c>
      <c r="I108" s="244"/>
      <c r="J108" s="244"/>
      <c r="K108" s="240"/>
      <c r="L108" s="240"/>
      <c r="M108" s="245"/>
      <c r="N108" s="246"/>
      <c r="O108" s="247"/>
      <c r="P108" s="247"/>
      <c r="Q108" s="247"/>
      <c r="R108" s="247"/>
      <c r="S108" s="247"/>
      <c r="T108" s="247"/>
      <c r="U108" s="247"/>
      <c r="V108" s="247"/>
      <c r="W108" s="247"/>
      <c r="X108" s="248"/>
      <c r="Y108" s="13"/>
      <c r="Z108" s="13"/>
      <c r="AA108" s="13"/>
      <c r="AB108" s="13"/>
      <c r="AC108" s="13"/>
      <c r="AD108" s="13"/>
      <c r="AE108" s="13"/>
      <c r="AT108" s="249" t="s">
        <v>206</v>
      </c>
      <c r="AU108" s="249" t="s">
        <v>84</v>
      </c>
      <c r="AV108" s="13" t="s">
        <v>82</v>
      </c>
      <c r="AW108" s="13" t="s">
        <v>5</v>
      </c>
      <c r="AX108" s="13" t="s">
        <v>74</v>
      </c>
      <c r="AY108" s="249" t="s">
        <v>194</v>
      </c>
    </row>
    <row r="109" s="13" customFormat="1">
      <c r="A109" s="13"/>
      <c r="B109" s="239"/>
      <c r="C109" s="240"/>
      <c r="D109" s="241" t="s">
        <v>206</v>
      </c>
      <c r="E109" s="242" t="s">
        <v>20</v>
      </c>
      <c r="F109" s="243" t="s">
        <v>2748</v>
      </c>
      <c r="G109" s="240"/>
      <c r="H109" s="242" t="s">
        <v>20</v>
      </c>
      <c r="I109" s="244"/>
      <c r="J109" s="244"/>
      <c r="K109" s="240"/>
      <c r="L109" s="240"/>
      <c r="M109" s="245"/>
      <c r="N109" s="246"/>
      <c r="O109" s="247"/>
      <c r="P109" s="247"/>
      <c r="Q109" s="247"/>
      <c r="R109" s="247"/>
      <c r="S109" s="247"/>
      <c r="T109" s="247"/>
      <c r="U109" s="247"/>
      <c r="V109" s="247"/>
      <c r="W109" s="247"/>
      <c r="X109" s="248"/>
      <c r="Y109" s="13"/>
      <c r="Z109" s="13"/>
      <c r="AA109" s="13"/>
      <c r="AB109" s="13"/>
      <c r="AC109" s="13"/>
      <c r="AD109" s="13"/>
      <c r="AE109" s="13"/>
      <c r="AT109" s="249" t="s">
        <v>206</v>
      </c>
      <c r="AU109" s="249" t="s">
        <v>84</v>
      </c>
      <c r="AV109" s="13" t="s">
        <v>82</v>
      </c>
      <c r="AW109" s="13" t="s">
        <v>5</v>
      </c>
      <c r="AX109" s="13" t="s">
        <v>74</v>
      </c>
      <c r="AY109" s="249" t="s">
        <v>194</v>
      </c>
    </row>
    <row r="110" s="13" customFormat="1">
      <c r="A110" s="13"/>
      <c r="B110" s="239"/>
      <c r="C110" s="240"/>
      <c r="D110" s="241" t="s">
        <v>206</v>
      </c>
      <c r="E110" s="242" t="s">
        <v>20</v>
      </c>
      <c r="F110" s="243" t="s">
        <v>2749</v>
      </c>
      <c r="G110" s="240"/>
      <c r="H110" s="242" t="s">
        <v>20</v>
      </c>
      <c r="I110" s="244"/>
      <c r="J110" s="244"/>
      <c r="K110" s="240"/>
      <c r="L110" s="240"/>
      <c r="M110" s="245"/>
      <c r="N110" s="246"/>
      <c r="O110" s="247"/>
      <c r="P110" s="247"/>
      <c r="Q110" s="247"/>
      <c r="R110" s="247"/>
      <c r="S110" s="247"/>
      <c r="T110" s="247"/>
      <c r="U110" s="247"/>
      <c r="V110" s="247"/>
      <c r="W110" s="247"/>
      <c r="X110" s="248"/>
      <c r="Y110" s="13"/>
      <c r="Z110" s="13"/>
      <c r="AA110" s="13"/>
      <c r="AB110" s="13"/>
      <c r="AC110" s="13"/>
      <c r="AD110" s="13"/>
      <c r="AE110" s="13"/>
      <c r="AT110" s="249" t="s">
        <v>206</v>
      </c>
      <c r="AU110" s="249" t="s">
        <v>84</v>
      </c>
      <c r="AV110" s="13" t="s">
        <v>82</v>
      </c>
      <c r="AW110" s="13" t="s">
        <v>5</v>
      </c>
      <c r="AX110" s="13" t="s">
        <v>74</v>
      </c>
      <c r="AY110" s="249" t="s">
        <v>194</v>
      </c>
    </row>
    <row r="111" s="14" customFormat="1">
      <c r="A111" s="14"/>
      <c r="B111" s="250"/>
      <c r="C111" s="251"/>
      <c r="D111" s="241" t="s">
        <v>206</v>
      </c>
      <c r="E111" s="252" t="s">
        <v>20</v>
      </c>
      <c r="F111" s="253" t="s">
        <v>2750</v>
      </c>
      <c r="G111" s="251"/>
      <c r="H111" s="254">
        <v>35.784999999999997</v>
      </c>
      <c r="I111" s="255"/>
      <c r="J111" s="255"/>
      <c r="K111" s="251"/>
      <c r="L111" s="251"/>
      <c r="M111" s="256"/>
      <c r="N111" s="257"/>
      <c r="O111" s="258"/>
      <c r="P111" s="258"/>
      <c r="Q111" s="258"/>
      <c r="R111" s="258"/>
      <c r="S111" s="258"/>
      <c r="T111" s="258"/>
      <c r="U111" s="258"/>
      <c r="V111" s="258"/>
      <c r="W111" s="258"/>
      <c r="X111" s="259"/>
      <c r="Y111" s="14"/>
      <c r="Z111" s="14"/>
      <c r="AA111" s="14"/>
      <c r="AB111" s="14"/>
      <c r="AC111" s="14"/>
      <c r="AD111" s="14"/>
      <c r="AE111" s="14"/>
      <c r="AT111" s="260" t="s">
        <v>206</v>
      </c>
      <c r="AU111" s="260" t="s">
        <v>84</v>
      </c>
      <c r="AV111" s="14" t="s">
        <v>84</v>
      </c>
      <c r="AW111" s="14" t="s">
        <v>5</v>
      </c>
      <c r="AX111" s="14" t="s">
        <v>74</v>
      </c>
      <c r="AY111" s="260" t="s">
        <v>194</v>
      </c>
    </row>
    <row r="112" s="13" customFormat="1">
      <c r="A112" s="13"/>
      <c r="B112" s="239"/>
      <c r="C112" s="240"/>
      <c r="D112" s="241" t="s">
        <v>206</v>
      </c>
      <c r="E112" s="242" t="s">
        <v>20</v>
      </c>
      <c r="F112" s="243" t="s">
        <v>2751</v>
      </c>
      <c r="G112" s="240"/>
      <c r="H112" s="242" t="s">
        <v>20</v>
      </c>
      <c r="I112" s="244"/>
      <c r="J112" s="244"/>
      <c r="K112" s="240"/>
      <c r="L112" s="240"/>
      <c r="M112" s="245"/>
      <c r="N112" s="246"/>
      <c r="O112" s="247"/>
      <c r="P112" s="247"/>
      <c r="Q112" s="247"/>
      <c r="R112" s="247"/>
      <c r="S112" s="247"/>
      <c r="T112" s="247"/>
      <c r="U112" s="247"/>
      <c r="V112" s="247"/>
      <c r="W112" s="247"/>
      <c r="X112" s="248"/>
      <c r="Y112" s="13"/>
      <c r="Z112" s="13"/>
      <c r="AA112" s="13"/>
      <c r="AB112" s="13"/>
      <c r="AC112" s="13"/>
      <c r="AD112" s="13"/>
      <c r="AE112" s="13"/>
      <c r="AT112" s="249" t="s">
        <v>206</v>
      </c>
      <c r="AU112" s="249" t="s">
        <v>84</v>
      </c>
      <c r="AV112" s="13" t="s">
        <v>82</v>
      </c>
      <c r="AW112" s="13" t="s">
        <v>5</v>
      </c>
      <c r="AX112" s="13" t="s">
        <v>74</v>
      </c>
      <c r="AY112" s="249" t="s">
        <v>194</v>
      </c>
    </row>
    <row r="113" s="13" customFormat="1">
      <c r="A113" s="13"/>
      <c r="B113" s="239"/>
      <c r="C113" s="240"/>
      <c r="D113" s="241" t="s">
        <v>206</v>
      </c>
      <c r="E113" s="242" t="s">
        <v>20</v>
      </c>
      <c r="F113" s="243" t="s">
        <v>2739</v>
      </c>
      <c r="G113" s="240"/>
      <c r="H113" s="242" t="s">
        <v>20</v>
      </c>
      <c r="I113" s="244"/>
      <c r="J113" s="244"/>
      <c r="K113" s="240"/>
      <c r="L113" s="240"/>
      <c r="M113" s="245"/>
      <c r="N113" s="246"/>
      <c r="O113" s="247"/>
      <c r="P113" s="247"/>
      <c r="Q113" s="247"/>
      <c r="R113" s="247"/>
      <c r="S113" s="247"/>
      <c r="T113" s="247"/>
      <c r="U113" s="247"/>
      <c r="V113" s="247"/>
      <c r="W113" s="247"/>
      <c r="X113" s="248"/>
      <c r="Y113" s="13"/>
      <c r="Z113" s="13"/>
      <c r="AA113" s="13"/>
      <c r="AB113" s="13"/>
      <c r="AC113" s="13"/>
      <c r="AD113" s="13"/>
      <c r="AE113" s="13"/>
      <c r="AT113" s="249" t="s">
        <v>206</v>
      </c>
      <c r="AU113" s="249" t="s">
        <v>84</v>
      </c>
      <c r="AV113" s="13" t="s">
        <v>82</v>
      </c>
      <c r="AW113" s="13" t="s">
        <v>5</v>
      </c>
      <c r="AX113" s="13" t="s">
        <v>74</v>
      </c>
      <c r="AY113" s="249" t="s">
        <v>194</v>
      </c>
    </row>
    <row r="114" s="13" customFormat="1">
      <c r="A114" s="13"/>
      <c r="B114" s="239"/>
      <c r="C114" s="240"/>
      <c r="D114" s="241" t="s">
        <v>206</v>
      </c>
      <c r="E114" s="242" t="s">
        <v>20</v>
      </c>
      <c r="F114" s="243" t="s">
        <v>2748</v>
      </c>
      <c r="G114" s="240"/>
      <c r="H114" s="242" t="s">
        <v>20</v>
      </c>
      <c r="I114" s="244"/>
      <c r="J114" s="244"/>
      <c r="K114" s="240"/>
      <c r="L114" s="240"/>
      <c r="M114" s="245"/>
      <c r="N114" s="246"/>
      <c r="O114" s="247"/>
      <c r="P114" s="247"/>
      <c r="Q114" s="247"/>
      <c r="R114" s="247"/>
      <c r="S114" s="247"/>
      <c r="T114" s="247"/>
      <c r="U114" s="247"/>
      <c r="V114" s="247"/>
      <c r="W114" s="247"/>
      <c r="X114" s="248"/>
      <c r="Y114" s="13"/>
      <c r="Z114" s="13"/>
      <c r="AA114" s="13"/>
      <c r="AB114" s="13"/>
      <c r="AC114" s="13"/>
      <c r="AD114" s="13"/>
      <c r="AE114" s="13"/>
      <c r="AT114" s="249" t="s">
        <v>206</v>
      </c>
      <c r="AU114" s="249" t="s">
        <v>84</v>
      </c>
      <c r="AV114" s="13" t="s">
        <v>82</v>
      </c>
      <c r="AW114" s="13" t="s">
        <v>5</v>
      </c>
      <c r="AX114" s="13" t="s">
        <v>74</v>
      </c>
      <c r="AY114" s="249" t="s">
        <v>194</v>
      </c>
    </row>
    <row r="115" s="13" customFormat="1">
      <c r="A115" s="13"/>
      <c r="B115" s="239"/>
      <c r="C115" s="240"/>
      <c r="D115" s="241" t="s">
        <v>206</v>
      </c>
      <c r="E115" s="242" t="s">
        <v>20</v>
      </c>
      <c r="F115" s="243" t="s">
        <v>2752</v>
      </c>
      <c r="G115" s="240"/>
      <c r="H115" s="242" t="s">
        <v>20</v>
      </c>
      <c r="I115" s="244"/>
      <c r="J115" s="244"/>
      <c r="K115" s="240"/>
      <c r="L115" s="240"/>
      <c r="M115" s="245"/>
      <c r="N115" s="246"/>
      <c r="O115" s="247"/>
      <c r="P115" s="247"/>
      <c r="Q115" s="247"/>
      <c r="R115" s="247"/>
      <c r="S115" s="247"/>
      <c r="T115" s="247"/>
      <c r="U115" s="247"/>
      <c r="V115" s="247"/>
      <c r="W115" s="247"/>
      <c r="X115" s="248"/>
      <c r="Y115" s="13"/>
      <c r="Z115" s="13"/>
      <c r="AA115" s="13"/>
      <c r="AB115" s="13"/>
      <c r="AC115" s="13"/>
      <c r="AD115" s="13"/>
      <c r="AE115" s="13"/>
      <c r="AT115" s="249" t="s">
        <v>206</v>
      </c>
      <c r="AU115" s="249" t="s">
        <v>84</v>
      </c>
      <c r="AV115" s="13" t="s">
        <v>82</v>
      </c>
      <c r="AW115" s="13" t="s">
        <v>5</v>
      </c>
      <c r="AX115" s="13" t="s">
        <v>74</v>
      </c>
      <c r="AY115" s="249" t="s">
        <v>194</v>
      </c>
    </row>
    <row r="116" s="14" customFormat="1">
      <c r="A116" s="14"/>
      <c r="B116" s="250"/>
      <c r="C116" s="251"/>
      <c r="D116" s="241" t="s">
        <v>206</v>
      </c>
      <c r="E116" s="252" t="s">
        <v>20</v>
      </c>
      <c r="F116" s="253" t="s">
        <v>2753</v>
      </c>
      <c r="G116" s="251"/>
      <c r="H116" s="254">
        <v>6</v>
      </c>
      <c r="I116" s="255"/>
      <c r="J116" s="255"/>
      <c r="K116" s="251"/>
      <c r="L116" s="251"/>
      <c r="M116" s="256"/>
      <c r="N116" s="257"/>
      <c r="O116" s="258"/>
      <c r="P116" s="258"/>
      <c r="Q116" s="258"/>
      <c r="R116" s="258"/>
      <c r="S116" s="258"/>
      <c r="T116" s="258"/>
      <c r="U116" s="258"/>
      <c r="V116" s="258"/>
      <c r="W116" s="258"/>
      <c r="X116" s="259"/>
      <c r="Y116" s="14"/>
      <c r="Z116" s="14"/>
      <c r="AA116" s="14"/>
      <c r="AB116" s="14"/>
      <c r="AC116" s="14"/>
      <c r="AD116" s="14"/>
      <c r="AE116" s="14"/>
      <c r="AT116" s="260" t="s">
        <v>206</v>
      </c>
      <c r="AU116" s="260" t="s">
        <v>84</v>
      </c>
      <c r="AV116" s="14" t="s">
        <v>84</v>
      </c>
      <c r="AW116" s="14" t="s">
        <v>5</v>
      </c>
      <c r="AX116" s="14" t="s">
        <v>74</v>
      </c>
      <c r="AY116" s="260" t="s">
        <v>194</v>
      </c>
    </row>
    <row r="117" s="13" customFormat="1">
      <c r="A117" s="13"/>
      <c r="B117" s="239"/>
      <c r="C117" s="240"/>
      <c r="D117" s="241" t="s">
        <v>206</v>
      </c>
      <c r="E117" s="242" t="s">
        <v>20</v>
      </c>
      <c r="F117" s="243" t="s">
        <v>2751</v>
      </c>
      <c r="G117" s="240"/>
      <c r="H117" s="242" t="s">
        <v>20</v>
      </c>
      <c r="I117" s="244"/>
      <c r="J117" s="244"/>
      <c r="K117" s="240"/>
      <c r="L117" s="240"/>
      <c r="M117" s="245"/>
      <c r="N117" s="246"/>
      <c r="O117" s="247"/>
      <c r="P117" s="247"/>
      <c r="Q117" s="247"/>
      <c r="R117" s="247"/>
      <c r="S117" s="247"/>
      <c r="T117" s="247"/>
      <c r="U117" s="247"/>
      <c r="V117" s="247"/>
      <c r="W117" s="247"/>
      <c r="X117" s="248"/>
      <c r="Y117" s="13"/>
      <c r="Z117" s="13"/>
      <c r="AA117" s="13"/>
      <c r="AB117" s="13"/>
      <c r="AC117" s="13"/>
      <c r="AD117" s="13"/>
      <c r="AE117" s="13"/>
      <c r="AT117" s="249" t="s">
        <v>206</v>
      </c>
      <c r="AU117" s="249" t="s">
        <v>84</v>
      </c>
      <c r="AV117" s="13" t="s">
        <v>82</v>
      </c>
      <c r="AW117" s="13" t="s">
        <v>5</v>
      </c>
      <c r="AX117" s="13" t="s">
        <v>74</v>
      </c>
      <c r="AY117" s="249" t="s">
        <v>194</v>
      </c>
    </row>
    <row r="118" s="13" customFormat="1">
      <c r="A118" s="13"/>
      <c r="B118" s="239"/>
      <c r="C118" s="240"/>
      <c r="D118" s="241" t="s">
        <v>206</v>
      </c>
      <c r="E118" s="242" t="s">
        <v>20</v>
      </c>
      <c r="F118" s="243" t="s">
        <v>2739</v>
      </c>
      <c r="G118" s="240"/>
      <c r="H118" s="242" t="s">
        <v>20</v>
      </c>
      <c r="I118" s="244"/>
      <c r="J118" s="244"/>
      <c r="K118" s="240"/>
      <c r="L118" s="240"/>
      <c r="M118" s="245"/>
      <c r="N118" s="246"/>
      <c r="O118" s="247"/>
      <c r="P118" s="247"/>
      <c r="Q118" s="247"/>
      <c r="R118" s="247"/>
      <c r="S118" s="247"/>
      <c r="T118" s="247"/>
      <c r="U118" s="247"/>
      <c r="V118" s="247"/>
      <c r="W118" s="247"/>
      <c r="X118" s="248"/>
      <c r="Y118" s="13"/>
      <c r="Z118" s="13"/>
      <c r="AA118" s="13"/>
      <c r="AB118" s="13"/>
      <c r="AC118" s="13"/>
      <c r="AD118" s="13"/>
      <c r="AE118" s="13"/>
      <c r="AT118" s="249" t="s">
        <v>206</v>
      </c>
      <c r="AU118" s="249" t="s">
        <v>84</v>
      </c>
      <c r="AV118" s="13" t="s">
        <v>82</v>
      </c>
      <c r="AW118" s="13" t="s">
        <v>5</v>
      </c>
      <c r="AX118" s="13" t="s">
        <v>74</v>
      </c>
      <c r="AY118" s="249" t="s">
        <v>194</v>
      </c>
    </row>
    <row r="119" s="13" customFormat="1">
      <c r="A119" s="13"/>
      <c r="B119" s="239"/>
      <c r="C119" s="240"/>
      <c r="D119" s="241" t="s">
        <v>206</v>
      </c>
      <c r="E119" s="242" t="s">
        <v>20</v>
      </c>
      <c r="F119" s="243" t="s">
        <v>2748</v>
      </c>
      <c r="G119" s="240"/>
      <c r="H119" s="242" t="s">
        <v>20</v>
      </c>
      <c r="I119" s="244"/>
      <c r="J119" s="244"/>
      <c r="K119" s="240"/>
      <c r="L119" s="240"/>
      <c r="M119" s="245"/>
      <c r="N119" s="246"/>
      <c r="O119" s="247"/>
      <c r="P119" s="247"/>
      <c r="Q119" s="247"/>
      <c r="R119" s="247"/>
      <c r="S119" s="247"/>
      <c r="T119" s="247"/>
      <c r="U119" s="247"/>
      <c r="V119" s="247"/>
      <c r="W119" s="247"/>
      <c r="X119" s="248"/>
      <c r="Y119" s="13"/>
      <c r="Z119" s="13"/>
      <c r="AA119" s="13"/>
      <c r="AB119" s="13"/>
      <c r="AC119" s="13"/>
      <c r="AD119" s="13"/>
      <c r="AE119" s="13"/>
      <c r="AT119" s="249" t="s">
        <v>206</v>
      </c>
      <c r="AU119" s="249" t="s">
        <v>84</v>
      </c>
      <c r="AV119" s="13" t="s">
        <v>82</v>
      </c>
      <c r="AW119" s="13" t="s">
        <v>5</v>
      </c>
      <c r="AX119" s="13" t="s">
        <v>74</v>
      </c>
      <c r="AY119" s="249" t="s">
        <v>194</v>
      </c>
    </row>
    <row r="120" s="13" customFormat="1">
      <c r="A120" s="13"/>
      <c r="B120" s="239"/>
      <c r="C120" s="240"/>
      <c r="D120" s="241" t="s">
        <v>206</v>
      </c>
      <c r="E120" s="242" t="s">
        <v>20</v>
      </c>
      <c r="F120" s="243" t="s">
        <v>2754</v>
      </c>
      <c r="G120" s="240"/>
      <c r="H120" s="242" t="s">
        <v>20</v>
      </c>
      <c r="I120" s="244"/>
      <c r="J120" s="244"/>
      <c r="K120" s="240"/>
      <c r="L120" s="240"/>
      <c r="M120" s="245"/>
      <c r="N120" s="246"/>
      <c r="O120" s="247"/>
      <c r="P120" s="247"/>
      <c r="Q120" s="247"/>
      <c r="R120" s="247"/>
      <c r="S120" s="247"/>
      <c r="T120" s="247"/>
      <c r="U120" s="247"/>
      <c r="V120" s="247"/>
      <c r="W120" s="247"/>
      <c r="X120" s="248"/>
      <c r="Y120" s="13"/>
      <c r="Z120" s="13"/>
      <c r="AA120" s="13"/>
      <c r="AB120" s="13"/>
      <c r="AC120" s="13"/>
      <c r="AD120" s="13"/>
      <c r="AE120" s="13"/>
      <c r="AT120" s="249" t="s">
        <v>206</v>
      </c>
      <c r="AU120" s="249" t="s">
        <v>84</v>
      </c>
      <c r="AV120" s="13" t="s">
        <v>82</v>
      </c>
      <c r="AW120" s="13" t="s">
        <v>5</v>
      </c>
      <c r="AX120" s="13" t="s">
        <v>74</v>
      </c>
      <c r="AY120" s="249" t="s">
        <v>194</v>
      </c>
    </row>
    <row r="121" s="14" customFormat="1">
      <c r="A121" s="14"/>
      <c r="B121" s="250"/>
      <c r="C121" s="251"/>
      <c r="D121" s="241" t="s">
        <v>206</v>
      </c>
      <c r="E121" s="252" t="s">
        <v>20</v>
      </c>
      <c r="F121" s="253" t="s">
        <v>2742</v>
      </c>
      <c r="G121" s="251"/>
      <c r="H121" s="254">
        <v>7.25</v>
      </c>
      <c r="I121" s="255"/>
      <c r="J121" s="255"/>
      <c r="K121" s="251"/>
      <c r="L121" s="251"/>
      <c r="M121" s="256"/>
      <c r="N121" s="257"/>
      <c r="O121" s="258"/>
      <c r="P121" s="258"/>
      <c r="Q121" s="258"/>
      <c r="R121" s="258"/>
      <c r="S121" s="258"/>
      <c r="T121" s="258"/>
      <c r="U121" s="258"/>
      <c r="V121" s="258"/>
      <c r="W121" s="258"/>
      <c r="X121" s="259"/>
      <c r="Y121" s="14"/>
      <c r="Z121" s="14"/>
      <c r="AA121" s="14"/>
      <c r="AB121" s="14"/>
      <c r="AC121" s="14"/>
      <c r="AD121" s="14"/>
      <c r="AE121" s="14"/>
      <c r="AT121" s="260" t="s">
        <v>206</v>
      </c>
      <c r="AU121" s="260" t="s">
        <v>84</v>
      </c>
      <c r="AV121" s="14" t="s">
        <v>84</v>
      </c>
      <c r="AW121" s="14" t="s">
        <v>5</v>
      </c>
      <c r="AX121" s="14" t="s">
        <v>74</v>
      </c>
      <c r="AY121" s="260" t="s">
        <v>194</v>
      </c>
    </row>
    <row r="122" s="13" customFormat="1">
      <c r="A122" s="13"/>
      <c r="B122" s="239"/>
      <c r="C122" s="240"/>
      <c r="D122" s="241" t="s">
        <v>206</v>
      </c>
      <c r="E122" s="242" t="s">
        <v>20</v>
      </c>
      <c r="F122" s="243" t="s">
        <v>2755</v>
      </c>
      <c r="G122" s="240"/>
      <c r="H122" s="242" t="s">
        <v>20</v>
      </c>
      <c r="I122" s="244"/>
      <c r="J122" s="244"/>
      <c r="K122" s="240"/>
      <c r="L122" s="240"/>
      <c r="M122" s="245"/>
      <c r="N122" s="246"/>
      <c r="O122" s="247"/>
      <c r="P122" s="247"/>
      <c r="Q122" s="247"/>
      <c r="R122" s="247"/>
      <c r="S122" s="247"/>
      <c r="T122" s="247"/>
      <c r="U122" s="247"/>
      <c r="V122" s="247"/>
      <c r="W122" s="247"/>
      <c r="X122" s="248"/>
      <c r="Y122" s="13"/>
      <c r="Z122" s="13"/>
      <c r="AA122" s="13"/>
      <c r="AB122" s="13"/>
      <c r="AC122" s="13"/>
      <c r="AD122" s="13"/>
      <c r="AE122" s="13"/>
      <c r="AT122" s="249" t="s">
        <v>206</v>
      </c>
      <c r="AU122" s="249" t="s">
        <v>84</v>
      </c>
      <c r="AV122" s="13" t="s">
        <v>82</v>
      </c>
      <c r="AW122" s="13" t="s">
        <v>5</v>
      </c>
      <c r="AX122" s="13" t="s">
        <v>74</v>
      </c>
      <c r="AY122" s="249" t="s">
        <v>194</v>
      </c>
    </row>
    <row r="123" s="13" customFormat="1">
      <c r="A123" s="13"/>
      <c r="B123" s="239"/>
      <c r="C123" s="240"/>
      <c r="D123" s="241" t="s">
        <v>206</v>
      </c>
      <c r="E123" s="242" t="s">
        <v>20</v>
      </c>
      <c r="F123" s="243" t="s">
        <v>2739</v>
      </c>
      <c r="G123" s="240"/>
      <c r="H123" s="242" t="s">
        <v>20</v>
      </c>
      <c r="I123" s="244"/>
      <c r="J123" s="244"/>
      <c r="K123" s="240"/>
      <c r="L123" s="240"/>
      <c r="M123" s="245"/>
      <c r="N123" s="246"/>
      <c r="O123" s="247"/>
      <c r="P123" s="247"/>
      <c r="Q123" s="247"/>
      <c r="R123" s="247"/>
      <c r="S123" s="247"/>
      <c r="T123" s="247"/>
      <c r="U123" s="247"/>
      <c r="V123" s="247"/>
      <c r="W123" s="247"/>
      <c r="X123" s="248"/>
      <c r="Y123" s="13"/>
      <c r="Z123" s="13"/>
      <c r="AA123" s="13"/>
      <c r="AB123" s="13"/>
      <c r="AC123" s="13"/>
      <c r="AD123" s="13"/>
      <c r="AE123" s="13"/>
      <c r="AT123" s="249" t="s">
        <v>206</v>
      </c>
      <c r="AU123" s="249" t="s">
        <v>84</v>
      </c>
      <c r="AV123" s="13" t="s">
        <v>82</v>
      </c>
      <c r="AW123" s="13" t="s">
        <v>5</v>
      </c>
      <c r="AX123" s="13" t="s">
        <v>74</v>
      </c>
      <c r="AY123" s="249" t="s">
        <v>194</v>
      </c>
    </row>
    <row r="124" s="13" customFormat="1">
      <c r="A124" s="13"/>
      <c r="B124" s="239"/>
      <c r="C124" s="240"/>
      <c r="D124" s="241" t="s">
        <v>206</v>
      </c>
      <c r="E124" s="242" t="s">
        <v>20</v>
      </c>
      <c r="F124" s="243" t="s">
        <v>2748</v>
      </c>
      <c r="G124" s="240"/>
      <c r="H124" s="242" t="s">
        <v>20</v>
      </c>
      <c r="I124" s="244"/>
      <c r="J124" s="244"/>
      <c r="K124" s="240"/>
      <c r="L124" s="240"/>
      <c r="M124" s="245"/>
      <c r="N124" s="246"/>
      <c r="O124" s="247"/>
      <c r="P124" s="247"/>
      <c r="Q124" s="247"/>
      <c r="R124" s="247"/>
      <c r="S124" s="247"/>
      <c r="T124" s="247"/>
      <c r="U124" s="247"/>
      <c r="V124" s="247"/>
      <c r="W124" s="247"/>
      <c r="X124" s="248"/>
      <c r="Y124" s="13"/>
      <c r="Z124" s="13"/>
      <c r="AA124" s="13"/>
      <c r="AB124" s="13"/>
      <c r="AC124" s="13"/>
      <c r="AD124" s="13"/>
      <c r="AE124" s="13"/>
      <c r="AT124" s="249" t="s">
        <v>206</v>
      </c>
      <c r="AU124" s="249" t="s">
        <v>84</v>
      </c>
      <c r="AV124" s="13" t="s">
        <v>82</v>
      </c>
      <c r="AW124" s="13" t="s">
        <v>5</v>
      </c>
      <c r="AX124" s="13" t="s">
        <v>74</v>
      </c>
      <c r="AY124" s="249" t="s">
        <v>194</v>
      </c>
    </row>
    <row r="125" s="13" customFormat="1">
      <c r="A125" s="13"/>
      <c r="B125" s="239"/>
      <c r="C125" s="240"/>
      <c r="D125" s="241" t="s">
        <v>206</v>
      </c>
      <c r="E125" s="242" t="s">
        <v>20</v>
      </c>
      <c r="F125" s="243" t="s">
        <v>2756</v>
      </c>
      <c r="G125" s="240"/>
      <c r="H125" s="242" t="s">
        <v>20</v>
      </c>
      <c r="I125" s="244"/>
      <c r="J125" s="244"/>
      <c r="K125" s="240"/>
      <c r="L125" s="240"/>
      <c r="M125" s="245"/>
      <c r="N125" s="246"/>
      <c r="O125" s="247"/>
      <c r="P125" s="247"/>
      <c r="Q125" s="247"/>
      <c r="R125" s="247"/>
      <c r="S125" s="247"/>
      <c r="T125" s="247"/>
      <c r="U125" s="247"/>
      <c r="V125" s="247"/>
      <c r="W125" s="247"/>
      <c r="X125" s="248"/>
      <c r="Y125" s="13"/>
      <c r="Z125" s="13"/>
      <c r="AA125" s="13"/>
      <c r="AB125" s="13"/>
      <c r="AC125" s="13"/>
      <c r="AD125" s="13"/>
      <c r="AE125" s="13"/>
      <c r="AT125" s="249" t="s">
        <v>206</v>
      </c>
      <c r="AU125" s="249" t="s">
        <v>84</v>
      </c>
      <c r="AV125" s="13" t="s">
        <v>82</v>
      </c>
      <c r="AW125" s="13" t="s">
        <v>5</v>
      </c>
      <c r="AX125" s="13" t="s">
        <v>74</v>
      </c>
      <c r="AY125" s="249" t="s">
        <v>194</v>
      </c>
    </row>
    <row r="126" s="14" customFormat="1">
      <c r="A126" s="14"/>
      <c r="B126" s="250"/>
      <c r="C126" s="251"/>
      <c r="D126" s="241" t="s">
        <v>206</v>
      </c>
      <c r="E126" s="252" t="s">
        <v>20</v>
      </c>
      <c r="F126" s="253" t="s">
        <v>2757</v>
      </c>
      <c r="G126" s="251"/>
      <c r="H126" s="254">
        <v>4</v>
      </c>
      <c r="I126" s="255"/>
      <c r="J126" s="255"/>
      <c r="K126" s="251"/>
      <c r="L126" s="251"/>
      <c r="M126" s="256"/>
      <c r="N126" s="257"/>
      <c r="O126" s="258"/>
      <c r="P126" s="258"/>
      <c r="Q126" s="258"/>
      <c r="R126" s="258"/>
      <c r="S126" s="258"/>
      <c r="T126" s="258"/>
      <c r="U126" s="258"/>
      <c r="V126" s="258"/>
      <c r="W126" s="258"/>
      <c r="X126" s="259"/>
      <c r="Y126" s="14"/>
      <c r="Z126" s="14"/>
      <c r="AA126" s="14"/>
      <c r="AB126" s="14"/>
      <c r="AC126" s="14"/>
      <c r="AD126" s="14"/>
      <c r="AE126" s="14"/>
      <c r="AT126" s="260" t="s">
        <v>206</v>
      </c>
      <c r="AU126" s="260" t="s">
        <v>84</v>
      </c>
      <c r="AV126" s="14" t="s">
        <v>84</v>
      </c>
      <c r="AW126" s="14" t="s">
        <v>5</v>
      </c>
      <c r="AX126" s="14" t="s">
        <v>74</v>
      </c>
      <c r="AY126" s="260" t="s">
        <v>194</v>
      </c>
    </row>
    <row r="127" s="13" customFormat="1">
      <c r="A127" s="13"/>
      <c r="B127" s="239"/>
      <c r="C127" s="240"/>
      <c r="D127" s="241" t="s">
        <v>206</v>
      </c>
      <c r="E127" s="242" t="s">
        <v>20</v>
      </c>
      <c r="F127" s="243" t="s">
        <v>2755</v>
      </c>
      <c r="G127" s="240"/>
      <c r="H127" s="242" t="s">
        <v>20</v>
      </c>
      <c r="I127" s="244"/>
      <c r="J127" s="244"/>
      <c r="K127" s="240"/>
      <c r="L127" s="240"/>
      <c r="M127" s="245"/>
      <c r="N127" s="246"/>
      <c r="O127" s="247"/>
      <c r="P127" s="247"/>
      <c r="Q127" s="247"/>
      <c r="R127" s="247"/>
      <c r="S127" s="247"/>
      <c r="T127" s="247"/>
      <c r="U127" s="247"/>
      <c r="V127" s="247"/>
      <c r="W127" s="247"/>
      <c r="X127" s="248"/>
      <c r="Y127" s="13"/>
      <c r="Z127" s="13"/>
      <c r="AA127" s="13"/>
      <c r="AB127" s="13"/>
      <c r="AC127" s="13"/>
      <c r="AD127" s="13"/>
      <c r="AE127" s="13"/>
      <c r="AT127" s="249" t="s">
        <v>206</v>
      </c>
      <c r="AU127" s="249" t="s">
        <v>84</v>
      </c>
      <c r="AV127" s="13" t="s">
        <v>82</v>
      </c>
      <c r="AW127" s="13" t="s">
        <v>5</v>
      </c>
      <c r="AX127" s="13" t="s">
        <v>74</v>
      </c>
      <c r="AY127" s="249" t="s">
        <v>194</v>
      </c>
    </row>
    <row r="128" s="15" customFormat="1">
      <c r="A128" s="15"/>
      <c r="B128" s="261"/>
      <c r="C128" s="262"/>
      <c r="D128" s="241" t="s">
        <v>206</v>
      </c>
      <c r="E128" s="263" t="s">
        <v>20</v>
      </c>
      <c r="F128" s="264" t="s">
        <v>210</v>
      </c>
      <c r="G128" s="262"/>
      <c r="H128" s="265">
        <v>53.034999999999997</v>
      </c>
      <c r="I128" s="266"/>
      <c r="J128" s="266"/>
      <c r="K128" s="262"/>
      <c r="L128" s="262"/>
      <c r="M128" s="267"/>
      <c r="N128" s="268"/>
      <c r="O128" s="269"/>
      <c r="P128" s="269"/>
      <c r="Q128" s="269"/>
      <c r="R128" s="269"/>
      <c r="S128" s="269"/>
      <c r="T128" s="269"/>
      <c r="U128" s="269"/>
      <c r="V128" s="269"/>
      <c r="W128" s="269"/>
      <c r="X128" s="270"/>
      <c r="Y128" s="15"/>
      <c r="Z128" s="15"/>
      <c r="AA128" s="15"/>
      <c r="AB128" s="15"/>
      <c r="AC128" s="15"/>
      <c r="AD128" s="15"/>
      <c r="AE128" s="15"/>
      <c r="AT128" s="271" t="s">
        <v>206</v>
      </c>
      <c r="AU128" s="271" t="s">
        <v>84</v>
      </c>
      <c r="AV128" s="15" t="s">
        <v>202</v>
      </c>
      <c r="AW128" s="15" t="s">
        <v>5</v>
      </c>
      <c r="AX128" s="15" t="s">
        <v>82</v>
      </c>
      <c r="AY128" s="271" t="s">
        <v>194</v>
      </c>
    </row>
    <row r="129" s="2" customFormat="1" ht="24.15" customHeight="1">
      <c r="A129" s="41"/>
      <c r="B129" s="42"/>
      <c r="C129" s="220" t="s">
        <v>215</v>
      </c>
      <c r="D129" s="220" t="s">
        <v>197</v>
      </c>
      <c r="E129" s="221" t="s">
        <v>2758</v>
      </c>
      <c r="F129" s="222" t="s">
        <v>2759</v>
      </c>
      <c r="G129" s="223" t="s">
        <v>200</v>
      </c>
      <c r="H129" s="224">
        <v>45.784999999999997</v>
      </c>
      <c r="I129" s="225"/>
      <c r="J129" s="225"/>
      <c r="K129" s="226">
        <f>ROUND(P129*H129,2)</f>
        <v>0</v>
      </c>
      <c r="L129" s="222" t="s">
        <v>201</v>
      </c>
      <c r="M129" s="47"/>
      <c r="N129" s="227" t="s">
        <v>20</v>
      </c>
      <c r="O129" s="228" t="s">
        <v>43</v>
      </c>
      <c r="P129" s="229">
        <f>I129+J129</f>
        <v>0</v>
      </c>
      <c r="Q129" s="229">
        <f>ROUND(I129*H129,2)</f>
        <v>0</v>
      </c>
      <c r="R129" s="229">
        <f>ROUND(J129*H129,2)</f>
        <v>0</v>
      </c>
      <c r="S129" s="87"/>
      <c r="T129" s="230">
        <f>S129*H129</f>
        <v>0</v>
      </c>
      <c r="U129" s="230">
        <v>0</v>
      </c>
      <c r="V129" s="230">
        <f>U129*H129</f>
        <v>0</v>
      </c>
      <c r="W129" s="230">
        <v>0.23999999999999999</v>
      </c>
      <c r="X129" s="231">
        <f>W129*H129</f>
        <v>10.988399999999999</v>
      </c>
      <c r="Y129" s="41"/>
      <c r="Z129" s="41"/>
      <c r="AA129" s="41"/>
      <c r="AB129" s="41"/>
      <c r="AC129" s="41"/>
      <c r="AD129" s="41"/>
      <c r="AE129" s="41"/>
      <c r="AR129" s="232" t="s">
        <v>202</v>
      </c>
      <c r="AT129" s="232" t="s">
        <v>197</v>
      </c>
      <c r="AU129" s="232" t="s">
        <v>84</v>
      </c>
      <c r="AY129" s="20" t="s">
        <v>194</v>
      </c>
      <c r="BE129" s="233">
        <f>IF(O129="základní",K129,0)</f>
        <v>0</v>
      </c>
      <c r="BF129" s="233">
        <f>IF(O129="snížená",K129,0)</f>
        <v>0</v>
      </c>
      <c r="BG129" s="233">
        <f>IF(O129="zákl. přenesená",K129,0)</f>
        <v>0</v>
      </c>
      <c r="BH129" s="233">
        <f>IF(O129="sníž. přenesená",K129,0)</f>
        <v>0</v>
      </c>
      <c r="BI129" s="233">
        <f>IF(O129="nulová",K129,0)</f>
        <v>0</v>
      </c>
      <c r="BJ129" s="20" t="s">
        <v>82</v>
      </c>
      <c r="BK129" s="233">
        <f>ROUND(P129*H129,2)</f>
        <v>0</v>
      </c>
      <c r="BL129" s="20" t="s">
        <v>202</v>
      </c>
      <c r="BM129" s="232" t="s">
        <v>2760</v>
      </c>
    </row>
    <row r="130" s="2" customFormat="1">
      <c r="A130" s="41"/>
      <c r="B130" s="42"/>
      <c r="C130" s="43"/>
      <c r="D130" s="234" t="s">
        <v>204</v>
      </c>
      <c r="E130" s="43"/>
      <c r="F130" s="235" t="s">
        <v>2761</v>
      </c>
      <c r="G130" s="43"/>
      <c r="H130" s="43"/>
      <c r="I130" s="236"/>
      <c r="J130" s="236"/>
      <c r="K130" s="43"/>
      <c r="L130" s="43"/>
      <c r="M130" s="47"/>
      <c r="N130" s="237"/>
      <c r="O130" s="238"/>
      <c r="P130" s="87"/>
      <c r="Q130" s="87"/>
      <c r="R130" s="87"/>
      <c r="S130" s="87"/>
      <c r="T130" s="87"/>
      <c r="U130" s="87"/>
      <c r="V130" s="87"/>
      <c r="W130" s="87"/>
      <c r="X130" s="88"/>
      <c r="Y130" s="41"/>
      <c r="Z130" s="41"/>
      <c r="AA130" s="41"/>
      <c r="AB130" s="41"/>
      <c r="AC130" s="41"/>
      <c r="AD130" s="41"/>
      <c r="AE130" s="41"/>
      <c r="AT130" s="20" t="s">
        <v>204</v>
      </c>
      <c r="AU130" s="20" t="s">
        <v>84</v>
      </c>
    </row>
    <row r="131" s="13" customFormat="1">
      <c r="A131" s="13"/>
      <c r="B131" s="239"/>
      <c r="C131" s="240"/>
      <c r="D131" s="241" t="s">
        <v>206</v>
      </c>
      <c r="E131" s="242" t="s">
        <v>20</v>
      </c>
      <c r="F131" s="243" t="s">
        <v>2739</v>
      </c>
      <c r="G131" s="240"/>
      <c r="H131" s="242" t="s">
        <v>20</v>
      </c>
      <c r="I131" s="244"/>
      <c r="J131" s="244"/>
      <c r="K131" s="240"/>
      <c r="L131" s="240"/>
      <c r="M131" s="245"/>
      <c r="N131" s="246"/>
      <c r="O131" s="247"/>
      <c r="P131" s="247"/>
      <c r="Q131" s="247"/>
      <c r="R131" s="247"/>
      <c r="S131" s="247"/>
      <c r="T131" s="247"/>
      <c r="U131" s="247"/>
      <c r="V131" s="247"/>
      <c r="W131" s="247"/>
      <c r="X131" s="248"/>
      <c r="Y131" s="13"/>
      <c r="Z131" s="13"/>
      <c r="AA131" s="13"/>
      <c r="AB131" s="13"/>
      <c r="AC131" s="13"/>
      <c r="AD131" s="13"/>
      <c r="AE131" s="13"/>
      <c r="AT131" s="249" t="s">
        <v>206</v>
      </c>
      <c r="AU131" s="249" t="s">
        <v>84</v>
      </c>
      <c r="AV131" s="13" t="s">
        <v>82</v>
      </c>
      <c r="AW131" s="13" t="s">
        <v>5</v>
      </c>
      <c r="AX131" s="13" t="s">
        <v>74</v>
      </c>
      <c r="AY131" s="249" t="s">
        <v>194</v>
      </c>
    </row>
    <row r="132" s="13" customFormat="1">
      <c r="A132" s="13"/>
      <c r="B132" s="239"/>
      <c r="C132" s="240"/>
      <c r="D132" s="241" t="s">
        <v>206</v>
      </c>
      <c r="E132" s="242" t="s">
        <v>20</v>
      </c>
      <c r="F132" s="243" t="s">
        <v>2762</v>
      </c>
      <c r="G132" s="240"/>
      <c r="H132" s="242" t="s">
        <v>20</v>
      </c>
      <c r="I132" s="244"/>
      <c r="J132" s="244"/>
      <c r="K132" s="240"/>
      <c r="L132" s="240"/>
      <c r="M132" s="245"/>
      <c r="N132" s="246"/>
      <c r="O132" s="247"/>
      <c r="P132" s="247"/>
      <c r="Q132" s="247"/>
      <c r="R132" s="247"/>
      <c r="S132" s="247"/>
      <c r="T132" s="247"/>
      <c r="U132" s="247"/>
      <c r="V132" s="247"/>
      <c r="W132" s="247"/>
      <c r="X132" s="248"/>
      <c r="Y132" s="13"/>
      <c r="Z132" s="13"/>
      <c r="AA132" s="13"/>
      <c r="AB132" s="13"/>
      <c r="AC132" s="13"/>
      <c r="AD132" s="13"/>
      <c r="AE132" s="13"/>
      <c r="AT132" s="249" t="s">
        <v>206</v>
      </c>
      <c r="AU132" s="249" t="s">
        <v>84</v>
      </c>
      <c r="AV132" s="13" t="s">
        <v>82</v>
      </c>
      <c r="AW132" s="13" t="s">
        <v>5</v>
      </c>
      <c r="AX132" s="13" t="s">
        <v>74</v>
      </c>
      <c r="AY132" s="249" t="s">
        <v>194</v>
      </c>
    </row>
    <row r="133" s="13" customFormat="1">
      <c r="A133" s="13"/>
      <c r="B133" s="239"/>
      <c r="C133" s="240"/>
      <c r="D133" s="241" t="s">
        <v>206</v>
      </c>
      <c r="E133" s="242" t="s">
        <v>20</v>
      </c>
      <c r="F133" s="243" t="s">
        <v>2763</v>
      </c>
      <c r="G133" s="240"/>
      <c r="H133" s="242" t="s">
        <v>20</v>
      </c>
      <c r="I133" s="244"/>
      <c r="J133" s="244"/>
      <c r="K133" s="240"/>
      <c r="L133" s="240"/>
      <c r="M133" s="245"/>
      <c r="N133" s="246"/>
      <c r="O133" s="247"/>
      <c r="P133" s="247"/>
      <c r="Q133" s="247"/>
      <c r="R133" s="247"/>
      <c r="S133" s="247"/>
      <c r="T133" s="247"/>
      <c r="U133" s="247"/>
      <c r="V133" s="247"/>
      <c r="W133" s="247"/>
      <c r="X133" s="248"/>
      <c r="Y133" s="13"/>
      <c r="Z133" s="13"/>
      <c r="AA133" s="13"/>
      <c r="AB133" s="13"/>
      <c r="AC133" s="13"/>
      <c r="AD133" s="13"/>
      <c r="AE133" s="13"/>
      <c r="AT133" s="249" t="s">
        <v>206</v>
      </c>
      <c r="AU133" s="249" t="s">
        <v>84</v>
      </c>
      <c r="AV133" s="13" t="s">
        <v>82</v>
      </c>
      <c r="AW133" s="13" t="s">
        <v>5</v>
      </c>
      <c r="AX133" s="13" t="s">
        <v>74</v>
      </c>
      <c r="AY133" s="249" t="s">
        <v>194</v>
      </c>
    </row>
    <row r="134" s="14" customFormat="1">
      <c r="A134" s="14"/>
      <c r="B134" s="250"/>
      <c r="C134" s="251"/>
      <c r="D134" s="241" t="s">
        <v>206</v>
      </c>
      <c r="E134" s="252" t="s">
        <v>20</v>
      </c>
      <c r="F134" s="253" t="s">
        <v>2764</v>
      </c>
      <c r="G134" s="251"/>
      <c r="H134" s="254">
        <v>35.784999999999997</v>
      </c>
      <c r="I134" s="255"/>
      <c r="J134" s="255"/>
      <c r="K134" s="251"/>
      <c r="L134" s="251"/>
      <c r="M134" s="256"/>
      <c r="N134" s="257"/>
      <c r="O134" s="258"/>
      <c r="P134" s="258"/>
      <c r="Q134" s="258"/>
      <c r="R134" s="258"/>
      <c r="S134" s="258"/>
      <c r="T134" s="258"/>
      <c r="U134" s="258"/>
      <c r="V134" s="258"/>
      <c r="W134" s="258"/>
      <c r="X134" s="259"/>
      <c r="Y134" s="14"/>
      <c r="Z134" s="14"/>
      <c r="AA134" s="14"/>
      <c r="AB134" s="14"/>
      <c r="AC134" s="14"/>
      <c r="AD134" s="14"/>
      <c r="AE134" s="14"/>
      <c r="AT134" s="260" t="s">
        <v>206</v>
      </c>
      <c r="AU134" s="260" t="s">
        <v>84</v>
      </c>
      <c r="AV134" s="14" t="s">
        <v>84</v>
      </c>
      <c r="AW134" s="14" t="s">
        <v>5</v>
      </c>
      <c r="AX134" s="14" t="s">
        <v>74</v>
      </c>
      <c r="AY134" s="260" t="s">
        <v>194</v>
      </c>
    </row>
    <row r="135" s="13" customFormat="1">
      <c r="A135" s="13"/>
      <c r="B135" s="239"/>
      <c r="C135" s="240"/>
      <c r="D135" s="241" t="s">
        <v>206</v>
      </c>
      <c r="E135" s="242" t="s">
        <v>20</v>
      </c>
      <c r="F135" s="243" t="s">
        <v>2739</v>
      </c>
      <c r="G135" s="240"/>
      <c r="H135" s="242" t="s">
        <v>20</v>
      </c>
      <c r="I135" s="244"/>
      <c r="J135" s="244"/>
      <c r="K135" s="240"/>
      <c r="L135" s="240"/>
      <c r="M135" s="245"/>
      <c r="N135" s="246"/>
      <c r="O135" s="247"/>
      <c r="P135" s="247"/>
      <c r="Q135" s="247"/>
      <c r="R135" s="247"/>
      <c r="S135" s="247"/>
      <c r="T135" s="247"/>
      <c r="U135" s="247"/>
      <c r="V135" s="247"/>
      <c r="W135" s="247"/>
      <c r="X135" s="248"/>
      <c r="Y135" s="13"/>
      <c r="Z135" s="13"/>
      <c r="AA135" s="13"/>
      <c r="AB135" s="13"/>
      <c r="AC135" s="13"/>
      <c r="AD135" s="13"/>
      <c r="AE135" s="13"/>
      <c r="AT135" s="249" t="s">
        <v>206</v>
      </c>
      <c r="AU135" s="249" t="s">
        <v>84</v>
      </c>
      <c r="AV135" s="13" t="s">
        <v>82</v>
      </c>
      <c r="AW135" s="13" t="s">
        <v>5</v>
      </c>
      <c r="AX135" s="13" t="s">
        <v>74</v>
      </c>
      <c r="AY135" s="249" t="s">
        <v>194</v>
      </c>
    </row>
    <row r="136" s="13" customFormat="1">
      <c r="A136" s="13"/>
      <c r="B136" s="239"/>
      <c r="C136" s="240"/>
      <c r="D136" s="241" t="s">
        <v>206</v>
      </c>
      <c r="E136" s="242" t="s">
        <v>20</v>
      </c>
      <c r="F136" s="243" t="s">
        <v>2765</v>
      </c>
      <c r="G136" s="240"/>
      <c r="H136" s="242" t="s">
        <v>20</v>
      </c>
      <c r="I136" s="244"/>
      <c r="J136" s="244"/>
      <c r="K136" s="240"/>
      <c r="L136" s="240"/>
      <c r="M136" s="245"/>
      <c r="N136" s="246"/>
      <c r="O136" s="247"/>
      <c r="P136" s="247"/>
      <c r="Q136" s="247"/>
      <c r="R136" s="247"/>
      <c r="S136" s="247"/>
      <c r="T136" s="247"/>
      <c r="U136" s="247"/>
      <c r="V136" s="247"/>
      <c r="W136" s="247"/>
      <c r="X136" s="248"/>
      <c r="Y136" s="13"/>
      <c r="Z136" s="13"/>
      <c r="AA136" s="13"/>
      <c r="AB136" s="13"/>
      <c r="AC136" s="13"/>
      <c r="AD136" s="13"/>
      <c r="AE136" s="13"/>
      <c r="AT136" s="249" t="s">
        <v>206</v>
      </c>
      <c r="AU136" s="249" t="s">
        <v>84</v>
      </c>
      <c r="AV136" s="13" t="s">
        <v>82</v>
      </c>
      <c r="AW136" s="13" t="s">
        <v>5</v>
      </c>
      <c r="AX136" s="13" t="s">
        <v>74</v>
      </c>
      <c r="AY136" s="249" t="s">
        <v>194</v>
      </c>
    </row>
    <row r="137" s="13" customFormat="1">
      <c r="A137" s="13"/>
      <c r="B137" s="239"/>
      <c r="C137" s="240"/>
      <c r="D137" s="241" t="s">
        <v>206</v>
      </c>
      <c r="E137" s="242" t="s">
        <v>20</v>
      </c>
      <c r="F137" s="243" t="s">
        <v>2766</v>
      </c>
      <c r="G137" s="240"/>
      <c r="H137" s="242" t="s">
        <v>20</v>
      </c>
      <c r="I137" s="244"/>
      <c r="J137" s="244"/>
      <c r="K137" s="240"/>
      <c r="L137" s="240"/>
      <c r="M137" s="245"/>
      <c r="N137" s="246"/>
      <c r="O137" s="247"/>
      <c r="P137" s="247"/>
      <c r="Q137" s="247"/>
      <c r="R137" s="247"/>
      <c r="S137" s="247"/>
      <c r="T137" s="247"/>
      <c r="U137" s="247"/>
      <c r="V137" s="247"/>
      <c r="W137" s="247"/>
      <c r="X137" s="248"/>
      <c r="Y137" s="13"/>
      <c r="Z137" s="13"/>
      <c r="AA137" s="13"/>
      <c r="AB137" s="13"/>
      <c r="AC137" s="13"/>
      <c r="AD137" s="13"/>
      <c r="AE137" s="13"/>
      <c r="AT137" s="249" t="s">
        <v>206</v>
      </c>
      <c r="AU137" s="249" t="s">
        <v>84</v>
      </c>
      <c r="AV137" s="13" t="s">
        <v>82</v>
      </c>
      <c r="AW137" s="13" t="s">
        <v>5</v>
      </c>
      <c r="AX137" s="13" t="s">
        <v>74</v>
      </c>
      <c r="AY137" s="249" t="s">
        <v>194</v>
      </c>
    </row>
    <row r="138" s="14" customFormat="1">
      <c r="A138" s="14"/>
      <c r="B138" s="250"/>
      <c r="C138" s="251"/>
      <c r="D138" s="241" t="s">
        <v>206</v>
      </c>
      <c r="E138" s="252" t="s">
        <v>20</v>
      </c>
      <c r="F138" s="253" t="s">
        <v>2753</v>
      </c>
      <c r="G138" s="251"/>
      <c r="H138" s="254">
        <v>6</v>
      </c>
      <c r="I138" s="255"/>
      <c r="J138" s="255"/>
      <c r="K138" s="251"/>
      <c r="L138" s="251"/>
      <c r="M138" s="256"/>
      <c r="N138" s="257"/>
      <c r="O138" s="258"/>
      <c r="P138" s="258"/>
      <c r="Q138" s="258"/>
      <c r="R138" s="258"/>
      <c r="S138" s="258"/>
      <c r="T138" s="258"/>
      <c r="U138" s="258"/>
      <c r="V138" s="258"/>
      <c r="W138" s="258"/>
      <c r="X138" s="259"/>
      <c r="Y138" s="14"/>
      <c r="Z138" s="14"/>
      <c r="AA138" s="14"/>
      <c r="AB138" s="14"/>
      <c r="AC138" s="14"/>
      <c r="AD138" s="14"/>
      <c r="AE138" s="14"/>
      <c r="AT138" s="260" t="s">
        <v>206</v>
      </c>
      <c r="AU138" s="260" t="s">
        <v>84</v>
      </c>
      <c r="AV138" s="14" t="s">
        <v>84</v>
      </c>
      <c r="AW138" s="14" t="s">
        <v>5</v>
      </c>
      <c r="AX138" s="14" t="s">
        <v>74</v>
      </c>
      <c r="AY138" s="260" t="s">
        <v>194</v>
      </c>
    </row>
    <row r="139" s="13" customFormat="1">
      <c r="A139" s="13"/>
      <c r="B139" s="239"/>
      <c r="C139" s="240"/>
      <c r="D139" s="241" t="s">
        <v>206</v>
      </c>
      <c r="E139" s="242" t="s">
        <v>20</v>
      </c>
      <c r="F139" s="243" t="s">
        <v>2739</v>
      </c>
      <c r="G139" s="240"/>
      <c r="H139" s="242" t="s">
        <v>20</v>
      </c>
      <c r="I139" s="244"/>
      <c r="J139" s="244"/>
      <c r="K139" s="240"/>
      <c r="L139" s="240"/>
      <c r="M139" s="245"/>
      <c r="N139" s="246"/>
      <c r="O139" s="247"/>
      <c r="P139" s="247"/>
      <c r="Q139" s="247"/>
      <c r="R139" s="247"/>
      <c r="S139" s="247"/>
      <c r="T139" s="247"/>
      <c r="U139" s="247"/>
      <c r="V139" s="247"/>
      <c r="W139" s="247"/>
      <c r="X139" s="248"/>
      <c r="Y139" s="13"/>
      <c r="Z139" s="13"/>
      <c r="AA139" s="13"/>
      <c r="AB139" s="13"/>
      <c r="AC139" s="13"/>
      <c r="AD139" s="13"/>
      <c r="AE139" s="13"/>
      <c r="AT139" s="249" t="s">
        <v>206</v>
      </c>
      <c r="AU139" s="249" t="s">
        <v>84</v>
      </c>
      <c r="AV139" s="13" t="s">
        <v>82</v>
      </c>
      <c r="AW139" s="13" t="s">
        <v>5</v>
      </c>
      <c r="AX139" s="13" t="s">
        <v>74</v>
      </c>
      <c r="AY139" s="249" t="s">
        <v>194</v>
      </c>
    </row>
    <row r="140" s="13" customFormat="1">
      <c r="A140" s="13"/>
      <c r="B140" s="239"/>
      <c r="C140" s="240"/>
      <c r="D140" s="241" t="s">
        <v>206</v>
      </c>
      <c r="E140" s="242" t="s">
        <v>20</v>
      </c>
      <c r="F140" s="243" t="s">
        <v>2765</v>
      </c>
      <c r="G140" s="240"/>
      <c r="H140" s="242" t="s">
        <v>20</v>
      </c>
      <c r="I140" s="244"/>
      <c r="J140" s="244"/>
      <c r="K140" s="240"/>
      <c r="L140" s="240"/>
      <c r="M140" s="245"/>
      <c r="N140" s="246"/>
      <c r="O140" s="247"/>
      <c r="P140" s="247"/>
      <c r="Q140" s="247"/>
      <c r="R140" s="247"/>
      <c r="S140" s="247"/>
      <c r="T140" s="247"/>
      <c r="U140" s="247"/>
      <c r="V140" s="247"/>
      <c r="W140" s="247"/>
      <c r="X140" s="248"/>
      <c r="Y140" s="13"/>
      <c r="Z140" s="13"/>
      <c r="AA140" s="13"/>
      <c r="AB140" s="13"/>
      <c r="AC140" s="13"/>
      <c r="AD140" s="13"/>
      <c r="AE140" s="13"/>
      <c r="AT140" s="249" t="s">
        <v>206</v>
      </c>
      <c r="AU140" s="249" t="s">
        <v>84</v>
      </c>
      <c r="AV140" s="13" t="s">
        <v>82</v>
      </c>
      <c r="AW140" s="13" t="s">
        <v>5</v>
      </c>
      <c r="AX140" s="13" t="s">
        <v>74</v>
      </c>
      <c r="AY140" s="249" t="s">
        <v>194</v>
      </c>
    </row>
    <row r="141" s="13" customFormat="1">
      <c r="A141" s="13"/>
      <c r="B141" s="239"/>
      <c r="C141" s="240"/>
      <c r="D141" s="241" t="s">
        <v>206</v>
      </c>
      <c r="E141" s="242" t="s">
        <v>20</v>
      </c>
      <c r="F141" s="243" t="s">
        <v>2767</v>
      </c>
      <c r="G141" s="240"/>
      <c r="H141" s="242" t="s">
        <v>20</v>
      </c>
      <c r="I141" s="244"/>
      <c r="J141" s="244"/>
      <c r="K141" s="240"/>
      <c r="L141" s="240"/>
      <c r="M141" s="245"/>
      <c r="N141" s="246"/>
      <c r="O141" s="247"/>
      <c r="P141" s="247"/>
      <c r="Q141" s="247"/>
      <c r="R141" s="247"/>
      <c r="S141" s="247"/>
      <c r="T141" s="247"/>
      <c r="U141" s="247"/>
      <c r="V141" s="247"/>
      <c r="W141" s="247"/>
      <c r="X141" s="248"/>
      <c r="Y141" s="13"/>
      <c r="Z141" s="13"/>
      <c r="AA141" s="13"/>
      <c r="AB141" s="13"/>
      <c r="AC141" s="13"/>
      <c r="AD141" s="13"/>
      <c r="AE141" s="13"/>
      <c r="AT141" s="249" t="s">
        <v>206</v>
      </c>
      <c r="AU141" s="249" t="s">
        <v>84</v>
      </c>
      <c r="AV141" s="13" t="s">
        <v>82</v>
      </c>
      <c r="AW141" s="13" t="s">
        <v>5</v>
      </c>
      <c r="AX141" s="13" t="s">
        <v>74</v>
      </c>
      <c r="AY141" s="249" t="s">
        <v>194</v>
      </c>
    </row>
    <row r="142" s="14" customFormat="1">
      <c r="A142" s="14"/>
      <c r="B142" s="250"/>
      <c r="C142" s="251"/>
      <c r="D142" s="241" t="s">
        <v>206</v>
      </c>
      <c r="E142" s="252" t="s">
        <v>20</v>
      </c>
      <c r="F142" s="253" t="s">
        <v>2757</v>
      </c>
      <c r="G142" s="251"/>
      <c r="H142" s="254">
        <v>4</v>
      </c>
      <c r="I142" s="255"/>
      <c r="J142" s="255"/>
      <c r="K142" s="251"/>
      <c r="L142" s="251"/>
      <c r="M142" s="256"/>
      <c r="N142" s="257"/>
      <c r="O142" s="258"/>
      <c r="P142" s="258"/>
      <c r="Q142" s="258"/>
      <c r="R142" s="258"/>
      <c r="S142" s="258"/>
      <c r="T142" s="258"/>
      <c r="U142" s="258"/>
      <c r="V142" s="258"/>
      <c r="W142" s="258"/>
      <c r="X142" s="259"/>
      <c r="Y142" s="14"/>
      <c r="Z142" s="14"/>
      <c r="AA142" s="14"/>
      <c r="AB142" s="14"/>
      <c r="AC142" s="14"/>
      <c r="AD142" s="14"/>
      <c r="AE142" s="14"/>
      <c r="AT142" s="260" t="s">
        <v>206</v>
      </c>
      <c r="AU142" s="260" t="s">
        <v>84</v>
      </c>
      <c r="AV142" s="14" t="s">
        <v>84</v>
      </c>
      <c r="AW142" s="14" t="s">
        <v>5</v>
      </c>
      <c r="AX142" s="14" t="s">
        <v>74</v>
      </c>
      <c r="AY142" s="260" t="s">
        <v>194</v>
      </c>
    </row>
    <row r="143" s="15" customFormat="1">
      <c r="A143" s="15"/>
      <c r="B143" s="261"/>
      <c r="C143" s="262"/>
      <c r="D143" s="241" t="s">
        <v>206</v>
      </c>
      <c r="E143" s="263" t="s">
        <v>20</v>
      </c>
      <c r="F143" s="264" t="s">
        <v>210</v>
      </c>
      <c r="G143" s="262"/>
      <c r="H143" s="265">
        <v>45.784999999999997</v>
      </c>
      <c r="I143" s="266"/>
      <c r="J143" s="266"/>
      <c r="K143" s="262"/>
      <c r="L143" s="262"/>
      <c r="M143" s="267"/>
      <c r="N143" s="268"/>
      <c r="O143" s="269"/>
      <c r="P143" s="269"/>
      <c r="Q143" s="269"/>
      <c r="R143" s="269"/>
      <c r="S143" s="269"/>
      <c r="T143" s="269"/>
      <c r="U143" s="269"/>
      <c r="V143" s="269"/>
      <c r="W143" s="269"/>
      <c r="X143" s="270"/>
      <c r="Y143" s="15"/>
      <c r="Z143" s="15"/>
      <c r="AA143" s="15"/>
      <c r="AB143" s="15"/>
      <c r="AC143" s="15"/>
      <c r="AD143" s="15"/>
      <c r="AE143" s="15"/>
      <c r="AT143" s="271" t="s">
        <v>206</v>
      </c>
      <c r="AU143" s="271" t="s">
        <v>84</v>
      </c>
      <c r="AV143" s="15" t="s">
        <v>202</v>
      </c>
      <c r="AW143" s="15" t="s">
        <v>5</v>
      </c>
      <c r="AX143" s="15" t="s">
        <v>82</v>
      </c>
      <c r="AY143" s="271" t="s">
        <v>194</v>
      </c>
    </row>
    <row r="144" s="12" customFormat="1" ht="22.8" customHeight="1">
      <c r="A144" s="12"/>
      <c r="B144" s="203"/>
      <c r="C144" s="204"/>
      <c r="D144" s="205" t="s">
        <v>73</v>
      </c>
      <c r="E144" s="218" t="s">
        <v>2768</v>
      </c>
      <c r="F144" s="218" t="s">
        <v>2769</v>
      </c>
      <c r="G144" s="204"/>
      <c r="H144" s="204"/>
      <c r="I144" s="207"/>
      <c r="J144" s="207"/>
      <c r="K144" s="219">
        <f>BK144</f>
        <v>0</v>
      </c>
      <c r="L144" s="204"/>
      <c r="M144" s="209"/>
      <c r="N144" s="210"/>
      <c r="O144" s="211"/>
      <c r="P144" s="211"/>
      <c r="Q144" s="212">
        <f>SUM(Q145:Q199)</f>
        <v>0</v>
      </c>
      <c r="R144" s="212">
        <f>SUM(R145:R199)</f>
        <v>0</v>
      </c>
      <c r="S144" s="211"/>
      <c r="T144" s="213">
        <f>SUM(T145:T199)</f>
        <v>0</v>
      </c>
      <c r="U144" s="211"/>
      <c r="V144" s="213">
        <f>SUM(V145:V199)</f>
        <v>0</v>
      </c>
      <c r="W144" s="211"/>
      <c r="X144" s="214">
        <f>SUM(X145:X199)</f>
        <v>0</v>
      </c>
      <c r="Y144" s="12"/>
      <c r="Z144" s="12"/>
      <c r="AA144" s="12"/>
      <c r="AB144" s="12"/>
      <c r="AC144" s="12"/>
      <c r="AD144" s="12"/>
      <c r="AE144" s="12"/>
      <c r="AR144" s="215" t="s">
        <v>82</v>
      </c>
      <c r="AT144" s="216" t="s">
        <v>73</v>
      </c>
      <c r="AU144" s="216" t="s">
        <v>82</v>
      </c>
      <c r="AY144" s="215" t="s">
        <v>194</v>
      </c>
      <c r="BK144" s="217">
        <f>SUM(BK145:BK199)</f>
        <v>0</v>
      </c>
    </row>
    <row r="145" s="2" customFormat="1" ht="24.15" customHeight="1">
      <c r="A145" s="41"/>
      <c r="B145" s="42"/>
      <c r="C145" s="220" t="s">
        <v>202</v>
      </c>
      <c r="D145" s="220" t="s">
        <v>197</v>
      </c>
      <c r="E145" s="221" t="s">
        <v>2770</v>
      </c>
      <c r="F145" s="222" t="s">
        <v>2771</v>
      </c>
      <c r="G145" s="223" t="s">
        <v>200</v>
      </c>
      <c r="H145" s="224">
        <v>141.952</v>
      </c>
      <c r="I145" s="225"/>
      <c r="J145" s="225"/>
      <c r="K145" s="226">
        <f>ROUND(P145*H145,2)</f>
        <v>0</v>
      </c>
      <c r="L145" s="222" t="s">
        <v>201</v>
      </c>
      <c r="M145" s="47"/>
      <c r="N145" s="227" t="s">
        <v>20</v>
      </c>
      <c r="O145" s="228" t="s">
        <v>43</v>
      </c>
      <c r="P145" s="229">
        <f>I145+J145</f>
        <v>0</v>
      </c>
      <c r="Q145" s="229">
        <f>ROUND(I145*H145,2)</f>
        <v>0</v>
      </c>
      <c r="R145" s="229">
        <f>ROUND(J145*H145,2)</f>
        <v>0</v>
      </c>
      <c r="S145" s="87"/>
      <c r="T145" s="230">
        <f>S145*H145</f>
        <v>0</v>
      </c>
      <c r="U145" s="230">
        <v>0</v>
      </c>
      <c r="V145" s="230">
        <f>U145*H145</f>
        <v>0</v>
      </c>
      <c r="W145" s="230">
        <v>0</v>
      </c>
      <c r="X145" s="231">
        <f>W145*H145</f>
        <v>0</v>
      </c>
      <c r="Y145" s="41"/>
      <c r="Z145" s="41"/>
      <c r="AA145" s="41"/>
      <c r="AB145" s="41"/>
      <c r="AC145" s="41"/>
      <c r="AD145" s="41"/>
      <c r="AE145" s="41"/>
      <c r="AR145" s="232" t="s">
        <v>202</v>
      </c>
      <c r="AT145" s="232" t="s">
        <v>197</v>
      </c>
      <c r="AU145" s="232" t="s">
        <v>84</v>
      </c>
      <c r="AY145" s="20" t="s">
        <v>194</v>
      </c>
      <c r="BE145" s="233">
        <f>IF(O145="základní",K145,0)</f>
        <v>0</v>
      </c>
      <c r="BF145" s="233">
        <f>IF(O145="snížená",K145,0)</f>
        <v>0</v>
      </c>
      <c r="BG145" s="233">
        <f>IF(O145="zákl. přenesená",K145,0)</f>
        <v>0</v>
      </c>
      <c r="BH145" s="233">
        <f>IF(O145="sníž. přenesená",K145,0)</f>
        <v>0</v>
      </c>
      <c r="BI145" s="233">
        <f>IF(O145="nulová",K145,0)</f>
        <v>0</v>
      </c>
      <c r="BJ145" s="20" t="s">
        <v>82</v>
      </c>
      <c r="BK145" s="233">
        <f>ROUND(P145*H145,2)</f>
        <v>0</v>
      </c>
      <c r="BL145" s="20" t="s">
        <v>202</v>
      </c>
      <c r="BM145" s="232" t="s">
        <v>2772</v>
      </c>
    </row>
    <row r="146" s="2" customFormat="1">
      <c r="A146" s="41"/>
      <c r="B146" s="42"/>
      <c r="C146" s="43"/>
      <c r="D146" s="234" t="s">
        <v>204</v>
      </c>
      <c r="E146" s="43"/>
      <c r="F146" s="235" t="s">
        <v>2773</v>
      </c>
      <c r="G146" s="43"/>
      <c r="H146" s="43"/>
      <c r="I146" s="236"/>
      <c r="J146" s="236"/>
      <c r="K146" s="43"/>
      <c r="L146" s="43"/>
      <c r="M146" s="47"/>
      <c r="N146" s="237"/>
      <c r="O146" s="238"/>
      <c r="P146" s="87"/>
      <c r="Q146" s="87"/>
      <c r="R146" s="87"/>
      <c r="S146" s="87"/>
      <c r="T146" s="87"/>
      <c r="U146" s="87"/>
      <c r="V146" s="87"/>
      <c r="W146" s="87"/>
      <c r="X146" s="88"/>
      <c r="Y146" s="41"/>
      <c r="Z146" s="41"/>
      <c r="AA146" s="41"/>
      <c r="AB146" s="41"/>
      <c r="AC146" s="41"/>
      <c r="AD146" s="41"/>
      <c r="AE146" s="41"/>
      <c r="AT146" s="20" t="s">
        <v>204</v>
      </c>
      <c r="AU146" s="20" t="s">
        <v>84</v>
      </c>
    </row>
    <row r="147" s="13" customFormat="1">
      <c r="A147" s="13"/>
      <c r="B147" s="239"/>
      <c r="C147" s="240"/>
      <c r="D147" s="241" t="s">
        <v>206</v>
      </c>
      <c r="E147" s="242" t="s">
        <v>20</v>
      </c>
      <c r="F147" s="243" t="s">
        <v>2774</v>
      </c>
      <c r="G147" s="240"/>
      <c r="H147" s="242" t="s">
        <v>20</v>
      </c>
      <c r="I147" s="244"/>
      <c r="J147" s="244"/>
      <c r="K147" s="240"/>
      <c r="L147" s="240"/>
      <c r="M147" s="245"/>
      <c r="N147" s="246"/>
      <c r="O147" s="247"/>
      <c r="P147" s="247"/>
      <c r="Q147" s="247"/>
      <c r="R147" s="247"/>
      <c r="S147" s="247"/>
      <c r="T147" s="247"/>
      <c r="U147" s="247"/>
      <c r="V147" s="247"/>
      <c r="W147" s="247"/>
      <c r="X147" s="248"/>
      <c r="Y147" s="13"/>
      <c r="Z147" s="13"/>
      <c r="AA147" s="13"/>
      <c r="AB147" s="13"/>
      <c r="AC147" s="13"/>
      <c r="AD147" s="13"/>
      <c r="AE147" s="13"/>
      <c r="AT147" s="249" t="s">
        <v>206</v>
      </c>
      <c r="AU147" s="249" t="s">
        <v>84</v>
      </c>
      <c r="AV147" s="13" t="s">
        <v>82</v>
      </c>
      <c r="AW147" s="13" t="s">
        <v>5</v>
      </c>
      <c r="AX147" s="13" t="s">
        <v>74</v>
      </c>
      <c r="AY147" s="249" t="s">
        <v>194</v>
      </c>
    </row>
    <row r="148" s="13" customFormat="1">
      <c r="A148" s="13"/>
      <c r="B148" s="239"/>
      <c r="C148" s="240"/>
      <c r="D148" s="241" t="s">
        <v>206</v>
      </c>
      <c r="E148" s="242" t="s">
        <v>20</v>
      </c>
      <c r="F148" s="243" t="s">
        <v>2775</v>
      </c>
      <c r="G148" s="240"/>
      <c r="H148" s="242" t="s">
        <v>20</v>
      </c>
      <c r="I148" s="244"/>
      <c r="J148" s="244"/>
      <c r="K148" s="240"/>
      <c r="L148" s="240"/>
      <c r="M148" s="245"/>
      <c r="N148" s="246"/>
      <c r="O148" s="247"/>
      <c r="P148" s="247"/>
      <c r="Q148" s="247"/>
      <c r="R148" s="247"/>
      <c r="S148" s="247"/>
      <c r="T148" s="247"/>
      <c r="U148" s="247"/>
      <c r="V148" s="247"/>
      <c r="W148" s="247"/>
      <c r="X148" s="248"/>
      <c r="Y148" s="13"/>
      <c r="Z148" s="13"/>
      <c r="AA148" s="13"/>
      <c r="AB148" s="13"/>
      <c r="AC148" s="13"/>
      <c r="AD148" s="13"/>
      <c r="AE148" s="13"/>
      <c r="AT148" s="249" t="s">
        <v>206</v>
      </c>
      <c r="AU148" s="249" t="s">
        <v>84</v>
      </c>
      <c r="AV148" s="13" t="s">
        <v>82</v>
      </c>
      <c r="AW148" s="13" t="s">
        <v>5</v>
      </c>
      <c r="AX148" s="13" t="s">
        <v>74</v>
      </c>
      <c r="AY148" s="249" t="s">
        <v>194</v>
      </c>
    </row>
    <row r="149" s="13" customFormat="1">
      <c r="A149" s="13"/>
      <c r="B149" s="239"/>
      <c r="C149" s="240"/>
      <c r="D149" s="241" t="s">
        <v>206</v>
      </c>
      <c r="E149" s="242" t="s">
        <v>20</v>
      </c>
      <c r="F149" s="243" t="s">
        <v>2776</v>
      </c>
      <c r="G149" s="240"/>
      <c r="H149" s="242" t="s">
        <v>20</v>
      </c>
      <c r="I149" s="244"/>
      <c r="J149" s="244"/>
      <c r="K149" s="240"/>
      <c r="L149" s="240"/>
      <c r="M149" s="245"/>
      <c r="N149" s="246"/>
      <c r="O149" s="247"/>
      <c r="P149" s="247"/>
      <c r="Q149" s="247"/>
      <c r="R149" s="247"/>
      <c r="S149" s="247"/>
      <c r="T149" s="247"/>
      <c r="U149" s="247"/>
      <c r="V149" s="247"/>
      <c r="W149" s="247"/>
      <c r="X149" s="248"/>
      <c r="Y149" s="13"/>
      <c r="Z149" s="13"/>
      <c r="AA149" s="13"/>
      <c r="AB149" s="13"/>
      <c r="AC149" s="13"/>
      <c r="AD149" s="13"/>
      <c r="AE149" s="13"/>
      <c r="AT149" s="249" t="s">
        <v>206</v>
      </c>
      <c r="AU149" s="249" t="s">
        <v>84</v>
      </c>
      <c r="AV149" s="13" t="s">
        <v>82</v>
      </c>
      <c r="AW149" s="13" t="s">
        <v>5</v>
      </c>
      <c r="AX149" s="13" t="s">
        <v>74</v>
      </c>
      <c r="AY149" s="249" t="s">
        <v>194</v>
      </c>
    </row>
    <row r="150" s="14" customFormat="1">
      <c r="A150" s="14"/>
      <c r="B150" s="250"/>
      <c r="C150" s="251"/>
      <c r="D150" s="241" t="s">
        <v>206</v>
      </c>
      <c r="E150" s="252" t="s">
        <v>20</v>
      </c>
      <c r="F150" s="253" t="s">
        <v>2777</v>
      </c>
      <c r="G150" s="251"/>
      <c r="H150" s="254">
        <v>21.629999999999999</v>
      </c>
      <c r="I150" s="255"/>
      <c r="J150" s="255"/>
      <c r="K150" s="251"/>
      <c r="L150" s="251"/>
      <c r="M150" s="256"/>
      <c r="N150" s="257"/>
      <c r="O150" s="258"/>
      <c r="P150" s="258"/>
      <c r="Q150" s="258"/>
      <c r="R150" s="258"/>
      <c r="S150" s="258"/>
      <c r="T150" s="258"/>
      <c r="U150" s="258"/>
      <c r="V150" s="258"/>
      <c r="W150" s="258"/>
      <c r="X150" s="259"/>
      <c r="Y150" s="14"/>
      <c r="Z150" s="14"/>
      <c r="AA150" s="14"/>
      <c r="AB150" s="14"/>
      <c r="AC150" s="14"/>
      <c r="AD150" s="14"/>
      <c r="AE150" s="14"/>
      <c r="AT150" s="260" t="s">
        <v>206</v>
      </c>
      <c r="AU150" s="260" t="s">
        <v>84</v>
      </c>
      <c r="AV150" s="14" t="s">
        <v>84</v>
      </c>
      <c r="AW150" s="14" t="s">
        <v>5</v>
      </c>
      <c r="AX150" s="14" t="s">
        <v>74</v>
      </c>
      <c r="AY150" s="260" t="s">
        <v>194</v>
      </c>
    </row>
    <row r="151" s="13" customFormat="1">
      <c r="A151" s="13"/>
      <c r="B151" s="239"/>
      <c r="C151" s="240"/>
      <c r="D151" s="241" t="s">
        <v>206</v>
      </c>
      <c r="E151" s="242" t="s">
        <v>20</v>
      </c>
      <c r="F151" s="243" t="s">
        <v>2778</v>
      </c>
      <c r="G151" s="240"/>
      <c r="H151" s="242" t="s">
        <v>20</v>
      </c>
      <c r="I151" s="244"/>
      <c r="J151" s="244"/>
      <c r="K151" s="240"/>
      <c r="L151" s="240"/>
      <c r="M151" s="245"/>
      <c r="N151" s="246"/>
      <c r="O151" s="247"/>
      <c r="P151" s="247"/>
      <c r="Q151" s="247"/>
      <c r="R151" s="247"/>
      <c r="S151" s="247"/>
      <c r="T151" s="247"/>
      <c r="U151" s="247"/>
      <c r="V151" s="247"/>
      <c r="W151" s="247"/>
      <c r="X151" s="248"/>
      <c r="Y151" s="13"/>
      <c r="Z151" s="13"/>
      <c r="AA151" s="13"/>
      <c r="AB151" s="13"/>
      <c r="AC151" s="13"/>
      <c r="AD151" s="13"/>
      <c r="AE151" s="13"/>
      <c r="AT151" s="249" t="s">
        <v>206</v>
      </c>
      <c r="AU151" s="249" t="s">
        <v>84</v>
      </c>
      <c r="AV151" s="13" t="s">
        <v>82</v>
      </c>
      <c r="AW151" s="13" t="s">
        <v>5</v>
      </c>
      <c r="AX151" s="13" t="s">
        <v>74</v>
      </c>
      <c r="AY151" s="249" t="s">
        <v>194</v>
      </c>
    </row>
    <row r="152" s="13" customFormat="1">
      <c r="A152" s="13"/>
      <c r="B152" s="239"/>
      <c r="C152" s="240"/>
      <c r="D152" s="241" t="s">
        <v>206</v>
      </c>
      <c r="E152" s="242" t="s">
        <v>20</v>
      </c>
      <c r="F152" s="243" t="s">
        <v>2774</v>
      </c>
      <c r="G152" s="240"/>
      <c r="H152" s="242" t="s">
        <v>20</v>
      </c>
      <c r="I152" s="244"/>
      <c r="J152" s="244"/>
      <c r="K152" s="240"/>
      <c r="L152" s="240"/>
      <c r="M152" s="245"/>
      <c r="N152" s="246"/>
      <c r="O152" s="247"/>
      <c r="P152" s="247"/>
      <c r="Q152" s="247"/>
      <c r="R152" s="247"/>
      <c r="S152" s="247"/>
      <c r="T152" s="247"/>
      <c r="U152" s="247"/>
      <c r="V152" s="247"/>
      <c r="W152" s="247"/>
      <c r="X152" s="248"/>
      <c r="Y152" s="13"/>
      <c r="Z152" s="13"/>
      <c r="AA152" s="13"/>
      <c r="AB152" s="13"/>
      <c r="AC152" s="13"/>
      <c r="AD152" s="13"/>
      <c r="AE152" s="13"/>
      <c r="AT152" s="249" t="s">
        <v>206</v>
      </c>
      <c r="AU152" s="249" t="s">
        <v>84</v>
      </c>
      <c r="AV152" s="13" t="s">
        <v>82</v>
      </c>
      <c r="AW152" s="13" t="s">
        <v>5</v>
      </c>
      <c r="AX152" s="13" t="s">
        <v>74</v>
      </c>
      <c r="AY152" s="249" t="s">
        <v>194</v>
      </c>
    </row>
    <row r="153" s="13" customFormat="1">
      <c r="A153" s="13"/>
      <c r="B153" s="239"/>
      <c r="C153" s="240"/>
      <c r="D153" s="241" t="s">
        <v>206</v>
      </c>
      <c r="E153" s="242" t="s">
        <v>20</v>
      </c>
      <c r="F153" s="243" t="s">
        <v>2775</v>
      </c>
      <c r="G153" s="240"/>
      <c r="H153" s="242" t="s">
        <v>20</v>
      </c>
      <c r="I153" s="244"/>
      <c r="J153" s="244"/>
      <c r="K153" s="240"/>
      <c r="L153" s="240"/>
      <c r="M153" s="245"/>
      <c r="N153" s="246"/>
      <c r="O153" s="247"/>
      <c r="P153" s="247"/>
      <c r="Q153" s="247"/>
      <c r="R153" s="247"/>
      <c r="S153" s="247"/>
      <c r="T153" s="247"/>
      <c r="U153" s="247"/>
      <c r="V153" s="247"/>
      <c r="W153" s="247"/>
      <c r="X153" s="248"/>
      <c r="Y153" s="13"/>
      <c r="Z153" s="13"/>
      <c r="AA153" s="13"/>
      <c r="AB153" s="13"/>
      <c r="AC153" s="13"/>
      <c r="AD153" s="13"/>
      <c r="AE153" s="13"/>
      <c r="AT153" s="249" t="s">
        <v>206</v>
      </c>
      <c r="AU153" s="249" t="s">
        <v>84</v>
      </c>
      <c r="AV153" s="13" t="s">
        <v>82</v>
      </c>
      <c r="AW153" s="13" t="s">
        <v>5</v>
      </c>
      <c r="AX153" s="13" t="s">
        <v>74</v>
      </c>
      <c r="AY153" s="249" t="s">
        <v>194</v>
      </c>
    </row>
    <row r="154" s="13" customFormat="1">
      <c r="A154" s="13"/>
      <c r="B154" s="239"/>
      <c r="C154" s="240"/>
      <c r="D154" s="241" t="s">
        <v>206</v>
      </c>
      <c r="E154" s="242" t="s">
        <v>20</v>
      </c>
      <c r="F154" s="243" t="s">
        <v>2776</v>
      </c>
      <c r="G154" s="240"/>
      <c r="H154" s="242" t="s">
        <v>20</v>
      </c>
      <c r="I154" s="244"/>
      <c r="J154" s="244"/>
      <c r="K154" s="240"/>
      <c r="L154" s="240"/>
      <c r="M154" s="245"/>
      <c r="N154" s="246"/>
      <c r="O154" s="247"/>
      <c r="P154" s="247"/>
      <c r="Q154" s="247"/>
      <c r="R154" s="247"/>
      <c r="S154" s="247"/>
      <c r="T154" s="247"/>
      <c r="U154" s="247"/>
      <c r="V154" s="247"/>
      <c r="W154" s="247"/>
      <c r="X154" s="248"/>
      <c r="Y154" s="13"/>
      <c r="Z154" s="13"/>
      <c r="AA154" s="13"/>
      <c r="AB154" s="13"/>
      <c r="AC154" s="13"/>
      <c r="AD154" s="13"/>
      <c r="AE154" s="13"/>
      <c r="AT154" s="249" t="s">
        <v>206</v>
      </c>
      <c r="AU154" s="249" t="s">
        <v>84</v>
      </c>
      <c r="AV154" s="13" t="s">
        <v>82</v>
      </c>
      <c r="AW154" s="13" t="s">
        <v>5</v>
      </c>
      <c r="AX154" s="13" t="s">
        <v>74</v>
      </c>
      <c r="AY154" s="249" t="s">
        <v>194</v>
      </c>
    </row>
    <row r="155" s="14" customFormat="1">
      <c r="A155" s="14"/>
      <c r="B155" s="250"/>
      <c r="C155" s="251"/>
      <c r="D155" s="241" t="s">
        <v>206</v>
      </c>
      <c r="E155" s="252" t="s">
        <v>20</v>
      </c>
      <c r="F155" s="253" t="s">
        <v>2779</v>
      </c>
      <c r="G155" s="251"/>
      <c r="H155" s="254">
        <v>48.174999999999997</v>
      </c>
      <c r="I155" s="255"/>
      <c r="J155" s="255"/>
      <c r="K155" s="251"/>
      <c r="L155" s="251"/>
      <c r="M155" s="256"/>
      <c r="N155" s="257"/>
      <c r="O155" s="258"/>
      <c r="P155" s="258"/>
      <c r="Q155" s="258"/>
      <c r="R155" s="258"/>
      <c r="S155" s="258"/>
      <c r="T155" s="258"/>
      <c r="U155" s="258"/>
      <c r="V155" s="258"/>
      <c r="W155" s="258"/>
      <c r="X155" s="259"/>
      <c r="Y155" s="14"/>
      <c r="Z155" s="14"/>
      <c r="AA155" s="14"/>
      <c r="AB155" s="14"/>
      <c r="AC155" s="14"/>
      <c r="AD155" s="14"/>
      <c r="AE155" s="14"/>
      <c r="AT155" s="260" t="s">
        <v>206</v>
      </c>
      <c r="AU155" s="260" t="s">
        <v>84</v>
      </c>
      <c r="AV155" s="14" t="s">
        <v>84</v>
      </c>
      <c r="AW155" s="14" t="s">
        <v>5</v>
      </c>
      <c r="AX155" s="14" t="s">
        <v>74</v>
      </c>
      <c r="AY155" s="260" t="s">
        <v>194</v>
      </c>
    </row>
    <row r="156" s="13" customFormat="1">
      <c r="A156" s="13"/>
      <c r="B156" s="239"/>
      <c r="C156" s="240"/>
      <c r="D156" s="241" t="s">
        <v>206</v>
      </c>
      <c r="E156" s="242" t="s">
        <v>20</v>
      </c>
      <c r="F156" s="243" t="s">
        <v>2780</v>
      </c>
      <c r="G156" s="240"/>
      <c r="H156" s="242" t="s">
        <v>20</v>
      </c>
      <c r="I156" s="244"/>
      <c r="J156" s="244"/>
      <c r="K156" s="240"/>
      <c r="L156" s="240"/>
      <c r="M156" s="245"/>
      <c r="N156" s="246"/>
      <c r="O156" s="247"/>
      <c r="P156" s="247"/>
      <c r="Q156" s="247"/>
      <c r="R156" s="247"/>
      <c r="S156" s="247"/>
      <c r="T156" s="247"/>
      <c r="U156" s="247"/>
      <c r="V156" s="247"/>
      <c r="W156" s="247"/>
      <c r="X156" s="248"/>
      <c r="Y156" s="13"/>
      <c r="Z156" s="13"/>
      <c r="AA156" s="13"/>
      <c r="AB156" s="13"/>
      <c r="AC156" s="13"/>
      <c r="AD156" s="13"/>
      <c r="AE156" s="13"/>
      <c r="AT156" s="249" t="s">
        <v>206</v>
      </c>
      <c r="AU156" s="249" t="s">
        <v>84</v>
      </c>
      <c r="AV156" s="13" t="s">
        <v>82</v>
      </c>
      <c r="AW156" s="13" t="s">
        <v>5</v>
      </c>
      <c r="AX156" s="13" t="s">
        <v>74</v>
      </c>
      <c r="AY156" s="249" t="s">
        <v>194</v>
      </c>
    </row>
    <row r="157" s="13" customFormat="1">
      <c r="A157" s="13"/>
      <c r="B157" s="239"/>
      <c r="C157" s="240"/>
      <c r="D157" s="241" t="s">
        <v>206</v>
      </c>
      <c r="E157" s="242" t="s">
        <v>20</v>
      </c>
      <c r="F157" s="243" t="s">
        <v>2774</v>
      </c>
      <c r="G157" s="240"/>
      <c r="H157" s="242" t="s">
        <v>20</v>
      </c>
      <c r="I157" s="244"/>
      <c r="J157" s="244"/>
      <c r="K157" s="240"/>
      <c r="L157" s="240"/>
      <c r="M157" s="245"/>
      <c r="N157" s="246"/>
      <c r="O157" s="247"/>
      <c r="P157" s="247"/>
      <c r="Q157" s="247"/>
      <c r="R157" s="247"/>
      <c r="S157" s="247"/>
      <c r="T157" s="247"/>
      <c r="U157" s="247"/>
      <c r="V157" s="247"/>
      <c r="W157" s="247"/>
      <c r="X157" s="248"/>
      <c r="Y157" s="13"/>
      <c r="Z157" s="13"/>
      <c r="AA157" s="13"/>
      <c r="AB157" s="13"/>
      <c r="AC157" s="13"/>
      <c r="AD157" s="13"/>
      <c r="AE157" s="13"/>
      <c r="AT157" s="249" t="s">
        <v>206</v>
      </c>
      <c r="AU157" s="249" t="s">
        <v>84</v>
      </c>
      <c r="AV157" s="13" t="s">
        <v>82</v>
      </c>
      <c r="AW157" s="13" t="s">
        <v>5</v>
      </c>
      <c r="AX157" s="13" t="s">
        <v>74</v>
      </c>
      <c r="AY157" s="249" t="s">
        <v>194</v>
      </c>
    </row>
    <row r="158" s="13" customFormat="1">
      <c r="A158" s="13"/>
      <c r="B158" s="239"/>
      <c r="C158" s="240"/>
      <c r="D158" s="241" t="s">
        <v>206</v>
      </c>
      <c r="E158" s="242" t="s">
        <v>20</v>
      </c>
      <c r="F158" s="243" t="s">
        <v>2775</v>
      </c>
      <c r="G158" s="240"/>
      <c r="H158" s="242" t="s">
        <v>20</v>
      </c>
      <c r="I158" s="244"/>
      <c r="J158" s="244"/>
      <c r="K158" s="240"/>
      <c r="L158" s="240"/>
      <c r="M158" s="245"/>
      <c r="N158" s="246"/>
      <c r="O158" s="247"/>
      <c r="P158" s="247"/>
      <c r="Q158" s="247"/>
      <c r="R158" s="247"/>
      <c r="S158" s="247"/>
      <c r="T158" s="247"/>
      <c r="U158" s="247"/>
      <c r="V158" s="247"/>
      <c r="W158" s="247"/>
      <c r="X158" s="248"/>
      <c r="Y158" s="13"/>
      <c r="Z158" s="13"/>
      <c r="AA158" s="13"/>
      <c r="AB158" s="13"/>
      <c r="AC158" s="13"/>
      <c r="AD158" s="13"/>
      <c r="AE158" s="13"/>
      <c r="AT158" s="249" t="s">
        <v>206</v>
      </c>
      <c r="AU158" s="249" t="s">
        <v>84</v>
      </c>
      <c r="AV158" s="13" t="s">
        <v>82</v>
      </c>
      <c r="AW158" s="13" t="s">
        <v>5</v>
      </c>
      <c r="AX158" s="13" t="s">
        <v>74</v>
      </c>
      <c r="AY158" s="249" t="s">
        <v>194</v>
      </c>
    </row>
    <row r="159" s="13" customFormat="1">
      <c r="A159" s="13"/>
      <c r="B159" s="239"/>
      <c r="C159" s="240"/>
      <c r="D159" s="241" t="s">
        <v>206</v>
      </c>
      <c r="E159" s="242" t="s">
        <v>20</v>
      </c>
      <c r="F159" s="243" t="s">
        <v>2776</v>
      </c>
      <c r="G159" s="240"/>
      <c r="H159" s="242" t="s">
        <v>20</v>
      </c>
      <c r="I159" s="244"/>
      <c r="J159" s="244"/>
      <c r="K159" s="240"/>
      <c r="L159" s="240"/>
      <c r="M159" s="245"/>
      <c r="N159" s="246"/>
      <c r="O159" s="247"/>
      <c r="P159" s="247"/>
      <c r="Q159" s="247"/>
      <c r="R159" s="247"/>
      <c r="S159" s="247"/>
      <c r="T159" s="247"/>
      <c r="U159" s="247"/>
      <c r="V159" s="247"/>
      <c r="W159" s="247"/>
      <c r="X159" s="248"/>
      <c r="Y159" s="13"/>
      <c r="Z159" s="13"/>
      <c r="AA159" s="13"/>
      <c r="AB159" s="13"/>
      <c r="AC159" s="13"/>
      <c r="AD159" s="13"/>
      <c r="AE159" s="13"/>
      <c r="AT159" s="249" t="s">
        <v>206</v>
      </c>
      <c r="AU159" s="249" t="s">
        <v>84</v>
      </c>
      <c r="AV159" s="13" t="s">
        <v>82</v>
      </c>
      <c r="AW159" s="13" t="s">
        <v>5</v>
      </c>
      <c r="AX159" s="13" t="s">
        <v>74</v>
      </c>
      <c r="AY159" s="249" t="s">
        <v>194</v>
      </c>
    </row>
    <row r="160" s="14" customFormat="1">
      <c r="A160" s="14"/>
      <c r="B160" s="250"/>
      <c r="C160" s="251"/>
      <c r="D160" s="241" t="s">
        <v>206</v>
      </c>
      <c r="E160" s="252" t="s">
        <v>20</v>
      </c>
      <c r="F160" s="253" t="s">
        <v>2781</v>
      </c>
      <c r="G160" s="251"/>
      <c r="H160" s="254">
        <v>72.147000000000006</v>
      </c>
      <c r="I160" s="255"/>
      <c r="J160" s="255"/>
      <c r="K160" s="251"/>
      <c r="L160" s="251"/>
      <c r="M160" s="256"/>
      <c r="N160" s="257"/>
      <c r="O160" s="258"/>
      <c r="P160" s="258"/>
      <c r="Q160" s="258"/>
      <c r="R160" s="258"/>
      <c r="S160" s="258"/>
      <c r="T160" s="258"/>
      <c r="U160" s="258"/>
      <c r="V160" s="258"/>
      <c r="W160" s="258"/>
      <c r="X160" s="259"/>
      <c r="Y160" s="14"/>
      <c r="Z160" s="14"/>
      <c r="AA160" s="14"/>
      <c r="AB160" s="14"/>
      <c r="AC160" s="14"/>
      <c r="AD160" s="14"/>
      <c r="AE160" s="14"/>
      <c r="AT160" s="260" t="s">
        <v>206</v>
      </c>
      <c r="AU160" s="260" t="s">
        <v>84</v>
      </c>
      <c r="AV160" s="14" t="s">
        <v>84</v>
      </c>
      <c r="AW160" s="14" t="s">
        <v>5</v>
      </c>
      <c r="AX160" s="14" t="s">
        <v>74</v>
      </c>
      <c r="AY160" s="260" t="s">
        <v>194</v>
      </c>
    </row>
    <row r="161" s="13" customFormat="1">
      <c r="A161" s="13"/>
      <c r="B161" s="239"/>
      <c r="C161" s="240"/>
      <c r="D161" s="241" t="s">
        <v>206</v>
      </c>
      <c r="E161" s="242" t="s">
        <v>20</v>
      </c>
      <c r="F161" s="243" t="s">
        <v>2782</v>
      </c>
      <c r="G161" s="240"/>
      <c r="H161" s="242" t="s">
        <v>20</v>
      </c>
      <c r="I161" s="244"/>
      <c r="J161" s="244"/>
      <c r="K161" s="240"/>
      <c r="L161" s="240"/>
      <c r="M161" s="245"/>
      <c r="N161" s="246"/>
      <c r="O161" s="247"/>
      <c r="P161" s="247"/>
      <c r="Q161" s="247"/>
      <c r="R161" s="247"/>
      <c r="S161" s="247"/>
      <c r="T161" s="247"/>
      <c r="U161" s="247"/>
      <c r="V161" s="247"/>
      <c r="W161" s="247"/>
      <c r="X161" s="248"/>
      <c r="Y161" s="13"/>
      <c r="Z161" s="13"/>
      <c r="AA161" s="13"/>
      <c r="AB161" s="13"/>
      <c r="AC161" s="13"/>
      <c r="AD161" s="13"/>
      <c r="AE161" s="13"/>
      <c r="AT161" s="249" t="s">
        <v>206</v>
      </c>
      <c r="AU161" s="249" t="s">
        <v>84</v>
      </c>
      <c r="AV161" s="13" t="s">
        <v>82</v>
      </c>
      <c r="AW161" s="13" t="s">
        <v>5</v>
      </c>
      <c r="AX161" s="13" t="s">
        <v>74</v>
      </c>
      <c r="AY161" s="249" t="s">
        <v>194</v>
      </c>
    </row>
    <row r="162" s="15" customFormat="1">
      <c r="A162" s="15"/>
      <c r="B162" s="261"/>
      <c r="C162" s="262"/>
      <c r="D162" s="241" t="s">
        <v>206</v>
      </c>
      <c r="E162" s="263" t="s">
        <v>20</v>
      </c>
      <c r="F162" s="264" t="s">
        <v>210</v>
      </c>
      <c r="G162" s="262"/>
      <c r="H162" s="265">
        <v>141.952</v>
      </c>
      <c r="I162" s="266"/>
      <c r="J162" s="266"/>
      <c r="K162" s="262"/>
      <c r="L162" s="262"/>
      <c r="M162" s="267"/>
      <c r="N162" s="268"/>
      <c r="O162" s="269"/>
      <c r="P162" s="269"/>
      <c r="Q162" s="269"/>
      <c r="R162" s="269"/>
      <c r="S162" s="269"/>
      <c r="T162" s="269"/>
      <c r="U162" s="269"/>
      <c r="V162" s="269"/>
      <c r="W162" s="269"/>
      <c r="X162" s="270"/>
      <c r="Y162" s="15"/>
      <c r="Z162" s="15"/>
      <c r="AA162" s="15"/>
      <c r="AB162" s="15"/>
      <c r="AC162" s="15"/>
      <c r="AD162" s="15"/>
      <c r="AE162" s="15"/>
      <c r="AT162" s="271" t="s">
        <v>206</v>
      </c>
      <c r="AU162" s="271" t="s">
        <v>84</v>
      </c>
      <c r="AV162" s="15" t="s">
        <v>202</v>
      </c>
      <c r="AW162" s="15" t="s">
        <v>5</v>
      </c>
      <c r="AX162" s="15" t="s">
        <v>82</v>
      </c>
      <c r="AY162" s="271" t="s">
        <v>194</v>
      </c>
    </row>
    <row r="163" s="2" customFormat="1" ht="24.15" customHeight="1">
      <c r="A163" s="41"/>
      <c r="B163" s="42"/>
      <c r="C163" s="220" t="s">
        <v>232</v>
      </c>
      <c r="D163" s="220" t="s">
        <v>197</v>
      </c>
      <c r="E163" s="221" t="s">
        <v>2783</v>
      </c>
      <c r="F163" s="222" t="s">
        <v>2784</v>
      </c>
      <c r="G163" s="223" t="s">
        <v>200</v>
      </c>
      <c r="H163" s="224">
        <v>8517.1200000000008</v>
      </c>
      <c r="I163" s="225"/>
      <c r="J163" s="225"/>
      <c r="K163" s="226">
        <f>ROUND(P163*H163,2)</f>
        <v>0</v>
      </c>
      <c r="L163" s="222" t="s">
        <v>201</v>
      </c>
      <c r="M163" s="47"/>
      <c r="N163" s="227" t="s">
        <v>20</v>
      </c>
      <c r="O163" s="228" t="s">
        <v>43</v>
      </c>
      <c r="P163" s="229">
        <f>I163+J163</f>
        <v>0</v>
      </c>
      <c r="Q163" s="229">
        <f>ROUND(I163*H163,2)</f>
        <v>0</v>
      </c>
      <c r="R163" s="229">
        <f>ROUND(J163*H163,2)</f>
        <v>0</v>
      </c>
      <c r="S163" s="87"/>
      <c r="T163" s="230">
        <f>S163*H163</f>
        <v>0</v>
      </c>
      <c r="U163" s="230">
        <v>0</v>
      </c>
      <c r="V163" s="230">
        <f>U163*H163</f>
        <v>0</v>
      </c>
      <c r="W163" s="230">
        <v>0</v>
      </c>
      <c r="X163" s="231">
        <f>W163*H163</f>
        <v>0</v>
      </c>
      <c r="Y163" s="41"/>
      <c r="Z163" s="41"/>
      <c r="AA163" s="41"/>
      <c r="AB163" s="41"/>
      <c r="AC163" s="41"/>
      <c r="AD163" s="41"/>
      <c r="AE163" s="41"/>
      <c r="AR163" s="232" t="s">
        <v>202</v>
      </c>
      <c r="AT163" s="232" t="s">
        <v>197</v>
      </c>
      <c r="AU163" s="232" t="s">
        <v>84</v>
      </c>
      <c r="AY163" s="20" t="s">
        <v>194</v>
      </c>
      <c r="BE163" s="233">
        <f>IF(O163="základní",K163,0)</f>
        <v>0</v>
      </c>
      <c r="BF163" s="233">
        <f>IF(O163="snížená",K163,0)</f>
        <v>0</v>
      </c>
      <c r="BG163" s="233">
        <f>IF(O163="zákl. přenesená",K163,0)</f>
        <v>0</v>
      </c>
      <c r="BH163" s="233">
        <f>IF(O163="sníž. přenesená",K163,0)</f>
        <v>0</v>
      </c>
      <c r="BI163" s="233">
        <f>IF(O163="nulová",K163,0)</f>
        <v>0</v>
      </c>
      <c r="BJ163" s="20" t="s">
        <v>82</v>
      </c>
      <c r="BK163" s="233">
        <f>ROUND(P163*H163,2)</f>
        <v>0</v>
      </c>
      <c r="BL163" s="20" t="s">
        <v>202</v>
      </c>
      <c r="BM163" s="232" t="s">
        <v>2785</v>
      </c>
    </row>
    <row r="164" s="2" customFormat="1">
      <c r="A164" s="41"/>
      <c r="B164" s="42"/>
      <c r="C164" s="43"/>
      <c r="D164" s="234" t="s">
        <v>204</v>
      </c>
      <c r="E164" s="43"/>
      <c r="F164" s="235" t="s">
        <v>2786</v>
      </c>
      <c r="G164" s="43"/>
      <c r="H164" s="43"/>
      <c r="I164" s="236"/>
      <c r="J164" s="236"/>
      <c r="K164" s="43"/>
      <c r="L164" s="43"/>
      <c r="M164" s="47"/>
      <c r="N164" s="237"/>
      <c r="O164" s="238"/>
      <c r="P164" s="87"/>
      <c r="Q164" s="87"/>
      <c r="R164" s="87"/>
      <c r="S164" s="87"/>
      <c r="T164" s="87"/>
      <c r="U164" s="87"/>
      <c r="V164" s="87"/>
      <c r="W164" s="87"/>
      <c r="X164" s="88"/>
      <c r="Y164" s="41"/>
      <c r="Z164" s="41"/>
      <c r="AA164" s="41"/>
      <c r="AB164" s="41"/>
      <c r="AC164" s="41"/>
      <c r="AD164" s="41"/>
      <c r="AE164" s="41"/>
      <c r="AT164" s="20" t="s">
        <v>204</v>
      </c>
      <c r="AU164" s="20" t="s">
        <v>84</v>
      </c>
    </row>
    <row r="165" s="13" customFormat="1">
      <c r="A165" s="13"/>
      <c r="B165" s="239"/>
      <c r="C165" s="240"/>
      <c r="D165" s="241" t="s">
        <v>206</v>
      </c>
      <c r="E165" s="242" t="s">
        <v>20</v>
      </c>
      <c r="F165" s="243" t="s">
        <v>2774</v>
      </c>
      <c r="G165" s="240"/>
      <c r="H165" s="242" t="s">
        <v>20</v>
      </c>
      <c r="I165" s="244"/>
      <c r="J165" s="244"/>
      <c r="K165" s="240"/>
      <c r="L165" s="240"/>
      <c r="M165" s="245"/>
      <c r="N165" s="246"/>
      <c r="O165" s="247"/>
      <c r="P165" s="247"/>
      <c r="Q165" s="247"/>
      <c r="R165" s="247"/>
      <c r="S165" s="247"/>
      <c r="T165" s="247"/>
      <c r="U165" s="247"/>
      <c r="V165" s="247"/>
      <c r="W165" s="247"/>
      <c r="X165" s="248"/>
      <c r="Y165" s="13"/>
      <c r="Z165" s="13"/>
      <c r="AA165" s="13"/>
      <c r="AB165" s="13"/>
      <c r="AC165" s="13"/>
      <c r="AD165" s="13"/>
      <c r="AE165" s="13"/>
      <c r="AT165" s="249" t="s">
        <v>206</v>
      </c>
      <c r="AU165" s="249" t="s">
        <v>84</v>
      </c>
      <c r="AV165" s="13" t="s">
        <v>82</v>
      </c>
      <c r="AW165" s="13" t="s">
        <v>5</v>
      </c>
      <c r="AX165" s="13" t="s">
        <v>74</v>
      </c>
      <c r="AY165" s="249" t="s">
        <v>194</v>
      </c>
    </row>
    <row r="166" s="13" customFormat="1">
      <c r="A166" s="13"/>
      <c r="B166" s="239"/>
      <c r="C166" s="240"/>
      <c r="D166" s="241" t="s">
        <v>206</v>
      </c>
      <c r="E166" s="242" t="s">
        <v>20</v>
      </c>
      <c r="F166" s="243" t="s">
        <v>2775</v>
      </c>
      <c r="G166" s="240"/>
      <c r="H166" s="242" t="s">
        <v>20</v>
      </c>
      <c r="I166" s="244"/>
      <c r="J166" s="244"/>
      <c r="K166" s="240"/>
      <c r="L166" s="240"/>
      <c r="M166" s="245"/>
      <c r="N166" s="246"/>
      <c r="O166" s="247"/>
      <c r="P166" s="247"/>
      <c r="Q166" s="247"/>
      <c r="R166" s="247"/>
      <c r="S166" s="247"/>
      <c r="T166" s="247"/>
      <c r="U166" s="247"/>
      <c r="V166" s="247"/>
      <c r="W166" s="247"/>
      <c r="X166" s="248"/>
      <c r="Y166" s="13"/>
      <c r="Z166" s="13"/>
      <c r="AA166" s="13"/>
      <c r="AB166" s="13"/>
      <c r="AC166" s="13"/>
      <c r="AD166" s="13"/>
      <c r="AE166" s="13"/>
      <c r="AT166" s="249" t="s">
        <v>206</v>
      </c>
      <c r="AU166" s="249" t="s">
        <v>84</v>
      </c>
      <c r="AV166" s="13" t="s">
        <v>82</v>
      </c>
      <c r="AW166" s="13" t="s">
        <v>5</v>
      </c>
      <c r="AX166" s="13" t="s">
        <v>74</v>
      </c>
      <c r="AY166" s="249" t="s">
        <v>194</v>
      </c>
    </row>
    <row r="167" s="13" customFormat="1">
      <c r="A167" s="13"/>
      <c r="B167" s="239"/>
      <c r="C167" s="240"/>
      <c r="D167" s="241" t="s">
        <v>206</v>
      </c>
      <c r="E167" s="242" t="s">
        <v>20</v>
      </c>
      <c r="F167" s="243" t="s">
        <v>2776</v>
      </c>
      <c r="G167" s="240"/>
      <c r="H167" s="242" t="s">
        <v>20</v>
      </c>
      <c r="I167" s="244"/>
      <c r="J167" s="244"/>
      <c r="K167" s="240"/>
      <c r="L167" s="240"/>
      <c r="M167" s="245"/>
      <c r="N167" s="246"/>
      <c r="O167" s="247"/>
      <c r="P167" s="247"/>
      <c r="Q167" s="247"/>
      <c r="R167" s="247"/>
      <c r="S167" s="247"/>
      <c r="T167" s="247"/>
      <c r="U167" s="247"/>
      <c r="V167" s="247"/>
      <c r="W167" s="247"/>
      <c r="X167" s="248"/>
      <c r="Y167" s="13"/>
      <c r="Z167" s="13"/>
      <c r="AA167" s="13"/>
      <c r="AB167" s="13"/>
      <c r="AC167" s="13"/>
      <c r="AD167" s="13"/>
      <c r="AE167" s="13"/>
      <c r="AT167" s="249" t="s">
        <v>206</v>
      </c>
      <c r="AU167" s="249" t="s">
        <v>84</v>
      </c>
      <c r="AV167" s="13" t="s">
        <v>82</v>
      </c>
      <c r="AW167" s="13" t="s">
        <v>5</v>
      </c>
      <c r="AX167" s="13" t="s">
        <v>74</v>
      </c>
      <c r="AY167" s="249" t="s">
        <v>194</v>
      </c>
    </row>
    <row r="168" s="14" customFormat="1">
      <c r="A168" s="14"/>
      <c r="B168" s="250"/>
      <c r="C168" s="251"/>
      <c r="D168" s="241" t="s">
        <v>206</v>
      </c>
      <c r="E168" s="252" t="s">
        <v>20</v>
      </c>
      <c r="F168" s="253" t="s">
        <v>2777</v>
      </c>
      <c r="G168" s="251"/>
      <c r="H168" s="254">
        <v>21.629999999999999</v>
      </c>
      <c r="I168" s="255"/>
      <c r="J168" s="255"/>
      <c r="K168" s="251"/>
      <c r="L168" s="251"/>
      <c r="M168" s="256"/>
      <c r="N168" s="257"/>
      <c r="O168" s="258"/>
      <c r="P168" s="258"/>
      <c r="Q168" s="258"/>
      <c r="R168" s="258"/>
      <c r="S168" s="258"/>
      <c r="T168" s="258"/>
      <c r="U168" s="258"/>
      <c r="V168" s="258"/>
      <c r="W168" s="258"/>
      <c r="X168" s="259"/>
      <c r="Y168" s="14"/>
      <c r="Z168" s="14"/>
      <c r="AA168" s="14"/>
      <c r="AB168" s="14"/>
      <c r="AC168" s="14"/>
      <c r="AD168" s="14"/>
      <c r="AE168" s="14"/>
      <c r="AT168" s="260" t="s">
        <v>206</v>
      </c>
      <c r="AU168" s="260" t="s">
        <v>84</v>
      </c>
      <c r="AV168" s="14" t="s">
        <v>84</v>
      </c>
      <c r="AW168" s="14" t="s">
        <v>5</v>
      </c>
      <c r="AX168" s="14" t="s">
        <v>74</v>
      </c>
      <c r="AY168" s="260" t="s">
        <v>194</v>
      </c>
    </row>
    <row r="169" s="13" customFormat="1">
      <c r="A169" s="13"/>
      <c r="B169" s="239"/>
      <c r="C169" s="240"/>
      <c r="D169" s="241" t="s">
        <v>206</v>
      </c>
      <c r="E169" s="242" t="s">
        <v>20</v>
      </c>
      <c r="F169" s="243" t="s">
        <v>2778</v>
      </c>
      <c r="G169" s="240"/>
      <c r="H169" s="242" t="s">
        <v>20</v>
      </c>
      <c r="I169" s="244"/>
      <c r="J169" s="244"/>
      <c r="K169" s="240"/>
      <c r="L169" s="240"/>
      <c r="M169" s="245"/>
      <c r="N169" s="246"/>
      <c r="O169" s="247"/>
      <c r="P169" s="247"/>
      <c r="Q169" s="247"/>
      <c r="R169" s="247"/>
      <c r="S169" s="247"/>
      <c r="T169" s="247"/>
      <c r="U169" s="247"/>
      <c r="V169" s="247"/>
      <c r="W169" s="247"/>
      <c r="X169" s="248"/>
      <c r="Y169" s="13"/>
      <c r="Z169" s="13"/>
      <c r="AA169" s="13"/>
      <c r="AB169" s="13"/>
      <c r="AC169" s="13"/>
      <c r="AD169" s="13"/>
      <c r="AE169" s="13"/>
      <c r="AT169" s="249" t="s">
        <v>206</v>
      </c>
      <c r="AU169" s="249" t="s">
        <v>84</v>
      </c>
      <c r="AV169" s="13" t="s">
        <v>82</v>
      </c>
      <c r="AW169" s="13" t="s">
        <v>5</v>
      </c>
      <c r="AX169" s="13" t="s">
        <v>74</v>
      </c>
      <c r="AY169" s="249" t="s">
        <v>194</v>
      </c>
    </row>
    <row r="170" s="13" customFormat="1">
      <c r="A170" s="13"/>
      <c r="B170" s="239"/>
      <c r="C170" s="240"/>
      <c r="D170" s="241" t="s">
        <v>206</v>
      </c>
      <c r="E170" s="242" t="s">
        <v>20</v>
      </c>
      <c r="F170" s="243" t="s">
        <v>2774</v>
      </c>
      <c r="G170" s="240"/>
      <c r="H170" s="242" t="s">
        <v>20</v>
      </c>
      <c r="I170" s="244"/>
      <c r="J170" s="244"/>
      <c r="K170" s="240"/>
      <c r="L170" s="240"/>
      <c r="M170" s="245"/>
      <c r="N170" s="246"/>
      <c r="O170" s="247"/>
      <c r="P170" s="247"/>
      <c r="Q170" s="247"/>
      <c r="R170" s="247"/>
      <c r="S170" s="247"/>
      <c r="T170" s="247"/>
      <c r="U170" s="247"/>
      <c r="V170" s="247"/>
      <c r="W170" s="247"/>
      <c r="X170" s="248"/>
      <c r="Y170" s="13"/>
      <c r="Z170" s="13"/>
      <c r="AA170" s="13"/>
      <c r="AB170" s="13"/>
      <c r="AC170" s="13"/>
      <c r="AD170" s="13"/>
      <c r="AE170" s="13"/>
      <c r="AT170" s="249" t="s">
        <v>206</v>
      </c>
      <c r="AU170" s="249" t="s">
        <v>84</v>
      </c>
      <c r="AV170" s="13" t="s">
        <v>82</v>
      </c>
      <c r="AW170" s="13" t="s">
        <v>5</v>
      </c>
      <c r="AX170" s="13" t="s">
        <v>74</v>
      </c>
      <c r="AY170" s="249" t="s">
        <v>194</v>
      </c>
    </row>
    <row r="171" s="13" customFormat="1">
      <c r="A171" s="13"/>
      <c r="B171" s="239"/>
      <c r="C171" s="240"/>
      <c r="D171" s="241" t="s">
        <v>206</v>
      </c>
      <c r="E171" s="242" t="s">
        <v>20</v>
      </c>
      <c r="F171" s="243" t="s">
        <v>2775</v>
      </c>
      <c r="G171" s="240"/>
      <c r="H171" s="242" t="s">
        <v>20</v>
      </c>
      <c r="I171" s="244"/>
      <c r="J171" s="244"/>
      <c r="K171" s="240"/>
      <c r="L171" s="240"/>
      <c r="M171" s="245"/>
      <c r="N171" s="246"/>
      <c r="O171" s="247"/>
      <c r="P171" s="247"/>
      <c r="Q171" s="247"/>
      <c r="R171" s="247"/>
      <c r="S171" s="247"/>
      <c r="T171" s="247"/>
      <c r="U171" s="247"/>
      <c r="V171" s="247"/>
      <c r="W171" s="247"/>
      <c r="X171" s="248"/>
      <c r="Y171" s="13"/>
      <c r="Z171" s="13"/>
      <c r="AA171" s="13"/>
      <c r="AB171" s="13"/>
      <c r="AC171" s="13"/>
      <c r="AD171" s="13"/>
      <c r="AE171" s="13"/>
      <c r="AT171" s="249" t="s">
        <v>206</v>
      </c>
      <c r="AU171" s="249" t="s">
        <v>84</v>
      </c>
      <c r="AV171" s="13" t="s">
        <v>82</v>
      </c>
      <c r="AW171" s="13" t="s">
        <v>5</v>
      </c>
      <c r="AX171" s="13" t="s">
        <v>74</v>
      </c>
      <c r="AY171" s="249" t="s">
        <v>194</v>
      </c>
    </row>
    <row r="172" s="13" customFormat="1">
      <c r="A172" s="13"/>
      <c r="B172" s="239"/>
      <c r="C172" s="240"/>
      <c r="D172" s="241" t="s">
        <v>206</v>
      </c>
      <c r="E172" s="242" t="s">
        <v>20</v>
      </c>
      <c r="F172" s="243" t="s">
        <v>2776</v>
      </c>
      <c r="G172" s="240"/>
      <c r="H172" s="242" t="s">
        <v>20</v>
      </c>
      <c r="I172" s="244"/>
      <c r="J172" s="244"/>
      <c r="K172" s="240"/>
      <c r="L172" s="240"/>
      <c r="M172" s="245"/>
      <c r="N172" s="246"/>
      <c r="O172" s="247"/>
      <c r="P172" s="247"/>
      <c r="Q172" s="247"/>
      <c r="R172" s="247"/>
      <c r="S172" s="247"/>
      <c r="T172" s="247"/>
      <c r="U172" s="247"/>
      <c r="V172" s="247"/>
      <c r="W172" s="247"/>
      <c r="X172" s="248"/>
      <c r="Y172" s="13"/>
      <c r="Z172" s="13"/>
      <c r="AA172" s="13"/>
      <c r="AB172" s="13"/>
      <c r="AC172" s="13"/>
      <c r="AD172" s="13"/>
      <c r="AE172" s="13"/>
      <c r="AT172" s="249" t="s">
        <v>206</v>
      </c>
      <c r="AU172" s="249" t="s">
        <v>84</v>
      </c>
      <c r="AV172" s="13" t="s">
        <v>82</v>
      </c>
      <c r="AW172" s="13" t="s">
        <v>5</v>
      </c>
      <c r="AX172" s="13" t="s">
        <v>74</v>
      </c>
      <c r="AY172" s="249" t="s">
        <v>194</v>
      </c>
    </row>
    <row r="173" s="14" customFormat="1">
      <c r="A173" s="14"/>
      <c r="B173" s="250"/>
      <c r="C173" s="251"/>
      <c r="D173" s="241" t="s">
        <v>206</v>
      </c>
      <c r="E173" s="252" t="s">
        <v>20</v>
      </c>
      <c r="F173" s="253" t="s">
        <v>2779</v>
      </c>
      <c r="G173" s="251"/>
      <c r="H173" s="254">
        <v>48.174999999999997</v>
      </c>
      <c r="I173" s="255"/>
      <c r="J173" s="255"/>
      <c r="K173" s="251"/>
      <c r="L173" s="251"/>
      <c r="M173" s="256"/>
      <c r="N173" s="257"/>
      <c r="O173" s="258"/>
      <c r="P173" s="258"/>
      <c r="Q173" s="258"/>
      <c r="R173" s="258"/>
      <c r="S173" s="258"/>
      <c r="T173" s="258"/>
      <c r="U173" s="258"/>
      <c r="V173" s="258"/>
      <c r="W173" s="258"/>
      <c r="X173" s="259"/>
      <c r="Y173" s="14"/>
      <c r="Z173" s="14"/>
      <c r="AA173" s="14"/>
      <c r="AB173" s="14"/>
      <c r="AC173" s="14"/>
      <c r="AD173" s="14"/>
      <c r="AE173" s="14"/>
      <c r="AT173" s="260" t="s">
        <v>206</v>
      </c>
      <c r="AU173" s="260" t="s">
        <v>84</v>
      </c>
      <c r="AV173" s="14" t="s">
        <v>84</v>
      </c>
      <c r="AW173" s="14" t="s">
        <v>5</v>
      </c>
      <c r="AX173" s="14" t="s">
        <v>74</v>
      </c>
      <c r="AY173" s="260" t="s">
        <v>194</v>
      </c>
    </row>
    <row r="174" s="13" customFormat="1">
      <c r="A174" s="13"/>
      <c r="B174" s="239"/>
      <c r="C174" s="240"/>
      <c r="D174" s="241" t="s">
        <v>206</v>
      </c>
      <c r="E174" s="242" t="s">
        <v>20</v>
      </c>
      <c r="F174" s="243" t="s">
        <v>2780</v>
      </c>
      <c r="G174" s="240"/>
      <c r="H174" s="242" t="s">
        <v>20</v>
      </c>
      <c r="I174" s="244"/>
      <c r="J174" s="244"/>
      <c r="K174" s="240"/>
      <c r="L174" s="240"/>
      <c r="M174" s="245"/>
      <c r="N174" s="246"/>
      <c r="O174" s="247"/>
      <c r="P174" s="247"/>
      <c r="Q174" s="247"/>
      <c r="R174" s="247"/>
      <c r="S174" s="247"/>
      <c r="T174" s="247"/>
      <c r="U174" s="247"/>
      <c r="V174" s="247"/>
      <c r="W174" s="247"/>
      <c r="X174" s="248"/>
      <c r="Y174" s="13"/>
      <c r="Z174" s="13"/>
      <c r="AA174" s="13"/>
      <c r="AB174" s="13"/>
      <c r="AC174" s="13"/>
      <c r="AD174" s="13"/>
      <c r="AE174" s="13"/>
      <c r="AT174" s="249" t="s">
        <v>206</v>
      </c>
      <c r="AU174" s="249" t="s">
        <v>84</v>
      </c>
      <c r="AV174" s="13" t="s">
        <v>82</v>
      </c>
      <c r="AW174" s="13" t="s">
        <v>5</v>
      </c>
      <c r="AX174" s="13" t="s">
        <v>74</v>
      </c>
      <c r="AY174" s="249" t="s">
        <v>194</v>
      </c>
    </row>
    <row r="175" s="13" customFormat="1">
      <c r="A175" s="13"/>
      <c r="B175" s="239"/>
      <c r="C175" s="240"/>
      <c r="D175" s="241" t="s">
        <v>206</v>
      </c>
      <c r="E175" s="242" t="s">
        <v>20</v>
      </c>
      <c r="F175" s="243" t="s">
        <v>2774</v>
      </c>
      <c r="G175" s="240"/>
      <c r="H175" s="242" t="s">
        <v>20</v>
      </c>
      <c r="I175" s="244"/>
      <c r="J175" s="244"/>
      <c r="K175" s="240"/>
      <c r="L175" s="240"/>
      <c r="M175" s="245"/>
      <c r="N175" s="246"/>
      <c r="O175" s="247"/>
      <c r="P175" s="247"/>
      <c r="Q175" s="247"/>
      <c r="R175" s="247"/>
      <c r="S175" s="247"/>
      <c r="T175" s="247"/>
      <c r="U175" s="247"/>
      <c r="V175" s="247"/>
      <c r="W175" s="247"/>
      <c r="X175" s="248"/>
      <c r="Y175" s="13"/>
      <c r="Z175" s="13"/>
      <c r="AA175" s="13"/>
      <c r="AB175" s="13"/>
      <c r="AC175" s="13"/>
      <c r="AD175" s="13"/>
      <c r="AE175" s="13"/>
      <c r="AT175" s="249" t="s">
        <v>206</v>
      </c>
      <c r="AU175" s="249" t="s">
        <v>84</v>
      </c>
      <c r="AV175" s="13" t="s">
        <v>82</v>
      </c>
      <c r="AW175" s="13" t="s">
        <v>5</v>
      </c>
      <c r="AX175" s="13" t="s">
        <v>74</v>
      </c>
      <c r="AY175" s="249" t="s">
        <v>194</v>
      </c>
    </row>
    <row r="176" s="13" customFormat="1">
      <c r="A176" s="13"/>
      <c r="B176" s="239"/>
      <c r="C176" s="240"/>
      <c r="D176" s="241" t="s">
        <v>206</v>
      </c>
      <c r="E176" s="242" t="s">
        <v>20</v>
      </c>
      <c r="F176" s="243" t="s">
        <v>2775</v>
      </c>
      <c r="G176" s="240"/>
      <c r="H176" s="242" t="s">
        <v>20</v>
      </c>
      <c r="I176" s="244"/>
      <c r="J176" s="244"/>
      <c r="K176" s="240"/>
      <c r="L176" s="240"/>
      <c r="M176" s="245"/>
      <c r="N176" s="246"/>
      <c r="O176" s="247"/>
      <c r="P176" s="247"/>
      <c r="Q176" s="247"/>
      <c r="R176" s="247"/>
      <c r="S176" s="247"/>
      <c r="T176" s="247"/>
      <c r="U176" s="247"/>
      <c r="V176" s="247"/>
      <c r="W176" s="247"/>
      <c r="X176" s="248"/>
      <c r="Y176" s="13"/>
      <c r="Z176" s="13"/>
      <c r="AA176" s="13"/>
      <c r="AB176" s="13"/>
      <c r="AC176" s="13"/>
      <c r="AD176" s="13"/>
      <c r="AE176" s="13"/>
      <c r="AT176" s="249" t="s">
        <v>206</v>
      </c>
      <c r="AU176" s="249" t="s">
        <v>84</v>
      </c>
      <c r="AV176" s="13" t="s">
        <v>82</v>
      </c>
      <c r="AW176" s="13" t="s">
        <v>5</v>
      </c>
      <c r="AX176" s="13" t="s">
        <v>74</v>
      </c>
      <c r="AY176" s="249" t="s">
        <v>194</v>
      </c>
    </row>
    <row r="177" s="13" customFormat="1">
      <c r="A177" s="13"/>
      <c r="B177" s="239"/>
      <c r="C177" s="240"/>
      <c r="D177" s="241" t="s">
        <v>206</v>
      </c>
      <c r="E177" s="242" t="s">
        <v>20</v>
      </c>
      <c r="F177" s="243" t="s">
        <v>2776</v>
      </c>
      <c r="G177" s="240"/>
      <c r="H177" s="242" t="s">
        <v>20</v>
      </c>
      <c r="I177" s="244"/>
      <c r="J177" s="244"/>
      <c r="K177" s="240"/>
      <c r="L177" s="240"/>
      <c r="M177" s="245"/>
      <c r="N177" s="246"/>
      <c r="O177" s="247"/>
      <c r="P177" s="247"/>
      <c r="Q177" s="247"/>
      <c r="R177" s="247"/>
      <c r="S177" s="247"/>
      <c r="T177" s="247"/>
      <c r="U177" s="247"/>
      <c r="V177" s="247"/>
      <c r="W177" s="247"/>
      <c r="X177" s="248"/>
      <c r="Y177" s="13"/>
      <c r="Z177" s="13"/>
      <c r="AA177" s="13"/>
      <c r="AB177" s="13"/>
      <c r="AC177" s="13"/>
      <c r="AD177" s="13"/>
      <c r="AE177" s="13"/>
      <c r="AT177" s="249" t="s">
        <v>206</v>
      </c>
      <c r="AU177" s="249" t="s">
        <v>84</v>
      </c>
      <c r="AV177" s="13" t="s">
        <v>82</v>
      </c>
      <c r="AW177" s="13" t="s">
        <v>5</v>
      </c>
      <c r="AX177" s="13" t="s">
        <v>74</v>
      </c>
      <c r="AY177" s="249" t="s">
        <v>194</v>
      </c>
    </row>
    <row r="178" s="14" customFormat="1">
      <c r="A178" s="14"/>
      <c r="B178" s="250"/>
      <c r="C178" s="251"/>
      <c r="D178" s="241" t="s">
        <v>206</v>
      </c>
      <c r="E178" s="252" t="s">
        <v>20</v>
      </c>
      <c r="F178" s="253" t="s">
        <v>2781</v>
      </c>
      <c r="G178" s="251"/>
      <c r="H178" s="254">
        <v>72.147000000000006</v>
      </c>
      <c r="I178" s="255"/>
      <c r="J178" s="255"/>
      <c r="K178" s="251"/>
      <c r="L178" s="251"/>
      <c r="M178" s="256"/>
      <c r="N178" s="257"/>
      <c r="O178" s="258"/>
      <c r="P178" s="258"/>
      <c r="Q178" s="258"/>
      <c r="R178" s="258"/>
      <c r="S178" s="258"/>
      <c r="T178" s="258"/>
      <c r="U178" s="258"/>
      <c r="V178" s="258"/>
      <c r="W178" s="258"/>
      <c r="X178" s="259"/>
      <c r="Y178" s="14"/>
      <c r="Z178" s="14"/>
      <c r="AA178" s="14"/>
      <c r="AB178" s="14"/>
      <c r="AC178" s="14"/>
      <c r="AD178" s="14"/>
      <c r="AE178" s="14"/>
      <c r="AT178" s="260" t="s">
        <v>206</v>
      </c>
      <c r="AU178" s="260" t="s">
        <v>84</v>
      </c>
      <c r="AV178" s="14" t="s">
        <v>84</v>
      </c>
      <c r="AW178" s="14" t="s">
        <v>5</v>
      </c>
      <c r="AX178" s="14" t="s">
        <v>74</v>
      </c>
      <c r="AY178" s="260" t="s">
        <v>194</v>
      </c>
    </row>
    <row r="179" s="13" customFormat="1">
      <c r="A179" s="13"/>
      <c r="B179" s="239"/>
      <c r="C179" s="240"/>
      <c r="D179" s="241" t="s">
        <v>206</v>
      </c>
      <c r="E179" s="242" t="s">
        <v>20</v>
      </c>
      <c r="F179" s="243" t="s">
        <v>2782</v>
      </c>
      <c r="G179" s="240"/>
      <c r="H179" s="242" t="s">
        <v>20</v>
      </c>
      <c r="I179" s="244"/>
      <c r="J179" s="244"/>
      <c r="K179" s="240"/>
      <c r="L179" s="240"/>
      <c r="M179" s="245"/>
      <c r="N179" s="246"/>
      <c r="O179" s="247"/>
      <c r="P179" s="247"/>
      <c r="Q179" s="247"/>
      <c r="R179" s="247"/>
      <c r="S179" s="247"/>
      <c r="T179" s="247"/>
      <c r="U179" s="247"/>
      <c r="V179" s="247"/>
      <c r="W179" s="247"/>
      <c r="X179" s="248"/>
      <c r="Y179" s="13"/>
      <c r="Z179" s="13"/>
      <c r="AA179" s="13"/>
      <c r="AB179" s="13"/>
      <c r="AC179" s="13"/>
      <c r="AD179" s="13"/>
      <c r="AE179" s="13"/>
      <c r="AT179" s="249" t="s">
        <v>206</v>
      </c>
      <c r="AU179" s="249" t="s">
        <v>84</v>
      </c>
      <c r="AV179" s="13" t="s">
        <v>82</v>
      </c>
      <c r="AW179" s="13" t="s">
        <v>5</v>
      </c>
      <c r="AX179" s="13" t="s">
        <v>74</v>
      </c>
      <c r="AY179" s="249" t="s">
        <v>194</v>
      </c>
    </row>
    <row r="180" s="15" customFormat="1">
      <c r="A180" s="15"/>
      <c r="B180" s="261"/>
      <c r="C180" s="262"/>
      <c r="D180" s="241" t="s">
        <v>206</v>
      </c>
      <c r="E180" s="263" t="s">
        <v>20</v>
      </c>
      <c r="F180" s="264" t="s">
        <v>210</v>
      </c>
      <c r="G180" s="262"/>
      <c r="H180" s="265">
        <v>141.952</v>
      </c>
      <c r="I180" s="266"/>
      <c r="J180" s="266"/>
      <c r="K180" s="262"/>
      <c r="L180" s="262"/>
      <c r="M180" s="267"/>
      <c r="N180" s="268"/>
      <c r="O180" s="269"/>
      <c r="P180" s="269"/>
      <c r="Q180" s="269"/>
      <c r="R180" s="269"/>
      <c r="S180" s="269"/>
      <c r="T180" s="269"/>
      <c r="U180" s="269"/>
      <c r="V180" s="269"/>
      <c r="W180" s="269"/>
      <c r="X180" s="270"/>
      <c r="Y180" s="15"/>
      <c r="Z180" s="15"/>
      <c r="AA180" s="15"/>
      <c r="AB180" s="15"/>
      <c r="AC180" s="15"/>
      <c r="AD180" s="15"/>
      <c r="AE180" s="15"/>
      <c r="AT180" s="271" t="s">
        <v>206</v>
      </c>
      <c r="AU180" s="271" t="s">
        <v>84</v>
      </c>
      <c r="AV180" s="15" t="s">
        <v>202</v>
      </c>
      <c r="AW180" s="15" t="s">
        <v>5</v>
      </c>
      <c r="AX180" s="15" t="s">
        <v>82</v>
      </c>
      <c r="AY180" s="271" t="s">
        <v>194</v>
      </c>
    </row>
    <row r="181" s="14" customFormat="1">
      <c r="A181" s="14"/>
      <c r="B181" s="250"/>
      <c r="C181" s="251"/>
      <c r="D181" s="241" t="s">
        <v>206</v>
      </c>
      <c r="E181" s="251"/>
      <c r="F181" s="253" t="s">
        <v>2787</v>
      </c>
      <c r="G181" s="251"/>
      <c r="H181" s="254">
        <v>8517.1200000000008</v>
      </c>
      <c r="I181" s="255"/>
      <c r="J181" s="255"/>
      <c r="K181" s="251"/>
      <c r="L181" s="251"/>
      <c r="M181" s="256"/>
      <c r="N181" s="257"/>
      <c r="O181" s="258"/>
      <c r="P181" s="258"/>
      <c r="Q181" s="258"/>
      <c r="R181" s="258"/>
      <c r="S181" s="258"/>
      <c r="T181" s="258"/>
      <c r="U181" s="258"/>
      <c r="V181" s="258"/>
      <c r="W181" s="258"/>
      <c r="X181" s="259"/>
      <c r="Y181" s="14"/>
      <c r="Z181" s="14"/>
      <c r="AA181" s="14"/>
      <c r="AB181" s="14"/>
      <c r="AC181" s="14"/>
      <c r="AD181" s="14"/>
      <c r="AE181" s="14"/>
      <c r="AT181" s="260" t="s">
        <v>206</v>
      </c>
      <c r="AU181" s="260" t="s">
        <v>84</v>
      </c>
      <c r="AV181" s="14" t="s">
        <v>84</v>
      </c>
      <c r="AW181" s="14" t="s">
        <v>4</v>
      </c>
      <c r="AX181" s="14" t="s">
        <v>82</v>
      </c>
      <c r="AY181" s="260" t="s">
        <v>194</v>
      </c>
    </row>
    <row r="182" s="2" customFormat="1" ht="24.15" customHeight="1">
      <c r="A182" s="41"/>
      <c r="B182" s="42"/>
      <c r="C182" s="220" t="s">
        <v>223</v>
      </c>
      <c r="D182" s="220" t="s">
        <v>197</v>
      </c>
      <c r="E182" s="221" t="s">
        <v>2788</v>
      </c>
      <c r="F182" s="222" t="s">
        <v>2789</v>
      </c>
      <c r="G182" s="223" t="s">
        <v>200</v>
      </c>
      <c r="H182" s="224">
        <v>141.952</v>
      </c>
      <c r="I182" s="225"/>
      <c r="J182" s="225"/>
      <c r="K182" s="226">
        <f>ROUND(P182*H182,2)</f>
        <v>0</v>
      </c>
      <c r="L182" s="222" t="s">
        <v>201</v>
      </c>
      <c r="M182" s="47"/>
      <c r="N182" s="227" t="s">
        <v>20</v>
      </c>
      <c r="O182" s="228" t="s">
        <v>43</v>
      </c>
      <c r="P182" s="229">
        <f>I182+J182</f>
        <v>0</v>
      </c>
      <c r="Q182" s="229">
        <f>ROUND(I182*H182,2)</f>
        <v>0</v>
      </c>
      <c r="R182" s="229">
        <f>ROUND(J182*H182,2)</f>
        <v>0</v>
      </c>
      <c r="S182" s="87"/>
      <c r="T182" s="230">
        <f>S182*H182</f>
        <v>0</v>
      </c>
      <c r="U182" s="230">
        <v>0</v>
      </c>
      <c r="V182" s="230">
        <f>U182*H182</f>
        <v>0</v>
      </c>
      <c r="W182" s="230">
        <v>0</v>
      </c>
      <c r="X182" s="231">
        <f>W182*H182</f>
        <v>0</v>
      </c>
      <c r="Y182" s="41"/>
      <c r="Z182" s="41"/>
      <c r="AA182" s="41"/>
      <c r="AB182" s="41"/>
      <c r="AC182" s="41"/>
      <c r="AD182" s="41"/>
      <c r="AE182" s="41"/>
      <c r="AR182" s="232" t="s">
        <v>202</v>
      </c>
      <c r="AT182" s="232" t="s">
        <v>197</v>
      </c>
      <c r="AU182" s="232" t="s">
        <v>84</v>
      </c>
      <c r="AY182" s="20" t="s">
        <v>194</v>
      </c>
      <c r="BE182" s="233">
        <f>IF(O182="základní",K182,0)</f>
        <v>0</v>
      </c>
      <c r="BF182" s="233">
        <f>IF(O182="snížená",K182,0)</f>
        <v>0</v>
      </c>
      <c r="BG182" s="233">
        <f>IF(O182="zákl. přenesená",K182,0)</f>
        <v>0</v>
      </c>
      <c r="BH182" s="233">
        <f>IF(O182="sníž. přenesená",K182,0)</f>
        <v>0</v>
      </c>
      <c r="BI182" s="233">
        <f>IF(O182="nulová",K182,0)</f>
        <v>0</v>
      </c>
      <c r="BJ182" s="20" t="s">
        <v>82</v>
      </c>
      <c r="BK182" s="233">
        <f>ROUND(P182*H182,2)</f>
        <v>0</v>
      </c>
      <c r="BL182" s="20" t="s">
        <v>202</v>
      </c>
      <c r="BM182" s="232" t="s">
        <v>2790</v>
      </c>
    </row>
    <row r="183" s="2" customFormat="1">
      <c r="A183" s="41"/>
      <c r="B183" s="42"/>
      <c r="C183" s="43"/>
      <c r="D183" s="234" t="s">
        <v>204</v>
      </c>
      <c r="E183" s="43"/>
      <c r="F183" s="235" t="s">
        <v>2791</v>
      </c>
      <c r="G183" s="43"/>
      <c r="H183" s="43"/>
      <c r="I183" s="236"/>
      <c r="J183" s="236"/>
      <c r="K183" s="43"/>
      <c r="L183" s="43"/>
      <c r="M183" s="47"/>
      <c r="N183" s="237"/>
      <c r="O183" s="238"/>
      <c r="P183" s="87"/>
      <c r="Q183" s="87"/>
      <c r="R183" s="87"/>
      <c r="S183" s="87"/>
      <c r="T183" s="87"/>
      <c r="U183" s="87"/>
      <c r="V183" s="87"/>
      <c r="W183" s="87"/>
      <c r="X183" s="88"/>
      <c r="Y183" s="41"/>
      <c r="Z183" s="41"/>
      <c r="AA183" s="41"/>
      <c r="AB183" s="41"/>
      <c r="AC183" s="41"/>
      <c r="AD183" s="41"/>
      <c r="AE183" s="41"/>
      <c r="AT183" s="20" t="s">
        <v>204</v>
      </c>
      <c r="AU183" s="20" t="s">
        <v>84</v>
      </c>
    </row>
    <row r="184" s="13" customFormat="1">
      <c r="A184" s="13"/>
      <c r="B184" s="239"/>
      <c r="C184" s="240"/>
      <c r="D184" s="241" t="s">
        <v>206</v>
      </c>
      <c r="E184" s="242" t="s">
        <v>20</v>
      </c>
      <c r="F184" s="243" t="s">
        <v>2774</v>
      </c>
      <c r="G184" s="240"/>
      <c r="H184" s="242" t="s">
        <v>20</v>
      </c>
      <c r="I184" s="244"/>
      <c r="J184" s="244"/>
      <c r="K184" s="240"/>
      <c r="L184" s="240"/>
      <c r="M184" s="245"/>
      <c r="N184" s="246"/>
      <c r="O184" s="247"/>
      <c r="P184" s="247"/>
      <c r="Q184" s="247"/>
      <c r="R184" s="247"/>
      <c r="S184" s="247"/>
      <c r="T184" s="247"/>
      <c r="U184" s="247"/>
      <c r="V184" s="247"/>
      <c r="W184" s="247"/>
      <c r="X184" s="248"/>
      <c r="Y184" s="13"/>
      <c r="Z184" s="13"/>
      <c r="AA184" s="13"/>
      <c r="AB184" s="13"/>
      <c r="AC184" s="13"/>
      <c r="AD184" s="13"/>
      <c r="AE184" s="13"/>
      <c r="AT184" s="249" t="s">
        <v>206</v>
      </c>
      <c r="AU184" s="249" t="s">
        <v>84</v>
      </c>
      <c r="AV184" s="13" t="s">
        <v>82</v>
      </c>
      <c r="AW184" s="13" t="s">
        <v>5</v>
      </c>
      <c r="AX184" s="13" t="s">
        <v>74</v>
      </c>
      <c r="AY184" s="249" t="s">
        <v>194</v>
      </c>
    </row>
    <row r="185" s="13" customFormat="1">
      <c r="A185" s="13"/>
      <c r="B185" s="239"/>
      <c r="C185" s="240"/>
      <c r="D185" s="241" t="s">
        <v>206</v>
      </c>
      <c r="E185" s="242" t="s">
        <v>20</v>
      </c>
      <c r="F185" s="243" t="s">
        <v>2775</v>
      </c>
      <c r="G185" s="240"/>
      <c r="H185" s="242" t="s">
        <v>20</v>
      </c>
      <c r="I185" s="244"/>
      <c r="J185" s="244"/>
      <c r="K185" s="240"/>
      <c r="L185" s="240"/>
      <c r="M185" s="245"/>
      <c r="N185" s="246"/>
      <c r="O185" s="247"/>
      <c r="P185" s="247"/>
      <c r="Q185" s="247"/>
      <c r="R185" s="247"/>
      <c r="S185" s="247"/>
      <c r="T185" s="247"/>
      <c r="U185" s="247"/>
      <c r="V185" s="247"/>
      <c r="W185" s="247"/>
      <c r="X185" s="248"/>
      <c r="Y185" s="13"/>
      <c r="Z185" s="13"/>
      <c r="AA185" s="13"/>
      <c r="AB185" s="13"/>
      <c r="AC185" s="13"/>
      <c r="AD185" s="13"/>
      <c r="AE185" s="13"/>
      <c r="AT185" s="249" t="s">
        <v>206</v>
      </c>
      <c r="AU185" s="249" t="s">
        <v>84</v>
      </c>
      <c r="AV185" s="13" t="s">
        <v>82</v>
      </c>
      <c r="AW185" s="13" t="s">
        <v>5</v>
      </c>
      <c r="AX185" s="13" t="s">
        <v>74</v>
      </c>
      <c r="AY185" s="249" t="s">
        <v>194</v>
      </c>
    </row>
    <row r="186" s="13" customFormat="1">
      <c r="A186" s="13"/>
      <c r="B186" s="239"/>
      <c r="C186" s="240"/>
      <c r="D186" s="241" t="s">
        <v>206</v>
      </c>
      <c r="E186" s="242" t="s">
        <v>20</v>
      </c>
      <c r="F186" s="243" t="s">
        <v>2776</v>
      </c>
      <c r="G186" s="240"/>
      <c r="H186" s="242" t="s">
        <v>20</v>
      </c>
      <c r="I186" s="244"/>
      <c r="J186" s="244"/>
      <c r="K186" s="240"/>
      <c r="L186" s="240"/>
      <c r="M186" s="245"/>
      <c r="N186" s="246"/>
      <c r="O186" s="247"/>
      <c r="P186" s="247"/>
      <c r="Q186" s="247"/>
      <c r="R186" s="247"/>
      <c r="S186" s="247"/>
      <c r="T186" s="247"/>
      <c r="U186" s="247"/>
      <c r="V186" s="247"/>
      <c r="W186" s="247"/>
      <c r="X186" s="248"/>
      <c r="Y186" s="13"/>
      <c r="Z186" s="13"/>
      <c r="AA186" s="13"/>
      <c r="AB186" s="13"/>
      <c r="AC186" s="13"/>
      <c r="AD186" s="13"/>
      <c r="AE186" s="13"/>
      <c r="AT186" s="249" t="s">
        <v>206</v>
      </c>
      <c r="AU186" s="249" t="s">
        <v>84</v>
      </c>
      <c r="AV186" s="13" t="s">
        <v>82</v>
      </c>
      <c r="AW186" s="13" t="s">
        <v>5</v>
      </c>
      <c r="AX186" s="13" t="s">
        <v>74</v>
      </c>
      <c r="AY186" s="249" t="s">
        <v>194</v>
      </c>
    </row>
    <row r="187" s="14" customFormat="1">
      <c r="A187" s="14"/>
      <c r="B187" s="250"/>
      <c r="C187" s="251"/>
      <c r="D187" s="241" t="s">
        <v>206</v>
      </c>
      <c r="E187" s="252" t="s">
        <v>20</v>
      </c>
      <c r="F187" s="253" t="s">
        <v>2777</v>
      </c>
      <c r="G187" s="251"/>
      <c r="H187" s="254">
        <v>21.629999999999999</v>
      </c>
      <c r="I187" s="255"/>
      <c r="J187" s="255"/>
      <c r="K187" s="251"/>
      <c r="L187" s="251"/>
      <c r="M187" s="256"/>
      <c r="N187" s="257"/>
      <c r="O187" s="258"/>
      <c r="P187" s="258"/>
      <c r="Q187" s="258"/>
      <c r="R187" s="258"/>
      <c r="S187" s="258"/>
      <c r="T187" s="258"/>
      <c r="U187" s="258"/>
      <c r="V187" s="258"/>
      <c r="W187" s="258"/>
      <c r="X187" s="259"/>
      <c r="Y187" s="14"/>
      <c r="Z187" s="14"/>
      <c r="AA187" s="14"/>
      <c r="AB187" s="14"/>
      <c r="AC187" s="14"/>
      <c r="AD187" s="14"/>
      <c r="AE187" s="14"/>
      <c r="AT187" s="260" t="s">
        <v>206</v>
      </c>
      <c r="AU187" s="260" t="s">
        <v>84</v>
      </c>
      <c r="AV187" s="14" t="s">
        <v>84</v>
      </c>
      <c r="AW187" s="14" t="s">
        <v>5</v>
      </c>
      <c r="AX187" s="14" t="s">
        <v>74</v>
      </c>
      <c r="AY187" s="260" t="s">
        <v>194</v>
      </c>
    </row>
    <row r="188" s="13" customFormat="1">
      <c r="A188" s="13"/>
      <c r="B188" s="239"/>
      <c r="C188" s="240"/>
      <c r="D188" s="241" t="s">
        <v>206</v>
      </c>
      <c r="E188" s="242" t="s">
        <v>20</v>
      </c>
      <c r="F188" s="243" t="s">
        <v>2778</v>
      </c>
      <c r="G188" s="240"/>
      <c r="H188" s="242" t="s">
        <v>20</v>
      </c>
      <c r="I188" s="244"/>
      <c r="J188" s="244"/>
      <c r="K188" s="240"/>
      <c r="L188" s="240"/>
      <c r="M188" s="245"/>
      <c r="N188" s="246"/>
      <c r="O188" s="247"/>
      <c r="P188" s="247"/>
      <c r="Q188" s="247"/>
      <c r="R188" s="247"/>
      <c r="S188" s="247"/>
      <c r="T188" s="247"/>
      <c r="U188" s="247"/>
      <c r="V188" s="247"/>
      <c r="W188" s="247"/>
      <c r="X188" s="248"/>
      <c r="Y188" s="13"/>
      <c r="Z188" s="13"/>
      <c r="AA188" s="13"/>
      <c r="AB188" s="13"/>
      <c r="AC188" s="13"/>
      <c r="AD188" s="13"/>
      <c r="AE188" s="13"/>
      <c r="AT188" s="249" t="s">
        <v>206</v>
      </c>
      <c r="AU188" s="249" t="s">
        <v>84</v>
      </c>
      <c r="AV188" s="13" t="s">
        <v>82</v>
      </c>
      <c r="AW188" s="13" t="s">
        <v>5</v>
      </c>
      <c r="AX188" s="13" t="s">
        <v>74</v>
      </c>
      <c r="AY188" s="249" t="s">
        <v>194</v>
      </c>
    </row>
    <row r="189" s="13" customFormat="1">
      <c r="A189" s="13"/>
      <c r="B189" s="239"/>
      <c r="C189" s="240"/>
      <c r="D189" s="241" t="s">
        <v>206</v>
      </c>
      <c r="E189" s="242" t="s">
        <v>20</v>
      </c>
      <c r="F189" s="243" t="s">
        <v>2774</v>
      </c>
      <c r="G189" s="240"/>
      <c r="H189" s="242" t="s">
        <v>20</v>
      </c>
      <c r="I189" s="244"/>
      <c r="J189" s="244"/>
      <c r="K189" s="240"/>
      <c r="L189" s="240"/>
      <c r="M189" s="245"/>
      <c r="N189" s="246"/>
      <c r="O189" s="247"/>
      <c r="P189" s="247"/>
      <c r="Q189" s="247"/>
      <c r="R189" s="247"/>
      <c r="S189" s="247"/>
      <c r="T189" s="247"/>
      <c r="U189" s="247"/>
      <c r="V189" s="247"/>
      <c r="W189" s="247"/>
      <c r="X189" s="248"/>
      <c r="Y189" s="13"/>
      <c r="Z189" s="13"/>
      <c r="AA189" s="13"/>
      <c r="AB189" s="13"/>
      <c r="AC189" s="13"/>
      <c r="AD189" s="13"/>
      <c r="AE189" s="13"/>
      <c r="AT189" s="249" t="s">
        <v>206</v>
      </c>
      <c r="AU189" s="249" t="s">
        <v>84</v>
      </c>
      <c r="AV189" s="13" t="s">
        <v>82</v>
      </c>
      <c r="AW189" s="13" t="s">
        <v>5</v>
      </c>
      <c r="AX189" s="13" t="s">
        <v>74</v>
      </c>
      <c r="AY189" s="249" t="s">
        <v>194</v>
      </c>
    </row>
    <row r="190" s="13" customFormat="1">
      <c r="A190" s="13"/>
      <c r="B190" s="239"/>
      <c r="C190" s="240"/>
      <c r="D190" s="241" t="s">
        <v>206</v>
      </c>
      <c r="E190" s="242" t="s">
        <v>20</v>
      </c>
      <c r="F190" s="243" t="s">
        <v>2775</v>
      </c>
      <c r="G190" s="240"/>
      <c r="H190" s="242" t="s">
        <v>20</v>
      </c>
      <c r="I190" s="244"/>
      <c r="J190" s="244"/>
      <c r="K190" s="240"/>
      <c r="L190" s="240"/>
      <c r="M190" s="245"/>
      <c r="N190" s="246"/>
      <c r="O190" s="247"/>
      <c r="P190" s="247"/>
      <c r="Q190" s="247"/>
      <c r="R190" s="247"/>
      <c r="S190" s="247"/>
      <c r="T190" s="247"/>
      <c r="U190" s="247"/>
      <c r="V190" s="247"/>
      <c r="W190" s="247"/>
      <c r="X190" s="248"/>
      <c r="Y190" s="13"/>
      <c r="Z190" s="13"/>
      <c r="AA190" s="13"/>
      <c r="AB190" s="13"/>
      <c r="AC190" s="13"/>
      <c r="AD190" s="13"/>
      <c r="AE190" s="13"/>
      <c r="AT190" s="249" t="s">
        <v>206</v>
      </c>
      <c r="AU190" s="249" t="s">
        <v>84</v>
      </c>
      <c r="AV190" s="13" t="s">
        <v>82</v>
      </c>
      <c r="AW190" s="13" t="s">
        <v>5</v>
      </c>
      <c r="AX190" s="13" t="s">
        <v>74</v>
      </c>
      <c r="AY190" s="249" t="s">
        <v>194</v>
      </c>
    </row>
    <row r="191" s="13" customFormat="1">
      <c r="A191" s="13"/>
      <c r="B191" s="239"/>
      <c r="C191" s="240"/>
      <c r="D191" s="241" t="s">
        <v>206</v>
      </c>
      <c r="E191" s="242" t="s">
        <v>20</v>
      </c>
      <c r="F191" s="243" t="s">
        <v>2776</v>
      </c>
      <c r="G191" s="240"/>
      <c r="H191" s="242" t="s">
        <v>20</v>
      </c>
      <c r="I191" s="244"/>
      <c r="J191" s="244"/>
      <c r="K191" s="240"/>
      <c r="L191" s="240"/>
      <c r="M191" s="245"/>
      <c r="N191" s="246"/>
      <c r="O191" s="247"/>
      <c r="P191" s="247"/>
      <c r="Q191" s="247"/>
      <c r="R191" s="247"/>
      <c r="S191" s="247"/>
      <c r="T191" s="247"/>
      <c r="U191" s="247"/>
      <c r="V191" s="247"/>
      <c r="W191" s="247"/>
      <c r="X191" s="248"/>
      <c r="Y191" s="13"/>
      <c r="Z191" s="13"/>
      <c r="AA191" s="13"/>
      <c r="AB191" s="13"/>
      <c r="AC191" s="13"/>
      <c r="AD191" s="13"/>
      <c r="AE191" s="13"/>
      <c r="AT191" s="249" t="s">
        <v>206</v>
      </c>
      <c r="AU191" s="249" t="s">
        <v>84</v>
      </c>
      <c r="AV191" s="13" t="s">
        <v>82</v>
      </c>
      <c r="AW191" s="13" t="s">
        <v>5</v>
      </c>
      <c r="AX191" s="13" t="s">
        <v>74</v>
      </c>
      <c r="AY191" s="249" t="s">
        <v>194</v>
      </c>
    </row>
    <row r="192" s="14" customFormat="1">
      <c r="A192" s="14"/>
      <c r="B192" s="250"/>
      <c r="C192" s="251"/>
      <c r="D192" s="241" t="s">
        <v>206</v>
      </c>
      <c r="E192" s="252" t="s">
        <v>20</v>
      </c>
      <c r="F192" s="253" t="s">
        <v>2779</v>
      </c>
      <c r="G192" s="251"/>
      <c r="H192" s="254">
        <v>48.174999999999997</v>
      </c>
      <c r="I192" s="255"/>
      <c r="J192" s="255"/>
      <c r="K192" s="251"/>
      <c r="L192" s="251"/>
      <c r="M192" s="256"/>
      <c r="N192" s="257"/>
      <c r="O192" s="258"/>
      <c r="P192" s="258"/>
      <c r="Q192" s="258"/>
      <c r="R192" s="258"/>
      <c r="S192" s="258"/>
      <c r="T192" s="258"/>
      <c r="U192" s="258"/>
      <c r="V192" s="258"/>
      <c r="W192" s="258"/>
      <c r="X192" s="259"/>
      <c r="Y192" s="14"/>
      <c r="Z192" s="14"/>
      <c r="AA192" s="14"/>
      <c r="AB192" s="14"/>
      <c r="AC192" s="14"/>
      <c r="AD192" s="14"/>
      <c r="AE192" s="14"/>
      <c r="AT192" s="260" t="s">
        <v>206</v>
      </c>
      <c r="AU192" s="260" t="s">
        <v>84</v>
      </c>
      <c r="AV192" s="14" t="s">
        <v>84</v>
      </c>
      <c r="AW192" s="14" t="s">
        <v>5</v>
      </c>
      <c r="AX192" s="14" t="s">
        <v>74</v>
      </c>
      <c r="AY192" s="260" t="s">
        <v>194</v>
      </c>
    </row>
    <row r="193" s="13" customFormat="1">
      <c r="A193" s="13"/>
      <c r="B193" s="239"/>
      <c r="C193" s="240"/>
      <c r="D193" s="241" t="s">
        <v>206</v>
      </c>
      <c r="E193" s="242" t="s">
        <v>20</v>
      </c>
      <c r="F193" s="243" t="s">
        <v>2780</v>
      </c>
      <c r="G193" s="240"/>
      <c r="H193" s="242" t="s">
        <v>20</v>
      </c>
      <c r="I193" s="244"/>
      <c r="J193" s="244"/>
      <c r="K193" s="240"/>
      <c r="L193" s="240"/>
      <c r="M193" s="245"/>
      <c r="N193" s="246"/>
      <c r="O193" s="247"/>
      <c r="P193" s="247"/>
      <c r="Q193" s="247"/>
      <c r="R193" s="247"/>
      <c r="S193" s="247"/>
      <c r="T193" s="247"/>
      <c r="U193" s="247"/>
      <c r="V193" s="247"/>
      <c r="W193" s="247"/>
      <c r="X193" s="248"/>
      <c r="Y193" s="13"/>
      <c r="Z193" s="13"/>
      <c r="AA193" s="13"/>
      <c r="AB193" s="13"/>
      <c r="AC193" s="13"/>
      <c r="AD193" s="13"/>
      <c r="AE193" s="13"/>
      <c r="AT193" s="249" t="s">
        <v>206</v>
      </c>
      <c r="AU193" s="249" t="s">
        <v>84</v>
      </c>
      <c r="AV193" s="13" t="s">
        <v>82</v>
      </c>
      <c r="AW193" s="13" t="s">
        <v>5</v>
      </c>
      <c r="AX193" s="13" t="s">
        <v>74</v>
      </c>
      <c r="AY193" s="249" t="s">
        <v>194</v>
      </c>
    </row>
    <row r="194" s="13" customFormat="1">
      <c r="A194" s="13"/>
      <c r="B194" s="239"/>
      <c r="C194" s="240"/>
      <c r="D194" s="241" t="s">
        <v>206</v>
      </c>
      <c r="E194" s="242" t="s">
        <v>20</v>
      </c>
      <c r="F194" s="243" t="s">
        <v>2774</v>
      </c>
      <c r="G194" s="240"/>
      <c r="H194" s="242" t="s">
        <v>20</v>
      </c>
      <c r="I194" s="244"/>
      <c r="J194" s="244"/>
      <c r="K194" s="240"/>
      <c r="L194" s="240"/>
      <c r="M194" s="245"/>
      <c r="N194" s="246"/>
      <c r="O194" s="247"/>
      <c r="P194" s="247"/>
      <c r="Q194" s="247"/>
      <c r="R194" s="247"/>
      <c r="S194" s="247"/>
      <c r="T194" s="247"/>
      <c r="U194" s="247"/>
      <c r="V194" s="247"/>
      <c r="W194" s="247"/>
      <c r="X194" s="248"/>
      <c r="Y194" s="13"/>
      <c r="Z194" s="13"/>
      <c r="AA194" s="13"/>
      <c r="AB194" s="13"/>
      <c r="AC194" s="13"/>
      <c r="AD194" s="13"/>
      <c r="AE194" s="13"/>
      <c r="AT194" s="249" t="s">
        <v>206</v>
      </c>
      <c r="AU194" s="249" t="s">
        <v>84</v>
      </c>
      <c r="AV194" s="13" t="s">
        <v>82</v>
      </c>
      <c r="AW194" s="13" t="s">
        <v>5</v>
      </c>
      <c r="AX194" s="13" t="s">
        <v>74</v>
      </c>
      <c r="AY194" s="249" t="s">
        <v>194</v>
      </c>
    </row>
    <row r="195" s="13" customFormat="1">
      <c r="A195" s="13"/>
      <c r="B195" s="239"/>
      <c r="C195" s="240"/>
      <c r="D195" s="241" t="s">
        <v>206</v>
      </c>
      <c r="E195" s="242" t="s">
        <v>20</v>
      </c>
      <c r="F195" s="243" t="s">
        <v>2775</v>
      </c>
      <c r="G195" s="240"/>
      <c r="H195" s="242" t="s">
        <v>20</v>
      </c>
      <c r="I195" s="244"/>
      <c r="J195" s="244"/>
      <c r="K195" s="240"/>
      <c r="L195" s="240"/>
      <c r="M195" s="245"/>
      <c r="N195" s="246"/>
      <c r="O195" s="247"/>
      <c r="P195" s="247"/>
      <c r="Q195" s="247"/>
      <c r="R195" s="247"/>
      <c r="S195" s="247"/>
      <c r="T195" s="247"/>
      <c r="U195" s="247"/>
      <c r="V195" s="247"/>
      <c r="W195" s="247"/>
      <c r="X195" s="248"/>
      <c r="Y195" s="13"/>
      <c r="Z195" s="13"/>
      <c r="AA195" s="13"/>
      <c r="AB195" s="13"/>
      <c r="AC195" s="13"/>
      <c r="AD195" s="13"/>
      <c r="AE195" s="13"/>
      <c r="AT195" s="249" t="s">
        <v>206</v>
      </c>
      <c r="AU195" s="249" t="s">
        <v>84</v>
      </c>
      <c r="AV195" s="13" t="s">
        <v>82</v>
      </c>
      <c r="AW195" s="13" t="s">
        <v>5</v>
      </c>
      <c r="AX195" s="13" t="s">
        <v>74</v>
      </c>
      <c r="AY195" s="249" t="s">
        <v>194</v>
      </c>
    </row>
    <row r="196" s="13" customFormat="1">
      <c r="A196" s="13"/>
      <c r="B196" s="239"/>
      <c r="C196" s="240"/>
      <c r="D196" s="241" t="s">
        <v>206</v>
      </c>
      <c r="E196" s="242" t="s">
        <v>20</v>
      </c>
      <c r="F196" s="243" t="s">
        <v>2776</v>
      </c>
      <c r="G196" s="240"/>
      <c r="H196" s="242" t="s">
        <v>20</v>
      </c>
      <c r="I196" s="244"/>
      <c r="J196" s="244"/>
      <c r="K196" s="240"/>
      <c r="L196" s="240"/>
      <c r="M196" s="245"/>
      <c r="N196" s="246"/>
      <c r="O196" s="247"/>
      <c r="P196" s="247"/>
      <c r="Q196" s="247"/>
      <c r="R196" s="247"/>
      <c r="S196" s="247"/>
      <c r="T196" s="247"/>
      <c r="U196" s="247"/>
      <c r="V196" s="247"/>
      <c r="W196" s="247"/>
      <c r="X196" s="248"/>
      <c r="Y196" s="13"/>
      <c r="Z196" s="13"/>
      <c r="AA196" s="13"/>
      <c r="AB196" s="13"/>
      <c r="AC196" s="13"/>
      <c r="AD196" s="13"/>
      <c r="AE196" s="13"/>
      <c r="AT196" s="249" t="s">
        <v>206</v>
      </c>
      <c r="AU196" s="249" t="s">
        <v>84</v>
      </c>
      <c r="AV196" s="13" t="s">
        <v>82</v>
      </c>
      <c r="AW196" s="13" t="s">
        <v>5</v>
      </c>
      <c r="AX196" s="13" t="s">
        <v>74</v>
      </c>
      <c r="AY196" s="249" t="s">
        <v>194</v>
      </c>
    </row>
    <row r="197" s="14" customFormat="1">
      <c r="A197" s="14"/>
      <c r="B197" s="250"/>
      <c r="C197" s="251"/>
      <c r="D197" s="241" t="s">
        <v>206</v>
      </c>
      <c r="E197" s="252" t="s">
        <v>20</v>
      </c>
      <c r="F197" s="253" t="s">
        <v>2781</v>
      </c>
      <c r="G197" s="251"/>
      <c r="H197" s="254">
        <v>72.147000000000006</v>
      </c>
      <c r="I197" s="255"/>
      <c r="J197" s="255"/>
      <c r="K197" s="251"/>
      <c r="L197" s="251"/>
      <c r="M197" s="256"/>
      <c r="N197" s="257"/>
      <c r="O197" s="258"/>
      <c r="P197" s="258"/>
      <c r="Q197" s="258"/>
      <c r="R197" s="258"/>
      <c r="S197" s="258"/>
      <c r="T197" s="258"/>
      <c r="U197" s="258"/>
      <c r="V197" s="258"/>
      <c r="W197" s="258"/>
      <c r="X197" s="259"/>
      <c r="Y197" s="14"/>
      <c r="Z197" s="14"/>
      <c r="AA197" s="14"/>
      <c r="AB197" s="14"/>
      <c r="AC197" s="14"/>
      <c r="AD197" s="14"/>
      <c r="AE197" s="14"/>
      <c r="AT197" s="260" t="s">
        <v>206</v>
      </c>
      <c r="AU197" s="260" t="s">
        <v>84</v>
      </c>
      <c r="AV197" s="14" t="s">
        <v>84</v>
      </c>
      <c r="AW197" s="14" t="s">
        <v>5</v>
      </c>
      <c r="AX197" s="14" t="s">
        <v>74</v>
      </c>
      <c r="AY197" s="260" t="s">
        <v>194</v>
      </c>
    </row>
    <row r="198" s="13" customFormat="1">
      <c r="A198" s="13"/>
      <c r="B198" s="239"/>
      <c r="C198" s="240"/>
      <c r="D198" s="241" t="s">
        <v>206</v>
      </c>
      <c r="E198" s="242" t="s">
        <v>20</v>
      </c>
      <c r="F198" s="243" t="s">
        <v>2782</v>
      </c>
      <c r="G198" s="240"/>
      <c r="H198" s="242" t="s">
        <v>20</v>
      </c>
      <c r="I198" s="244"/>
      <c r="J198" s="244"/>
      <c r="K198" s="240"/>
      <c r="L198" s="240"/>
      <c r="M198" s="245"/>
      <c r="N198" s="246"/>
      <c r="O198" s="247"/>
      <c r="P198" s="247"/>
      <c r="Q198" s="247"/>
      <c r="R198" s="247"/>
      <c r="S198" s="247"/>
      <c r="T198" s="247"/>
      <c r="U198" s="247"/>
      <c r="V198" s="247"/>
      <c r="W198" s="247"/>
      <c r="X198" s="248"/>
      <c r="Y198" s="13"/>
      <c r="Z198" s="13"/>
      <c r="AA198" s="13"/>
      <c r="AB198" s="13"/>
      <c r="AC198" s="13"/>
      <c r="AD198" s="13"/>
      <c r="AE198" s="13"/>
      <c r="AT198" s="249" t="s">
        <v>206</v>
      </c>
      <c r="AU198" s="249" t="s">
        <v>84</v>
      </c>
      <c r="AV198" s="13" t="s">
        <v>82</v>
      </c>
      <c r="AW198" s="13" t="s">
        <v>5</v>
      </c>
      <c r="AX198" s="13" t="s">
        <v>74</v>
      </c>
      <c r="AY198" s="249" t="s">
        <v>194</v>
      </c>
    </row>
    <row r="199" s="15" customFormat="1">
      <c r="A199" s="15"/>
      <c r="B199" s="261"/>
      <c r="C199" s="262"/>
      <c r="D199" s="241" t="s">
        <v>206</v>
      </c>
      <c r="E199" s="263" t="s">
        <v>20</v>
      </c>
      <c r="F199" s="264" t="s">
        <v>210</v>
      </c>
      <c r="G199" s="262"/>
      <c r="H199" s="265">
        <v>141.952</v>
      </c>
      <c r="I199" s="266"/>
      <c r="J199" s="266"/>
      <c r="K199" s="262"/>
      <c r="L199" s="262"/>
      <c r="M199" s="267"/>
      <c r="N199" s="268"/>
      <c r="O199" s="269"/>
      <c r="P199" s="269"/>
      <c r="Q199" s="269"/>
      <c r="R199" s="269"/>
      <c r="S199" s="269"/>
      <c r="T199" s="269"/>
      <c r="U199" s="269"/>
      <c r="V199" s="269"/>
      <c r="W199" s="269"/>
      <c r="X199" s="270"/>
      <c r="Y199" s="15"/>
      <c r="Z199" s="15"/>
      <c r="AA199" s="15"/>
      <c r="AB199" s="15"/>
      <c r="AC199" s="15"/>
      <c r="AD199" s="15"/>
      <c r="AE199" s="15"/>
      <c r="AT199" s="271" t="s">
        <v>206</v>
      </c>
      <c r="AU199" s="271" t="s">
        <v>84</v>
      </c>
      <c r="AV199" s="15" t="s">
        <v>202</v>
      </c>
      <c r="AW199" s="15" t="s">
        <v>5</v>
      </c>
      <c r="AX199" s="15" t="s">
        <v>82</v>
      </c>
      <c r="AY199" s="271" t="s">
        <v>194</v>
      </c>
    </row>
    <row r="200" s="12" customFormat="1" ht="22.8" customHeight="1">
      <c r="A200" s="12"/>
      <c r="B200" s="203"/>
      <c r="C200" s="204"/>
      <c r="D200" s="205" t="s">
        <v>73</v>
      </c>
      <c r="E200" s="218" t="s">
        <v>2792</v>
      </c>
      <c r="F200" s="218" t="s">
        <v>2793</v>
      </c>
      <c r="G200" s="204"/>
      <c r="H200" s="204"/>
      <c r="I200" s="207"/>
      <c r="J200" s="207"/>
      <c r="K200" s="219">
        <f>BK200</f>
        <v>0</v>
      </c>
      <c r="L200" s="204"/>
      <c r="M200" s="209"/>
      <c r="N200" s="210"/>
      <c r="O200" s="211"/>
      <c r="P200" s="211"/>
      <c r="Q200" s="212">
        <f>SUM(Q201:Q347)</f>
        <v>0</v>
      </c>
      <c r="R200" s="212">
        <f>SUM(R201:R347)</f>
        <v>0</v>
      </c>
      <c r="S200" s="211"/>
      <c r="T200" s="213">
        <f>SUM(T201:T347)</f>
        <v>0</v>
      </c>
      <c r="U200" s="211"/>
      <c r="V200" s="213">
        <f>SUM(V201:V347)</f>
        <v>0</v>
      </c>
      <c r="W200" s="211"/>
      <c r="X200" s="214">
        <f>SUM(X201:X347)</f>
        <v>262.90645000000001</v>
      </c>
      <c r="Y200" s="12"/>
      <c r="Z200" s="12"/>
      <c r="AA200" s="12"/>
      <c r="AB200" s="12"/>
      <c r="AC200" s="12"/>
      <c r="AD200" s="12"/>
      <c r="AE200" s="12"/>
      <c r="AR200" s="215" t="s">
        <v>82</v>
      </c>
      <c r="AT200" s="216" t="s">
        <v>73</v>
      </c>
      <c r="AU200" s="216" t="s">
        <v>82</v>
      </c>
      <c r="AY200" s="215" t="s">
        <v>194</v>
      </c>
      <c r="BK200" s="217">
        <f>SUM(BK201:BK347)</f>
        <v>0</v>
      </c>
    </row>
    <row r="201" s="2" customFormat="1" ht="24.15" customHeight="1">
      <c r="A201" s="41"/>
      <c r="B201" s="42"/>
      <c r="C201" s="220" t="s">
        <v>238</v>
      </c>
      <c r="D201" s="220" t="s">
        <v>197</v>
      </c>
      <c r="E201" s="221" t="s">
        <v>2794</v>
      </c>
      <c r="F201" s="222" t="s">
        <v>2795</v>
      </c>
      <c r="G201" s="223" t="s">
        <v>218</v>
      </c>
      <c r="H201" s="224">
        <v>8.0790000000000006</v>
      </c>
      <c r="I201" s="225"/>
      <c r="J201" s="225"/>
      <c r="K201" s="226">
        <f>ROUND(P201*H201,2)</f>
        <v>0</v>
      </c>
      <c r="L201" s="222" t="s">
        <v>201</v>
      </c>
      <c r="M201" s="47"/>
      <c r="N201" s="227" t="s">
        <v>20</v>
      </c>
      <c r="O201" s="228" t="s">
        <v>43</v>
      </c>
      <c r="P201" s="229">
        <f>I201+J201</f>
        <v>0</v>
      </c>
      <c r="Q201" s="229">
        <f>ROUND(I201*H201,2)</f>
        <v>0</v>
      </c>
      <c r="R201" s="229">
        <f>ROUND(J201*H201,2)</f>
        <v>0</v>
      </c>
      <c r="S201" s="87"/>
      <c r="T201" s="230">
        <f>S201*H201</f>
        <v>0</v>
      </c>
      <c r="U201" s="230">
        <v>0</v>
      </c>
      <c r="V201" s="230">
        <f>U201*H201</f>
        <v>0</v>
      </c>
      <c r="W201" s="230">
        <v>1.8</v>
      </c>
      <c r="X201" s="231">
        <f>W201*H201</f>
        <v>14.542200000000001</v>
      </c>
      <c r="Y201" s="41"/>
      <c r="Z201" s="41"/>
      <c r="AA201" s="41"/>
      <c r="AB201" s="41"/>
      <c r="AC201" s="41"/>
      <c r="AD201" s="41"/>
      <c r="AE201" s="41"/>
      <c r="AR201" s="232" t="s">
        <v>202</v>
      </c>
      <c r="AT201" s="232" t="s">
        <v>197</v>
      </c>
      <c r="AU201" s="232" t="s">
        <v>84</v>
      </c>
      <c r="AY201" s="20" t="s">
        <v>194</v>
      </c>
      <c r="BE201" s="233">
        <f>IF(O201="základní",K201,0)</f>
        <v>0</v>
      </c>
      <c r="BF201" s="233">
        <f>IF(O201="snížená",K201,0)</f>
        <v>0</v>
      </c>
      <c r="BG201" s="233">
        <f>IF(O201="zákl. přenesená",K201,0)</f>
        <v>0</v>
      </c>
      <c r="BH201" s="233">
        <f>IF(O201="sníž. přenesená",K201,0)</f>
        <v>0</v>
      </c>
      <c r="BI201" s="233">
        <f>IF(O201="nulová",K201,0)</f>
        <v>0</v>
      </c>
      <c r="BJ201" s="20" t="s">
        <v>82</v>
      </c>
      <c r="BK201" s="233">
        <f>ROUND(P201*H201,2)</f>
        <v>0</v>
      </c>
      <c r="BL201" s="20" t="s">
        <v>202</v>
      </c>
      <c r="BM201" s="232" t="s">
        <v>2796</v>
      </c>
    </row>
    <row r="202" s="2" customFormat="1">
      <c r="A202" s="41"/>
      <c r="B202" s="42"/>
      <c r="C202" s="43"/>
      <c r="D202" s="234" t="s">
        <v>204</v>
      </c>
      <c r="E202" s="43"/>
      <c r="F202" s="235" t="s">
        <v>2797</v>
      </c>
      <c r="G202" s="43"/>
      <c r="H202" s="43"/>
      <c r="I202" s="236"/>
      <c r="J202" s="236"/>
      <c r="K202" s="43"/>
      <c r="L202" s="43"/>
      <c r="M202" s="47"/>
      <c r="N202" s="237"/>
      <c r="O202" s="238"/>
      <c r="P202" s="87"/>
      <c r="Q202" s="87"/>
      <c r="R202" s="87"/>
      <c r="S202" s="87"/>
      <c r="T202" s="87"/>
      <c r="U202" s="87"/>
      <c r="V202" s="87"/>
      <c r="W202" s="87"/>
      <c r="X202" s="88"/>
      <c r="Y202" s="41"/>
      <c r="Z202" s="41"/>
      <c r="AA202" s="41"/>
      <c r="AB202" s="41"/>
      <c r="AC202" s="41"/>
      <c r="AD202" s="41"/>
      <c r="AE202" s="41"/>
      <c r="AT202" s="20" t="s">
        <v>204</v>
      </c>
      <c r="AU202" s="20" t="s">
        <v>84</v>
      </c>
    </row>
    <row r="203" s="13" customFormat="1">
      <c r="A203" s="13"/>
      <c r="B203" s="239"/>
      <c r="C203" s="240"/>
      <c r="D203" s="241" t="s">
        <v>206</v>
      </c>
      <c r="E203" s="242" t="s">
        <v>20</v>
      </c>
      <c r="F203" s="243" t="s">
        <v>2774</v>
      </c>
      <c r="G203" s="240"/>
      <c r="H203" s="242" t="s">
        <v>20</v>
      </c>
      <c r="I203" s="244"/>
      <c r="J203" s="244"/>
      <c r="K203" s="240"/>
      <c r="L203" s="240"/>
      <c r="M203" s="245"/>
      <c r="N203" s="246"/>
      <c r="O203" s="247"/>
      <c r="P203" s="247"/>
      <c r="Q203" s="247"/>
      <c r="R203" s="247"/>
      <c r="S203" s="247"/>
      <c r="T203" s="247"/>
      <c r="U203" s="247"/>
      <c r="V203" s="247"/>
      <c r="W203" s="247"/>
      <c r="X203" s="248"/>
      <c r="Y203" s="13"/>
      <c r="Z203" s="13"/>
      <c r="AA203" s="13"/>
      <c r="AB203" s="13"/>
      <c r="AC203" s="13"/>
      <c r="AD203" s="13"/>
      <c r="AE203" s="13"/>
      <c r="AT203" s="249" t="s">
        <v>206</v>
      </c>
      <c r="AU203" s="249" t="s">
        <v>84</v>
      </c>
      <c r="AV203" s="13" t="s">
        <v>82</v>
      </c>
      <c r="AW203" s="13" t="s">
        <v>5</v>
      </c>
      <c r="AX203" s="13" t="s">
        <v>74</v>
      </c>
      <c r="AY203" s="249" t="s">
        <v>194</v>
      </c>
    </row>
    <row r="204" s="13" customFormat="1">
      <c r="A204" s="13"/>
      <c r="B204" s="239"/>
      <c r="C204" s="240"/>
      <c r="D204" s="241" t="s">
        <v>206</v>
      </c>
      <c r="E204" s="242" t="s">
        <v>20</v>
      </c>
      <c r="F204" s="243" t="s">
        <v>2798</v>
      </c>
      <c r="G204" s="240"/>
      <c r="H204" s="242" t="s">
        <v>20</v>
      </c>
      <c r="I204" s="244"/>
      <c r="J204" s="244"/>
      <c r="K204" s="240"/>
      <c r="L204" s="240"/>
      <c r="M204" s="245"/>
      <c r="N204" s="246"/>
      <c r="O204" s="247"/>
      <c r="P204" s="247"/>
      <c r="Q204" s="247"/>
      <c r="R204" s="247"/>
      <c r="S204" s="247"/>
      <c r="T204" s="247"/>
      <c r="U204" s="247"/>
      <c r="V204" s="247"/>
      <c r="W204" s="247"/>
      <c r="X204" s="248"/>
      <c r="Y204" s="13"/>
      <c r="Z204" s="13"/>
      <c r="AA204" s="13"/>
      <c r="AB204" s="13"/>
      <c r="AC204" s="13"/>
      <c r="AD204" s="13"/>
      <c r="AE204" s="13"/>
      <c r="AT204" s="249" t="s">
        <v>206</v>
      </c>
      <c r="AU204" s="249" t="s">
        <v>84</v>
      </c>
      <c r="AV204" s="13" t="s">
        <v>82</v>
      </c>
      <c r="AW204" s="13" t="s">
        <v>5</v>
      </c>
      <c r="AX204" s="13" t="s">
        <v>74</v>
      </c>
      <c r="AY204" s="249" t="s">
        <v>194</v>
      </c>
    </row>
    <row r="205" s="13" customFormat="1">
      <c r="A205" s="13"/>
      <c r="B205" s="239"/>
      <c r="C205" s="240"/>
      <c r="D205" s="241" t="s">
        <v>206</v>
      </c>
      <c r="E205" s="242" t="s">
        <v>20</v>
      </c>
      <c r="F205" s="243" t="s">
        <v>2799</v>
      </c>
      <c r="G205" s="240"/>
      <c r="H205" s="242" t="s">
        <v>20</v>
      </c>
      <c r="I205" s="244"/>
      <c r="J205" s="244"/>
      <c r="K205" s="240"/>
      <c r="L205" s="240"/>
      <c r="M205" s="245"/>
      <c r="N205" s="246"/>
      <c r="O205" s="247"/>
      <c r="P205" s="247"/>
      <c r="Q205" s="247"/>
      <c r="R205" s="247"/>
      <c r="S205" s="247"/>
      <c r="T205" s="247"/>
      <c r="U205" s="247"/>
      <c r="V205" s="247"/>
      <c r="W205" s="247"/>
      <c r="X205" s="248"/>
      <c r="Y205" s="13"/>
      <c r="Z205" s="13"/>
      <c r="AA205" s="13"/>
      <c r="AB205" s="13"/>
      <c r="AC205" s="13"/>
      <c r="AD205" s="13"/>
      <c r="AE205" s="13"/>
      <c r="AT205" s="249" t="s">
        <v>206</v>
      </c>
      <c r="AU205" s="249" t="s">
        <v>84</v>
      </c>
      <c r="AV205" s="13" t="s">
        <v>82</v>
      </c>
      <c r="AW205" s="13" t="s">
        <v>5</v>
      </c>
      <c r="AX205" s="13" t="s">
        <v>74</v>
      </c>
      <c r="AY205" s="249" t="s">
        <v>194</v>
      </c>
    </row>
    <row r="206" s="14" customFormat="1">
      <c r="A206" s="14"/>
      <c r="B206" s="250"/>
      <c r="C206" s="251"/>
      <c r="D206" s="241" t="s">
        <v>206</v>
      </c>
      <c r="E206" s="252" t="s">
        <v>20</v>
      </c>
      <c r="F206" s="253" t="s">
        <v>2800</v>
      </c>
      <c r="G206" s="251"/>
      <c r="H206" s="254">
        <v>8.0790000000000006</v>
      </c>
      <c r="I206" s="255"/>
      <c r="J206" s="255"/>
      <c r="K206" s="251"/>
      <c r="L206" s="251"/>
      <c r="M206" s="256"/>
      <c r="N206" s="257"/>
      <c r="O206" s="258"/>
      <c r="P206" s="258"/>
      <c r="Q206" s="258"/>
      <c r="R206" s="258"/>
      <c r="S206" s="258"/>
      <c r="T206" s="258"/>
      <c r="U206" s="258"/>
      <c r="V206" s="258"/>
      <c r="W206" s="258"/>
      <c r="X206" s="259"/>
      <c r="Y206" s="14"/>
      <c r="Z206" s="14"/>
      <c r="AA206" s="14"/>
      <c r="AB206" s="14"/>
      <c r="AC206" s="14"/>
      <c r="AD206" s="14"/>
      <c r="AE206" s="14"/>
      <c r="AT206" s="260" t="s">
        <v>206</v>
      </c>
      <c r="AU206" s="260" t="s">
        <v>84</v>
      </c>
      <c r="AV206" s="14" t="s">
        <v>84</v>
      </c>
      <c r="AW206" s="14" t="s">
        <v>5</v>
      </c>
      <c r="AX206" s="14" t="s">
        <v>74</v>
      </c>
      <c r="AY206" s="260" t="s">
        <v>194</v>
      </c>
    </row>
    <row r="207" s="13" customFormat="1">
      <c r="A207" s="13"/>
      <c r="B207" s="239"/>
      <c r="C207" s="240"/>
      <c r="D207" s="241" t="s">
        <v>206</v>
      </c>
      <c r="E207" s="242" t="s">
        <v>20</v>
      </c>
      <c r="F207" s="243" t="s">
        <v>2801</v>
      </c>
      <c r="G207" s="240"/>
      <c r="H207" s="242" t="s">
        <v>20</v>
      </c>
      <c r="I207" s="244"/>
      <c r="J207" s="244"/>
      <c r="K207" s="240"/>
      <c r="L207" s="240"/>
      <c r="M207" s="245"/>
      <c r="N207" s="246"/>
      <c r="O207" s="247"/>
      <c r="P207" s="247"/>
      <c r="Q207" s="247"/>
      <c r="R207" s="247"/>
      <c r="S207" s="247"/>
      <c r="T207" s="247"/>
      <c r="U207" s="247"/>
      <c r="V207" s="247"/>
      <c r="W207" s="247"/>
      <c r="X207" s="248"/>
      <c r="Y207" s="13"/>
      <c r="Z207" s="13"/>
      <c r="AA207" s="13"/>
      <c r="AB207" s="13"/>
      <c r="AC207" s="13"/>
      <c r="AD207" s="13"/>
      <c r="AE207" s="13"/>
      <c r="AT207" s="249" t="s">
        <v>206</v>
      </c>
      <c r="AU207" s="249" t="s">
        <v>84</v>
      </c>
      <c r="AV207" s="13" t="s">
        <v>82</v>
      </c>
      <c r="AW207" s="13" t="s">
        <v>5</v>
      </c>
      <c r="AX207" s="13" t="s">
        <v>74</v>
      </c>
      <c r="AY207" s="249" t="s">
        <v>194</v>
      </c>
    </row>
    <row r="208" s="15" customFormat="1">
      <c r="A208" s="15"/>
      <c r="B208" s="261"/>
      <c r="C208" s="262"/>
      <c r="D208" s="241" t="s">
        <v>206</v>
      </c>
      <c r="E208" s="263" t="s">
        <v>20</v>
      </c>
      <c r="F208" s="264" t="s">
        <v>210</v>
      </c>
      <c r="G208" s="262"/>
      <c r="H208" s="265">
        <v>8.0790000000000006</v>
      </c>
      <c r="I208" s="266"/>
      <c r="J208" s="266"/>
      <c r="K208" s="262"/>
      <c r="L208" s="262"/>
      <c r="M208" s="267"/>
      <c r="N208" s="268"/>
      <c r="O208" s="269"/>
      <c r="P208" s="269"/>
      <c r="Q208" s="269"/>
      <c r="R208" s="269"/>
      <c r="S208" s="269"/>
      <c r="T208" s="269"/>
      <c r="U208" s="269"/>
      <c r="V208" s="269"/>
      <c r="W208" s="269"/>
      <c r="X208" s="270"/>
      <c r="Y208" s="15"/>
      <c r="Z208" s="15"/>
      <c r="AA208" s="15"/>
      <c r="AB208" s="15"/>
      <c r="AC208" s="15"/>
      <c r="AD208" s="15"/>
      <c r="AE208" s="15"/>
      <c r="AT208" s="271" t="s">
        <v>206</v>
      </c>
      <c r="AU208" s="271" t="s">
        <v>84</v>
      </c>
      <c r="AV208" s="15" t="s">
        <v>202</v>
      </c>
      <c r="AW208" s="15" t="s">
        <v>5</v>
      </c>
      <c r="AX208" s="15" t="s">
        <v>82</v>
      </c>
      <c r="AY208" s="271" t="s">
        <v>194</v>
      </c>
    </row>
    <row r="209" s="2" customFormat="1" ht="24.15" customHeight="1">
      <c r="A209" s="41"/>
      <c r="B209" s="42"/>
      <c r="C209" s="220" t="s">
        <v>243</v>
      </c>
      <c r="D209" s="220" t="s">
        <v>197</v>
      </c>
      <c r="E209" s="221" t="s">
        <v>2802</v>
      </c>
      <c r="F209" s="222" t="s">
        <v>2803</v>
      </c>
      <c r="G209" s="223" t="s">
        <v>218</v>
      </c>
      <c r="H209" s="224">
        <v>25.100000000000001</v>
      </c>
      <c r="I209" s="225"/>
      <c r="J209" s="225"/>
      <c r="K209" s="226">
        <f>ROUND(P209*H209,2)</f>
        <v>0</v>
      </c>
      <c r="L209" s="222" t="s">
        <v>201</v>
      </c>
      <c r="M209" s="47"/>
      <c r="N209" s="227" t="s">
        <v>20</v>
      </c>
      <c r="O209" s="228" t="s">
        <v>43</v>
      </c>
      <c r="P209" s="229">
        <f>I209+J209</f>
        <v>0</v>
      </c>
      <c r="Q209" s="229">
        <f>ROUND(I209*H209,2)</f>
        <v>0</v>
      </c>
      <c r="R209" s="229">
        <f>ROUND(J209*H209,2)</f>
        <v>0</v>
      </c>
      <c r="S209" s="87"/>
      <c r="T209" s="230">
        <f>S209*H209</f>
        <v>0</v>
      </c>
      <c r="U209" s="230">
        <v>0</v>
      </c>
      <c r="V209" s="230">
        <f>U209*H209</f>
        <v>0</v>
      </c>
      <c r="W209" s="230">
        <v>2</v>
      </c>
      <c r="X209" s="231">
        <f>W209*H209</f>
        <v>50.200000000000003</v>
      </c>
      <c r="Y209" s="41"/>
      <c r="Z209" s="41"/>
      <c r="AA209" s="41"/>
      <c r="AB209" s="41"/>
      <c r="AC209" s="41"/>
      <c r="AD209" s="41"/>
      <c r="AE209" s="41"/>
      <c r="AR209" s="232" t="s">
        <v>202</v>
      </c>
      <c r="AT209" s="232" t="s">
        <v>197</v>
      </c>
      <c r="AU209" s="232" t="s">
        <v>84</v>
      </c>
      <c r="AY209" s="20" t="s">
        <v>194</v>
      </c>
      <c r="BE209" s="233">
        <f>IF(O209="základní",K209,0)</f>
        <v>0</v>
      </c>
      <c r="BF209" s="233">
        <f>IF(O209="snížená",K209,0)</f>
        <v>0</v>
      </c>
      <c r="BG209" s="233">
        <f>IF(O209="zákl. přenesená",K209,0)</f>
        <v>0</v>
      </c>
      <c r="BH209" s="233">
        <f>IF(O209="sníž. přenesená",K209,0)</f>
        <v>0</v>
      </c>
      <c r="BI209" s="233">
        <f>IF(O209="nulová",K209,0)</f>
        <v>0</v>
      </c>
      <c r="BJ209" s="20" t="s">
        <v>82</v>
      </c>
      <c r="BK209" s="233">
        <f>ROUND(P209*H209,2)</f>
        <v>0</v>
      </c>
      <c r="BL209" s="20" t="s">
        <v>202</v>
      </c>
      <c r="BM209" s="232" t="s">
        <v>2804</v>
      </c>
    </row>
    <row r="210" s="2" customFormat="1">
      <c r="A210" s="41"/>
      <c r="B210" s="42"/>
      <c r="C210" s="43"/>
      <c r="D210" s="234" t="s">
        <v>204</v>
      </c>
      <c r="E210" s="43"/>
      <c r="F210" s="235" t="s">
        <v>2805</v>
      </c>
      <c r="G210" s="43"/>
      <c r="H210" s="43"/>
      <c r="I210" s="236"/>
      <c r="J210" s="236"/>
      <c r="K210" s="43"/>
      <c r="L210" s="43"/>
      <c r="M210" s="47"/>
      <c r="N210" s="237"/>
      <c r="O210" s="238"/>
      <c r="P210" s="87"/>
      <c r="Q210" s="87"/>
      <c r="R210" s="87"/>
      <c r="S210" s="87"/>
      <c r="T210" s="87"/>
      <c r="U210" s="87"/>
      <c r="V210" s="87"/>
      <c r="W210" s="87"/>
      <c r="X210" s="88"/>
      <c r="Y210" s="41"/>
      <c r="Z210" s="41"/>
      <c r="AA210" s="41"/>
      <c r="AB210" s="41"/>
      <c r="AC210" s="41"/>
      <c r="AD210" s="41"/>
      <c r="AE210" s="41"/>
      <c r="AT210" s="20" t="s">
        <v>204</v>
      </c>
      <c r="AU210" s="20" t="s">
        <v>84</v>
      </c>
    </row>
    <row r="211" s="13" customFormat="1">
      <c r="A211" s="13"/>
      <c r="B211" s="239"/>
      <c r="C211" s="240"/>
      <c r="D211" s="241" t="s">
        <v>206</v>
      </c>
      <c r="E211" s="242" t="s">
        <v>20</v>
      </c>
      <c r="F211" s="243" t="s">
        <v>2774</v>
      </c>
      <c r="G211" s="240"/>
      <c r="H211" s="242" t="s">
        <v>20</v>
      </c>
      <c r="I211" s="244"/>
      <c r="J211" s="244"/>
      <c r="K211" s="240"/>
      <c r="L211" s="240"/>
      <c r="M211" s="245"/>
      <c r="N211" s="246"/>
      <c r="O211" s="247"/>
      <c r="P211" s="247"/>
      <c r="Q211" s="247"/>
      <c r="R211" s="247"/>
      <c r="S211" s="247"/>
      <c r="T211" s="247"/>
      <c r="U211" s="247"/>
      <c r="V211" s="247"/>
      <c r="W211" s="247"/>
      <c r="X211" s="248"/>
      <c r="Y211" s="13"/>
      <c r="Z211" s="13"/>
      <c r="AA211" s="13"/>
      <c r="AB211" s="13"/>
      <c r="AC211" s="13"/>
      <c r="AD211" s="13"/>
      <c r="AE211" s="13"/>
      <c r="AT211" s="249" t="s">
        <v>206</v>
      </c>
      <c r="AU211" s="249" t="s">
        <v>84</v>
      </c>
      <c r="AV211" s="13" t="s">
        <v>82</v>
      </c>
      <c r="AW211" s="13" t="s">
        <v>5</v>
      </c>
      <c r="AX211" s="13" t="s">
        <v>74</v>
      </c>
      <c r="AY211" s="249" t="s">
        <v>194</v>
      </c>
    </row>
    <row r="212" s="13" customFormat="1">
      <c r="A212" s="13"/>
      <c r="B212" s="239"/>
      <c r="C212" s="240"/>
      <c r="D212" s="241" t="s">
        <v>206</v>
      </c>
      <c r="E212" s="242" t="s">
        <v>20</v>
      </c>
      <c r="F212" s="243" t="s">
        <v>2806</v>
      </c>
      <c r="G212" s="240"/>
      <c r="H212" s="242" t="s">
        <v>20</v>
      </c>
      <c r="I212" s="244"/>
      <c r="J212" s="244"/>
      <c r="K212" s="240"/>
      <c r="L212" s="240"/>
      <c r="M212" s="245"/>
      <c r="N212" s="246"/>
      <c r="O212" s="247"/>
      <c r="P212" s="247"/>
      <c r="Q212" s="247"/>
      <c r="R212" s="247"/>
      <c r="S212" s="247"/>
      <c r="T212" s="247"/>
      <c r="U212" s="247"/>
      <c r="V212" s="247"/>
      <c r="W212" s="247"/>
      <c r="X212" s="248"/>
      <c r="Y212" s="13"/>
      <c r="Z212" s="13"/>
      <c r="AA212" s="13"/>
      <c r="AB212" s="13"/>
      <c r="AC212" s="13"/>
      <c r="AD212" s="13"/>
      <c r="AE212" s="13"/>
      <c r="AT212" s="249" t="s">
        <v>206</v>
      </c>
      <c r="AU212" s="249" t="s">
        <v>84</v>
      </c>
      <c r="AV212" s="13" t="s">
        <v>82</v>
      </c>
      <c r="AW212" s="13" t="s">
        <v>5</v>
      </c>
      <c r="AX212" s="13" t="s">
        <v>74</v>
      </c>
      <c r="AY212" s="249" t="s">
        <v>194</v>
      </c>
    </row>
    <row r="213" s="13" customFormat="1">
      <c r="A213" s="13"/>
      <c r="B213" s="239"/>
      <c r="C213" s="240"/>
      <c r="D213" s="241" t="s">
        <v>206</v>
      </c>
      <c r="E213" s="242" t="s">
        <v>20</v>
      </c>
      <c r="F213" s="243" t="s">
        <v>2807</v>
      </c>
      <c r="G213" s="240"/>
      <c r="H213" s="242" t="s">
        <v>20</v>
      </c>
      <c r="I213" s="244"/>
      <c r="J213" s="244"/>
      <c r="K213" s="240"/>
      <c r="L213" s="240"/>
      <c r="M213" s="245"/>
      <c r="N213" s="246"/>
      <c r="O213" s="247"/>
      <c r="P213" s="247"/>
      <c r="Q213" s="247"/>
      <c r="R213" s="247"/>
      <c r="S213" s="247"/>
      <c r="T213" s="247"/>
      <c r="U213" s="247"/>
      <c r="V213" s="247"/>
      <c r="W213" s="247"/>
      <c r="X213" s="248"/>
      <c r="Y213" s="13"/>
      <c r="Z213" s="13"/>
      <c r="AA213" s="13"/>
      <c r="AB213" s="13"/>
      <c r="AC213" s="13"/>
      <c r="AD213" s="13"/>
      <c r="AE213" s="13"/>
      <c r="AT213" s="249" t="s">
        <v>206</v>
      </c>
      <c r="AU213" s="249" t="s">
        <v>84</v>
      </c>
      <c r="AV213" s="13" t="s">
        <v>82</v>
      </c>
      <c r="AW213" s="13" t="s">
        <v>5</v>
      </c>
      <c r="AX213" s="13" t="s">
        <v>74</v>
      </c>
      <c r="AY213" s="249" t="s">
        <v>194</v>
      </c>
    </row>
    <row r="214" s="14" customFormat="1">
      <c r="A214" s="14"/>
      <c r="B214" s="250"/>
      <c r="C214" s="251"/>
      <c r="D214" s="241" t="s">
        <v>206</v>
      </c>
      <c r="E214" s="252" t="s">
        <v>20</v>
      </c>
      <c r="F214" s="253" t="s">
        <v>2808</v>
      </c>
      <c r="G214" s="251"/>
      <c r="H214" s="254">
        <v>10.525</v>
      </c>
      <c r="I214" s="255"/>
      <c r="J214" s="255"/>
      <c r="K214" s="251"/>
      <c r="L214" s="251"/>
      <c r="M214" s="256"/>
      <c r="N214" s="257"/>
      <c r="O214" s="258"/>
      <c r="P214" s="258"/>
      <c r="Q214" s="258"/>
      <c r="R214" s="258"/>
      <c r="S214" s="258"/>
      <c r="T214" s="258"/>
      <c r="U214" s="258"/>
      <c r="V214" s="258"/>
      <c r="W214" s="258"/>
      <c r="X214" s="259"/>
      <c r="Y214" s="14"/>
      <c r="Z214" s="14"/>
      <c r="AA214" s="14"/>
      <c r="AB214" s="14"/>
      <c r="AC214" s="14"/>
      <c r="AD214" s="14"/>
      <c r="AE214" s="14"/>
      <c r="AT214" s="260" t="s">
        <v>206</v>
      </c>
      <c r="AU214" s="260" t="s">
        <v>84</v>
      </c>
      <c r="AV214" s="14" t="s">
        <v>84</v>
      </c>
      <c r="AW214" s="14" t="s">
        <v>5</v>
      </c>
      <c r="AX214" s="14" t="s">
        <v>74</v>
      </c>
      <c r="AY214" s="260" t="s">
        <v>194</v>
      </c>
    </row>
    <row r="215" s="13" customFormat="1">
      <c r="A215" s="13"/>
      <c r="B215" s="239"/>
      <c r="C215" s="240"/>
      <c r="D215" s="241" t="s">
        <v>206</v>
      </c>
      <c r="E215" s="242" t="s">
        <v>20</v>
      </c>
      <c r="F215" s="243" t="s">
        <v>2780</v>
      </c>
      <c r="G215" s="240"/>
      <c r="H215" s="242" t="s">
        <v>20</v>
      </c>
      <c r="I215" s="244"/>
      <c r="J215" s="244"/>
      <c r="K215" s="240"/>
      <c r="L215" s="240"/>
      <c r="M215" s="245"/>
      <c r="N215" s="246"/>
      <c r="O215" s="247"/>
      <c r="P215" s="247"/>
      <c r="Q215" s="247"/>
      <c r="R215" s="247"/>
      <c r="S215" s="247"/>
      <c r="T215" s="247"/>
      <c r="U215" s="247"/>
      <c r="V215" s="247"/>
      <c r="W215" s="247"/>
      <c r="X215" s="248"/>
      <c r="Y215" s="13"/>
      <c r="Z215" s="13"/>
      <c r="AA215" s="13"/>
      <c r="AB215" s="13"/>
      <c r="AC215" s="13"/>
      <c r="AD215" s="13"/>
      <c r="AE215" s="13"/>
      <c r="AT215" s="249" t="s">
        <v>206</v>
      </c>
      <c r="AU215" s="249" t="s">
        <v>84</v>
      </c>
      <c r="AV215" s="13" t="s">
        <v>82</v>
      </c>
      <c r="AW215" s="13" t="s">
        <v>5</v>
      </c>
      <c r="AX215" s="13" t="s">
        <v>74</v>
      </c>
      <c r="AY215" s="249" t="s">
        <v>194</v>
      </c>
    </row>
    <row r="216" s="13" customFormat="1">
      <c r="A216" s="13"/>
      <c r="B216" s="239"/>
      <c r="C216" s="240"/>
      <c r="D216" s="241" t="s">
        <v>206</v>
      </c>
      <c r="E216" s="242" t="s">
        <v>20</v>
      </c>
      <c r="F216" s="243" t="s">
        <v>2774</v>
      </c>
      <c r="G216" s="240"/>
      <c r="H216" s="242" t="s">
        <v>20</v>
      </c>
      <c r="I216" s="244"/>
      <c r="J216" s="244"/>
      <c r="K216" s="240"/>
      <c r="L216" s="240"/>
      <c r="M216" s="245"/>
      <c r="N216" s="246"/>
      <c r="O216" s="247"/>
      <c r="P216" s="247"/>
      <c r="Q216" s="247"/>
      <c r="R216" s="247"/>
      <c r="S216" s="247"/>
      <c r="T216" s="247"/>
      <c r="U216" s="247"/>
      <c r="V216" s="247"/>
      <c r="W216" s="247"/>
      <c r="X216" s="248"/>
      <c r="Y216" s="13"/>
      <c r="Z216" s="13"/>
      <c r="AA216" s="13"/>
      <c r="AB216" s="13"/>
      <c r="AC216" s="13"/>
      <c r="AD216" s="13"/>
      <c r="AE216" s="13"/>
      <c r="AT216" s="249" t="s">
        <v>206</v>
      </c>
      <c r="AU216" s="249" t="s">
        <v>84</v>
      </c>
      <c r="AV216" s="13" t="s">
        <v>82</v>
      </c>
      <c r="AW216" s="13" t="s">
        <v>5</v>
      </c>
      <c r="AX216" s="13" t="s">
        <v>74</v>
      </c>
      <c r="AY216" s="249" t="s">
        <v>194</v>
      </c>
    </row>
    <row r="217" s="13" customFormat="1">
      <c r="A217" s="13"/>
      <c r="B217" s="239"/>
      <c r="C217" s="240"/>
      <c r="D217" s="241" t="s">
        <v>206</v>
      </c>
      <c r="E217" s="242" t="s">
        <v>20</v>
      </c>
      <c r="F217" s="243" t="s">
        <v>2806</v>
      </c>
      <c r="G217" s="240"/>
      <c r="H217" s="242" t="s">
        <v>20</v>
      </c>
      <c r="I217" s="244"/>
      <c r="J217" s="244"/>
      <c r="K217" s="240"/>
      <c r="L217" s="240"/>
      <c r="M217" s="245"/>
      <c r="N217" s="246"/>
      <c r="O217" s="247"/>
      <c r="P217" s="247"/>
      <c r="Q217" s="247"/>
      <c r="R217" s="247"/>
      <c r="S217" s="247"/>
      <c r="T217" s="247"/>
      <c r="U217" s="247"/>
      <c r="V217" s="247"/>
      <c r="W217" s="247"/>
      <c r="X217" s="248"/>
      <c r="Y217" s="13"/>
      <c r="Z217" s="13"/>
      <c r="AA217" s="13"/>
      <c r="AB217" s="13"/>
      <c r="AC217" s="13"/>
      <c r="AD217" s="13"/>
      <c r="AE217" s="13"/>
      <c r="AT217" s="249" t="s">
        <v>206</v>
      </c>
      <c r="AU217" s="249" t="s">
        <v>84</v>
      </c>
      <c r="AV217" s="13" t="s">
        <v>82</v>
      </c>
      <c r="AW217" s="13" t="s">
        <v>5</v>
      </c>
      <c r="AX217" s="13" t="s">
        <v>74</v>
      </c>
      <c r="AY217" s="249" t="s">
        <v>194</v>
      </c>
    </row>
    <row r="218" s="13" customFormat="1">
      <c r="A218" s="13"/>
      <c r="B218" s="239"/>
      <c r="C218" s="240"/>
      <c r="D218" s="241" t="s">
        <v>206</v>
      </c>
      <c r="E218" s="242" t="s">
        <v>20</v>
      </c>
      <c r="F218" s="243" t="s">
        <v>2807</v>
      </c>
      <c r="G218" s="240"/>
      <c r="H218" s="242" t="s">
        <v>20</v>
      </c>
      <c r="I218" s="244"/>
      <c r="J218" s="244"/>
      <c r="K218" s="240"/>
      <c r="L218" s="240"/>
      <c r="M218" s="245"/>
      <c r="N218" s="246"/>
      <c r="O218" s="247"/>
      <c r="P218" s="247"/>
      <c r="Q218" s="247"/>
      <c r="R218" s="247"/>
      <c r="S218" s="247"/>
      <c r="T218" s="247"/>
      <c r="U218" s="247"/>
      <c r="V218" s="247"/>
      <c r="W218" s="247"/>
      <c r="X218" s="248"/>
      <c r="Y218" s="13"/>
      <c r="Z218" s="13"/>
      <c r="AA218" s="13"/>
      <c r="AB218" s="13"/>
      <c r="AC218" s="13"/>
      <c r="AD218" s="13"/>
      <c r="AE218" s="13"/>
      <c r="AT218" s="249" t="s">
        <v>206</v>
      </c>
      <c r="AU218" s="249" t="s">
        <v>84</v>
      </c>
      <c r="AV218" s="13" t="s">
        <v>82</v>
      </c>
      <c r="AW218" s="13" t="s">
        <v>5</v>
      </c>
      <c r="AX218" s="13" t="s">
        <v>74</v>
      </c>
      <c r="AY218" s="249" t="s">
        <v>194</v>
      </c>
    </row>
    <row r="219" s="14" customFormat="1">
      <c r="A219" s="14"/>
      <c r="B219" s="250"/>
      <c r="C219" s="251"/>
      <c r="D219" s="241" t="s">
        <v>206</v>
      </c>
      <c r="E219" s="252" t="s">
        <v>20</v>
      </c>
      <c r="F219" s="253" t="s">
        <v>2809</v>
      </c>
      <c r="G219" s="251"/>
      <c r="H219" s="254">
        <v>4.0499999999999998</v>
      </c>
      <c r="I219" s="255"/>
      <c r="J219" s="255"/>
      <c r="K219" s="251"/>
      <c r="L219" s="251"/>
      <c r="M219" s="256"/>
      <c r="N219" s="257"/>
      <c r="O219" s="258"/>
      <c r="P219" s="258"/>
      <c r="Q219" s="258"/>
      <c r="R219" s="258"/>
      <c r="S219" s="258"/>
      <c r="T219" s="258"/>
      <c r="U219" s="258"/>
      <c r="V219" s="258"/>
      <c r="W219" s="258"/>
      <c r="X219" s="259"/>
      <c r="Y219" s="14"/>
      <c r="Z219" s="14"/>
      <c r="AA219" s="14"/>
      <c r="AB219" s="14"/>
      <c r="AC219" s="14"/>
      <c r="AD219" s="14"/>
      <c r="AE219" s="14"/>
      <c r="AT219" s="260" t="s">
        <v>206</v>
      </c>
      <c r="AU219" s="260" t="s">
        <v>84</v>
      </c>
      <c r="AV219" s="14" t="s">
        <v>84</v>
      </c>
      <c r="AW219" s="14" t="s">
        <v>5</v>
      </c>
      <c r="AX219" s="14" t="s">
        <v>74</v>
      </c>
      <c r="AY219" s="260" t="s">
        <v>194</v>
      </c>
    </row>
    <row r="220" s="13" customFormat="1">
      <c r="A220" s="13"/>
      <c r="B220" s="239"/>
      <c r="C220" s="240"/>
      <c r="D220" s="241" t="s">
        <v>206</v>
      </c>
      <c r="E220" s="242" t="s">
        <v>20</v>
      </c>
      <c r="F220" s="243" t="s">
        <v>2810</v>
      </c>
      <c r="G220" s="240"/>
      <c r="H220" s="242" t="s">
        <v>20</v>
      </c>
      <c r="I220" s="244"/>
      <c r="J220" s="244"/>
      <c r="K220" s="240"/>
      <c r="L220" s="240"/>
      <c r="M220" s="245"/>
      <c r="N220" s="246"/>
      <c r="O220" s="247"/>
      <c r="P220" s="247"/>
      <c r="Q220" s="247"/>
      <c r="R220" s="247"/>
      <c r="S220" s="247"/>
      <c r="T220" s="247"/>
      <c r="U220" s="247"/>
      <c r="V220" s="247"/>
      <c r="W220" s="247"/>
      <c r="X220" s="248"/>
      <c r="Y220" s="13"/>
      <c r="Z220" s="13"/>
      <c r="AA220" s="13"/>
      <c r="AB220" s="13"/>
      <c r="AC220" s="13"/>
      <c r="AD220" s="13"/>
      <c r="AE220" s="13"/>
      <c r="AT220" s="249" t="s">
        <v>206</v>
      </c>
      <c r="AU220" s="249" t="s">
        <v>84</v>
      </c>
      <c r="AV220" s="13" t="s">
        <v>82</v>
      </c>
      <c r="AW220" s="13" t="s">
        <v>5</v>
      </c>
      <c r="AX220" s="13" t="s">
        <v>74</v>
      </c>
      <c r="AY220" s="249" t="s">
        <v>194</v>
      </c>
    </row>
    <row r="221" s="13" customFormat="1">
      <c r="A221" s="13"/>
      <c r="B221" s="239"/>
      <c r="C221" s="240"/>
      <c r="D221" s="241" t="s">
        <v>206</v>
      </c>
      <c r="E221" s="242" t="s">
        <v>20</v>
      </c>
      <c r="F221" s="243" t="s">
        <v>2774</v>
      </c>
      <c r="G221" s="240"/>
      <c r="H221" s="242" t="s">
        <v>20</v>
      </c>
      <c r="I221" s="244"/>
      <c r="J221" s="244"/>
      <c r="K221" s="240"/>
      <c r="L221" s="240"/>
      <c r="M221" s="245"/>
      <c r="N221" s="246"/>
      <c r="O221" s="247"/>
      <c r="P221" s="247"/>
      <c r="Q221" s="247"/>
      <c r="R221" s="247"/>
      <c r="S221" s="247"/>
      <c r="T221" s="247"/>
      <c r="U221" s="247"/>
      <c r="V221" s="247"/>
      <c r="W221" s="247"/>
      <c r="X221" s="248"/>
      <c r="Y221" s="13"/>
      <c r="Z221" s="13"/>
      <c r="AA221" s="13"/>
      <c r="AB221" s="13"/>
      <c r="AC221" s="13"/>
      <c r="AD221" s="13"/>
      <c r="AE221" s="13"/>
      <c r="AT221" s="249" t="s">
        <v>206</v>
      </c>
      <c r="AU221" s="249" t="s">
        <v>84</v>
      </c>
      <c r="AV221" s="13" t="s">
        <v>82</v>
      </c>
      <c r="AW221" s="13" t="s">
        <v>5</v>
      </c>
      <c r="AX221" s="13" t="s">
        <v>74</v>
      </c>
      <c r="AY221" s="249" t="s">
        <v>194</v>
      </c>
    </row>
    <row r="222" s="13" customFormat="1">
      <c r="A222" s="13"/>
      <c r="B222" s="239"/>
      <c r="C222" s="240"/>
      <c r="D222" s="241" t="s">
        <v>206</v>
      </c>
      <c r="E222" s="242" t="s">
        <v>20</v>
      </c>
      <c r="F222" s="243" t="s">
        <v>2806</v>
      </c>
      <c r="G222" s="240"/>
      <c r="H222" s="242" t="s">
        <v>20</v>
      </c>
      <c r="I222" s="244"/>
      <c r="J222" s="244"/>
      <c r="K222" s="240"/>
      <c r="L222" s="240"/>
      <c r="M222" s="245"/>
      <c r="N222" s="246"/>
      <c r="O222" s="247"/>
      <c r="P222" s="247"/>
      <c r="Q222" s="247"/>
      <c r="R222" s="247"/>
      <c r="S222" s="247"/>
      <c r="T222" s="247"/>
      <c r="U222" s="247"/>
      <c r="V222" s="247"/>
      <c r="W222" s="247"/>
      <c r="X222" s="248"/>
      <c r="Y222" s="13"/>
      <c r="Z222" s="13"/>
      <c r="AA222" s="13"/>
      <c r="AB222" s="13"/>
      <c r="AC222" s="13"/>
      <c r="AD222" s="13"/>
      <c r="AE222" s="13"/>
      <c r="AT222" s="249" t="s">
        <v>206</v>
      </c>
      <c r="AU222" s="249" t="s">
        <v>84</v>
      </c>
      <c r="AV222" s="13" t="s">
        <v>82</v>
      </c>
      <c r="AW222" s="13" t="s">
        <v>5</v>
      </c>
      <c r="AX222" s="13" t="s">
        <v>74</v>
      </c>
      <c r="AY222" s="249" t="s">
        <v>194</v>
      </c>
    </row>
    <row r="223" s="13" customFormat="1">
      <c r="A223" s="13"/>
      <c r="B223" s="239"/>
      <c r="C223" s="240"/>
      <c r="D223" s="241" t="s">
        <v>206</v>
      </c>
      <c r="E223" s="242" t="s">
        <v>20</v>
      </c>
      <c r="F223" s="243" t="s">
        <v>2807</v>
      </c>
      <c r="G223" s="240"/>
      <c r="H223" s="242" t="s">
        <v>20</v>
      </c>
      <c r="I223" s="244"/>
      <c r="J223" s="244"/>
      <c r="K223" s="240"/>
      <c r="L223" s="240"/>
      <c r="M223" s="245"/>
      <c r="N223" s="246"/>
      <c r="O223" s="247"/>
      <c r="P223" s="247"/>
      <c r="Q223" s="247"/>
      <c r="R223" s="247"/>
      <c r="S223" s="247"/>
      <c r="T223" s="247"/>
      <c r="U223" s="247"/>
      <c r="V223" s="247"/>
      <c r="W223" s="247"/>
      <c r="X223" s="248"/>
      <c r="Y223" s="13"/>
      <c r="Z223" s="13"/>
      <c r="AA223" s="13"/>
      <c r="AB223" s="13"/>
      <c r="AC223" s="13"/>
      <c r="AD223" s="13"/>
      <c r="AE223" s="13"/>
      <c r="AT223" s="249" t="s">
        <v>206</v>
      </c>
      <c r="AU223" s="249" t="s">
        <v>84</v>
      </c>
      <c r="AV223" s="13" t="s">
        <v>82</v>
      </c>
      <c r="AW223" s="13" t="s">
        <v>5</v>
      </c>
      <c r="AX223" s="13" t="s">
        <v>74</v>
      </c>
      <c r="AY223" s="249" t="s">
        <v>194</v>
      </c>
    </row>
    <row r="224" s="14" customFormat="1">
      <c r="A224" s="14"/>
      <c r="B224" s="250"/>
      <c r="C224" s="251"/>
      <c r="D224" s="241" t="s">
        <v>206</v>
      </c>
      <c r="E224" s="252" t="s">
        <v>20</v>
      </c>
      <c r="F224" s="253" t="s">
        <v>2808</v>
      </c>
      <c r="G224" s="251"/>
      <c r="H224" s="254">
        <v>10.525</v>
      </c>
      <c r="I224" s="255"/>
      <c r="J224" s="255"/>
      <c r="K224" s="251"/>
      <c r="L224" s="251"/>
      <c r="M224" s="256"/>
      <c r="N224" s="257"/>
      <c r="O224" s="258"/>
      <c r="P224" s="258"/>
      <c r="Q224" s="258"/>
      <c r="R224" s="258"/>
      <c r="S224" s="258"/>
      <c r="T224" s="258"/>
      <c r="U224" s="258"/>
      <c r="V224" s="258"/>
      <c r="W224" s="258"/>
      <c r="X224" s="259"/>
      <c r="Y224" s="14"/>
      <c r="Z224" s="14"/>
      <c r="AA224" s="14"/>
      <c r="AB224" s="14"/>
      <c r="AC224" s="14"/>
      <c r="AD224" s="14"/>
      <c r="AE224" s="14"/>
      <c r="AT224" s="260" t="s">
        <v>206</v>
      </c>
      <c r="AU224" s="260" t="s">
        <v>84</v>
      </c>
      <c r="AV224" s="14" t="s">
        <v>84</v>
      </c>
      <c r="AW224" s="14" t="s">
        <v>5</v>
      </c>
      <c r="AX224" s="14" t="s">
        <v>74</v>
      </c>
      <c r="AY224" s="260" t="s">
        <v>194</v>
      </c>
    </row>
    <row r="225" s="13" customFormat="1">
      <c r="A225" s="13"/>
      <c r="B225" s="239"/>
      <c r="C225" s="240"/>
      <c r="D225" s="241" t="s">
        <v>206</v>
      </c>
      <c r="E225" s="242" t="s">
        <v>20</v>
      </c>
      <c r="F225" s="243" t="s">
        <v>2782</v>
      </c>
      <c r="G225" s="240"/>
      <c r="H225" s="242" t="s">
        <v>20</v>
      </c>
      <c r="I225" s="244"/>
      <c r="J225" s="244"/>
      <c r="K225" s="240"/>
      <c r="L225" s="240"/>
      <c r="M225" s="245"/>
      <c r="N225" s="246"/>
      <c r="O225" s="247"/>
      <c r="P225" s="247"/>
      <c r="Q225" s="247"/>
      <c r="R225" s="247"/>
      <c r="S225" s="247"/>
      <c r="T225" s="247"/>
      <c r="U225" s="247"/>
      <c r="V225" s="247"/>
      <c r="W225" s="247"/>
      <c r="X225" s="248"/>
      <c r="Y225" s="13"/>
      <c r="Z225" s="13"/>
      <c r="AA225" s="13"/>
      <c r="AB225" s="13"/>
      <c r="AC225" s="13"/>
      <c r="AD225" s="13"/>
      <c r="AE225" s="13"/>
      <c r="AT225" s="249" t="s">
        <v>206</v>
      </c>
      <c r="AU225" s="249" t="s">
        <v>84</v>
      </c>
      <c r="AV225" s="13" t="s">
        <v>82</v>
      </c>
      <c r="AW225" s="13" t="s">
        <v>5</v>
      </c>
      <c r="AX225" s="13" t="s">
        <v>74</v>
      </c>
      <c r="AY225" s="249" t="s">
        <v>194</v>
      </c>
    </row>
    <row r="226" s="15" customFormat="1">
      <c r="A226" s="15"/>
      <c r="B226" s="261"/>
      <c r="C226" s="262"/>
      <c r="D226" s="241" t="s">
        <v>206</v>
      </c>
      <c r="E226" s="263" t="s">
        <v>20</v>
      </c>
      <c r="F226" s="264" t="s">
        <v>210</v>
      </c>
      <c r="G226" s="262"/>
      <c r="H226" s="265">
        <v>25.100000000000001</v>
      </c>
      <c r="I226" s="266"/>
      <c r="J226" s="266"/>
      <c r="K226" s="262"/>
      <c r="L226" s="262"/>
      <c r="M226" s="267"/>
      <c r="N226" s="268"/>
      <c r="O226" s="269"/>
      <c r="P226" s="269"/>
      <c r="Q226" s="269"/>
      <c r="R226" s="269"/>
      <c r="S226" s="269"/>
      <c r="T226" s="269"/>
      <c r="U226" s="269"/>
      <c r="V226" s="269"/>
      <c r="W226" s="269"/>
      <c r="X226" s="270"/>
      <c r="Y226" s="15"/>
      <c r="Z226" s="15"/>
      <c r="AA226" s="15"/>
      <c r="AB226" s="15"/>
      <c r="AC226" s="15"/>
      <c r="AD226" s="15"/>
      <c r="AE226" s="15"/>
      <c r="AT226" s="271" t="s">
        <v>206</v>
      </c>
      <c r="AU226" s="271" t="s">
        <v>84</v>
      </c>
      <c r="AV226" s="15" t="s">
        <v>202</v>
      </c>
      <c r="AW226" s="15" t="s">
        <v>5</v>
      </c>
      <c r="AX226" s="15" t="s">
        <v>82</v>
      </c>
      <c r="AY226" s="271" t="s">
        <v>194</v>
      </c>
    </row>
    <row r="227" s="2" customFormat="1" ht="24.15" customHeight="1">
      <c r="A227" s="41"/>
      <c r="B227" s="42"/>
      <c r="C227" s="220" t="s">
        <v>248</v>
      </c>
      <c r="D227" s="220" t="s">
        <v>197</v>
      </c>
      <c r="E227" s="221" t="s">
        <v>2811</v>
      </c>
      <c r="F227" s="222" t="s">
        <v>2812</v>
      </c>
      <c r="G227" s="223" t="s">
        <v>218</v>
      </c>
      <c r="H227" s="224">
        <v>19.513000000000002</v>
      </c>
      <c r="I227" s="225"/>
      <c r="J227" s="225"/>
      <c r="K227" s="226">
        <f>ROUND(P227*H227,2)</f>
        <v>0</v>
      </c>
      <c r="L227" s="222" t="s">
        <v>201</v>
      </c>
      <c r="M227" s="47"/>
      <c r="N227" s="227" t="s">
        <v>20</v>
      </c>
      <c r="O227" s="228" t="s">
        <v>43</v>
      </c>
      <c r="P227" s="229">
        <f>I227+J227</f>
        <v>0</v>
      </c>
      <c r="Q227" s="229">
        <f>ROUND(I227*H227,2)</f>
        <v>0</v>
      </c>
      <c r="R227" s="229">
        <f>ROUND(J227*H227,2)</f>
        <v>0</v>
      </c>
      <c r="S227" s="87"/>
      <c r="T227" s="230">
        <f>S227*H227</f>
        <v>0</v>
      </c>
      <c r="U227" s="230">
        <v>0</v>
      </c>
      <c r="V227" s="230">
        <f>U227*H227</f>
        <v>0</v>
      </c>
      <c r="W227" s="230">
        <v>2.3999999999999999</v>
      </c>
      <c r="X227" s="231">
        <f>W227*H227</f>
        <v>46.831200000000003</v>
      </c>
      <c r="Y227" s="41"/>
      <c r="Z227" s="41"/>
      <c r="AA227" s="41"/>
      <c r="AB227" s="41"/>
      <c r="AC227" s="41"/>
      <c r="AD227" s="41"/>
      <c r="AE227" s="41"/>
      <c r="AR227" s="232" t="s">
        <v>202</v>
      </c>
      <c r="AT227" s="232" t="s">
        <v>197</v>
      </c>
      <c r="AU227" s="232" t="s">
        <v>84</v>
      </c>
      <c r="AY227" s="20" t="s">
        <v>194</v>
      </c>
      <c r="BE227" s="233">
        <f>IF(O227="základní",K227,0)</f>
        <v>0</v>
      </c>
      <c r="BF227" s="233">
        <f>IF(O227="snížená",K227,0)</f>
        <v>0</v>
      </c>
      <c r="BG227" s="233">
        <f>IF(O227="zákl. přenesená",K227,0)</f>
        <v>0</v>
      </c>
      <c r="BH227" s="233">
        <f>IF(O227="sníž. přenesená",K227,0)</f>
        <v>0</v>
      </c>
      <c r="BI227" s="233">
        <f>IF(O227="nulová",K227,0)</f>
        <v>0</v>
      </c>
      <c r="BJ227" s="20" t="s">
        <v>82</v>
      </c>
      <c r="BK227" s="233">
        <f>ROUND(P227*H227,2)</f>
        <v>0</v>
      </c>
      <c r="BL227" s="20" t="s">
        <v>202</v>
      </c>
      <c r="BM227" s="232" t="s">
        <v>2813</v>
      </c>
    </row>
    <row r="228" s="2" customFormat="1">
      <c r="A228" s="41"/>
      <c r="B228" s="42"/>
      <c r="C228" s="43"/>
      <c r="D228" s="234" t="s">
        <v>204</v>
      </c>
      <c r="E228" s="43"/>
      <c r="F228" s="235" t="s">
        <v>2814</v>
      </c>
      <c r="G228" s="43"/>
      <c r="H228" s="43"/>
      <c r="I228" s="236"/>
      <c r="J228" s="236"/>
      <c r="K228" s="43"/>
      <c r="L228" s="43"/>
      <c r="M228" s="47"/>
      <c r="N228" s="237"/>
      <c r="O228" s="238"/>
      <c r="P228" s="87"/>
      <c r="Q228" s="87"/>
      <c r="R228" s="87"/>
      <c r="S228" s="87"/>
      <c r="T228" s="87"/>
      <c r="U228" s="87"/>
      <c r="V228" s="87"/>
      <c r="W228" s="87"/>
      <c r="X228" s="88"/>
      <c r="Y228" s="41"/>
      <c r="Z228" s="41"/>
      <c r="AA228" s="41"/>
      <c r="AB228" s="41"/>
      <c r="AC228" s="41"/>
      <c r="AD228" s="41"/>
      <c r="AE228" s="41"/>
      <c r="AT228" s="20" t="s">
        <v>204</v>
      </c>
      <c r="AU228" s="20" t="s">
        <v>84</v>
      </c>
    </row>
    <row r="229" s="13" customFormat="1">
      <c r="A229" s="13"/>
      <c r="B229" s="239"/>
      <c r="C229" s="240"/>
      <c r="D229" s="241" t="s">
        <v>206</v>
      </c>
      <c r="E229" s="242" t="s">
        <v>20</v>
      </c>
      <c r="F229" s="243" t="s">
        <v>2774</v>
      </c>
      <c r="G229" s="240"/>
      <c r="H229" s="242" t="s">
        <v>20</v>
      </c>
      <c r="I229" s="244"/>
      <c r="J229" s="244"/>
      <c r="K229" s="240"/>
      <c r="L229" s="240"/>
      <c r="M229" s="245"/>
      <c r="N229" s="246"/>
      <c r="O229" s="247"/>
      <c r="P229" s="247"/>
      <c r="Q229" s="247"/>
      <c r="R229" s="247"/>
      <c r="S229" s="247"/>
      <c r="T229" s="247"/>
      <c r="U229" s="247"/>
      <c r="V229" s="247"/>
      <c r="W229" s="247"/>
      <c r="X229" s="248"/>
      <c r="Y229" s="13"/>
      <c r="Z229" s="13"/>
      <c r="AA229" s="13"/>
      <c r="AB229" s="13"/>
      <c r="AC229" s="13"/>
      <c r="AD229" s="13"/>
      <c r="AE229" s="13"/>
      <c r="AT229" s="249" t="s">
        <v>206</v>
      </c>
      <c r="AU229" s="249" t="s">
        <v>84</v>
      </c>
      <c r="AV229" s="13" t="s">
        <v>82</v>
      </c>
      <c r="AW229" s="13" t="s">
        <v>5</v>
      </c>
      <c r="AX229" s="13" t="s">
        <v>74</v>
      </c>
      <c r="AY229" s="249" t="s">
        <v>194</v>
      </c>
    </row>
    <row r="230" s="13" customFormat="1">
      <c r="A230" s="13"/>
      <c r="B230" s="239"/>
      <c r="C230" s="240"/>
      <c r="D230" s="241" t="s">
        <v>206</v>
      </c>
      <c r="E230" s="242" t="s">
        <v>20</v>
      </c>
      <c r="F230" s="243" t="s">
        <v>2815</v>
      </c>
      <c r="G230" s="240"/>
      <c r="H230" s="242" t="s">
        <v>20</v>
      </c>
      <c r="I230" s="244"/>
      <c r="J230" s="244"/>
      <c r="K230" s="240"/>
      <c r="L230" s="240"/>
      <c r="M230" s="245"/>
      <c r="N230" s="246"/>
      <c r="O230" s="247"/>
      <c r="P230" s="247"/>
      <c r="Q230" s="247"/>
      <c r="R230" s="247"/>
      <c r="S230" s="247"/>
      <c r="T230" s="247"/>
      <c r="U230" s="247"/>
      <c r="V230" s="247"/>
      <c r="W230" s="247"/>
      <c r="X230" s="248"/>
      <c r="Y230" s="13"/>
      <c r="Z230" s="13"/>
      <c r="AA230" s="13"/>
      <c r="AB230" s="13"/>
      <c r="AC230" s="13"/>
      <c r="AD230" s="13"/>
      <c r="AE230" s="13"/>
      <c r="AT230" s="249" t="s">
        <v>206</v>
      </c>
      <c r="AU230" s="249" t="s">
        <v>84</v>
      </c>
      <c r="AV230" s="13" t="s">
        <v>82</v>
      </c>
      <c r="AW230" s="13" t="s">
        <v>5</v>
      </c>
      <c r="AX230" s="13" t="s">
        <v>74</v>
      </c>
      <c r="AY230" s="249" t="s">
        <v>194</v>
      </c>
    </row>
    <row r="231" s="13" customFormat="1">
      <c r="A231" s="13"/>
      <c r="B231" s="239"/>
      <c r="C231" s="240"/>
      <c r="D231" s="241" t="s">
        <v>206</v>
      </c>
      <c r="E231" s="242" t="s">
        <v>20</v>
      </c>
      <c r="F231" s="243" t="s">
        <v>2816</v>
      </c>
      <c r="G231" s="240"/>
      <c r="H231" s="242" t="s">
        <v>20</v>
      </c>
      <c r="I231" s="244"/>
      <c r="J231" s="244"/>
      <c r="K231" s="240"/>
      <c r="L231" s="240"/>
      <c r="M231" s="245"/>
      <c r="N231" s="246"/>
      <c r="O231" s="247"/>
      <c r="P231" s="247"/>
      <c r="Q231" s="247"/>
      <c r="R231" s="247"/>
      <c r="S231" s="247"/>
      <c r="T231" s="247"/>
      <c r="U231" s="247"/>
      <c r="V231" s="247"/>
      <c r="W231" s="247"/>
      <c r="X231" s="248"/>
      <c r="Y231" s="13"/>
      <c r="Z231" s="13"/>
      <c r="AA231" s="13"/>
      <c r="AB231" s="13"/>
      <c r="AC231" s="13"/>
      <c r="AD231" s="13"/>
      <c r="AE231" s="13"/>
      <c r="AT231" s="249" t="s">
        <v>206</v>
      </c>
      <c r="AU231" s="249" t="s">
        <v>84</v>
      </c>
      <c r="AV231" s="13" t="s">
        <v>82</v>
      </c>
      <c r="AW231" s="13" t="s">
        <v>5</v>
      </c>
      <c r="AX231" s="13" t="s">
        <v>74</v>
      </c>
      <c r="AY231" s="249" t="s">
        <v>194</v>
      </c>
    </row>
    <row r="232" s="14" customFormat="1">
      <c r="A232" s="14"/>
      <c r="B232" s="250"/>
      <c r="C232" s="251"/>
      <c r="D232" s="241" t="s">
        <v>206</v>
      </c>
      <c r="E232" s="252" t="s">
        <v>20</v>
      </c>
      <c r="F232" s="253" t="s">
        <v>2817</v>
      </c>
      <c r="G232" s="251"/>
      <c r="H232" s="254">
        <v>19.513000000000002</v>
      </c>
      <c r="I232" s="255"/>
      <c r="J232" s="255"/>
      <c r="K232" s="251"/>
      <c r="L232" s="251"/>
      <c r="M232" s="256"/>
      <c r="N232" s="257"/>
      <c r="O232" s="258"/>
      <c r="P232" s="258"/>
      <c r="Q232" s="258"/>
      <c r="R232" s="258"/>
      <c r="S232" s="258"/>
      <c r="T232" s="258"/>
      <c r="U232" s="258"/>
      <c r="V232" s="258"/>
      <c r="W232" s="258"/>
      <c r="X232" s="259"/>
      <c r="Y232" s="14"/>
      <c r="Z232" s="14"/>
      <c r="AA232" s="14"/>
      <c r="AB232" s="14"/>
      <c r="AC232" s="14"/>
      <c r="AD232" s="14"/>
      <c r="AE232" s="14"/>
      <c r="AT232" s="260" t="s">
        <v>206</v>
      </c>
      <c r="AU232" s="260" t="s">
        <v>84</v>
      </c>
      <c r="AV232" s="14" t="s">
        <v>84</v>
      </c>
      <c r="AW232" s="14" t="s">
        <v>5</v>
      </c>
      <c r="AX232" s="14" t="s">
        <v>74</v>
      </c>
      <c r="AY232" s="260" t="s">
        <v>194</v>
      </c>
    </row>
    <row r="233" s="15" customFormat="1">
      <c r="A233" s="15"/>
      <c r="B233" s="261"/>
      <c r="C233" s="262"/>
      <c r="D233" s="241" t="s">
        <v>206</v>
      </c>
      <c r="E233" s="263" t="s">
        <v>20</v>
      </c>
      <c r="F233" s="264" t="s">
        <v>210</v>
      </c>
      <c r="G233" s="262"/>
      <c r="H233" s="265">
        <v>19.513000000000002</v>
      </c>
      <c r="I233" s="266"/>
      <c r="J233" s="266"/>
      <c r="K233" s="262"/>
      <c r="L233" s="262"/>
      <c r="M233" s="267"/>
      <c r="N233" s="268"/>
      <c r="O233" s="269"/>
      <c r="P233" s="269"/>
      <c r="Q233" s="269"/>
      <c r="R233" s="269"/>
      <c r="S233" s="269"/>
      <c r="T233" s="269"/>
      <c r="U233" s="269"/>
      <c r="V233" s="269"/>
      <c r="W233" s="269"/>
      <c r="X233" s="270"/>
      <c r="Y233" s="15"/>
      <c r="Z233" s="15"/>
      <c r="AA233" s="15"/>
      <c r="AB233" s="15"/>
      <c r="AC233" s="15"/>
      <c r="AD233" s="15"/>
      <c r="AE233" s="15"/>
      <c r="AT233" s="271" t="s">
        <v>206</v>
      </c>
      <c r="AU233" s="271" t="s">
        <v>84</v>
      </c>
      <c r="AV233" s="15" t="s">
        <v>202</v>
      </c>
      <c r="AW233" s="15" t="s">
        <v>5</v>
      </c>
      <c r="AX233" s="15" t="s">
        <v>82</v>
      </c>
      <c r="AY233" s="271" t="s">
        <v>194</v>
      </c>
    </row>
    <row r="234" s="2" customFormat="1" ht="24.15" customHeight="1">
      <c r="A234" s="41"/>
      <c r="B234" s="42"/>
      <c r="C234" s="220" t="s">
        <v>266</v>
      </c>
      <c r="D234" s="220" t="s">
        <v>197</v>
      </c>
      <c r="E234" s="221" t="s">
        <v>2818</v>
      </c>
      <c r="F234" s="222" t="s">
        <v>2819</v>
      </c>
      <c r="G234" s="223" t="s">
        <v>200</v>
      </c>
      <c r="H234" s="224">
        <v>88.420000000000002</v>
      </c>
      <c r="I234" s="225"/>
      <c r="J234" s="225"/>
      <c r="K234" s="226">
        <f>ROUND(P234*H234,2)</f>
        <v>0</v>
      </c>
      <c r="L234" s="222" t="s">
        <v>201</v>
      </c>
      <c r="M234" s="47"/>
      <c r="N234" s="227" t="s">
        <v>20</v>
      </c>
      <c r="O234" s="228" t="s">
        <v>43</v>
      </c>
      <c r="P234" s="229">
        <f>I234+J234</f>
        <v>0</v>
      </c>
      <c r="Q234" s="229">
        <f>ROUND(I234*H234,2)</f>
        <v>0</v>
      </c>
      <c r="R234" s="229">
        <f>ROUND(J234*H234,2)</f>
        <v>0</v>
      </c>
      <c r="S234" s="87"/>
      <c r="T234" s="230">
        <f>S234*H234</f>
        <v>0</v>
      </c>
      <c r="U234" s="230">
        <v>0</v>
      </c>
      <c r="V234" s="230">
        <f>U234*H234</f>
        <v>0</v>
      </c>
      <c r="W234" s="230">
        <v>0.308</v>
      </c>
      <c r="X234" s="231">
        <f>W234*H234</f>
        <v>27.233360000000001</v>
      </c>
      <c r="Y234" s="41"/>
      <c r="Z234" s="41"/>
      <c r="AA234" s="41"/>
      <c r="AB234" s="41"/>
      <c r="AC234" s="41"/>
      <c r="AD234" s="41"/>
      <c r="AE234" s="41"/>
      <c r="AR234" s="232" t="s">
        <v>202</v>
      </c>
      <c r="AT234" s="232" t="s">
        <v>197</v>
      </c>
      <c r="AU234" s="232" t="s">
        <v>84</v>
      </c>
      <c r="AY234" s="20" t="s">
        <v>194</v>
      </c>
      <c r="BE234" s="233">
        <f>IF(O234="základní",K234,0)</f>
        <v>0</v>
      </c>
      <c r="BF234" s="233">
        <f>IF(O234="snížená",K234,0)</f>
        <v>0</v>
      </c>
      <c r="BG234" s="233">
        <f>IF(O234="zákl. přenesená",K234,0)</f>
        <v>0</v>
      </c>
      <c r="BH234" s="233">
        <f>IF(O234="sníž. přenesená",K234,0)</f>
        <v>0</v>
      </c>
      <c r="BI234" s="233">
        <f>IF(O234="nulová",K234,0)</f>
        <v>0</v>
      </c>
      <c r="BJ234" s="20" t="s">
        <v>82</v>
      </c>
      <c r="BK234" s="233">
        <f>ROUND(P234*H234,2)</f>
        <v>0</v>
      </c>
      <c r="BL234" s="20" t="s">
        <v>202</v>
      </c>
      <c r="BM234" s="232" t="s">
        <v>2820</v>
      </c>
    </row>
    <row r="235" s="2" customFormat="1">
      <c r="A235" s="41"/>
      <c r="B235" s="42"/>
      <c r="C235" s="43"/>
      <c r="D235" s="234" t="s">
        <v>204</v>
      </c>
      <c r="E235" s="43"/>
      <c r="F235" s="235" t="s">
        <v>2821</v>
      </c>
      <c r="G235" s="43"/>
      <c r="H235" s="43"/>
      <c r="I235" s="236"/>
      <c r="J235" s="236"/>
      <c r="K235" s="43"/>
      <c r="L235" s="43"/>
      <c r="M235" s="47"/>
      <c r="N235" s="237"/>
      <c r="O235" s="238"/>
      <c r="P235" s="87"/>
      <c r="Q235" s="87"/>
      <c r="R235" s="87"/>
      <c r="S235" s="87"/>
      <c r="T235" s="87"/>
      <c r="U235" s="87"/>
      <c r="V235" s="87"/>
      <c r="W235" s="87"/>
      <c r="X235" s="88"/>
      <c r="Y235" s="41"/>
      <c r="Z235" s="41"/>
      <c r="AA235" s="41"/>
      <c r="AB235" s="41"/>
      <c r="AC235" s="41"/>
      <c r="AD235" s="41"/>
      <c r="AE235" s="41"/>
      <c r="AT235" s="20" t="s">
        <v>204</v>
      </c>
      <c r="AU235" s="20" t="s">
        <v>84</v>
      </c>
    </row>
    <row r="236" s="13" customFormat="1">
      <c r="A236" s="13"/>
      <c r="B236" s="239"/>
      <c r="C236" s="240"/>
      <c r="D236" s="241" t="s">
        <v>206</v>
      </c>
      <c r="E236" s="242" t="s">
        <v>20</v>
      </c>
      <c r="F236" s="243" t="s">
        <v>2774</v>
      </c>
      <c r="G236" s="240"/>
      <c r="H236" s="242" t="s">
        <v>20</v>
      </c>
      <c r="I236" s="244"/>
      <c r="J236" s="244"/>
      <c r="K236" s="240"/>
      <c r="L236" s="240"/>
      <c r="M236" s="245"/>
      <c r="N236" s="246"/>
      <c r="O236" s="247"/>
      <c r="P236" s="247"/>
      <c r="Q236" s="247"/>
      <c r="R236" s="247"/>
      <c r="S236" s="247"/>
      <c r="T236" s="247"/>
      <c r="U236" s="247"/>
      <c r="V236" s="247"/>
      <c r="W236" s="247"/>
      <c r="X236" s="248"/>
      <c r="Y236" s="13"/>
      <c r="Z236" s="13"/>
      <c r="AA236" s="13"/>
      <c r="AB236" s="13"/>
      <c r="AC236" s="13"/>
      <c r="AD236" s="13"/>
      <c r="AE236" s="13"/>
      <c r="AT236" s="249" t="s">
        <v>206</v>
      </c>
      <c r="AU236" s="249" t="s">
        <v>84</v>
      </c>
      <c r="AV236" s="13" t="s">
        <v>82</v>
      </c>
      <c r="AW236" s="13" t="s">
        <v>5</v>
      </c>
      <c r="AX236" s="13" t="s">
        <v>74</v>
      </c>
      <c r="AY236" s="249" t="s">
        <v>194</v>
      </c>
    </row>
    <row r="237" s="13" customFormat="1">
      <c r="A237" s="13"/>
      <c r="B237" s="239"/>
      <c r="C237" s="240"/>
      <c r="D237" s="241" t="s">
        <v>206</v>
      </c>
      <c r="E237" s="242" t="s">
        <v>20</v>
      </c>
      <c r="F237" s="243" t="s">
        <v>2822</v>
      </c>
      <c r="G237" s="240"/>
      <c r="H237" s="242" t="s">
        <v>20</v>
      </c>
      <c r="I237" s="244"/>
      <c r="J237" s="244"/>
      <c r="K237" s="240"/>
      <c r="L237" s="240"/>
      <c r="M237" s="245"/>
      <c r="N237" s="246"/>
      <c r="O237" s="247"/>
      <c r="P237" s="247"/>
      <c r="Q237" s="247"/>
      <c r="R237" s="247"/>
      <c r="S237" s="247"/>
      <c r="T237" s="247"/>
      <c r="U237" s="247"/>
      <c r="V237" s="247"/>
      <c r="W237" s="247"/>
      <c r="X237" s="248"/>
      <c r="Y237" s="13"/>
      <c r="Z237" s="13"/>
      <c r="AA237" s="13"/>
      <c r="AB237" s="13"/>
      <c r="AC237" s="13"/>
      <c r="AD237" s="13"/>
      <c r="AE237" s="13"/>
      <c r="AT237" s="249" t="s">
        <v>206</v>
      </c>
      <c r="AU237" s="249" t="s">
        <v>84</v>
      </c>
      <c r="AV237" s="13" t="s">
        <v>82</v>
      </c>
      <c r="AW237" s="13" t="s">
        <v>5</v>
      </c>
      <c r="AX237" s="13" t="s">
        <v>74</v>
      </c>
      <c r="AY237" s="249" t="s">
        <v>194</v>
      </c>
    </row>
    <row r="238" s="13" customFormat="1">
      <c r="A238" s="13"/>
      <c r="B238" s="239"/>
      <c r="C238" s="240"/>
      <c r="D238" s="241" t="s">
        <v>206</v>
      </c>
      <c r="E238" s="242" t="s">
        <v>20</v>
      </c>
      <c r="F238" s="243" t="s">
        <v>2823</v>
      </c>
      <c r="G238" s="240"/>
      <c r="H238" s="242" t="s">
        <v>20</v>
      </c>
      <c r="I238" s="244"/>
      <c r="J238" s="244"/>
      <c r="K238" s="240"/>
      <c r="L238" s="240"/>
      <c r="M238" s="245"/>
      <c r="N238" s="246"/>
      <c r="O238" s="247"/>
      <c r="P238" s="247"/>
      <c r="Q238" s="247"/>
      <c r="R238" s="247"/>
      <c r="S238" s="247"/>
      <c r="T238" s="247"/>
      <c r="U238" s="247"/>
      <c r="V238" s="247"/>
      <c r="W238" s="247"/>
      <c r="X238" s="248"/>
      <c r="Y238" s="13"/>
      <c r="Z238" s="13"/>
      <c r="AA238" s="13"/>
      <c r="AB238" s="13"/>
      <c r="AC238" s="13"/>
      <c r="AD238" s="13"/>
      <c r="AE238" s="13"/>
      <c r="AT238" s="249" t="s">
        <v>206</v>
      </c>
      <c r="AU238" s="249" t="s">
        <v>84</v>
      </c>
      <c r="AV238" s="13" t="s">
        <v>82</v>
      </c>
      <c r="AW238" s="13" t="s">
        <v>5</v>
      </c>
      <c r="AX238" s="13" t="s">
        <v>74</v>
      </c>
      <c r="AY238" s="249" t="s">
        <v>194</v>
      </c>
    </row>
    <row r="239" s="14" customFormat="1">
      <c r="A239" s="14"/>
      <c r="B239" s="250"/>
      <c r="C239" s="251"/>
      <c r="D239" s="241" t="s">
        <v>206</v>
      </c>
      <c r="E239" s="252" t="s">
        <v>20</v>
      </c>
      <c r="F239" s="253" t="s">
        <v>2824</v>
      </c>
      <c r="G239" s="251"/>
      <c r="H239" s="254">
        <v>5.2000000000000002</v>
      </c>
      <c r="I239" s="255"/>
      <c r="J239" s="255"/>
      <c r="K239" s="251"/>
      <c r="L239" s="251"/>
      <c r="M239" s="256"/>
      <c r="N239" s="257"/>
      <c r="O239" s="258"/>
      <c r="P239" s="258"/>
      <c r="Q239" s="258"/>
      <c r="R239" s="258"/>
      <c r="S239" s="258"/>
      <c r="T239" s="258"/>
      <c r="U239" s="258"/>
      <c r="V239" s="258"/>
      <c r="W239" s="258"/>
      <c r="X239" s="259"/>
      <c r="Y239" s="14"/>
      <c r="Z239" s="14"/>
      <c r="AA239" s="14"/>
      <c r="AB239" s="14"/>
      <c r="AC239" s="14"/>
      <c r="AD239" s="14"/>
      <c r="AE239" s="14"/>
      <c r="AT239" s="260" t="s">
        <v>206</v>
      </c>
      <c r="AU239" s="260" t="s">
        <v>84</v>
      </c>
      <c r="AV239" s="14" t="s">
        <v>84</v>
      </c>
      <c r="AW239" s="14" t="s">
        <v>5</v>
      </c>
      <c r="AX239" s="14" t="s">
        <v>74</v>
      </c>
      <c r="AY239" s="260" t="s">
        <v>194</v>
      </c>
    </row>
    <row r="240" s="13" customFormat="1">
      <c r="A240" s="13"/>
      <c r="B240" s="239"/>
      <c r="C240" s="240"/>
      <c r="D240" s="241" t="s">
        <v>206</v>
      </c>
      <c r="E240" s="242" t="s">
        <v>20</v>
      </c>
      <c r="F240" s="243" t="s">
        <v>2825</v>
      </c>
      <c r="G240" s="240"/>
      <c r="H240" s="242" t="s">
        <v>20</v>
      </c>
      <c r="I240" s="244"/>
      <c r="J240" s="244"/>
      <c r="K240" s="240"/>
      <c r="L240" s="240"/>
      <c r="M240" s="245"/>
      <c r="N240" s="246"/>
      <c r="O240" s="247"/>
      <c r="P240" s="247"/>
      <c r="Q240" s="247"/>
      <c r="R240" s="247"/>
      <c r="S240" s="247"/>
      <c r="T240" s="247"/>
      <c r="U240" s="247"/>
      <c r="V240" s="247"/>
      <c r="W240" s="247"/>
      <c r="X240" s="248"/>
      <c r="Y240" s="13"/>
      <c r="Z240" s="13"/>
      <c r="AA240" s="13"/>
      <c r="AB240" s="13"/>
      <c r="AC240" s="13"/>
      <c r="AD240" s="13"/>
      <c r="AE240" s="13"/>
      <c r="AT240" s="249" t="s">
        <v>206</v>
      </c>
      <c r="AU240" s="249" t="s">
        <v>84</v>
      </c>
      <c r="AV240" s="13" t="s">
        <v>82</v>
      </c>
      <c r="AW240" s="13" t="s">
        <v>5</v>
      </c>
      <c r="AX240" s="13" t="s">
        <v>74</v>
      </c>
      <c r="AY240" s="249" t="s">
        <v>194</v>
      </c>
    </row>
    <row r="241" s="13" customFormat="1">
      <c r="A241" s="13"/>
      <c r="B241" s="239"/>
      <c r="C241" s="240"/>
      <c r="D241" s="241" t="s">
        <v>206</v>
      </c>
      <c r="E241" s="242" t="s">
        <v>20</v>
      </c>
      <c r="F241" s="243" t="s">
        <v>2774</v>
      </c>
      <c r="G241" s="240"/>
      <c r="H241" s="242" t="s">
        <v>20</v>
      </c>
      <c r="I241" s="244"/>
      <c r="J241" s="244"/>
      <c r="K241" s="240"/>
      <c r="L241" s="240"/>
      <c r="M241" s="245"/>
      <c r="N241" s="246"/>
      <c r="O241" s="247"/>
      <c r="P241" s="247"/>
      <c r="Q241" s="247"/>
      <c r="R241" s="247"/>
      <c r="S241" s="247"/>
      <c r="T241" s="247"/>
      <c r="U241" s="247"/>
      <c r="V241" s="247"/>
      <c r="W241" s="247"/>
      <c r="X241" s="248"/>
      <c r="Y241" s="13"/>
      <c r="Z241" s="13"/>
      <c r="AA241" s="13"/>
      <c r="AB241" s="13"/>
      <c r="AC241" s="13"/>
      <c r="AD241" s="13"/>
      <c r="AE241" s="13"/>
      <c r="AT241" s="249" t="s">
        <v>206</v>
      </c>
      <c r="AU241" s="249" t="s">
        <v>84</v>
      </c>
      <c r="AV241" s="13" t="s">
        <v>82</v>
      </c>
      <c r="AW241" s="13" t="s">
        <v>5</v>
      </c>
      <c r="AX241" s="13" t="s">
        <v>74</v>
      </c>
      <c r="AY241" s="249" t="s">
        <v>194</v>
      </c>
    </row>
    <row r="242" s="13" customFormat="1">
      <c r="A242" s="13"/>
      <c r="B242" s="239"/>
      <c r="C242" s="240"/>
      <c r="D242" s="241" t="s">
        <v>206</v>
      </c>
      <c r="E242" s="242" t="s">
        <v>20</v>
      </c>
      <c r="F242" s="243" t="s">
        <v>2822</v>
      </c>
      <c r="G242" s="240"/>
      <c r="H242" s="242" t="s">
        <v>20</v>
      </c>
      <c r="I242" s="244"/>
      <c r="J242" s="244"/>
      <c r="K242" s="240"/>
      <c r="L242" s="240"/>
      <c r="M242" s="245"/>
      <c r="N242" s="246"/>
      <c r="O242" s="247"/>
      <c r="P242" s="247"/>
      <c r="Q242" s="247"/>
      <c r="R242" s="247"/>
      <c r="S242" s="247"/>
      <c r="T242" s="247"/>
      <c r="U242" s="247"/>
      <c r="V242" s="247"/>
      <c r="W242" s="247"/>
      <c r="X242" s="248"/>
      <c r="Y242" s="13"/>
      <c r="Z242" s="13"/>
      <c r="AA242" s="13"/>
      <c r="AB242" s="13"/>
      <c r="AC242" s="13"/>
      <c r="AD242" s="13"/>
      <c r="AE242" s="13"/>
      <c r="AT242" s="249" t="s">
        <v>206</v>
      </c>
      <c r="AU242" s="249" t="s">
        <v>84</v>
      </c>
      <c r="AV242" s="13" t="s">
        <v>82</v>
      </c>
      <c r="AW242" s="13" t="s">
        <v>5</v>
      </c>
      <c r="AX242" s="13" t="s">
        <v>74</v>
      </c>
      <c r="AY242" s="249" t="s">
        <v>194</v>
      </c>
    </row>
    <row r="243" s="13" customFormat="1">
      <c r="A243" s="13"/>
      <c r="B243" s="239"/>
      <c r="C243" s="240"/>
      <c r="D243" s="241" t="s">
        <v>206</v>
      </c>
      <c r="E243" s="242" t="s">
        <v>20</v>
      </c>
      <c r="F243" s="243" t="s">
        <v>2826</v>
      </c>
      <c r="G243" s="240"/>
      <c r="H243" s="242" t="s">
        <v>20</v>
      </c>
      <c r="I243" s="244"/>
      <c r="J243" s="244"/>
      <c r="K243" s="240"/>
      <c r="L243" s="240"/>
      <c r="M243" s="245"/>
      <c r="N243" s="246"/>
      <c r="O243" s="247"/>
      <c r="P243" s="247"/>
      <c r="Q243" s="247"/>
      <c r="R243" s="247"/>
      <c r="S243" s="247"/>
      <c r="T243" s="247"/>
      <c r="U243" s="247"/>
      <c r="V243" s="247"/>
      <c r="W243" s="247"/>
      <c r="X243" s="248"/>
      <c r="Y243" s="13"/>
      <c r="Z243" s="13"/>
      <c r="AA243" s="13"/>
      <c r="AB243" s="13"/>
      <c r="AC243" s="13"/>
      <c r="AD243" s="13"/>
      <c r="AE243" s="13"/>
      <c r="AT243" s="249" t="s">
        <v>206</v>
      </c>
      <c r="AU243" s="249" t="s">
        <v>84</v>
      </c>
      <c r="AV243" s="13" t="s">
        <v>82</v>
      </c>
      <c r="AW243" s="13" t="s">
        <v>5</v>
      </c>
      <c r="AX243" s="13" t="s">
        <v>74</v>
      </c>
      <c r="AY243" s="249" t="s">
        <v>194</v>
      </c>
    </row>
    <row r="244" s="14" customFormat="1">
      <c r="A244" s="14"/>
      <c r="B244" s="250"/>
      <c r="C244" s="251"/>
      <c r="D244" s="241" t="s">
        <v>206</v>
      </c>
      <c r="E244" s="252" t="s">
        <v>20</v>
      </c>
      <c r="F244" s="253" t="s">
        <v>2827</v>
      </c>
      <c r="G244" s="251"/>
      <c r="H244" s="254">
        <v>92.819999999999993</v>
      </c>
      <c r="I244" s="255"/>
      <c r="J244" s="255"/>
      <c r="K244" s="251"/>
      <c r="L244" s="251"/>
      <c r="M244" s="256"/>
      <c r="N244" s="257"/>
      <c r="O244" s="258"/>
      <c r="P244" s="258"/>
      <c r="Q244" s="258"/>
      <c r="R244" s="258"/>
      <c r="S244" s="258"/>
      <c r="T244" s="258"/>
      <c r="U244" s="258"/>
      <c r="V244" s="258"/>
      <c r="W244" s="258"/>
      <c r="X244" s="259"/>
      <c r="Y244" s="14"/>
      <c r="Z244" s="14"/>
      <c r="AA244" s="14"/>
      <c r="AB244" s="14"/>
      <c r="AC244" s="14"/>
      <c r="AD244" s="14"/>
      <c r="AE244" s="14"/>
      <c r="AT244" s="260" t="s">
        <v>206</v>
      </c>
      <c r="AU244" s="260" t="s">
        <v>84</v>
      </c>
      <c r="AV244" s="14" t="s">
        <v>84</v>
      </c>
      <c r="AW244" s="14" t="s">
        <v>5</v>
      </c>
      <c r="AX244" s="14" t="s">
        <v>74</v>
      </c>
      <c r="AY244" s="260" t="s">
        <v>194</v>
      </c>
    </row>
    <row r="245" s="13" customFormat="1">
      <c r="A245" s="13"/>
      <c r="B245" s="239"/>
      <c r="C245" s="240"/>
      <c r="D245" s="241" t="s">
        <v>206</v>
      </c>
      <c r="E245" s="242" t="s">
        <v>20</v>
      </c>
      <c r="F245" s="243" t="s">
        <v>2774</v>
      </c>
      <c r="G245" s="240"/>
      <c r="H245" s="242" t="s">
        <v>20</v>
      </c>
      <c r="I245" s="244"/>
      <c r="J245" s="244"/>
      <c r="K245" s="240"/>
      <c r="L245" s="240"/>
      <c r="M245" s="245"/>
      <c r="N245" s="246"/>
      <c r="O245" s="247"/>
      <c r="P245" s="247"/>
      <c r="Q245" s="247"/>
      <c r="R245" s="247"/>
      <c r="S245" s="247"/>
      <c r="T245" s="247"/>
      <c r="U245" s="247"/>
      <c r="V245" s="247"/>
      <c r="W245" s="247"/>
      <c r="X245" s="248"/>
      <c r="Y245" s="13"/>
      <c r="Z245" s="13"/>
      <c r="AA245" s="13"/>
      <c r="AB245" s="13"/>
      <c r="AC245" s="13"/>
      <c r="AD245" s="13"/>
      <c r="AE245" s="13"/>
      <c r="AT245" s="249" t="s">
        <v>206</v>
      </c>
      <c r="AU245" s="249" t="s">
        <v>84</v>
      </c>
      <c r="AV245" s="13" t="s">
        <v>82</v>
      </c>
      <c r="AW245" s="13" t="s">
        <v>5</v>
      </c>
      <c r="AX245" s="13" t="s">
        <v>74</v>
      </c>
      <c r="AY245" s="249" t="s">
        <v>194</v>
      </c>
    </row>
    <row r="246" s="13" customFormat="1">
      <c r="A246" s="13"/>
      <c r="B246" s="239"/>
      <c r="C246" s="240"/>
      <c r="D246" s="241" t="s">
        <v>206</v>
      </c>
      <c r="E246" s="242" t="s">
        <v>20</v>
      </c>
      <c r="F246" s="243" t="s">
        <v>2822</v>
      </c>
      <c r="G246" s="240"/>
      <c r="H246" s="242" t="s">
        <v>20</v>
      </c>
      <c r="I246" s="244"/>
      <c r="J246" s="244"/>
      <c r="K246" s="240"/>
      <c r="L246" s="240"/>
      <c r="M246" s="245"/>
      <c r="N246" s="246"/>
      <c r="O246" s="247"/>
      <c r="P246" s="247"/>
      <c r="Q246" s="247"/>
      <c r="R246" s="247"/>
      <c r="S246" s="247"/>
      <c r="T246" s="247"/>
      <c r="U246" s="247"/>
      <c r="V246" s="247"/>
      <c r="W246" s="247"/>
      <c r="X246" s="248"/>
      <c r="Y246" s="13"/>
      <c r="Z246" s="13"/>
      <c r="AA246" s="13"/>
      <c r="AB246" s="13"/>
      <c r="AC246" s="13"/>
      <c r="AD246" s="13"/>
      <c r="AE246" s="13"/>
      <c r="AT246" s="249" t="s">
        <v>206</v>
      </c>
      <c r="AU246" s="249" t="s">
        <v>84</v>
      </c>
      <c r="AV246" s="13" t="s">
        <v>82</v>
      </c>
      <c r="AW246" s="13" t="s">
        <v>5</v>
      </c>
      <c r="AX246" s="13" t="s">
        <v>74</v>
      </c>
      <c r="AY246" s="249" t="s">
        <v>194</v>
      </c>
    </row>
    <row r="247" s="13" customFormat="1">
      <c r="A247" s="13"/>
      <c r="B247" s="239"/>
      <c r="C247" s="240"/>
      <c r="D247" s="241" t="s">
        <v>206</v>
      </c>
      <c r="E247" s="242" t="s">
        <v>20</v>
      </c>
      <c r="F247" s="243" t="s">
        <v>2828</v>
      </c>
      <c r="G247" s="240"/>
      <c r="H247" s="242" t="s">
        <v>20</v>
      </c>
      <c r="I247" s="244"/>
      <c r="J247" s="244"/>
      <c r="K247" s="240"/>
      <c r="L247" s="240"/>
      <c r="M247" s="245"/>
      <c r="N247" s="246"/>
      <c r="O247" s="247"/>
      <c r="P247" s="247"/>
      <c r="Q247" s="247"/>
      <c r="R247" s="247"/>
      <c r="S247" s="247"/>
      <c r="T247" s="247"/>
      <c r="U247" s="247"/>
      <c r="V247" s="247"/>
      <c r="W247" s="247"/>
      <c r="X247" s="248"/>
      <c r="Y247" s="13"/>
      <c r="Z247" s="13"/>
      <c r="AA247" s="13"/>
      <c r="AB247" s="13"/>
      <c r="AC247" s="13"/>
      <c r="AD247" s="13"/>
      <c r="AE247" s="13"/>
      <c r="AT247" s="249" t="s">
        <v>206</v>
      </c>
      <c r="AU247" s="249" t="s">
        <v>84</v>
      </c>
      <c r="AV247" s="13" t="s">
        <v>82</v>
      </c>
      <c r="AW247" s="13" t="s">
        <v>5</v>
      </c>
      <c r="AX247" s="13" t="s">
        <v>74</v>
      </c>
      <c r="AY247" s="249" t="s">
        <v>194</v>
      </c>
    </row>
    <row r="248" s="14" customFormat="1">
      <c r="A248" s="14"/>
      <c r="B248" s="250"/>
      <c r="C248" s="251"/>
      <c r="D248" s="241" t="s">
        <v>206</v>
      </c>
      <c r="E248" s="252" t="s">
        <v>20</v>
      </c>
      <c r="F248" s="253" t="s">
        <v>2829</v>
      </c>
      <c r="G248" s="251"/>
      <c r="H248" s="254">
        <v>-9.5999999999999996</v>
      </c>
      <c r="I248" s="255"/>
      <c r="J248" s="255"/>
      <c r="K248" s="251"/>
      <c r="L248" s="251"/>
      <c r="M248" s="256"/>
      <c r="N248" s="257"/>
      <c r="O248" s="258"/>
      <c r="P248" s="258"/>
      <c r="Q248" s="258"/>
      <c r="R248" s="258"/>
      <c r="S248" s="258"/>
      <c r="T248" s="258"/>
      <c r="U248" s="258"/>
      <c r="V248" s="258"/>
      <c r="W248" s="258"/>
      <c r="X248" s="259"/>
      <c r="Y248" s="14"/>
      <c r="Z248" s="14"/>
      <c r="AA248" s="14"/>
      <c r="AB248" s="14"/>
      <c r="AC248" s="14"/>
      <c r="AD248" s="14"/>
      <c r="AE248" s="14"/>
      <c r="AT248" s="260" t="s">
        <v>206</v>
      </c>
      <c r="AU248" s="260" t="s">
        <v>84</v>
      </c>
      <c r="AV248" s="14" t="s">
        <v>84</v>
      </c>
      <c r="AW248" s="14" t="s">
        <v>5</v>
      </c>
      <c r="AX248" s="14" t="s">
        <v>74</v>
      </c>
      <c r="AY248" s="260" t="s">
        <v>194</v>
      </c>
    </row>
    <row r="249" s="15" customFormat="1">
      <c r="A249" s="15"/>
      <c r="B249" s="261"/>
      <c r="C249" s="262"/>
      <c r="D249" s="241" t="s">
        <v>206</v>
      </c>
      <c r="E249" s="263" t="s">
        <v>20</v>
      </c>
      <c r="F249" s="264" t="s">
        <v>210</v>
      </c>
      <c r="G249" s="262"/>
      <c r="H249" s="265">
        <v>88.420000000000002</v>
      </c>
      <c r="I249" s="266"/>
      <c r="J249" s="266"/>
      <c r="K249" s="262"/>
      <c r="L249" s="262"/>
      <c r="M249" s="267"/>
      <c r="N249" s="268"/>
      <c r="O249" s="269"/>
      <c r="P249" s="269"/>
      <c r="Q249" s="269"/>
      <c r="R249" s="269"/>
      <c r="S249" s="269"/>
      <c r="T249" s="269"/>
      <c r="U249" s="269"/>
      <c r="V249" s="269"/>
      <c r="W249" s="269"/>
      <c r="X249" s="270"/>
      <c r="Y249" s="15"/>
      <c r="Z249" s="15"/>
      <c r="AA249" s="15"/>
      <c r="AB249" s="15"/>
      <c r="AC249" s="15"/>
      <c r="AD249" s="15"/>
      <c r="AE249" s="15"/>
      <c r="AT249" s="271" t="s">
        <v>206</v>
      </c>
      <c r="AU249" s="271" t="s">
        <v>84</v>
      </c>
      <c r="AV249" s="15" t="s">
        <v>202</v>
      </c>
      <c r="AW249" s="15" t="s">
        <v>5</v>
      </c>
      <c r="AX249" s="15" t="s">
        <v>82</v>
      </c>
      <c r="AY249" s="271" t="s">
        <v>194</v>
      </c>
    </row>
    <row r="250" s="2" customFormat="1" ht="24.15" customHeight="1">
      <c r="A250" s="41"/>
      <c r="B250" s="42"/>
      <c r="C250" s="220" t="s">
        <v>259</v>
      </c>
      <c r="D250" s="220" t="s">
        <v>197</v>
      </c>
      <c r="E250" s="221" t="s">
        <v>2830</v>
      </c>
      <c r="F250" s="222" t="s">
        <v>2831</v>
      </c>
      <c r="G250" s="223" t="s">
        <v>218</v>
      </c>
      <c r="H250" s="224">
        <v>44.685000000000002</v>
      </c>
      <c r="I250" s="225"/>
      <c r="J250" s="225"/>
      <c r="K250" s="226">
        <f>ROUND(P250*H250,2)</f>
        <v>0</v>
      </c>
      <c r="L250" s="222" t="s">
        <v>201</v>
      </c>
      <c r="M250" s="47"/>
      <c r="N250" s="227" t="s">
        <v>20</v>
      </c>
      <c r="O250" s="228" t="s">
        <v>43</v>
      </c>
      <c r="P250" s="229">
        <f>I250+J250</f>
        <v>0</v>
      </c>
      <c r="Q250" s="229">
        <f>ROUND(I250*H250,2)</f>
        <v>0</v>
      </c>
      <c r="R250" s="229">
        <f>ROUND(J250*H250,2)</f>
        <v>0</v>
      </c>
      <c r="S250" s="87"/>
      <c r="T250" s="230">
        <f>S250*H250</f>
        <v>0</v>
      </c>
      <c r="U250" s="230">
        <v>0</v>
      </c>
      <c r="V250" s="230">
        <f>U250*H250</f>
        <v>0</v>
      </c>
      <c r="W250" s="230">
        <v>1.8</v>
      </c>
      <c r="X250" s="231">
        <f>W250*H250</f>
        <v>80.433000000000007</v>
      </c>
      <c r="Y250" s="41"/>
      <c r="Z250" s="41"/>
      <c r="AA250" s="41"/>
      <c r="AB250" s="41"/>
      <c r="AC250" s="41"/>
      <c r="AD250" s="41"/>
      <c r="AE250" s="41"/>
      <c r="AR250" s="232" t="s">
        <v>202</v>
      </c>
      <c r="AT250" s="232" t="s">
        <v>197</v>
      </c>
      <c r="AU250" s="232" t="s">
        <v>84</v>
      </c>
      <c r="AY250" s="20" t="s">
        <v>194</v>
      </c>
      <c r="BE250" s="233">
        <f>IF(O250="základní",K250,0)</f>
        <v>0</v>
      </c>
      <c r="BF250" s="233">
        <f>IF(O250="snížená",K250,0)</f>
        <v>0</v>
      </c>
      <c r="BG250" s="233">
        <f>IF(O250="zákl. přenesená",K250,0)</f>
        <v>0</v>
      </c>
      <c r="BH250" s="233">
        <f>IF(O250="sníž. přenesená",K250,0)</f>
        <v>0</v>
      </c>
      <c r="BI250" s="233">
        <f>IF(O250="nulová",K250,0)</f>
        <v>0</v>
      </c>
      <c r="BJ250" s="20" t="s">
        <v>82</v>
      </c>
      <c r="BK250" s="233">
        <f>ROUND(P250*H250,2)</f>
        <v>0</v>
      </c>
      <c r="BL250" s="20" t="s">
        <v>202</v>
      </c>
      <c r="BM250" s="232" t="s">
        <v>2832</v>
      </c>
    </row>
    <row r="251" s="2" customFormat="1">
      <c r="A251" s="41"/>
      <c r="B251" s="42"/>
      <c r="C251" s="43"/>
      <c r="D251" s="234" t="s">
        <v>204</v>
      </c>
      <c r="E251" s="43"/>
      <c r="F251" s="235" t="s">
        <v>2833</v>
      </c>
      <c r="G251" s="43"/>
      <c r="H251" s="43"/>
      <c r="I251" s="236"/>
      <c r="J251" s="236"/>
      <c r="K251" s="43"/>
      <c r="L251" s="43"/>
      <c r="M251" s="47"/>
      <c r="N251" s="237"/>
      <c r="O251" s="238"/>
      <c r="P251" s="87"/>
      <c r="Q251" s="87"/>
      <c r="R251" s="87"/>
      <c r="S251" s="87"/>
      <c r="T251" s="87"/>
      <c r="U251" s="87"/>
      <c r="V251" s="87"/>
      <c r="W251" s="87"/>
      <c r="X251" s="88"/>
      <c r="Y251" s="41"/>
      <c r="Z251" s="41"/>
      <c r="AA251" s="41"/>
      <c r="AB251" s="41"/>
      <c r="AC251" s="41"/>
      <c r="AD251" s="41"/>
      <c r="AE251" s="41"/>
      <c r="AT251" s="20" t="s">
        <v>204</v>
      </c>
      <c r="AU251" s="20" t="s">
        <v>84</v>
      </c>
    </row>
    <row r="252" s="13" customFormat="1">
      <c r="A252" s="13"/>
      <c r="B252" s="239"/>
      <c r="C252" s="240"/>
      <c r="D252" s="241" t="s">
        <v>206</v>
      </c>
      <c r="E252" s="242" t="s">
        <v>20</v>
      </c>
      <c r="F252" s="243" t="s">
        <v>2774</v>
      </c>
      <c r="G252" s="240"/>
      <c r="H252" s="242" t="s">
        <v>20</v>
      </c>
      <c r="I252" s="244"/>
      <c r="J252" s="244"/>
      <c r="K252" s="240"/>
      <c r="L252" s="240"/>
      <c r="M252" s="245"/>
      <c r="N252" s="246"/>
      <c r="O252" s="247"/>
      <c r="P252" s="247"/>
      <c r="Q252" s="247"/>
      <c r="R252" s="247"/>
      <c r="S252" s="247"/>
      <c r="T252" s="247"/>
      <c r="U252" s="247"/>
      <c r="V252" s="247"/>
      <c r="W252" s="247"/>
      <c r="X252" s="248"/>
      <c r="Y252" s="13"/>
      <c r="Z252" s="13"/>
      <c r="AA252" s="13"/>
      <c r="AB252" s="13"/>
      <c r="AC252" s="13"/>
      <c r="AD252" s="13"/>
      <c r="AE252" s="13"/>
      <c r="AT252" s="249" t="s">
        <v>206</v>
      </c>
      <c r="AU252" s="249" t="s">
        <v>84</v>
      </c>
      <c r="AV252" s="13" t="s">
        <v>82</v>
      </c>
      <c r="AW252" s="13" t="s">
        <v>5</v>
      </c>
      <c r="AX252" s="13" t="s">
        <v>74</v>
      </c>
      <c r="AY252" s="249" t="s">
        <v>194</v>
      </c>
    </row>
    <row r="253" s="13" customFormat="1">
      <c r="A253" s="13"/>
      <c r="B253" s="239"/>
      <c r="C253" s="240"/>
      <c r="D253" s="241" t="s">
        <v>206</v>
      </c>
      <c r="E253" s="242" t="s">
        <v>20</v>
      </c>
      <c r="F253" s="243" t="s">
        <v>2834</v>
      </c>
      <c r="G253" s="240"/>
      <c r="H253" s="242" t="s">
        <v>20</v>
      </c>
      <c r="I253" s="244"/>
      <c r="J253" s="244"/>
      <c r="K253" s="240"/>
      <c r="L253" s="240"/>
      <c r="M253" s="245"/>
      <c r="N253" s="246"/>
      <c r="O253" s="247"/>
      <c r="P253" s="247"/>
      <c r="Q253" s="247"/>
      <c r="R253" s="247"/>
      <c r="S253" s="247"/>
      <c r="T253" s="247"/>
      <c r="U253" s="247"/>
      <c r="V253" s="247"/>
      <c r="W253" s="247"/>
      <c r="X253" s="248"/>
      <c r="Y253" s="13"/>
      <c r="Z253" s="13"/>
      <c r="AA253" s="13"/>
      <c r="AB253" s="13"/>
      <c r="AC253" s="13"/>
      <c r="AD253" s="13"/>
      <c r="AE253" s="13"/>
      <c r="AT253" s="249" t="s">
        <v>206</v>
      </c>
      <c r="AU253" s="249" t="s">
        <v>84</v>
      </c>
      <c r="AV253" s="13" t="s">
        <v>82</v>
      </c>
      <c r="AW253" s="13" t="s">
        <v>5</v>
      </c>
      <c r="AX253" s="13" t="s">
        <v>74</v>
      </c>
      <c r="AY253" s="249" t="s">
        <v>194</v>
      </c>
    </row>
    <row r="254" s="13" customFormat="1">
      <c r="A254" s="13"/>
      <c r="B254" s="239"/>
      <c r="C254" s="240"/>
      <c r="D254" s="241" t="s">
        <v>206</v>
      </c>
      <c r="E254" s="242" t="s">
        <v>20</v>
      </c>
      <c r="F254" s="243" t="s">
        <v>2835</v>
      </c>
      <c r="G254" s="240"/>
      <c r="H254" s="242" t="s">
        <v>20</v>
      </c>
      <c r="I254" s="244"/>
      <c r="J254" s="244"/>
      <c r="K254" s="240"/>
      <c r="L254" s="240"/>
      <c r="M254" s="245"/>
      <c r="N254" s="246"/>
      <c r="O254" s="247"/>
      <c r="P254" s="247"/>
      <c r="Q254" s="247"/>
      <c r="R254" s="247"/>
      <c r="S254" s="247"/>
      <c r="T254" s="247"/>
      <c r="U254" s="247"/>
      <c r="V254" s="247"/>
      <c r="W254" s="247"/>
      <c r="X254" s="248"/>
      <c r="Y254" s="13"/>
      <c r="Z254" s="13"/>
      <c r="AA254" s="13"/>
      <c r="AB254" s="13"/>
      <c r="AC254" s="13"/>
      <c r="AD254" s="13"/>
      <c r="AE254" s="13"/>
      <c r="AT254" s="249" t="s">
        <v>206</v>
      </c>
      <c r="AU254" s="249" t="s">
        <v>84</v>
      </c>
      <c r="AV254" s="13" t="s">
        <v>82</v>
      </c>
      <c r="AW254" s="13" t="s">
        <v>5</v>
      </c>
      <c r="AX254" s="13" t="s">
        <v>74</v>
      </c>
      <c r="AY254" s="249" t="s">
        <v>194</v>
      </c>
    </row>
    <row r="255" s="14" customFormat="1">
      <c r="A255" s="14"/>
      <c r="B255" s="250"/>
      <c r="C255" s="251"/>
      <c r="D255" s="241" t="s">
        <v>206</v>
      </c>
      <c r="E255" s="252" t="s">
        <v>20</v>
      </c>
      <c r="F255" s="253" t="s">
        <v>2836</v>
      </c>
      <c r="G255" s="251"/>
      <c r="H255" s="254">
        <v>49.531999999999996</v>
      </c>
      <c r="I255" s="255"/>
      <c r="J255" s="255"/>
      <c r="K255" s="251"/>
      <c r="L255" s="251"/>
      <c r="M255" s="256"/>
      <c r="N255" s="257"/>
      <c r="O255" s="258"/>
      <c r="P255" s="258"/>
      <c r="Q255" s="258"/>
      <c r="R255" s="258"/>
      <c r="S255" s="258"/>
      <c r="T255" s="258"/>
      <c r="U255" s="258"/>
      <c r="V255" s="258"/>
      <c r="W255" s="258"/>
      <c r="X255" s="259"/>
      <c r="Y255" s="14"/>
      <c r="Z255" s="14"/>
      <c r="AA255" s="14"/>
      <c r="AB255" s="14"/>
      <c r="AC255" s="14"/>
      <c r="AD255" s="14"/>
      <c r="AE255" s="14"/>
      <c r="AT255" s="260" t="s">
        <v>206</v>
      </c>
      <c r="AU255" s="260" t="s">
        <v>84</v>
      </c>
      <c r="AV255" s="14" t="s">
        <v>84</v>
      </c>
      <c r="AW255" s="14" t="s">
        <v>5</v>
      </c>
      <c r="AX255" s="14" t="s">
        <v>74</v>
      </c>
      <c r="AY255" s="260" t="s">
        <v>194</v>
      </c>
    </row>
    <row r="256" s="13" customFormat="1">
      <c r="A256" s="13"/>
      <c r="B256" s="239"/>
      <c r="C256" s="240"/>
      <c r="D256" s="241" t="s">
        <v>206</v>
      </c>
      <c r="E256" s="242" t="s">
        <v>20</v>
      </c>
      <c r="F256" s="243" t="s">
        <v>2774</v>
      </c>
      <c r="G256" s="240"/>
      <c r="H256" s="242" t="s">
        <v>20</v>
      </c>
      <c r="I256" s="244"/>
      <c r="J256" s="244"/>
      <c r="K256" s="240"/>
      <c r="L256" s="240"/>
      <c r="M256" s="245"/>
      <c r="N256" s="246"/>
      <c r="O256" s="247"/>
      <c r="P256" s="247"/>
      <c r="Q256" s="247"/>
      <c r="R256" s="247"/>
      <c r="S256" s="247"/>
      <c r="T256" s="247"/>
      <c r="U256" s="247"/>
      <c r="V256" s="247"/>
      <c r="W256" s="247"/>
      <c r="X256" s="248"/>
      <c r="Y256" s="13"/>
      <c r="Z256" s="13"/>
      <c r="AA256" s="13"/>
      <c r="AB256" s="13"/>
      <c r="AC256" s="13"/>
      <c r="AD256" s="13"/>
      <c r="AE256" s="13"/>
      <c r="AT256" s="249" t="s">
        <v>206</v>
      </c>
      <c r="AU256" s="249" t="s">
        <v>84</v>
      </c>
      <c r="AV256" s="13" t="s">
        <v>82</v>
      </c>
      <c r="AW256" s="13" t="s">
        <v>5</v>
      </c>
      <c r="AX256" s="13" t="s">
        <v>74</v>
      </c>
      <c r="AY256" s="249" t="s">
        <v>194</v>
      </c>
    </row>
    <row r="257" s="13" customFormat="1">
      <c r="A257" s="13"/>
      <c r="B257" s="239"/>
      <c r="C257" s="240"/>
      <c r="D257" s="241" t="s">
        <v>206</v>
      </c>
      <c r="E257" s="242" t="s">
        <v>20</v>
      </c>
      <c r="F257" s="243" t="s">
        <v>2834</v>
      </c>
      <c r="G257" s="240"/>
      <c r="H257" s="242" t="s">
        <v>20</v>
      </c>
      <c r="I257" s="244"/>
      <c r="J257" s="244"/>
      <c r="K257" s="240"/>
      <c r="L257" s="240"/>
      <c r="M257" s="245"/>
      <c r="N257" s="246"/>
      <c r="O257" s="247"/>
      <c r="P257" s="247"/>
      <c r="Q257" s="247"/>
      <c r="R257" s="247"/>
      <c r="S257" s="247"/>
      <c r="T257" s="247"/>
      <c r="U257" s="247"/>
      <c r="V257" s="247"/>
      <c r="W257" s="247"/>
      <c r="X257" s="248"/>
      <c r="Y257" s="13"/>
      <c r="Z257" s="13"/>
      <c r="AA257" s="13"/>
      <c r="AB257" s="13"/>
      <c r="AC257" s="13"/>
      <c r="AD257" s="13"/>
      <c r="AE257" s="13"/>
      <c r="AT257" s="249" t="s">
        <v>206</v>
      </c>
      <c r="AU257" s="249" t="s">
        <v>84</v>
      </c>
      <c r="AV257" s="13" t="s">
        <v>82</v>
      </c>
      <c r="AW257" s="13" t="s">
        <v>5</v>
      </c>
      <c r="AX257" s="13" t="s">
        <v>74</v>
      </c>
      <c r="AY257" s="249" t="s">
        <v>194</v>
      </c>
    </row>
    <row r="258" s="13" customFormat="1">
      <c r="A258" s="13"/>
      <c r="B258" s="239"/>
      <c r="C258" s="240"/>
      <c r="D258" s="241" t="s">
        <v>206</v>
      </c>
      <c r="E258" s="242" t="s">
        <v>20</v>
      </c>
      <c r="F258" s="243" t="s">
        <v>2837</v>
      </c>
      <c r="G258" s="240"/>
      <c r="H258" s="242" t="s">
        <v>20</v>
      </c>
      <c r="I258" s="244"/>
      <c r="J258" s="244"/>
      <c r="K258" s="240"/>
      <c r="L258" s="240"/>
      <c r="M258" s="245"/>
      <c r="N258" s="246"/>
      <c r="O258" s="247"/>
      <c r="P258" s="247"/>
      <c r="Q258" s="247"/>
      <c r="R258" s="247"/>
      <c r="S258" s="247"/>
      <c r="T258" s="247"/>
      <c r="U258" s="247"/>
      <c r="V258" s="247"/>
      <c r="W258" s="247"/>
      <c r="X258" s="248"/>
      <c r="Y258" s="13"/>
      <c r="Z258" s="13"/>
      <c r="AA258" s="13"/>
      <c r="AB258" s="13"/>
      <c r="AC258" s="13"/>
      <c r="AD258" s="13"/>
      <c r="AE258" s="13"/>
      <c r="AT258" s="249" t="s">
        <v>206</v>
      </c>
      <c r="AU258" s="249" t="s">
        <v>84</v>
      </c>
      <c r="AV258" s="13" t="s">
        <v>82</v>
      </c>
      <c r="AW258" s="13" t="s">
        <v>5</v>
      </c>
      <c r="AX258" s="13" t="s">
        <v>74</v>
      </c>
      <c r="AY258" s="249" t="s">
        <v>194</v>
      </c>
    </row>
    <row r="259" s="14" customFormat="1">
      <c r="A259" s="14"/>
      <c r="B259" s="250"/>
      <c r="C259" s="251"/>
      <c r="D259" s="241" t="s">
        <v>206</v>
      </c>
      <c r="E259" s="252" t="s">
        <v>20</v>
      </c>
      <c r="F259" s="253" t="s">
        <v>2838</v>
      </c>
      <c r="G259" s="251"/>
      <c r="H259" s="254">
        <v>-3.52</v>
      </c>
      <c r="I259" s="255"/>
      <c r="J259" s="255"/>
      <c r="K259" s="251"/>
      <c r="L259" s="251"/>
      <c r="M259" s="256"/>
      <c r="N259" s="257"/>
      <c r="O259" s="258"/>
      <c r="P259" s="258"/>
      <c r="Q259" s="258"/>
      <c r="R259" s="258"/>
      <c r="S259" s="258"/>
      <c r="T259" s="258"/>
      <c r="U259" s="258"/>
      <c r="V259" s="258"/>
      <c r="W259" s="258"/>
      <c r="X259" s="259"/>
      <c r="Y259" s="14"/>
      <c r="Z259" s="14"/>
      <c r="AA259" s="14"/>
      <c r="AB259" s="14"/>
      <c r="AC259" s="14"/>
      <c r="AD259" s="14"/>
      <c r="AE259" s="14"/>
      <c r="AT259" s="260" t="s">
        <v>206</v>
      </c>
      <c r="AU259" s="260" t="s">
        <v>84</v>
      </c>
      <c r="AV259" s="14" t="s">
        <v>84</v>
      </c>
      <c r="AW259" s="14" t="s">
        <v>5</v>
      </c>
      <c r="AX259" s="14" t="s">
        <v>74</v>
      </c>
      <c r="AY259" s="260" t="s">
        <v>194</v>
      </c>
    </row>
    <row r="260" s="13" customFormat="1">
      <c r="A260" s="13"/>
      <c r="B260" s="239"/>
      <c r="C260" s="240"/>
      <c r="D260" s="241" t="s">
        <v>206</v>
      </c>
      <c r="E260" s="242" t="s">
        <v>20</v>
      </c>
      <c r="F260" s="243" t="s">
        <v>2839</v>
      </c>
      <c r="G260" s="240"/>
      <c r="H260" s="242" t="s">
        <v>20</v>
      </c>
      <c r="I260" s="244"/>
      <c r="J260" s="244"/>
      <c r="K260" s="240"/>
      <c r="L260" s="240"/>
      <c r="M260" s="245"/>
      <c r="N260" s="246"/>
      <c r="O260" s="247"/>
      <c r="P260" s="247"/>
      <c r="Q260" s="247"/>
      <c r="R260" s="247"/>
      <c r="S260" s="247"/>
      <c r="T260" s="247"/>
      <c r="U260" s="247"/>
      <c r="V260" s="247"/>
      <c r="W260" s="247"/>
      <c r="X260" s="248"/>
      <c r="Y260" s="13"/>
      <c r="Z260" s="13"/>
      <c r="AA260" s="13"/>
      <c r="AB260" s="13"/>
      <c r="AC260" s="13"/>
      <c r="AD260" s="13"/>
      <c r="AE260" s="13"/>
      <c r="AT260" s="249" t="s">
        <v>206</v>
      </c>
      <c r="AU260" s="249" t="s">
        <v>84</v>
      </c>
      <c r="AV260" s="13" t="s">
        <v>82</v>
      </c>
      <c r="AW260" s="13" t="s">
        <v>5</v>
      </c>
      <c r="AX260" s="13" t="s">
        <v>74</v>
      </c>
      <c r="AY260" s="249" t="s">
        <v>194</v>
      </c>
    </row>
    <row r="261" s="13" customFormat="1">
      <c r="A261" s="13"/>
      <c r="B261" s="239"/>
      <c r="C261" s="240"/>
      <c r="D261" s="241" t="s">
        <v>206</v>
      </c>
      <c r="E261" s="242" t="s">
        <v>20</v>
      </c>
      <c r="F261" s="243" t="s">
        <v>2774</v>
      </c>
      <c r="G261" s="240"/>
      <c r="H261" s="242" t="s">
        <v>20</v>
      </c>
      <c r="I261" s="244"/>
      <c r="J261" s="244"/>
      <c r="K261" s="240"/>
      <c r="L261" s="240"/>
      <c r="M261" s="245"/>
      <c r="N261" s="246"/>
      <c r="O261" s="247"/>
      <c r="P261" s="247"/>
      <c r="Q261" s="247"/>
      <c r="R261" s="247"/>
      <c r="S261" s="247"/>
      <c r="T261" s="247"/>
      <c r="U261" s="247"/>
      <c r="V261" s="247"/>
      <c r="W261" s="247"/>
      <c r="X261" s="248"/>
      <c r="Y261" s="13"/>
      <c r="Z261" s="13"/>
      <c r="AA261" s="13"/>
      <c r="AB261" s="13"/>
      <c r="AC261" s="13"/>
      <c r="AD261" s="13"/>
      <c r="AE261" s="13"/>
      <c r="AT261" s="249" t="s">
        <v>206</v>
      </c>
      <c r="AU261" s="249" t="s">
        <v>84</v>
      </c>
      <c r="AV261" s="13" t="s">
        <v>82</v>
      </c>
      <c r="AW261" s="13" t="s">
        <v>5</v>
      </c>
      <c r="AX261" s="13" t="s">
        <v>74</v>
      </c>
      <c r="AY261" s="249" t="s">
        <v>194</v>
      </c>
    </row>
    <row r="262" s="13" customFormat="1">
      <c r="A262" s="13"/>
      <c r="B262" s="239"/>
      <c r="C262" s="240"/>
      <c r="D262" s="241" t="s">
        <v>206</v>
      </c>
      <c r="E262" s="242" t="s">
        <v>20</v>
      </c>
      <c r="F262" s="243" t="s">
        <v>2834</v>
      </c>
      <c r="G262" s="240"/>
      <c r="H262" s="242" t="s">
        <v>20</v>
      </c>
      <c r="I262" s="244"/>
      <c r="J262" s="244"/>
      <c r="K262" s="240"/>
      <c r="L262" s="240"/>
      <c r="M262" s="245"/>
      <c r="N262" s="246"/>
      <c r="O262" s="247"/>
      <c r="P262" s="247"/>
      <c r="Q262" s="247"/>
      <c r="R262" s="247"/>
      <c r="S262" s="247"/>
      <c r="T262" s="247"/>
      <c r="U262" s="247"/>
      <c r="V262" s="247"/>
      <c r="W262" s="247"/>
      <c r="X262" s="248"/>
      <c r="Y262" s="13"/>
      <c r="Z262" s="13"/>
      <c r="AA262" s="13"/>
      <c r="AB262" s="13"/>
      <c r="AC262" s="13"/>
      <c r="AD262" s="13"/>
      <c r="AE262" s="13"/>
      <c r="AT262" s="249" t="s">
        <v>206</v>
      </c>
      <c r="AU262" s="249" t="s">
        <v>84</v>
      </c>
      <c r="AV262" s="13" t="s">
        <v>82</v>
      </c>
      <c r="AW262" s="13" t="s">
        <v>5</v>
      </c>
      <c r="AX262" s="13" t="s">
        <v>74</v>
      </c>
      <c r="AY262" s="249" t="s">
        <v>194</v>
      </c>
    </row>
    <row r="263" s="13" customFormat="1">
      <c r="A263" s="13"/>
      <c r="B263" s="239"/>
      <c r="C263" s="240"/>
      <c r="D263" s="241" t="s">
        <v>206</v>
      </c>
      <c r="E263" s="242" t="s">
        <v>20</v>
      </c>
      <c r="F263" s="243" t="s">
        <v>2828</v>
      </c>
      <c r="G263" s="240"/>
      <c r="H263" s="242" t="s">
        <v>20</v>
      </c>
      <c r="I263" s="244"/>
      <c r="J263" s="244"/>
      <c r="K263" s="240"/>
      <c r="L263" s="240"/>
      <c r="M263" s="245"/>
      <c r="N263" s="246"/>
      <c r="O263" s="247"/>
      <c r="P263" s="247"/>
      <c r="Q263" s="247"/>
      <c r="R263" s="247"/>
      <c r="S263" s="247"/>
      <c r="T263" s="247"/>
      <c r="U263" s="247"/>
      <c r="V263" s="247"/>
      <c r="W263" s="247"/>
      <c r="X263" s="248"/>
      <c r="Y263" s="13"/>
      <c r="Z263" s="13"/>
      <c r="AA263" s="13"/>
      <c r="AB263" s="13"/>
      <c r="AC263" s="13"/>
      <c r="AD263" s="13"/>
      <c r="AE263" s="13"/>
      <c r="AT263" s="249" t="s">
        <v>206</v>
      </c>
      <c r="AU263" s="249" t="s">
        <v>84</v>
      </c>
      <c r="AV263" s="13" t="s">
        <v>82</v>
      </c>
      <c r="AW263" s="13" t="s">
        <v>5</v>
      </c>
      <c r="AX263" s="13" t="s">
        <v>74</v>
      </c>
      <c r="AY263" s="249" t="s">
        <v>194</v>
      </c>
    </row>
    <row r="264" s="14" customFormat="1">
      <c r="A264" s="14"/>
      <c r="B264" s="250"/>
      <c r="C264" s="251"/>
      <c r="D264" s="241" t="s">
        <v>206</v>
      </c>
      <c r="E264" s="252" t="s">
        <v>20</v>
      </c>
      <c r="F264" s="253" t="s">
        <v>2840</v>
      </c>
      <c r="G264" s="251"/>
      <c r="H264" s="254">
        <v>-2.6400000000000001</v>
      </c>
      <c r="I264" s="255"/>
      <c r="J264" s="255"/>
      <c r="K264" s="251"/>
      <c r="L264" s="251"/>
      <c r="M264" s="256"/>
      <c r="N264" s="257"/>
      <c r="O264" s="258"/>
      <c r="P264" s="258"/>
      <c r="Q264" s="258"/>
      <c r="R264" s="258"/>
      <c r="S264" s="258"/>
      <c r="T264" s="258"/>
      <c r="U264" s="258"/>
      <c r="V264" s="258"/>
      <c r="W264" s="258"/>
      <c r="X264" s="259"/>
      <c r="Y264" s="14"/>
      <c r="Z264" s="14"/>
      <c r="AA264" s="14"/>
      <c r="AB264" s="14"/>
      <c r="AC264" s="14"/>
      <c r="AD264" s="14"/>
      <c r="AE264" s="14"/>
      <c r="AT264" s="260" t="s">
        <v>206</v>
      </c>
      <c r="AU264" s="260" t="s">
        <v>84</v>
      </c>
      <c r="AV264" s="14" t="s">
        <v>84</v>
      </c>
      <c r="AW264" s="14" t="s">
        <v>5</v>
      </c>
      <c r="AX264" s="14" t="s">
        <v>74</v>
      </c>
      <c r="AY264" s="260" t="s">
        <v>194</v>
      </c>
    </row>
    <row r="265" s="13" customFormat="1">
      <c r="A265" s="13"/>
      <c r="B265" s="239"/>
      <c r="C265" s="240"/>
      <c r="D265" s="241" t="s">
        <v>206</v>
      </c>
      <c r="E265" s="242" t="s">
        <v>20</v>
      </c>
      <c r="F265" s="243" t="s">
        <v>2841</v>
      </c>
      <c r="G265" s="240"/>
      <c r="H265" s="242" t="s">
        <v>20</v>
      </c>
      <c r="I265" s="244"/>
      <c r="J265" s="244"/>
      <c r="K265" s="240"/>
      <c r="L265" s="240"/>
      <c r="M265" s="245"/>
      <c r="N265" s="246"/>
      <c r="O265" s="247"/>
      <c r="P265" s="247"/>
      <c r="Q265" s="247"/>
      <c r="R265" s="247"/>
      <c r="S265" s="247"/>
      <c r="T265" s="247"/>
      <c r="U265" s="247"/>
      <c r="V265" s="247"/>
      <c r="W265" s="247"/>
      <c r="X265" s="248"/>
      <c r="Y265" s="13"/>
      <c r="Z265" s="13"/>
      <c r="AA265" s="13"/>
      <c r="AB265" s="13"/>
      <c r="AC265" s="13"/>
      <c r="AD265" s="13"/>
      <c r="AE265" s="13"/>
      <c r="AT265" s="249" t="s">
        <v>206</v>
      </c>
      <c r="AU265" s="249" t="s">
        <v>84</v>
      </c>
      <c r="AV265" s="13" t="s">
        <v>82</v>
      </c>
      <c r="AW265" s="13" t="s">
        <v>5</v>
      </c>
      <c r="AX265" s="13" t="s">
        <v>74</v>
      </c>
      <c r="AY265" s="249" t="s">
        <v>194</v>
      </c>
    </row>
    <row r="266" s="13" customFormat="1">
      <c r="A266" s="13"/>
      <c r="B266" s="239"/>
      <c r="C266" s="240"/>
      <c r="D266" s="241" t="s">
        <v>206</v>
      </c>
      <c r="E266" s="242" t="s">
        <v>20</v>
      </c>
      <c r="F266" s="243" t="s">
        <v>2774</v>
      </c>
      <c r="G266" s="240"/>
      <c r="H266" s="242" t="s">
        <v>20</v>
      </c>
      <c r="I266" s="244"/>
      <c r="J266" s="244"/>
      <c r="K266" s="240"/>
      <c r="L266" s="240"/>
      <c r="M266" s="245"/>
      <c r="N266" s="246"/>
      <c r="O266" s="247"/>
      <c r="P266" s="247"/>
      <c r="Q266" s="247"/>
      <c r="R266" s="247"/>
      <c r="S266" s="247"/>
      <c r="T266" s="247"/>
      <c r="U266" s="247"/>
      <c r="V266" s="247"/>
      <c r="W266" s="247"/>
      <c r="X266" s="248"/>
      <c r="Y266" s="13"/>
      <c r="Z266" s="13"/>
      <c r="AA266" s="13"/>
      <c r="AB266" s="13"/>
      <c r="AC266" s="13"/>
      <c r="AD266" s="13"/>
      <c r="AE266" s="13"/>
      <c r="AT266" s="249" t="s">
        <v>206</v>
      </c>
      <c r="AU266" s="249" t="s">
        <v>84</v>
      </c>
      <c r="AV266" s="13" t="s">
        <v>82</v>
      </c>
      <c r="AW266" s="13" t="s">
        <v>5</v>
      </c>
      <c r="AX266" s="13" t="s">
        <v>74</v>
      </c>
      <c r="AY266" s="249" t="s">
        <v>194</v>
      </c>
    </row>
    <row r="267" s="13" customFormat="1">
      <c r="A267" s="13"/>
      <c r="B267" s="239"/>
      <c r="C267" s="240"/>
      <c r="D267" s="241" t="s">
        <v>206</v>
      </c>
      <c r="E267" s="242" t="s">
        <v>20</v>
      </c>
      <c r="F267" s="243" t="s">
        <v>2834</v>
      </c>
      <c r="G267" s="240"/>
      <c r="H267" s="242" t="s">
        <v>20</v>
      </c>
      <c r="I267" s="244"/>
      <c r="J267" s="244"/>
      <c r="K267" s="240"/>
      <c r="L267" s="240"/>
      <c r="M267" s="245"/>
      <c r="N267" s="246"/>
      <c r="O267" s="247"/>
      <c r="P267" s="247"/>
      <c r="Q267" s="247"/>
      <c r="R267" s="247"/>
      <c r="S267" s="247"/>
      <c r="T267" s="247"/>
      <c r="U267" s="247"/>
      <c r="V267" s="247"/>
      <c r="W267" s="247"/>
      <c r="X267" s="248"/>
      <c r="Y267" s="13"/>
      <c r="Z267" s="13"/>
      <c r="AA267" s="13"/>
      <c r="AB267" s="13"/>
      <c r="AC267" s="13"/>
      <c r="AD267" s="13"/>
      <c r="AE267" s="13"/>
      <c r="AT267" s="249" t="s">
        <v>206</v>
      </c>
      <c r="AU267" s="249" t="s">
        <v>84</v>
      </c>
      <c r="AV267" s="13" t="s">
        <v>82</v>
      </c>
      <c r="AW267" s="13" t="s">
        <v>5</v>
      </c>
      <c r="AX267" s="13" t="s">
        <v>74</v>
      </c>
      <c r="AY267" s="249" t="s">
        <v>194</v>
      </c>
    </row>
    <row r="268" s="13" customFormat="1">
      <c r="A268" s="13"/>
      <c r="B268" s="239"/>
      <c r="C268" s="240"/>
      <c r="D268" s="241" t="s">
        <v>206</v>
      </c>
      <c r="E268" s="242" t="s">
        <v>20</v>
      </c>
      <c r="F268" s="243" t="s">
        <v>2842</v>
      </c>
      <c r="G268" s="240"/>
      <c r="H268" s="242" t="s">
        <v>20</v>
      </c>
      <c r="I268" s="244"/>
      <c r="J268" s="244"/>
      <c r="K268" s="240"/>
      <c r="L268" s="240"/>
      <c r="M268" s="245"/>
      <c r="N268" s="246"/>
      <c r="O268" s="247"/>
      <c r="P268" s="247"/>
      <c r="Q268" s="247"/>
      <c r="R268" s="247"/>
      <c r="S268" s="247"/>
      <c r="T268" s="247"/>
      <c r="U268" s="247"/>
      <c r="V268" s="247"/>
      <c r="W268" s="247"/>
      <c r="X268" s="248"/>
      <c r="Y268" s="13"/>
      <c r="Z268" s="13"/>
      <c r="AA268" s="13"/>
      <c r="AB268" s="13"/>
      <c r="AC268" s="13"/>
      <c r="AD268" s="13"/>
      <c r="AE268" s="13"/>
      <c r="AT268" s="249" t="s">
        <v>206</v>
      </c>
      <c r="AU268" s="249" t="s">
        <v>84</v>
      </c>
      <c r="AV268" s="13" t="s">
        <v>82</v>
      </c>
      <c r="AW268" s="13" t="s">
        <v>5</v>
      </c>
      <c r="AX268" s="13" t="s">
        <v>74</v>
      </c>
      <c r="AY268" s="249" t="s">
        <v>194</v>
      </c>
    </row>
    <row r="269" s="14" customFormat="1">
      <c r="A269" s="14"/>
      <c r="B269" s="250"/>
      <c r="C269" s="251"/>
      <c r="D269" s="241" t="s">
        <v>206</v>
      </c>
      <c r="E269" s="252" t="s">
        <v>20</v>
      </c>
      <c r="F269" s="253" t="s">
        <v>2843</v>
      </c>
      <c r="G269" s="251"/>
      <c r="H269" s="254">
        <v>1.3129999999999999</v>
      </c>
      <c r="I269" s="255"/>
      <c r="J269" s="255"/>
      <c r="K269" s="251"/>
      <c r="L269" s="251"/>
      <c r="M269" s="256"/>
      <c r="N269" s="257"/>
      <c r="O269" s="258"/>
      <c r="P269" s="258"/>
      <c r="Q269" s="258"/>
      <c r="R269" s="258"/>
      <c r="S269" s="258"/>
      <c r="T269" s="258"/>
      <c r="U269" s="258"/>
      <c r="V269" s="258"/>
      <c r="W269" s="258"/>
      <c r="X269" s="259"/>
      <c r="Y269" s="14"/>
      <c r="Z269" s="14"/>
      <c r="AA269" s="14"/>
      <c r="AB269" s="14"/>
      <c r="AC269" s="14"/>
      <c r="AD269" s="14"/>
      <c r="AE269" s="14"/>
      <c r="AT269" s="260" t="s">
        <v>206</v>
      </c>
      <c r="AU269" s="260" t="s">
        <v>84</v>
      </c>
      <c r="AV269" s="14" t="s">
        <v>84</v>
      </c>
      <c r="AW269" s="14" t="s">
        <v>5</v>
      </c>
      <c r="AX269" s="14" t="s">
        <v>74</v>
      </c>
      <c r="AY269" s="260" t="s">
        <v>194</v>
      </c>
    </row>
    <row r="270" s="15" customFormat="1">
      <c r="A270" s="15"/>
      <c r="B270" s="261"/>
      <c r="C270" s="262"/>
      <c r="D270" s="241" t="s">
        <v>206</v>
      </c>
      <c r="E270" s="263" t="s">
        <v>20</v>
      </c>
      <c r="F270" s="264" t="s">
        <v>210</v>
      </c>
      <c r="G270" s="262"/>
      <c r="H270" s="265">
        <v>44.685000000000002</v>
      </c>
      <c r="I270" s="266"/>
      <c r="J270" s="266"/>
      <c r="K270" s="262"/>
      <c r="L270" s="262"/>
      <c r="M270" s="267"/>
      <c r="N270" s="268"/>
      <c r="O270" s="269"/>
      <c r="P270" s="269"/>
      <c r="Q270" s="269"/>
      <c r="R270" s="269"/>
      <c r="S270" s="269"/>
      <c r="T270" s="269"/>
      <c r="U270" s="269"/>
      <c r="V270" s="269"/>
      <c r="W270" s="269"/>
      <c r="X270" s="270"/>
      <c r="Y270" s="15"/>
      <c r="Z270" s="15"/>
      <c r="AA270" s="15"/>
      <c r="AB270" s="15"/>
      <c r="AC270" s="15"/>
      <c r="AD270" s="15"/>
      <c r="AE270" s="15"/>
      <c r="AT270" s="271" t="s">
        <v>206</v>
      </c>
      <c r="AU270" s="271" t="s">
        <v>84</v>
      </c>
      <c r="AV270" s="15" t="s">
        <v>202</v>
      </c>
      <c r="AW270" s="15" t="s">
        <v>5</v>
      </c>
      <c r="AX270" s="15" t="s">
        <v>82</v>
      </c>
      <c r="AY270" s="271" t="s">
        <v>194</v>
      </c>
    </row>
    <row r="271" s="2" customFormat="1">
      <c r="A271" s="41"/>
      <c r="B271" s="42"/>
      <c r="C271" s="220" t="s">
        <v>9</v>
      </c>
      <c r="D271" s="220" t="s">
        <v>197</v>
      </c>
      <c r="E271" s="221" t="s">
        <v>2844</v>
      </c>
      <c r="F271" s="222" t="s">
        <v>2845</v>
      </c>
      <c r="G271" s="223" t="s">
        <v>503</v>
      </c>
      <c r="H271" s="224">
        <v>38</v>
      </c>
      <c r="I271" s="225"/>
      <c r="J271" s="225"/>
      <c r="K271" s="226">
        <f>ROUND(P271*H271,2)</f>
        <v>0</v>
      </c>
      <c r="L271" s="222" t="s">
        <v>201</v>
      </c>
      <c r="M271" s="47"/>
      <c r="N271" s="227" t="s">
        <v>20</v>
      </c>
      <c r="O271" s="228" t="s">
        <v>43</v>
      </c>
      <c r="P271" s="229">
        <f>I271+J271</f>
        <v>0</v>
      </c>
      <c r="Q271" s="229">
        <f>ROUND(I271*H271,2)</f>
        <v>0</v>
      </c>
      <c r="R271" s="229">
        <f>ROUND(J271*H271,2)</f>
        <v>0</v>
      </c>
      <c r="S271" s="87"/>
      <c r="T271" s="230">
        <f>S271*H271</f>
        <v>0</v>
      </c>
      <c r="U271" s="230">
        <v>0</v>
      </c>
      <c r="V271" s="230">
        <f>U271*H271</f>
        <v>0</v>
      </c>
      <c r="W271" s="230">
        <v>0.039</v>
      </c>
      <c r="X271" s="231">
        <f>W271*H271</f>
        <v>1.482</v>
      </c>
      <c r="Y271" s="41"/>
      <c r="Z271" s="41"/>
      <c r="AA271" s="41"/>
      <c r="AB271" s="41"/>
      <c r="AC271" s="41"/>
      <c r="AD271" s="41"/>
      <c r="AE271" s="41"/>
      <c r="AR271" s="232" t="s">
        <v>202</v>
      </c>
      <c r="AT271" s="232" t="s">
        <v>197</v>
      </c>
      <c r="AU271" s="232" t="s">
        <v>84</v>
      </c>
      <c r="AY271" s="20" t="s">
        <v>194</v>
      </c>
      <c r="BE271" s="233">
        <f>IF(O271="základní",K271,0)</f>
        <v>0</v>
      </c>
      <c r="BF271" s="233">
        <f>IF(O271="snížená",K271,0)</f>
        <v>0</v>
      </c>
      <c r="BG271" s="233">
        <f>IF(O271="zákl. přenesená",K271,0)</f>
        <v>0</v>
      </c>
      <c r="BH271" s="233">
        <f>IF(O271="sníž. přenesená",K271,0)</f>
        <v>0</v>
      </c>
      <c r="BI271" s="233">
        <f>IF(O271="nulová",K271,0)</f>
        <v>0</v>
      </c>
      <c r="BJ271" s="20" t="s">
        <v>82</v>
      </c>
      <c r="BK271" s="233">
        <f>ROUND(P271*H271,2)</f>
        <v>0</v>
      </c>
      <c r="BL271" s="20" t="s">
        <v>202</v>
      </c>
      <c r="BM271" s="232" t="s">
        <v>2846</v>
      </c>
    </row>
    <row r="272" s="2" customFormat="1">
      <c r="A272" s="41"/>
      <c r="B272" s="42"/>
      <c r="C272" s="43"/>
      <c r="D272" s="234" t="s">
        <v>204</v>
      </c>
      <c r="E272" s="43"/>
      <c r="F272" s="235" t="s">
        <v>2847</v>
      </c>
      <c r="G272" s="43"/>
      <c r="H272" s="43"/>
      <c r="I272" s="236"/>
      <c r="J272" s="236"/>
      <c r="K272" s="43"/>
      <c r="L272" s="43"/>
      <c r="M272" s="47"/>
      <c r="N272" s="237"/>
      <c r="O272" s="238"/>
      <c r="P272" s="87"/>
      <c r="Q272" s="87"/>
      <c r="R272" s="87"/>
      <c r="S272" s="87"/>
      <c r="T272" s="87"/>
      <c r="U272" s="87"/>
      <c r="V272" s="87"/>
      <c r="W272" s="87"/>
      <c r="X272" s="88"/>
      <c r="Y272" s="41"/>
      <c r="Z272" s="41"/>
      <c r="AA272" s="41"/>
      <c r="AB272" s="41"/>
      <c r="AC272" s="41"/>
      <c r="AD272" s="41"/>
      <c r="AE272" s="41"/>
      <c r="AT272" s="20" t="s">
        <v>204</v>
      </c>
      <c r="AU272" s="20" t="s">
        <v>84</v>
      </c>
    </row>
    <row r="273" s="13" customFormat="1">
      <c r="A273" s="13"/>
      <c r="B273" s="239"/>
      <c r="C273" s="240"/>
      <c r="D273" s="241" t="s">
        <v>206</v>
      </c>
      <c r="E273" s="242" t="s">
        <v>20</v>
      </c>
      <c r="F273" s="243" t="s">
        <v>2848</v>
      </c>
      <c r="G273" s="240"/>
      <c r="H273" s="242" t="s">
        <v>20</v>
      </c>
      <c r="I273" s="244"/>
      <c r="J273" s="244"/>
      <c r="K273" s="240"/>
      <c r="L273" s="240"/>
      <c r="M273" s="245"/>
      <c r="N273" s="246"/>
      <c r="O273" s="247"/>
      <c r="P273" s="247"/>
      <c r="Q273" s="247"/>
      <c r="R273" s="247"/>
      <c r="S273" s="247"/>
      <c r="T273" s="247"/>
      <c r="U273" s="247"/>
      <c r="V273" s="247"/>
      <c r="W273" s="247"/>
      <c r="X273" s="248"/>
      <c r="Y273" s="13"/>
      <c r="Z273" s="13"/>
      <c r="AA273" s="13"/>
      <c r="AB273" s="13"/>
      <c r="AC273" s="13"/>
      <c r="AD273" s="13"/>
      <c r="AE273" s="13"/>
      <c r="AT273" s="249" t="s">
        <v>206</v>
      </c>
      <c r="AU273" s="249" t="s">
        <v>84</v>
      </c>
      <c r="AV273" s="13" t="s">
        <v>82</v>
      </c>
      <c r="AW273" s="13" t="s">
        <v>5</v>
      </c>
      <c r="AX273" s="13" t="s">
        <v>74</v>
      </c>
      <c r="AY273" s="249" t="s">
        <v>194</v>
      </c>
    </row>
    <row r="274" s="14" customFormat="1">
      <c r="A274" s="14"/>
      <c r="B274" s="250"/>
      <c r="C274" s="251"/>
      <c r="D274" s="241" t="s">
        <v>206</v>
      </c>
      <c r="E274" s="252" t="s">
        <v>20</v>
      </c>
      <c r="F274" s="253" t="s">
        <v>2849</v>
      </c>
      <c r="G274" s="251"/>
      <c r="H274" s="254">
        <v>38</v>
      </c>
      <c r="I274" s="255"/>
      <c r="J274" s="255"/>
      <c r="K274" s="251"/>
      <c r="L274" s="251"/>
      <c r="M274" s="256"/>
      <c r="N274" s="257"/>
      <c r="O274" s="258"/>
      <c r="P274" s="258"/>
      <c r="Q274" s="258"/>
      <c r="R274" s="258"/>
      <c r="S274" s="258"/>
      <c r="T274" s="258"/>
      <c r="U274" s="258"/>
      <c r="V274" s="258"/>
      <c r="W274" s="258"/>
      <c r="X274" s="259"/>
      <c r="Y274" s="14"/>
      <c r="Z274" s="14"/>
      <c r="AA274" s="14"/>
      <c r="AB274" s="14"/>
      <c r="AC274" s="14"/>
      <c r="AD274" s="14"/>
      <c r="AE274" s="14"/>
      <c r="AT274" s="260" t="s">
        <v>206</v>
      </c>
      <c r="AU274" s="260" t="s">
        <v>84</v>
      </c>
      <c r="AV274" s="14" t="s">
        <v>84</v>
      </c>
      <c r="AW274" s="14" t="s">
        <v>5</v>
      </c>
      <c r="AX274" s="14" t="s">
        <v>74</v>
      </c>
      <c r="AY274" s="260" t="s">
        <v>194</v>
      </c>
    </row>
    <row r="275" s="15" customFormat="1">
      <c r="A275" s="15"/>
      <c r="B275" s="261"/>
      <c r="C275" s="262"/>
      <c r="D275" s="241" t="s">
        <v>206</v>
      </c>
      <c r="E275" s="263" t="s">
        <v>20</v>
      </c>
      <c r="F275" s="264" t="s">
        <v>210</v>
      </c>
      <c r="G275" s="262"/>
      <c r="H275" s="265">
        <v>38</v>
      </c>
      <c r="I275" s="266"/>
      <c r="J275" s="266"/>
      <c r="K275" s="262"/>
      <c r="L275" s="262"/>
      <c r="M275" s="267"/>
      <c r="N275" s="268"/>
      <c r="O275" s="269"/>
      <c r="P275" s="269"/>
      <c r="Q275" s="269"/>
      <c r="R275" s="269"/>
      <c r="S275" s="269"/>
      <c r="T275" s="269"/>
      <c r="U275" s="269"/>
      <c r="V275" s="269"/>
      <c r="W275" s="269"/>
      <c r="X275" s="270"/>
      <c r="Y275" s="15"/>
      <c r="Z275" s="15"/>
      <c r="AA275" s="15"/>
      <c r="AB275" s="15"/>
      <c r="AC275" s="15"/>
      <c r="AD275" s="15"/>
      <c r="AE275" s="15"/>
      <c r="AT275" s="271" t="s">
        <v>206</v>
      </c>
      <c r="AU275" s="271" t="s">
        <v>84</v>
      </c>
      <c r="AV275" s="15" t="s">
        <v>202</v>
      </c>
      <c r="AW275" s="15" t="s">
        <v>5</v>
      </c>
      <c r="AX275" s="15" t="s">
        <v>82</v>
      </c>
      <c r="AY275" s="271" t="s">
        <v>194</v>
      </c>
    </row>
    <row r="276" s="2" customFormat="1" ht="24.15" customHeight="1">
      <c r="A276" s="41"/>
      <c r="B276" s="42"/>
      <c r="C276" s="220" t="s">
        <v>273</v>
      </c>
      <c r="D276" s="220" t="s">
        <v>197</v>
      </c>
      <c r="E276" s="221" t="s">
        <v>2850</v>
      </c>
      <c r="F276" s="222" t="s">
        <v>2851</v>
      </c>
      <c r="G276" s="223" t="s">
        <v>200</v>
      </c>
      <c r="H276" s="224">
        <v>10.77</v>
      </c>
      <c r="I276" s="225"/>
      <c r="J276" s="225"/>
      <c r="K276" s="226">
        <f>ROUND(P276*H276,2)</f>
        <v>0</v>
      </c>
      <c r="L276" s="222" t="s">
        <v>201</v>
      </c>
      <c r="M276" s="47"/>
      <c r="N276" s="227" t="s">
        <v>20</v>
      </c>
      <c r="O276" s="228" t="s">
        <v>43</v>
      </c>
      <c r="P276" s="229">
        <f>I276+J276</f>
        <v>0</v>
      </c>
      <c r="Q276" s="229">
        <f>ROUND(I276*H276,2)</f>
        <v>0</v>
      </c>
      <c r="R276" s="229">
        <f>ROUND(J276*H276,2)</f>
        <v>0</v>
      </c>
      <c r="S276" s="87"/>
      <c r="T276" s="230">
        <f>S276*H276</f>
        <v>0</v>
      </c>
      <c r="U276" s="230">
        <v>0</v>
      </c>
      <c r="V276" s="230">
        <f>U276*H276</f>
        <v>0</v>
      </c>
      <c r="W276" s="230">
        <v>0.089999999999999997</v>
      </c>
      <c r="X276" s="231">
        <f>W276*H276</f>
        <v>0.96929999999999994</v>
      </c>
      <c r="Y276" s="41"/>
      <c r="Z276" s="41"/>
      <c r="AA276" s="41"/>
      <c r="AB276" s="41"/>
      <c r="AC276" s="41"/>
      <c r="AD276" s="41"/>
      <c r="AE276" s="41"/>
      <c r="AR276" s="232" t="s">
        <v>202</v>
      </c>
      <c r="AT276" s="232" t="s">
        <v>197</v>
      </c>
      <c r="AU276" s="232" t="s">
        <v>84</v>
      </c>
      <c r="AY276" s="20" t="s">
        <v>194</v>
      </c>
      <c r="BE276" s="233">
        <f>IF(O276="základní",K276,0)</f>
        <v>0</v>
      </c>
      <c r="BF276" s="233">
        <f>IF(O276="snížená",K276,0)</f>
        <v>0</v>
      </c>
      <c r="BG276" s="233">
        <f>IF(O276="zákl. přenesená",K276,0)</f>
        <v>0</v>
      </c>
      <c r="BH276" s="233">
        <f>IF(O276="sníž. přenesená",K276,0)</f>
        <v>0</v>
      </c>
      <c r="BI276" s="233">
        <f>IF(O276="nulová",K276,0)</f>
        <v>0</v>
      </c>
      <c r="BJ276" s="20" t="s">
        <v>82</v>
      </c>
      <c r="BK276" s="233">
        <f>ROUND(P276*H276,2)</f>
        <v>0</v>
      </c>
      <c r="BL276" s="20" t="s">
        <v>202</v>
      </c>
      <c r="BM276" s="232" t="s">
        <v>2852</v>
      </c>
    </row>
    <row r="277" s="2" customFormat="1">
      <c r="A277" s="41"/>
      <c r="B277" s="42"/>
      <c r="C277" s="43"/>
      <c r="D277" s="234" t="s">
        <v>204</v>
      </c>
      <c r="E277" s="43"/>
      <c r="F277" s="235" t="s">
        <v>2853</v>
      </c>
      <c r="G277" s="43"/>
      <c r="H277" s="43"/>
      <c r="I277" s="236"/>
      <c r="J277" s="236"/>
      <c r="K277" s="43"/>
      <c r="L277" s="43"/>
      <c r="M277" s="47"/>
      <c r="N277" s="237"/>
      <c r="O277" s="238"/>
      <c r="P277" s="87"/>
      <c r="Q277" s="87"/>
      <c r="R277" s="87"/>
      <c r="S277" s="87"/>
      <c r="T277" s="87"/>
      <c r="U277" s="87"/>
      <c r="V277" s="87"/>
      <c r="W277" s="87"/>
      <c r="X277" s="88"/>
      <c r="Y277" s="41"/>
      <c r="Z277" s="41"/>
      <c r="AA277" s="41"/>
      <c r="AB277" s="41"/>
      <c r="AC277" s="41"/>
      <c r="AD277" s="41"/>
      <c r="AE277" s="41"/>
      <c r="AT277" s="20" t="s">
        <v>204</v>
      </c>
      <c r="AU277" s="20" t="s">
        <v>84</v>
      </c>
    </row>
    <row r="278" s="13" customFormat="1">
      <c r="A278" s="13"/>
      <c r="B278" s="239"/>
      <c r="C278" s="240"/>
      <c r="D278" s="241" t="s">
        <v>206</v>
      </c>
      <c r="E278" s="242" t="s">
        <v>20</v>
      </c>
      <c r="F278" s="243" t="s">
        <v>2774</v>
      </c>
      <c r="G278" s="240"/>
      <c r="H278" s="242" t="s">
        <v>20</v>
      </c>
      <c r="I278" s="244"/>
      <c r="J278" s="244"/>
      <c r="K278" s="240"/>
      <c r="L278" s="240"/>
      <c r="M278" s="245"/>
      <c r="N278" s="246"/>
      <c r="O278" s="247"/>
      <c r="P278" s="247"/>
      <c r="Q278" s="247"/>
      <c r="R278" s="247"/>
      <c r="S278" s="247"/>
      <c r="T278" s="247"/>
      <c r="U278" s="247"/>
      <c r="V278" s="247"/>
      <c r="W278" s="247"/>
      <c r="X278" s="248"/>
      <c r="Y278" s="13"/>
      <c r="Z278" s="13"/>
      <c r="AA278" s="13"/>
      <c r="AB278" s="13"/>
      <c r="AC278" s="13"/>
      <c r="AD278" s="13"/>
      <c r="AE278" s="13"/>
      <c r="AT278" s="249" t="s">
        <v>206</v>
      </c>
      <c r="AU278" s="249" t="s">
        <v>84</v>
      </c>
      <c r="AV278" s="13" t="s">
        <v>82</v>
      </c>
      <c r="AW278" s="13" t="s">
        <v>5</v>
      </c>
      <c r="AX278" s="13" t="s">
        <v>74</v>
      </c>
      <c r="AY278" s="249" t="s">
        <v>194</v>
      </c>
    </row>
    <row r="279" s="13" customFormat="1">
      <c r="A279" s="13"/>
      <c r="B279" s="239"/>
      <c r="C279" s="240"/>
      <c r="D279" s="241" t="s">
        <v>206</v>
      </c>
      <c r="E279" s="242" t="s">
        <v>20</v>
      </c>
      <c r="F279" s="243" t="s">
        <v>2854</v>
      </c>
      <c r="G279" s="240"/>
      <c r="H279" s="242" t="s">
        <v>20</v>
      </c>
      <c r="I279" s="244"/>
      <c r="J279" s="244"/>
      <c r="K279" s="240"/>
      <c r="L279" s="240"/>
      <c r="M279" s="245"/>
      <c r="N279" s="246"/>
      <c r="O279" s="247"/>
      <c r="P279" s="247"/>
      <c r="Q279" s="247"/>
      <c r="R279" s="247"/>
      <c r="S279" s="247"/>
      <c r="T279" s="247"/>
      <c r="U279" s="247"/>
      <c r="V279" s="247"/>
      <c r="W279" s="247"/>
      <c r="X279" s="248"/>
      <c r="Y279" s="13"/>
      <c r="Z279" s="13"/>
      <c r="AA279" s="13"/>
      <c r="AB279" s="13"/>
      <c r="AC279" s="13"/>
      <c r="AD279" s="13"/>
      <c r="AE279" s="13"/>
      <c r="AT279" s="249" t="s">
        <v>206</v>
      </c>
      <c r="AU279" s="249" t="s">
        <v>84</v>
      </c>
      <c r="AV279" s="13" t="s">
        <v>82</v>
      </c>
      <c r="AW279" s="13" t="s">
        <v>5</v>
      </c>
      <c r="AX279" s="13" t="s">
        <v>74</v>
      </c>
      <c r="AY279" s="249" t="s">
        <v>194</v>
      </c>
    </row>
    <row r="280" s="13" customFormat="1">
      <c r="A280" s="13"/>
      <c r="B280" s="239"/>
      <c r="C280" s="240"/>
      <c r="D280" s="241" t="s">
        <v>206</v>
      </c>
      <c r="E280" s="242" t="s">
        <v>20</v>
      </c>
      <c r="F280" s="243" t="s">
        <v>2855</v>
      </c>
      <c r="G280" s="240"/>
      <c r="H280" s="242" t="s">
        <v>20</v>
      </c>
      <c r="I280" s="244"/>
      <c r="J280" s="244"/>
      <c r="K280" s="240"/>
      <c r="L280" s="240"/>
      <c r="M280" s="245"/>
      <c r="N280" s="246"/>
      <c r="O280" s="247"/>
      <c r="P280" s="247"/>
      <c r="Q280" s="247"/>
      <c r="R280" s="247"/>
      <c r="S280" s="247"/>
      <c r="T280" s="247"/>
      <c r="U280" s="247"/>
      <c r="V280" s="247"/>
      <c r="W280" s="247"/>
      <c r="X280" s="248"/>
      <c r="Y280" s="13"/>
      <c r="Z280" s="13"/>
      <c r="AA280" s="13"/>
      <c r="AB280" s="13"/>
      <c r="AC280" s="13"/>
      <c r="AD280" s="13"/>
      <c r="AE280" s="13"/>
      <c r="AT280" s="249" t="s">
        <v>206</v>
      </c>
      <c r="AU280" s="249" t="s">
        <v>84</v>
      </c>
      <c r="AV280" s="13" t="s">
        <v>82</v>
      </c>
      <c r="AW280" s="13" t="s">
        <v>5</v>
      </c>
      <c r="AX280" s="13" t="s">
        <v>74</v>
      </c>
      <c r="AY280" s="249" t="s">
        <v>194</v>
      </c>
    </row>
    <row r="281" s="14" customFormat="1">
      <c r="A281" s="14"/>
      <c r="B281" s="250"/>
      <c r="C281" s="251"/>
      <c r="D281" s="241" t="s">
        <v>206</v>
      </c>
      <c r="E281" s="252" t="s">
        <v>20</v>
      </c>
      <c r="F281" s="253" t="s">
        <v>2856</v>
      </c>
      <c r="G281" s="251"/>
      <c r="H281" s="254">
        <v>10.77</v>
      </c>
      <c r="I281" s="255"/>
      <c r="J281" s="255"/>
      <c r="K281" s="251"/>
      <c r="L281" s="251"/>
      <c r="M281" s="256"/>
      <c r="N281" s="257"/>
      <c r="O281" s="258"/>
      <c r="P281" s="258"/>
      <c r="Q281" s="258"/>
      <c r="R281" s="258"/>
      <c r="S281" s="258"/>
      <c r="T281" s="258"/>
      <c r="U281" s="258"/>
      <c r="V281" s="258"/>
      <c r="W281" s="258"/>
      <c r="X281" s="259"/>
      <c r="Y281" s="14"/>
      <c r="Z281" s="14"/>
      <c r="AA281" s="14"/>
      <c r="AB281" s="14"/>
      <c r="AC281" s="14"/>
      <c r="AD281" s="14"/>
      <c r="AE281" s="14"/>
      <c r="AT281" s="260" t="s">
        <v>206</v>
      </c>
      <c r="AU281" s="260" t="s">
        <v>84</v>
      </c>
      <c r="AV281" s="14" t="s">
        <v>84</v>
      </c>
      <c r="AW281" s="14" t="s">
        <v>5</v>
      </c>
      <c r="AX281" s="14" t="s">
        <v>74</v>
      </c>
      <c r="AY281" s="260" t="s">
        <v>194</v>
      </c>
    </row>
    <row r="282" s="13" customFormat="1">
      <c r="A282" s="13"/>
      <c r="B282" s="239"/>
      <c r="C282" s="240"/>
      <c r="D282" s="241" t="s">
        <v>206</v>
      </c>
      <c r="E282" s="242" t="s">
        <v>20</v>
      </c>
      <c r="F282" s="243" t="s">
        <v>2857</v>
      </c>
      <c r="G282" s="240"/>
      <c r="H282" s="242" t="s">
        <v>20</v>
      </c>
      <c r="I282" s="244"/>
      <c r="J282" s="244"/>
      <c r="K282" s="240"/>
      <c r="L282" s="240"/>
      <c r="M282" s="245"/>
      <c r="N282" s="246"/>
      <c r="O282" s="247"/>
      <c r="P282" s="247"/>
      <c r="Q282" s="247"/>
      <c r="R282" s="247"/>
      <c r="S282" s="247"/>
      <c r="T282" s="247"/>
      <c r="U282" s="247"/>
      <c r="V282" s="247"/>
      <c r="W282" s="247"/>
      <c r="X282" s="248"/>
      <c r="Y282" s="13"/>
      <c r="Z282" s="13"/>
      <c r="AA282" s="13"/>
      <c r="AB282" s="13"/>
      <c r="AC282" s="13"/>
      <c r="AD282" s="13"/>
      <c r="AE282" s="13"/>
      <c r="AT282" s="249" t="s">
        <v>206</v>
      </c>
      <c r="AU282" s="249" t="s">
        <v>84</v>
      </c>
      <c r="AV282" s="13" t="s">
        <v>82</v>
      </c>
      <c r="AW282" s="13" t="s">
        <v>5</v>
      </c>
      <c r="AX282" s="13" t="s">
        <v>74</v>
      </c>
      <c r="AY282" s="249" t="s">
        <v>194</v>
      </c>
    </row>
    <row r="283" s="15" customFormat="1">
      <c r="A283" s="15"/>
      <c r="B283" s="261"/>
      <c r="C283" s="262"/>
      <c r="D283" s="241" t="s">
        <v>206</v>
      </c>
      <c r="E283" s="263" t="s">
        <v>20</v>
      </c>
      <c r="F283" s="264" t="s">
        <v>210</v>
      </c>
      <c r="G283" s="262"/>
      <c r="H283" s="265">
        <v>10.77</v>
      </c>
      <c r="I283" s="266"/>
      <c r="J283" s="266"/>
      <c r="K283" s="262"/>
      <c r="L283" s="262"/>
      <c r="M283" s="267"/>
      <c r="N283" s="268"/>
      <c r="O283" s="269"/>
      <c r="P283" s="269"/>
      <c r="Q283" s="269"/>
      <c r="R283" s="269"/>
      <c r="S283" s="269"/>
      <c r="T283" s="269"/>
      <c r="U283" s="269"/>
      <c r="V283" s="269"/>
      <c r="W283" s="269"/>
      <c r="X283" s="270"/>
      <c r="Y283" s="15"/>
      <c r="Z283" s="15"/>
      <c r="AA283" s="15"/>
      <c r="AB283" s="15"/>
      <c r="AC283" s="15"/>
      <c r="AD283" s="15"/>
      <c r="AE283" s="15"/>
      <c r="AT283" s="271" t="s">
        <v>206</v>
      </c>
      <c r="AU283" s="271" t="s">
        <v>84</v>
      </c>
      <c r="AV283" s="15" t="s">
        <v>202</v>
      </c>
      <c r="AW283" s="15" t="s">
        <v>5</v>
      </c>
      <c r="AX283" s="15" t="s">
        <v>82</v>
      </c>
      <c r="AY283" s="271" t="s">
        <v>194</v>
      </c>
    </row>
    <row r="284" s="2" customFormat="1" ht="24.15" customHeight="1">
      <c r="A284" s="41"/>
      <c r="B284" s="42"/>
      <c r="C284" s="220" t="s">
        <v>280</v>
      </c>
      <c r="D284" s="220" t="s">
        <v>197</v>
      </c>
      <c r="E284" s="221" t="s">
        <v>2858</v>
      </c>
      <c r="F284" s="222" t="s">
        <v>2859</v>
      </c>
      <c r="G284" s="223" t="s">
        <v>200</v>
      </c>
      <c r="H284" s="224">
        <v>80.314999999999998</v>
      </c>
      <c r="I284" s="225"/>
      <c r="J284" s="225"/>
      <c r="K284" s="226">
        <f>ROUND(P284*H284,2)</f>
        <v>0</v>
      </c>
      <c r="L284" s="222" t="s">
        <v>201</v>
      </c>
      <c r="M284" s="47"/>
      <c r="N284" s="227" t="s">
        <v>20</v>
      </c>
      <c r="O284" s="228" t="s">
        <v>43</v>
      </c>
      <c r="P284" s="229">
        <f>I284+J284</f>
        <v>0</v>
      </c>
      <c r="Q284" s="229">
        <f>ROUND(I284*H284,2)</f>
        <v>0</v>
      </c>
      <c r="R284" s="229">
        <f>ROUND(J284*H284,2)</f>
        <v>0</v>
      </c>
      <c r="S284" s="87"/>
      <c r="T284" s="230">
        <f>S284*H284</f>
        <v>0</v>
      </c>
      <c r="U284" s="230">
        <v>0</v>
      </c>
      <c r="V284" s="230">
        <f>U284*H284</f>
        <v>0</v>
      </c>
      <c r="W284" s="230">
        <v>0.089999999999999997</v>
      </c>
      <c r="X284" s="231">
        <f>W284*H284</f>
        <v>7.2283499999999998</v>
      </c>
      <c r="Y284" s="41"/>
      <c r="Z284" s="41"/>
      <c r="AA284" s="41"/>
      <c r="AB284" s="41"/>
      <c r="AC284" s="41"/>
      <c r="AD284" s="41"/>
      <c r="AE284" s="41"/>
      <c r="AR284" s="232" t="s">
        <v>202</v>
      </c>
      <c r="AT284" s="232" t="s">
        <v>197</v>
      </c>
      <c r="AU284" s="232" t="s">
        <v>84</v>
      </c>
      <c r="AY284" s="20" t="s">
        <v>194</v>
      </c>
      <c r="BE284" s="233">
        <f>IF(O284="základní",K284,0)</f>
        <v>0</v>
      </c>
      <c r="BF284" s="233">
        <f>IF(O284="snížená",K284,0)</f>
        <v>0</v>
      </c>
      <c r="BG284" s="233">
        <f>IF(O284="zákl. přenesená",K284,0)</f>
        <v>0</v>
      </c>
      <c r="BH284" s="233">
        <f>IF(O284="sníž. přenesená",K284,0)</f>
        <v>0</v>
      </c>
      <c r="BI284" s="233">
        <f>IF(O284="nulová",K284,0)</f>
        <v>0</v>
      </c>
      <c r="BJ284" s="20" t="s">
        <v>82</v>
      </c>
      <c r="BK284" s="233">
        <f>ROUND(P284*H284,2)</f>
        <v>0</v>
      </c>
      <c r="BL284" s="20" t="s">
        <v>202</v>
      </c>
      <c r="BM284" s="232" t="s">
        <v>2860</v>
      </c>
    </row>
    <row r="285" s="2" customFormat="1">
      <c r="A285" s="41"/>
      <c r="B285" s="42"/>
      <c r="C285" s="43"/>
      <c r="D285" s="234" t="s">
        <v>204</v>
      </c>
      <c r="E285" s="43"/>
      <c r="F285" s="235" t="s">
        <v>2861</v>
      </c>
      <c r="G285" s="43"/>
      <c r="H285" s="43"/>
      <c r="I285" s="236"/>
      <c r="J285" s="236"/>
      <c r="K285" s="43"/>
      <c r="L285" s="43"/>
      <c r="M285" s="47"/>
      <c r="N285" s="237"/>
      <c r="O285" s="238"/>
      <c r="P285" s="87"/>
      <c r="Q285" s="87"/>
      <c r="R285" s="87"/>
      <c r="S285" s="87"/>
      <c r="T285" s="87"/>
      <c r="U285" s="87"/>
      <c r="V285" s="87"/>
      <c r="W285" s="87"/>
      <c r="X285" s="88"/>
      <c r="Y285" s="41"/>
      <c r="Z285" s="41"/>
      <c r="AA285" s="41"/>
      <c r="AB285" s="41"/>
      <c r="AC285" s="41"/>
      <c r="AD285" s="41"/>
      <c r="AE285" s="41"/>
      <c r="AT285" s="20" t="s">
        <v>204</v>
      </c>
      <c r="AU285" s="20" t="s">
        <v>84</v>
      </c>
    </row>
    <row r="286" s="13" customFormat="1">
      <c r="A286" s="13"/>
      <c r="B286" s="239"/>
      <c r="C286" s="240"/>
      <c r="D286" s="241" t="s">
        <v>206</v>
      </c>
      <c r="E286" s="242" t="s">
        <v>20</v>
      </c>
      <c r="F286" s="243" t="s">
        <v>2774</v>
      </c>
      <c r="G286" s="240"/>
      <c r="H286" s="242" t="s">
        <v>20</v>
      </c>
      <c r="I286" s="244"/>
      <c r="J286" s="244"/>
      <c r="K286" s="240"/>
      <c r="L286" s="240"/>
      <c r="M286" s="245"/>
      <c r="N286" s="246"/>
      <c r="O286" s="247"/>
      <c r="P286" s="247"/>
      <c r="Q286" s="247"/>
      <c r="R286" s="247"/>
      <c r="S286" s="247"/>
      <c r="T286" s="247"/>
      <c r="U286" s="247"/>
      <c r="V286" s="247"/>
      <c r="W286" s="247"/>
      <c r="X286" s="248"/>
      <c r="Y286" s="13"/>
      <c r="Z286" s="13"/>
      <c r="AA286" s="13"/>
      <c r="AB286" s="13"/>
      <c r="AC286" s="13"/>
      <c r="AD286" s="13"/>
      <c r="AE286" s="13"/>
      <c r="AT286" s="249" t="s">
        <v>206</v>
      </c>
      <c r="AU286" s="249" t="s">
        <v>84</v>
      </c>
      <c r="AV286" s="13" t="s">
        <v>82</v>
      </c>
      <c r="AW286" s="13" t="s">
        <v>5</v>
      </c>
      <c r="AX286" s="13" t="s">
        <v>74</v>
      </c>
      <c r="AY286" s="249" t="s">
        <v>194</v>
      </c>
    </row>
    <row r="287" s="13" customFormat="1">
      <c r="A287" s="13"/>
      <c r="B287" s="239"/>
      <c r="C287" s="240"/>
      <c r="D287" s="241" t="s">
        <v>206</v>
      </c>
      <c r="E287" s="242" t="s">
        <v>20</v>
      </c>
      <c r="F287" s="243" t="s">
        <v>2854</v>
      </c>
      <c r="G287" s="240"/>
      <c r="H287" s="242" t="s">
        <v>20</v>
      </c>
      <c r="I287" s="244"/>
      <c r="J287" s="244"/>
      <c r="K287" s="240"/>
      <c r="L287" s="240"/>
      <c r="M287" s="245"/>
      <c r="N287" s="246"/>
      <c r="O287" s="247"/>
      <c r="P287" s="247"/>
      <c r="Q287" s="247"/>
      <c r="R287" s="247"/>
      <c r="S287" s="247"/>
      <c r="T287" s="247"/>
      <c r="U287" s="247"/>
      <c r="V287" s="247"/>
      <c r="W287" s="247"/>
      <c r="X287" s="248"/>
      <c r="Y287" s="13"/>
      <c r="Z287" s="13"/>
      <c r="AA287" s="13"/>
      <c r="AB287" s="13"/>
      <c r="AC287" s="13"/>
      <c r="AD287" s="13"/>
      <c r="AE287" s="13"/>
      <c r="AT287" s="249" t="s">
        <v>206</v>
      </c>
      <c r="AU287" s="249" t="s">
        <v>84</v>
      </c>
      <c r="AV287" s="13" t="s">
        <v>82</v>
      </c>
      <c r="AW287" s="13" t="s">
        <v>5</v>
      </c>
      <c r="AX287" s="13" t="s">
        <v>74</v>
      </c>
      <c r="AY287" s="249" t="s">
        <v>194</v>
      </c>
    </row>
    <row r="288" s="13" customFormat="1">
      <c r="A288" s="13"/>
      <c r="B288" s="239"/>
      <c r="C288" s="240"/>
      <c r="D288" s="241" t="s">
        <v>206</v>
      </c>
      <c r="E288" s="242" t="s">
        <v>20</v>
      </c>
      <c r="F288" s="243" t="s">
        <v>2855</v>
      </c>
      <c r="G288" s="240"/>
      <c r="H288" s="242" t="s">
        <v>20</v>
      </c>
      <c r="I288" s="244"/>
      <c r="J288" s="244"/>
      <c r="K288" s="240"/>
      <c r="L288" s="240"/>
      <c r="M288" s="245"/>
      <c r="N288" s="246"/>
      <c r="O288" s="247"/>
      <c r="P288" s="247"/>
      <c r="Q288" s="247"/>
      <c r="R288" s="247"/>
      <c r="S288" s="247"/>
      <c r="T288" s="247"/>
      <c r="U288" s="247"/>
      <c r="V288" s="247"/>
      <c r="W288" s="247"/>
      <c r="X288" s="248"/>
      <c r="Y288" s="13"/>
      <c r="Z288" s="13"/>
      <c r="AA288" s="13"/>
      <c r="AB288" s="13"/>
      <c r="AC288" s="13"/>
      <c r="AD288" s="13"/>
      <c r="AE288" s="13"/>
      <c r="AT288" s="249" t="s">
        <v>206</v>
      </c>
      <c r="AU288" s="249" t="s">
        <v>84</v>
      </c>
      <c r="AV288" s="13" t="s">
        <v>82</v>
      </c>
      <c r="AW288" s="13" t="s">
        <v>5</v>
      </c>
      <c r="AX288" s="13" t="s">
        <v>74</v>
      </c>
      <c r="AY288" s="249" t="s">
        <v>194</v>
      </c>
    </row>
    <row r="289" s="14" customFormat="1">
      <c r="A289" s="14"/>
      <c r="B289" s="250"/>
      <c r="C289" s="251"/>
      <c r="D289" s="241" t="s">
        <v>206</v>
      </c>
      <c r="E289" s="252" t="s">
        <v>20</v>
      </c>
      <c r="F289" s="253" t="s">
        <v>2862</v>
      </c>
      <c r="G289" s="251"/>
      <c r="H289" s="254">
        <v>80.314999999999998</v>
      </c>
      <c r="I289" s="255"/>
      <c r="J289" s="255"/>
      <c r="K289" s="251"/>
      <c r="L289" s="251"/>
      <c r="M289" s="256"/>
      <c r="N289" s="257"/>
      <c r="O289" s="258"/>
      <c r="P289" s="258"/>
      <c r="Q289" s="258"/>
      <c r="R289" s="258"/>
      <c r="S289" s="258"/>
      <c r="T289" s="258"/>
      <c r="U289" s="258"/>
      <c r="V289" s="258"/>
      <c r="W289" s="258"/>
      <c r="X289" s="259"/>
      <c r="Y289" s="14"/>
      <c r="Z289" s="14"/>
      <c r="AA289" s="14"/>
      <c r="AB289" s="14"/>
      <c r="AC289" s="14"/>
      <c r="AD289" s="14"/>
      <c r="AE289" s="14"/>
      <c r="AT289" s="260" t="s">
        <v>206</v>
      </c>
      <c r="AU289" s="260" t="s">
        <v>84</v>
      </c>
      <c r="AV289" s="14" t="s">
        <v>84</v>
      </c>
      <c r="AW289" s="14" t="s">
        <v>5</v>
      </c>
      <c r="AX289" s="14" t="s">
        <v>74</v>
      </c>
      <c r="AY289" s="260" t="s">
        <v>194</v>
      </c>
    </row>
    <row r="290" s="13" customFormat="1">
      <c r="A290" s="13"/>
      <c r="B290" s="239"/>
      <c r="C290" s="240"/>
      <c r="D290" s="241" t="s">
        <v>206</v>
      </c>
      <c r="E290" s="242" t="s">
        <v>20</v>
      </c>
      <c r="F290" s="243" t="s">
        <v>2863</v>
      </c>
      <c r="G290" s="240"/>
      <c r="H290" s="242" t="s">
        <v>20</v>
      </c>
      <c r="I290" s="244"/>
      <c r="J290" s="244"/>
      <c r="K290" s="240"/>
      <c r="L290" s="240"/>
      <c r="M290" s="245"/>
      <c r="N290" s="246"/>
      <c r="O290" s="247"/>
      <c r="P290" s="247"/>
      <c r="Q290" s="247"/>
      <c r="R290" s="247"/>
      <c r="S290" s="247"/>
      <c r="T290" s="247"/>
      <c r="U290" s="247"/>
      <c r="V290" s="247"/>
      <c r="W290" s="247"/>
      <c r="X290" s="248"/>
      <c r="Y290" s="13"/>
      <c r="Z290" s="13"/>
      <c r="AA290" s="13"/>
      <c r="AB290" s="13"/>
      <c r="AC290" s="13"/>
      <c r="AD290" s="13"/>
      <c r="AE290" s="13"/>
      <c r="AT290" s="249" t="s">
        <v>206</v>
      </c>
      <c r="AU290" s="249" t="s">
        <v>84</v>
      </c>
      <c r="AV290" s="13" t="s">
        <v>82</v>
      </c>
      <c r="AW290" s="13" t="s">
        <v>5</v>
      </c>
      <c r="AX290" s="13" t="s">
        <v>74</v>
      </c>
      <c r="AY290" s="249" t="s">
        <v>194</v>
      </c>
    </row>
    <row r="291" s="15" customFormat="1">
      <c r="A291" s="15"/>
      <c r="B291" s="261"/>
      <c r="C291" s="262"/>
      <c r="D291" s="241" t="s">
        <v>206</v>
      </c>
      <c r="E291" s="263" t="s">
        <v>20</v>
      </c>
      <c r="F291" s="264" t="s">
        <v>210</v>
      </c>
      <c r="G291" s="262"/>
      <c r="H291" s="265">
        <v>80.314999999999998</v>
      </c>
      <c r="I291" s="266"/>
      <c r="J291" s="266"/>
      <c r="K291" s="262"/>
      <c r="L291" s="262"/>
      <c r="M291" s="267"/>
      <c r="N291" s="268"/>
      <c r="O291" s="269"/>
      <c r="P291" s="269"/>
      <c r="Q291" s="269"/>
      <c r="R291" s="269"/>
      <c r="S291" s="269"/>
      <c r="T291" s="269"/>
      <c r="U291" s="269"/>
      <c r="V291" s="269"/>
      <c r="W291" s="269"/>
      <c r="X291" s="270"/>
      <c r="Y291" s="15"/>
      <c r="Z291" s="15"/>
      <c r="AA291" s="15"/>
      <c r="AB291" s="15"/>
      <c r="AC291" s="15"/>
      <c r="AD291" s="15"/>
      <c r="AE291" s="15"/>
      <c r="AT291" s="271" t="s">
        <v>206</v>
      </c>
      <c r="AU291" s="271" t="s">
        <v>84</v>
      </c>
      <c r="AV291" s="15" t="s">
        <v>202</v>
      </c>
      <c r="AW291" s="15" t="s">
        <v>5</v>
      </c>
      <c r="AX291" s="15" t="s">
        <v>82</v>
      </c>
      <c r="AY291" s="271" t="s">
        <v>194</v>
      </c>
    </row>
    <row r="292" s="2" customFormat="1">
      <c r="A292" s="41"/>
      <c r="B292" s="42"/>
      <c r="C292" s="220" t="s">
        <v>282</v>
      </c>
      <c r="D292" s="220" t="s">
        <v>197</v>
      </c>
      <c r="E292" s="221" t="s">
        <v>2864</v>
      </c>
      <c r="F292" s="222" t="s">
        <v>2865</v>
      </c>
      <c r="G292" s="223" t="s">
        <v>218</v>
      </c>
      <c r="H292" s="224">
        <v>22.536000000000001</v>
      </c>
      <c r="I292" s="225"/>
      <c r="J292" s="225"/>
      <c r="K292" s="226">
        <f>ROUND(P292*H292,2)</f>
        <v>0</v>
      </c>
      <c r="L292" s="222" t="s">
        <v>201</v>
      </c>
      <c r="M292" s="47"/>
      <c r="N292" s="227" t="s">
        <v>20</v>
      </c>
      <c r="O292" s="228" t="s">
        <v>43</v>
      </c>
      <c r="P292" s="229">
        <f>I292+J292</f>
        <v>0</v>
      </c>
      <c r="Q292" s="229">
        <f>ROUND(I292*H292,2)</f>
        <v>0</v>
      </c>
      <c r="R292" s="229">
        <f>ROUND(J292*H292,2)</f>
        <v>0</v>
      </c>
      <c r="S292" s="87"/>
      <c r="T292" s="230">
        <f>S292*H292</f>
        <v>0</v>
      </c>
      <c r="U292" s="230">
        <v>0</v>
      </c>
      <c r="V292" s="230">
        <f>U292*H292</f>
        <v>0</v>
      </c>
      <c r="W292" s="230">
        <v>1.3999999999999999</v>
      </c>
      <c r="X292" s="231">
        <f>W292*H292</f>
        <v>31.5504</v>
      </c>
      <c r="Y292" s="41"/>
      <c r="Z292" s="41"/>
      <c r="AA292" s="41"/>
      <c r="AB292" s="41"/>
      <c r="AC292" s="41"/>
      <c r="AD292" s="41"/>
      <c r="AE292" s="41"/>
      <c r="AR292" s="232" t="s">
        <v>202</v>
      </c>
      <c r="AT292" s="232" t="s">
        <v>197</v>
      </c>
      <c r="AU292" s="232" t="s">
        <v>84</v>
      </c>
      <c r="AY292" s="20" t="s">
        <v>194</v>
      </c>
      <c r="BE292" s="233">
        <f>IF(O292="základní",K292,0)</f>
        <v>0</v>
      </c>
      <c r="BF292" s="233">
        <f>IF(O292="snížená",K292,0)</f>
        <v>0</v>
      </c>
      <c r="BG292" s="233">
        <f>IF(O292="zákl. přenesená",K292,0)</f>
        <v>0</v>
      </c>
      <c r="BH292" s="233">
        <f>IF(O292="sníž. přenesená",K292,0)</f>
        <v>0</v>
      </c>
      <c r="BI292" s="233">
        <f>IF(O292="nulová",K292,0)</f>
        <v>0</v>
      </c>
      <c r="BJ292" s="20" t="s">
        <v>82</v>
      </c>
      <c r="BK292" s="233">
        <f>ROUND(P292*H292,2)</f>
        <v>0</v>
      </c>
      <c r="BL292" s="20" t="s">
        <v>202</v>
      </c>
      <c r="BM292" s="232" t="s">
        <v>2866</v>
      </c>
    </row>
    <row r="293" s="2" customFormat="1">
      <c r="A293" s="41"/>
      <c r="B293" s="42"/>
      <c r="C293" s="43"/>
      <c r="D293" s="234" t="s">
        <v>204</v>
      </c>
      <c r="E293" s="43"/>
      <c r="F293" s="235" t="s">
        <v>2867</v>
      </c>
      <c r="G293" s="43"/>
      <c r="H293" s="43"/>
      <c r="I293" s="236"/>
      <c r="J293" s="236"/>
      <c r="K293" s="43"/>
      <c r="L293" s="43"/>
      <c r="M293" s="47"/>
      <c r="N293" s="237"/>
      <c r="O293" s="238"/>
      <c r="P293" s="87"/>
      <c r="Q293" s="87"/>
      <c r="R293" s="87"/>
      <c r="S293" s="87"/>
      <c r="T293" s="87"/>
      <c r="U293" s="87"/>
      <c r="V293" s="87"/>
      <c r="W293" s="87"/>
      <c r="X293" s="88"/>
      <c r="Y293" s="41"/>
      <c r="Z293" s="41"/>
      <c r="AA293" s="41"/>
      <c r="AB293" s="41"/>
      <c r="AC293" s="41"/>
      <c r="AD293" s="41"/>
      <c r="AE293" s="41"/>
      <c r="AT293" s="20" t="s">
        <v>204</v>
      </c>
      <c r="AU293" s="20" t="s">
        <v>84</v>
      </c>
    </row>
    <row r="294" s="13" customFormat="1">
      <c r="A294" s="13"/>
      <c r="B294" s="239"/>
      <c r="C294" s="240"/>
      <c r="D294" s="241" t="s">
        <v>206</v>
      </c>
      <c r="E294" s="242" t="s">
        <v>20</v>
      </c>
      <c r="F294" s="243" t="s">
        <v>2774</v>
      </c>
      <c r="G294" s="240"/>
      <c r="H294" s="242" t="s">
        <v>20</v>
      </c>
      <c r="I294" s="244"/>
      <c r="J294" s="244"/>
      <c r="K294" s="240"/>
      <c r="L294" s="240"/>
      <c r="M294" s="245"/>
      <c r="N294" s="246"/>
      <c r="O294" s="247"/>
      <c r="P294" s="247"/>
      <c r="Q294" s="247"/>
      <c r="R294" s="247"/>
      <c r="S294" s="247"/>
      <c r="T294" s="247"/>
      <c r="U294" s="247"/>
      <c r="V294" s="247"/>
      <c r="W294" s="247"/>
      <c r="X294" s="248"/>
      <c r="Y294" s="13"/>
      <c r="Z294" s="13"/>
      <c r="AA294" s="13"/>
      <c r="AB294" s="13"/>
      <c r="AC294" s="13"/>
      <c r="AD294" s="13"/>
      <c r="AE294" s="13"/>
      <c r="AT294" s="249" t="s">
        <v>206</v>
      </c>
      <c r="AU294" s="249" t="s">
        <v>84</v>
      </c>
      <c r="AV294" s="13" t="s">
        <v>82</v>
      </c>
      <c r="AW294" s="13" t="s">
        <v>5</v>
      </c>
      <c r="AX294" s="13" t="s">
        <v>74</v>
      </c>
      <c r="AY294" s="249" t="s">
        <v>194</v>
      </c>
    </row>
    <row r="295" s="13" customFormat="1">
      <c r="A295" s="13"/>
      <c r="B295" s="239"/>
      <c r="C295" s="240"/>
      <c r="D295" s="241" t="s">
        <v>206</v>
      </c>
      <c r="E295" s="242" t="s">
        <v>20</v>
      </c>
      <c r="F295" s="243" t="s">
        <v>2748</v>
      </c>
      <c r="G295" s="240"/>
      <c r="H295" s="242" t="s">
        <v>20</v>
      </c>
      <c r="I295" s="244"/>
      <c r="J295" s="244"/>
      <c r="K295" s="240"/>
      <c r="L295" s="240"/>
      <c r="M295" s="245"/>
      <c r="N295" s="246"/>
      <c r="O295" s="247"/>
      <c r="P295" s="247"/>
      <c r="Q295" s="247"/>
      <c r="R295" s="247"/>
      <c r="S295" s="247"/>
      <c r="T295" s="247"/>
      <c r="U295" s="247"/>
      <c r="V295" s="247"/>
      <c r="W295" s="247"/>
      <c r="X295" s="248"/>
      <c r="Y295" s="13"/>
      <c r="Z295" s="13"/>
      <c r="AA295" s="13"/>
      <c r="AB295" s="13"/>
      <c r="AC295" s="13"/>
      <c r="AD295" s="13"/>
      <c r="AE295" s="13"/>
      <c r="AT295" s="249" t="s">
        <v>206</v>
      </c>
      <c r="AU295" s="249" t="s">
        <v>84</v>
      </c>
      <c r="AV295" s="13" t="s">
        <v>82</v>
      </c>
      <c r="AW295" s="13" t="s">
        <v>5</v>
      </c>
      <c r="AX295" s="13" t="s">
        <v>74</v>
      </c>
      <c r="AY295" s="249" t="s">
        <v>194</v>
      </c>
    </row>
    <row r="296" s="13" customFormat="1">
      <c r="A296" s="13"/>
      <c r="B296" s="239"/>
      <c r="C296" s="240"/>
      <c r="D296" s="241" t="s">
        <v>206</v>
      </c>
      <c r="E296" s="242" t="s">
        <v>20</v>
      </c>
      <c r="F296" s="243" t="s">
        <v>2868</v>
      </c>
      <c r="G296" s="240"/>
      <c r="H296" s="242" t="s">
        <v>20</v>
      </c>
      <c r="I296" s="244"/>
      <c r="J296" s="244"/>
      <c r="K296" s="240"/>
      <c r="L296" s="240"/>
      <c r="M296" s="245"/>
      <c r="N296" s="246"/>
      <c r="O296" s="247"/>
      <c r="P296" s="247"/>
      <c r="Q296" s="247"/>
      <c r="R296" s="247"/>
      <c r="S296" s="247"/>
      <c r="T296" s="247"/>
      <c r="U296" s="247"/>
      <c r="V296" s="247"/>
      <c r="W296" s="247"/>
      <c r="X296" s="248"/>
      <c r="Y296" s="13"/>
      <c r="Z296" s="13"/>
      <c r="AA296" s="13"/>
      <c r="AB296" s="13"/>
      <c r="AC296" s="13"/>
      <c r="AD296" s="13"/>
      <c r="AE296" s="13"/>
      <c r="AT296" s="249" t="s">
        <v>206</v>
      </c>
      <c r="AU296" s="249" t="s">
        <v>84</v>
      </c>
      <c r="AV296" s="13" t="s">
        <v>82</v>
      </c>
      <c r="AW296" s="13" t="s">
        <v>5</v>
      </c>
      <c r="AX296" s="13" t="s">
        <v>74</v>
      </c>
      <c r="AY296" s="249" t="s">
        <v>194</v>
      </c>
    </row>
    <row r="297" s="14" customFormat="1">
      <c r="A297" s="14"/>
      <c r="B297" s="250"/>
      <c r="C297" s="251"/>
      <c r="D297" s="241" t="s">
        <v>206</v>
      </c>
      <c r="E297" s="252" t="s">
        <v>20</v>
      </c>
      <c r="F297" s="253" t="s">
        <v>2869</v>
      </c>
      <c r="G297" s="251"/>
      <c r="H297" s="254">
        <v>22.536000000000001</v>
      </c>
      <c r="I297" s="255"/>
      <c r="J297" s="255"/>
      <c r="K297" s="251"/>
      <c r="L297" s="251"/>
      <c r="M297" s="256"/>
      <c r="N297" s="257"/>
      <c r="O297" s="258"/>
      <c r="P297" s="258"/>
      <c r="Q297" s="258"/>
      <c r="R297" s="258"/>
      <c r="S297" s="258"/>
      <c r="T297" s="258"/>
      <c r="U297" s="258"/>
      <c r="V297" s="258"/>
      <c r="W297" s="258"/>
      <c r="X297" s="259"/>
      <c r="Y297" s="14"/>
      <c r="Z297" s="14"/>
      <c r="AA297" s="14"/>
      <c r="AB297" s="14"/>
      <c r="AC297" s="14"/>
      <c r="AD297" s="14"/>
      <c r="AE297" s="14"/>
      <c r="AT297" s="260" t="s">
        <v>206</v>
      </c>
      <c r="AU297" s="260" t="s">
        <v>84</v>
      </c>
      <c r="AV297" s="14" t="s">
        <v>84</v>
      </c>
      <c r="AW297" s="14" t="s">
        <v>5</v>
      </c>
      <c r="AX297" s="14" t="s">
        <v>74</v>
      </c>
      <c r="AY297" s="260" t="s">
        <v>194</v>
      </c>
    </row>
    <row r="298" s="15" customFormat="1">
      <c r="A298" s="15"/>
      <c r="B298" s="261"/>
      <c r="C298" s="262"/>
      <c r="D298" s="241" t="s">
        <v>206</v>
      </c>
      <c r="E298" s="263" t="s">
        <v>20</v>
      </c>
      <c r="F298" s="264" t="s">
        <v>210</v>
      </c>
      <c r="G298" s="262"/>
      <c r="H298" s="265">
        <v>22.536000000000001</v>
      </c>
      <c r="I298" s="266"/>
      <c r="J298" s="266"/>
      <c r="K298" s="262"/>
      <c r="L298" s="262"/>
      <c r="M298" s="267"/>
      <c r="N298" s="268"/>
      <c r="O298" s="269"/>
      <c r="P298" s="269"/>
      <c r="Q298" s="269"/>
      <c r="R298" s="269"/>
      <c r="S298" s="269"/>
      <c r="T298" s="269"/>
      <c r="U298" s="269"/>
      <c r="V298" s="269"/>
      <c r="W298" s="269"/>
      <c r="X298" s="270"/>
      <c r="Y298" s="15"/>
      <c r="Z298" s="15"/>
      <c r="AA298" s="15"/>
      <c r="AB298" s="15"/>
      <c r="AC298" s="15"/>
      <c r="AD298" s="15"/>
      <c r="AE298" s="15"/>
      <c r="AT298" s="271" t="s">
        <v>206</v>
      </c>
      <c r="AU298" s="271" t="s">
        <v>84</v>
      </c>
      <c r="AV298" s="15" t="s">
        <v>202</v>
      </c>
      <c r="AW298" s="15" t="s">
        <v>5</v>
      </c>
      <c r="AX298" s="15" t="s">
        <v>82</v>
      </c>
      <c r="AY298" s="271" t="s">
        <v>194</v>
      </c>
    </row>
    <row r="299" s="2" customFormat="1" ht="24.15" customHeight="1">
      <c r="A299" s="41"/>
      <c r="B299" s="42"/>
      <c r="C299" s="220" t="s">
        <v>289</v>
      </c>
      <c r="D299" s="220" t="s">
        <v>197</v>
      </c>
      <c r="E299" s="221" t="s">
        <v>2870</v>
      </c>
      <c r="F299" s="222" t="s">
        <v>2871</v>
      </c>
      <c r="G299" s="223" t="s">
        <v>200</v>
      </c>
      <c r="H299" s="224">
        <v>4.3200000000000003</v>
      </c>
      <c r="I299" s="225"/>
      <c r="J299" s="225"/>
      <c r="K299" s="226">
        <f>ROUND(P299*H299,2)</f>
        <v>0</v>
      </c>
      <c r="L299" s="222" t="s">
        <v>201</v>
      </c>
      <c r="M299" s="47"/>
      <c r="N299" s="227" t="s">
        <v>20</v>
      </c>
      <c r="O299" s="228" t="s">
        <v>43</v>
      </c>
      <c r="P299" s="229">
        <f>I299+J299</f>
        <v>0</v>
      </c>
      <c r="Q299" s="229">
        <f>ROUND(I299*H299,2)</f>
        <v>0</v>
      </c>
      <c r="R299" s="229">
        <f>ROUND(J299*H299,2)</f>
        <v>0</v>
      </c>
      <c r="S299" s="87"/>
      <c r="T299" s="230">
        <f>S299*H299</f>
        <v>0</v>
      </c>
      <c r="U299" s="230">
        <v>0</v>
      </c>
      <c r="V299" s="230">
        <f>U299*H299</f>
        <v>0</v>
      </c>
      <c r="W299" s="230">
        <v>0.074999999999999997</v>
      </c>
      <c r="X299" s="231">
        <f>W299*H299</f>
        <v>0.32400000000000001</v>
      </c>
      <c r="Y299" s="41"/>
      <c r="Z299" s="41"/>
      <c r="AA299" s="41"/>
      <c r="AB299" s="41"/>
      <c r="AC299" s="41"/>
      <c r="AD299" s="41"/>
      <c r="AE299" s="41"/>
      <c r="AR299" s="232" t="s">
        <v>202</v>
      </c>
      <c r="AT299" s="232" t="s">
        <v>197</v>
      </c>
      <c r="AU299" s="232" t="s">
        <v>84</v>
      </c>
      <c r="AY299" s="20" t="s">
        <v>194</v>
      </c>
      <c r="BE299" s="233">
        <f>IF(O299="základní",K299,0)</f>
        <v>0</v>
      </c>
      <c r="BF299" s="233">
        <f>IF(O299="snížená",K299,0)</f>
        <v>0</v>
      </c>
      <c r="BG299" s="233">
        <f>IF(O299="zákl. přenesená",K299,0)</f>
        <v>0</v>
      </c>
      <c r="BH299" s="233">
        <f>IF(O299="sníž. přenesená",K299,0)</f>
        <v>0</v>
      </c>
      <c r="BI299" s="233">
        <f>IF(O299="nulová",K299,0)</f>
        <v>0</v>
      </c>
      <c r="BJ299" s="20" t="s">
        <v>82</v>
      </c>
      <c r="BK299" s="233">
        <f>ROUND(P299*H299,2)</f>
        <v>0</v>
      </c>
      <c r="BL299" s="20" t="s">
        <v>202</v>
      </c>
      <c r="BM299" s="232" t="s">
        <v>2872</v>
      </c>
    </row>
    <row r="300" s="2" customFormat="1">
      <c r="A300" s="41"/>
      <c r="B300" s="42"/>
      <c r="C300" s="43"/>
      <c r="D300" s="234" t="s">
        <v>204</v>
      </c>
      <c r="E300" s="43"/>
      <c r="F300" s="235" t="s">
        <v>2873</v>
      </c>
      <c r="G300" s="43"/>
      <c r="H300" s="43"/>
      <c r="I300" s="236"/>
      <c r="J300" s="236"/>
      <c r="K300" s="43"/>
      <c r="L300" s="43"/>
      <c r="M300" s="47"/>
      <c r="N300" s="237"/>
      <c r="O300" s="238"/>
      <c r="P300" s="87"/>
      <c r="Q300" s="87"/>
      <c r="R300" s="87"/>
      <c r="S300" s="87"/>
      <c r="T300" s="87"/>
      <c r="U300" s="87"/>
      <c r="V300" s="87"/>
      <c r="W300" s="87"/>
      <c r="X300" s="88"/>
      <c r="Y300" s="41"/>
      <c r="Z300" s="41"/>
      <c r="AA300" s="41"/>
      <c r="AB300" s="41"/>
      <c r="AC300" s="41"/>
      <c r="AD300" s="41"/>
      <c r="AE300" s="41"/>
      <c r="AT300" s="20" t="s">
        <v>204</v>
      </c>
      <c r="AU300" s="20" t="s">
        <v>84</v>
      </c>
    </row>
    <row r="301" s="13" customFormat="1">
      <c r="A301" s="13"/>
      <c r="B301" s="239"/>
      <c r="C301" s="240"/>
      <c r="D301" s="241" t="s">
        <v>206</v>
      </c>
      <c r="E301" s="242" t="s">
        <v>20</v>
      </c>
      <c r="F301" s="243" t="s">
        <v>2774</v>
      </c>
      <c r="G301" s="240"/>
      <c r="H301" s="242" t="s">
        <v>20</v>
      </c>
      <c r="I301" s="244"/>
      <c r="J301" s="244"/>
      <c r="K301" s="240"/>
      <c r="L301" s="240"/>
      <c r="M301" s="245"/>
      <c r="N301" s="246"/>
      <c r="O301" s="247"/>
      <c r="P301" s="247"/>
      <c r="Q301" s="247"/>
      <c r="R301" s="247"/>
      <c r="S301" s="247"/>
      <c r="T301" s="247"/>
      <c r="U301" s="247"/>
      <c r="V301" s="247"/>
      <c r="W301" s="247"/>
      <c r="X301" s="248"/>
      <c r="Y301" s="13"/>
      <c r="Z301" s="13"/>
      <c r="AA301" s="13"/>
      <c r="AB301" s="13"/>
      <c r="AC301" s="13"/>
      <c r="AD301" s="13"/>
      <c r="AE301" s="13"/>
      <c r="AT301" s="249" t="s">
        <v>206</v>
      </c>
      <c r="AU301" s="249" t="s">
        <v>84</v>
      </c>
      <c r="AV301" s="13" t="s">
        <v>82</v>
      </c>
      <c r="AW301" s="13" t="s">
        <v>5</v>
      </c>
      <c r="AX301" s="13" t="s">
        <v>74</v>
      </c>
      <c r="AY301" s="249" t="s">
        <v>194</v>
      </c>
    </row>
    <row r="302" s="13" customFormat="1">
      <c r="A302" s="13"/>
      <c r="B302" s="239"/>
      <c r="C302" s="240"/>
      <c r="D302" s="241" t="s">
        <v>206</v>
      </c>
      <c r="E302" s="242" t="s">
        <v>20</v>
      </c>
      <c r="F302" s="243" t="s">
        <v>2874</v>
      </c>
      <c r="G302" s="240"/>
      <c r="H302" s="242" t="s">
        <v>20</v>
      </c>
      <c r="I302" s="244"/>
      <c r="J302" s="244"/>
      <c r="K302" s="240"/>
      <c r="L302" s="240"/>
      <c r="M302" s="245"/>
      <c r="N302" s="246"/>
      <c r="O302" s="247"/>
      <c r="P302" s="247"/>
      <c r="Q302" s="247"/>
      <c r="R302" s="247"/>
      <c r="S302" s="247"/>
      <c r="T302" s="247"/>
      <c r="U302" s="247"/>
      <c r="V302" s="247"/>
      <c r="W302" s="247"/>
      <c r="X302" s="248"/>
      <c r="Y302" s="13"/>
      <c r="Z302" s="13"/>
      <c r="AA302" s="13"/>
      <c r="AB302" s="13"/>
      <c r="AC302" s="13"/>
      <c r="AD302" s="13"/>
      <c r="AE302" s="13"/>
      <c r="AT302" s="249" t="s">
        <v>206</v>
      </c>
      <c r="AU302" s="249" t="s">
        <v>84</v>
      </c>
      <c r="AV302" s="13" t="s">
        <v>82</v>
      </c>
      <c r="AW302" s="13" t="s">
        <v>5</v>
      </c>
      <c r="AX302" s="13" t="s">
        <v>74</v>
      </c>
      <c r="AY302" s="249" t="s">
        <v>194</v>
      </c>
    </row>
    <row r="303" s="13" customFormat="1">
      <c r="A303" s="13"/>
      <c r="B303" s="239"/>
      <c r="C303" s="240"/>
      <c r="D303" s="241" t="s">
        <v>206</v>
      </c>
      <c r="E303" s="242" t="s">
        <v>20</v>
      </c>
      <c r="F303" s="243" t="s">
        <v>2875</v>
      </c>
      <c r="G303" s="240"/>
      <c r="H303" s="242" t="s">
        <v>20</v>
      </c>
      <c r="I303" s="244"/>
      <c r="J303" s="244"/>
      <c r="K303" s="240"/>
      <c r="L303" s="240"/>
      <c r="M303" s="245"/>
      <c r="N303" s="246"/>
      <c r="O303" s="247"/>
      <c r="P303" s="247"/>
      <c r="Q303" s="247"/>
      <c r="R303" s="247"/>
      <c r="S303" s="247"/>
      <c r="T303" s="247"/>
      <c r="U303" s="247"/>
      <c r="V303" s="247"/>
      <c r="W303" s="247"/>
      <c r="X303" s="248"/>
      <c r="Y303" s="13"/>
      <c r="Z303" s="13"/>
      <c r="AA303" s="13"/>
      <c r="AB303" s="13"/>
      <c r="AC303" s="13"/>
      <c r="AD303" s="13"/>
      <c r="AE303" s="13"/>
      <c r="AT303" s="249" t="s">
        <v>206</v>
      </c>
      <c r="AU303" s="249" t="s">
        <v>84</v>
      </c>
      <c r="AV303" s="13" t="s">
        <v>82</v>
      </c>
      <c r="AW303" s="13" t="s">
        <v>5</v>
      </c>
      <c r="AX303" s="13" t="s">
        <v>74</v>
      </c>
      <c r="AY303" s="249" t="s">
        <v>194</v>
      </c>
    </row>
    <row r="304" s="14" customFormat="1">
      <c r="A304" s="14"/>
      <c r="B304" s="250"/>
      <c r="C304" s="251"/>
      <c r="D304" s="241" t="s">
        <v>206</v>
      </c>
      <c r="E304" s="252" t="s">
        <v>20</v>
      </c>
      <c r="F304" s="253" t="s">
        <v>2876</v>
      </c>
      <c r="G304" s="251"/>
      <c r="H304" s="254">
        <v>1.0800000000000001</v>
      </c>
      <c r="I304" s="255"/>
      <c r="J304" s="255"/>
      <c r="K304" s="251"/>
      <c r="L304" s="251"/>
      <c r="M304" s="256"/>
      <c r="N304" s="257"/>
      <c r="O304" s="258"/>
      <c r="P304" s="258"/>
      <c r="Q304" s="258"/>
      <c r="R304" s="258"/>
      <c r="S304" s="258"/>
      <c r="T304" s="258"/>
      <c r="U304" s="258"/>
      <c r="V304" s="258"/>
      <c r="W304" s="258"/>
      <c r="X304" s="259"/>
      <c r="Y304" s="14"/>
      <c r="Z304" s="14"/>
      <c r="AA304" s="14"/>
      <c r="AB304" s="14"/>
      <c r="AC304" s="14"/>
      <c r="AD304" s="14"/>
      <c r="AE304" s="14"/>
      <c r="AT304" s="260" t="s">
        <v>206</v>
      </c>
      <c r="AU304" s="260" t="s">
        <v>84</v>
      </c>
      <c r="AV304" s="14" t="s">
        <v>84</v>
      </c>
      <c r="AW304" s="14" t="s">
        <v>5</v>
      </c>
      <c r="AX304" s="14" t="s">
        <v>74</v>
      </c>
      <c r="AY304" s="260" t="s">
        <v>194</v>
      </c>
    </row>
    <row r="305" s="13" customFormat="1">
      <c r="A305" s="13"/>
      <c r="B305" s="239"/>
      <c r="C305" s="240"/>
      <c r="D305" s="241" t="s">
        <v>206</v>
      </c>
      <c r="E305" s="242" t="s">
        <v>20</v>
      </c>
      <c r="F305" s="243" t="s">
        <v>2780</v>
      </c>
      <c r="G305" s="240"/>
      <c r="H305" s="242" t="s">
        <v>20</v>
      </c>
      <c r="I305" s="244"/>
      <c r="J305" s="244"/>
      <c r="K305" s="240"/>
      <c r="L305" s="240"/>
      <c r="M305" s="245"/>
      <c r="N305" s="246"/>
      <c r="O305" s="247"/>
      <c r="P305" s="247"/>
      <c r="Q305" s="247"/>
      <c r="R305" s="247"/>
      <c r="S305" s="247"/>
      <c r="T305" s="247"/>
      <c r="U305" s="247"/>
      <c r="V305" s="247"/>
      <c r="W305" s="247"/>
      <c r="X305" s="248"/>
      <c r="Y305" s="13"/>
      <c r="Z305" s="13"/>
      <c r="AA305" s="13"/>
      <c r="AB305" s="13"/>
      <c r="AC305" s="13"/>
      <c r="AD305" s="13"/>
      <c r="AE305" s="13"/>
      <c r="AT305" s="249" t="s">
        <v>206</v>
      </c>
      <c r="AU305" s="249" t="s">
        <v>84</v>
      </c>
      <c r="AV305" s="13" t="s">
        <v>82</v>
      </c>
      <c r="AW305" s="13" t="s">
        <v>5</v>
      </c>
      <c r="AX305" s="13" t="s">
        <v>74</v>
      </c>
      <c r="AY305" s="249" t="s">
        <v>194</v>
      </c>
    </row>
    <row r="306" s="13" customFormat="1">
      <c r="A306" s="13"/>
      <c r="B306" s="239"/>
      <c r="C306" s="240"/>
      <c r="D306" s="241" t="s">
        <v>206</v>
      </c>
      <c r="E306" s="242" t="s">
        <v>20</v>
      </c>
      <c r="F306" s="243" t="s">
        <v>2774</v>
      </c>
      <c r="G306" s="240"/>
      <c r="H306" s="242" t="s">
        <v>20</v>
      </c>
      <c r="I306" s="244"/>
      <c r="J306" s="244"/>
      <c r="K306" s="240"/>
      <c r="L306" s="240"/>
      <c r="M306" s="245"/>
      <c r="N306" s="246"/>
      <c r="O306" s="247"/>
      <c r="P306" s="247"/>
      <c r="Q306" s="247"/>
      <c r="R306" s="247"/>
      <c r="S306" s="247"/>
      <c r="T306" s="247"/>
      <c r="U306" s="247"/>
      <c r="V306" s="247"/>
      <c r="W306" s="247"/>
      <c r="X306" s="248"/>
      <c r="Y306" s="13"/>
      <c r="Z306" s="13"/>
      <c r="AA306" s="13"/>
      <c r="AB306" s="13"/>
      <c r="AC306" s="13"/>
      <c r="AD306" s="13"/>
      <c r="AE306" s="13"/>
      <c r="AT306" s="249" t="s">
        <v>206</v>
      </c>
      <c r="AU306" s="249" t="s">
        <v>84</v>
      </c>
      <c r="AV306" s="13" t="s">
        <v>82</v>
      </c>
      <c r="AW306" s="13" t="s">
        <v>5</v>
      </c>
      <c r="AX306" s="13" t="s">
        <v>74</v>
      </c>
      <c r="AY306" s="249" t="s">
        <v>194</v>
      </c>
    </row>
    <row r="307" s="13" customFormat="1">
      <c r="A307" s="13"/>
      <c r="B307" s="239"/>
      <c r="C307" s="240"/>
      <c r="D307" s="241" t="s">
        <v>206</v>
      </c>
      <c r="E307" s="242" t="s">
        <v>20</v>
      </c>
      <c r="F307" s="243" t="s">
        <v>2874</v>
      </c>
      <c r="G307" s="240"/>
      <c r="H307" s="242" t="s">
        <v>20</v>
      </c>
      <c r="I307" s="244"/>
      <c r="J307" s="244"/>
      <c r="K307" s="240"/>
      <c r="L307" s="240"/>
      <c r="M307" s="245"/>
      <c r="N307" s="246"/>
      <c r="O307" s="247"/>
      <c r="P307" s="247"/>
      <c r="Q307" s="247"/>
      <c r="R307" s="247"/>
      <c r="S307" s="247"/>
      <c r="T307" s="247"/>
      <c r="U307" s="247"/>
      <c r="V307" s="247"/>
      <c r="W307" s="247"/>
      <c r="X307" s="248"/>
      <c r="Y307" s="13"/>
      <c r="Z307" s="13"/>
      <c r="AA307" s="13"/>
      <c r="AB307" s="13"/>
      <c r="AC307" s="13"/>
      <c r="AD307" s="13"/>
      <c r="AE307" s="13"/>
      <c r="AT307" s="249" t="s">
        <v>206</v>
      </c>
      <c r="AU307" s="249" t="s">
        <v>84</v>
      </c>
      <c r="AV307" s="13" t="s">
        <v>82</v>
      </c>
      <c r="AW307" s="13" t="s">
        <v>5</v>
      </c>
      <c r="AX307" s="13" t="s">
        <v>74</v>
      </c>
      <c r="AY307" s="249" t="s">
        <v>194</v>
      </c>
    </row>
    <row r="308" s="13" customFormat="1">
      <c r="A308" s="13"/>
      <c r="B308" s="239"/>
      <c r="C308" s="240"/>
      <c r="D308" s="241" t="s">
        <v>206</v>
      </c>
      <c r="E308" s="242" t="s">
        <v>20</v>
      </c>
      <c r="F308" s="243" t="s">
        <v>2875</v>
      </c>
      <c r="G308" s="240"/>
      <c r="H308" s="242" t="s">
        <v>20</v>
      </c>
      <c r="I308" s="244"/>
      <c r="J308" s="244"/>
      <c r="K308" s="240"/>
      <c r="L308" s="240"/>
      <c r="M308" s="245"/>
      <c r="N308" s="246"/>
      <c r="O308" s="247"/>
      <c r="P308" s="247"/>
      <c r="Q308" s="247"/>
      <c r="R308" s="247"/>
      <c r="S308" s="247"/>
      <c r="T308" s="247"/>
      <c r="U308" s="247"/>
      <c r="V308" s="247"/>
      <c r="W308" s="247"/>
      <c r="X308" s="248"/>
      <c r="Y308" s="13"/>
      <c r="Z308" s="13"/>
      <c r="AA308" s="13"/>
      <c r="AB308" s="13"/>
      <c r="AC308" s="13"/>
      <c r="AD308" s="13"/>
      <c r="AE308" s="13"/>
      <c r="AT308" s="249" t="s">
        <v>206</v>
      </c>
      <c r="AU308" s="249" t="s">
        <v>84</v>
      </c>
      <c r="AV308" s="13" t="s">
        <v>82</v>
      </c>
      <c r="AW308" s="13" t="s">
        <v>5</v>
      </c>
      <c r="AX308" s="13" t="s">
        <v>74</v>
      </c>
      <c r="AY308" s="249" t="s">
        <v>194</v>
      </c>
    </row>
    <row r="309" s="14" customFormat="1">
      <c r="A309" s="14"/>
      <c r="B309" s="250"/>
      <c r="C309" s="251"/>
      <c r="D309" s="241" t="s">
        <v>206</v>
      </c>
      <c r="E309" s="252" t="s">
        <v>20</v>
      </c>
      <c r="F309" s="253" t="s">
        <v>2877</v>
      </c>
      <c r="G309" s="251"/>
      <c r="H309" s="254">
        <v>3.2400000000000002</v>
      </c>
      <c r="I309" s="255"/>
      <c r="J309" s="255"/>
      <c r="K309" s="251"/>
      <c r="L309" s="251"/>
      <c r="M309" s="256"/>
      <c r="N309" s="257"/>
      <c r="O309" s="258"/>
      <c r="P309" s="258"/>
      <c r="Q309" s="258"/>
      <c r="R309" s="258"/>
      <c r="S309" s="258"/>
      <c r="T309" s="258"/>
      <c r="U309" s="258"/>
      <c r="V309" s="258"/>
      <c r="W309" s="258"/>
      <c r="X309" s="259"/>
      <c r="Y309" s="14"/>
      <c r="Z309" s="14"/>
      <c r="AA309" s="14"/>
      <c r="AB309" s="14"/>
      <c r="AC309" s="14"/>
      <c r="AD309" s="14"/>
      <c r="AE309" s="14"/>
      <c r="AT309" s="260" t="s">
        <v>206</v>
      </c>
      <c r="AU309" s="260" t="s">
        <v>84</v>
      </c>
      <c r="AV309" s="14" t="s">
        <v>84</v>
      </c>
      <c r="AW309" s="14" t="s">
        <v>5</v>
      </c>
      <c r="AX309" s="14" t="s">
        <v>74</v>
      </c>
      <c r="AY309" s="260" t="s">
        <v>194</v>
      </c>
    </row>
    <row r="310" s="13" customFormat="1">
      <c r="A310" s="13"/>
      <c r="B310" s="239"/>
      <c r="C310" s="240"/>
      <c r="D310" s="241" t="s">
        <v>206</v>
      </c>
      <c r="E310" s="242" t="s">
        <v>20</v>
      </c>
      <c r="F310" s="243" t="s">
        <v>2782</v>
      </c>
      <c r="G310" s="240"/>
      <c r="H310" s="242" t="s">
        <v>20</v>
      </c>
      <c r="I310" s="244"/>
      <c r="J310" s="244"/>
      <c r="K310" s="240"/>
      <c r="L310" s="240"/>
      <c r="M310" s="245"/>
      <c r="N310" s="246"/>
      <c r="O310" s="247"/>
      <c r="P310" s="247"/>
      <c r="Q310" s="247"/>
      <c r="R310" s="247"/>
      <c r="S310" s="247"/>
      <c r="T310" s="247"/>
      <c r="U310" s="247"/>
      <c r="V310" s="247"/>
      <c r="W310" s="247"/>
      <c r="X310" s="248"/>
      <c r="Y310" s="13"/>
      <c r="Z310" s="13"/>
      <c r="AA310" s="13"/>
      <c r="AB310" s="13"/>
      <c r="AC310" s="13"/>
      <c r="AD310" s="13"/>
      <c r="AE310" s="13"/>
      <c r="AT310" s="249" t="s">
        <v>206</v>
      </c>
      <c r="AU310" s="249" t="s">
        <v>84</v>
      </c>
      <c r="AV310" s="13" t="s">
        <v>82</v>
      </c>
      <c r="AW310" s="13" t="s">
        <v>5</v>
      </c>
      <c r="AX310" s="13" t="s">
        <v>74</v>
      </c>
      <c r="AY310" s="249" t="s">
        <v>194</v>
      </c>
    </row>
    <row r="311" s="15" customFormat="1">
      <c r="A311" s="15"/>
      <c r="B311" s="261"/>
      <c r="C311" s="262"/>
      <c r="D311" s="241" t="s">
        <v>206</v>
      </c>
      <c r="E311" s="263" t="s">
        <v>20</v>
      </c>
      <c r="F311" s="264" t="s">
        <v>210</v>
      </c>
      <c r="G311" s="262"/>
      <c r="H311" s="265">
        <v>4.3200000000000003</v>
      </c>
      <c r="I311" s="266"/>
      <c r="J311" s="266"/>
      <c r="K311" s="262"/>
      <c r="L311" s="262"/>
      <c r="M311" s="267"/>
      <c r="N311" s="268"/>
      <c r="O311" s="269"/>
      <c r="P311" s="269"/>
      <c r="Q311" s="269"/>
      <c r="R311" s="269"/>
      <c r="S311" s="269"/>
      <c r="T311" s="269"/>
      <c r="U311" s="269"/>
      <c r="V311" s="269"/>
      <c r="W311" s="269"/>
      <c r="X311" s="270"/>
      <c r="Y311" s="15"/>
      <c r="Z311" s="15"/>
      <c r="AA311" s="15"/>
      <c r="AB311" s="15"/>
      <c r="AC311" s="15"/>
      <c r="AD311" s="15"/>
      <c r="AE311" s="15"/>
      <c r="AT311" s="271" t="s">
        <v>206</v>
      </c>
      <c r="AU311" s="271" t="s">
        <v>84</v>
      </c>
      <c r="AV311" s="15" t="s">
        <v>202</v>
      </c>
      <c r="AW311" s="15" t="s">
        <v>5</v>
      </c>
      <c r="AX311" s="15" t="s">
        <v>82</v>
      </c>
      <c r="AY311" s="271" t="s">
        <v>194</v>
      </c>
    </row>
    <row r="312" s="2" customFormat="1" ht="24.15" customHeight="1">
      <c r="A312" s="41"/>
      <c r="B312" s="42"/>
      <c r="C312" s="220" t="s">
        <v>291</v>
      </c>
      <c r="D312" s="220" t="s">
        <v>197</v>
      </c>
      <c r="E312" s="221" t="s">
        <v>2878</v>
      </c>
      <c r="F312" s="222" t="s">
        <v>2879</v>
      </c>
      <c r="G312" s="223" t="s">
        <v>200</v>
      </c>
      <c r="H312" s="224">
        <v>11.52</v>
      </c>
      <c r="I312" s="225"/>
      <c r="J312" s="225"/>
      <c r="K312" s="226">
        <f>ROUND(P312*H312,2)</f>
        <v>0</v>
      </c>
      <c r="L312" s="222" t="s">
        <v>201</v>
      </c>
      <c r="M312" s="47"/>
      <c r="N312" s="227" t="s">
        <v>20</v>
      </c>
      <c r="O312" s="228" t="s">
        <v>43</v>
      </c>
      <c r="P312" s="229">
        <f>I312+J312</f>
        <v>0</v>
      </c>
      <c r="Q312" s="229">
        <f>ROUND(I312*H312,2)</f>
        <v>0</v>
      </c>
      <c r="R312" s="229">
        <f>ROUND(J312*H312,2)</f>
        <v>0</v>
      </c>
      <c r="S312" s="87"/>
      <c r="T312" s="230">
        <f>S312*H312</f>
        <v>0</v>
      </c>
      <c r="U312" s="230">
        <v>0</v>
      </c>
      <c r="V312" s="230">
        <f>U312*H312</f>
        <v>0</v>
      </c>
      <c r="W312" s="230">
        <v>0.062</v>
      </c>
      <c r="X312" s="231">
        <f>W312*H312</f>
        <v>0.71423999999999999</v>
      </c>
      <c r="Y312" s="41"/>
      <c r="Z312" s="41"/>
      <c r="AA312" s="41"/>
      <c r="AB312" s="41"/>
      <c r="AC312" s="41"/>
      <c r="AD312" s="41"/>
      <c r="AE312" s="41"/>
      <c r="AR312" s="232" t="s">
        <v>202</v>
      </c>
      <c r="AT312" s="232" t="s">
        <v>197</v>
      </c>
      <c r="AU312" s="232" t="s">
        <v>84</v>
      </c>
      <c r="AY312" s="20" t="s">
        <v>194</v>
      </c>
      <c r="BE312" s="233">
        <f>IF(O312="základní",K312,0)</f>
        <v>0</v>
      </c>
      <c r="BF312" s="233">
        <f>IF(O312="snížená",K312,0)</f>
        <v>0</v>
      </c>
      <c r="BG312" s="233">
        <f>IF(O312="zákl. přenesená",K312,0)</f>
        <v>0</v>
      </c>
      <c r="BH312" s="233">
        <f>IF(O312="sníž. přenesená",K312,0)</f>
        <v>0</v>
      </c>
      <c r="BI312" s="233">
        <f>IF(O312="nulová",K312,0)</f>
        <v>0</v>
      </c>
      <c r="BJ312" s="20" t="s">
        <v>82</v>
      </c>
      <c r="BK312" s="233">
        <f>ROUND(P312*H312,2)</f>
        <v>0</v>
      </c>
      <c r="BL312" s="20" t="s">
        <v>202</v>
      </c>
      <c r="BM312" s="232" t="s">
        <v>2880</v>
      </c>
    </row>
    <row r="313" s="2" customFormat="1">
      <c r="A313" s="41"/>
      <c r="B313" s="42"/>
      <c r="C313" s="43"/>
      <c r="D313" s="234" t="s">
        <v>204</v>
      </c>
      <c r="E313" s="43"/>
      <c r="F313" s="235" t="s">
        <v>2881</v>
      </c>
      <c r="G313" s="43"/>
      <c r="H313" s="43"/>
      <c r="I313" s="236"/>
      <c r="J313" s="236"/>
      <c r="K313" s="43"/>
      <c r="L313" s="43"/>
      <c r="M313" s="47"/>
      <c r="N313" s="237"/>
      <c r="O313" s="238"/>
      <c r="P313" s="87"/>
      <c r="Q313" s="87"/>
      <c r="R313" s="87"/>
      <c r="S313" s="87"/>
      <c r="T313" s="87"/>
      <c r="U313" s="87"/>
      <c r="V313" s="87"/>
      <c r="W313" s="87"/>
      <c r="X313" s="88"/>
      <c r="Y313" s="41"/>
      <c r="Z313" s="41"/>
      <c r="AA313" s="41"/>
      <c r="AB313" s="41"/>
      <c r="AC313" s="41"/>
      <c r="AD313" s="41"/>
      <c r="AE313" s="41"/>
      <c r="AT313" s="20" t="s">
        <v>204</v>
      </c>
      <c r="AU313" s="20" t="s">
        <v>84</v>
      </c>
    </row>
    <row r="314" s="13" customFormat="1">
      <c r="A314" s="13"/>
      <c r="B314" s="239"/>
      <c r="C314" s="240"/>
      <c r="D314" s="241" t="s">
        <v>206</v>
      </c>
      <c r="E314" s="242" t="s">
        <v>20</v>
      </c>
      <c r="F314" s="243" t="s">
        <v>2774</v>
      </c>
      <c r="G314" s="240"/>
      <c r="H314" s="242" t="s">
        <v>20</v>
      </c>
      <c r="I314" s="244"/>
      <c r="J314" s="244"/>
      <c r="K314" s="240"/>
      <c r="L314" s="240"/>
      <c r="M314" s="245"/>
      <c r="N314" s="246"/>
      <c r="O314" s="247"/>
      <c r="P314" s="247"/>
      <c r="Q314" s="247"/>
      <c r="R314" s="247"/>
      <c r="S314" s="247"/>
      <c r="T314" s="247"/>
      <c r="U314" s="247"/>
      <c r="V314" s="247"/>
      <c r="W314" s="247"/>
      <c r="X314" s="248"/>
      <c r="Y314" s="13"/>
      <c r="Z314" s="13"/>
      <c r="AA314" s="13"/>
      <c r="AB314" s="13"/>
      <c r="AC314" s="13"/>
      <c r="AD314" s="13"/>
      <c r="AE314" s="13"/>
      <c r="AT314" s="249" t="s">
        <v>206</v>
      </c>
      <c r="AU314" s="249" t="s">
        <v>84</v>
      </c>
      <c r="AV314" s="13" t="s">
        <v>82</v>
      </c>
      <c r="AW314" s="13" t="s">
        <v>5</v>
      </c>
      <c r="AX314" s="13" t="s">
        <v>74</v>
      </c>
      <c r="AY314" s="249" t="s">
        <v>194</v>
      </c>
    </row>
    <row r="315" s="13" customFormat="1">
      <c r="A315" s="13"/>
      <c r="B315" s="239"/>
      <c r="C315" s="240"/>
      <c r="D315" s="241" t="s">
        <v>206</v>
      </c>
      <c r="E315" s="242" t="s">
        <v>20</v>
      </c>
      <c r="F315" s="243" t="s">
        <v>2874</v>
      </c>
      <c r="G315" s="240"/>
      <c r="H315" s="242" t="s">
        <v>20</v>
      </c>
      <c r="I315" s="244"/>
      <c r="J315" s="244"/>
      <c r="K315" s="240"/>
      <c r="L315" s="240"/>
      <c r="M315" s="245"/>
      <c r="N315" s="246"/>
      <c r="O315" s="247"/>
      <c r="P315" s="247"/>
      <c r="Q315" s="247"/>
      <c r="R315" s="247"/>
      <c r="S315" s="247"/>
      <c r="T315" s="247"/>
      <c r="U315" s="247"/>
      <c r="V315" s="247"/>
      <c r="W315" s="247"/>
      <c r="X315" s="248"/>
      <c r="Y315" s="13"/>
      <c r="Z315" s="13"/>
      <c r="AA315" s="13"/>
      <c r="AB315" s="13"/>
      <c r="AC315" s="13"/>
      <c r="AD315" s="13"/>
      <c r="AE315" s="13"/>
      <c r="AT315" s="249" t="s">
        <v>206</v>
      </c>
      <c r="AU315" s="249" t="s">
        <v>84</v>
      </c>
      <c r="AV315" s="13" t="s">
        <v>82</v>
      </c>
      <c r="AW315" s="13" t="s">
        <v>5</v>
      </c>
      <c r="AX315" s="13" t="s">
        <v>74</v>
      </c>
      <c r="AY315" s="249" t="s">
        <v>194</v>
      </c>
    </row>
    <row r="316" s="13" customFormat="1">
      <c r="A316" s="13"/>
      <c r="B316" s="239"/>
      <c r="C316" s="240"/>
      <c r="D316" s="241" t="s">
        <v>206</v>
      </c>
      <c r="E316" s="242" t="s">
        <v>20</v>
      </c>
      <c r="F316" s="243" t="s">
        <v>2875</v>
      </c>
      <c r="G316" s="240"/>
      <c r="H316" s="242" t="s">
        <v>20</v>
      </c>
      <c r="I316" s="244"/>
      <c r="J316" s="244"/>
      <c r="K316" s="240"/>
      <c r="L316" s="240"/>
      <c r="M316" s="245"/>
      <c r="N316" s="246"/>
      <c r="O316" s="247"/>
      <c r="P316" s="247"/>
      <c r="Q316" s="247"/>
      <c r="R316" s="247"/>
      <c r="S316" s="247"/>
      <c r="T316" s="247"/>
      <c r="U316" s="247"/>
      <c r="V316" s="247"/>
      <c r="W316" s="247"/>
      <c r="X316" s="248"/>
      <c r="Y316" s="13"/>
      <c r="Z316" s="13"/>
      <c r="AA316" s="13"/>
      <c r="AB316" s="13"/>
      <c r="AC316" s="13"/>
      <c r="AD316" s="13"/>
      <c r="AE316" s="13"/>
      <c r="AT316" s="249" t="s">
        <v>206</v>
      </c>
      <c r="AU316" s="249" t="s">
        <v>84</v>
      </c>
      <c r="AV316" s="13" t="s">
        <v>82</v>
      </c>
      <c r="AW316" s="13" t="s">
        <v>5</v>
      </c>
      <c r="AX316" s="13" t="s">
        <v>74</v>
      </c>
      <c r="AY316" s="249" t="s">
        <v>194</v>
      </c>
    </row>
    <row r="317" s="14" customFormat="1">
      <c r="A317" s="14"/>
      <c r="B317" s="250"/>
      <c r="C317" s="251"/>
      <c r="D317" s="241" t="s">
        <v>206</v>
      </c>
      <c r="E317" s="252" t="s">
        <v>20</v>
      </c>
      <c r="F317" s="253" t="s">
        <v>2882</v>
      </c>
      <c r="G317" s="251"/>
      <c r="H317" s="254">
        <v>2.8799999999999999</v>
      </c>
      <c r="I317" s="255"/>
      <c r="J317" s="255"/>
      <c r="K317" s="251"/>
      <c r="L317" s="251"/>
      <c r="M317" s="256"/>
      <c r="N317" s="257"/>
      <c r="O317" s="258"/>
      <c r="P317" s="258"/>
      <c r="Q317" s="258"/>
      <c r="R317" s="258"/>
      <c r="S317" s="258"/>
      <c r="T317" s="258"/>
      <c r="U317" s="258"/>
      <c r="V317" s="258"/>
      <c r="W317" s="258"/>
      <c r="X317" s="259"/>
      <c r="Y317" s="14"/>
      <c r="Z317" s="14"/>
      <c r="AA317" s="14"/>
      <c r="AB317" s="14"/>
      <c r="AC317" s="14"/>
      <c r="AD317" s="14"/>
      <c r="AE317" s="14"/>
      <c r="AT317" s="260" t="s">
        <v>206</v>
      </c>
      <c r="AU317" s="260" t="s">
        <v>84</v>
      </c>
      <c r="AV317" s="14" t="s">
        <v>84</v>
      </c>
      <c r="AW317" s="14" t="s">
        <v>5</v>
      </c>
      <c r="AX317" s="14" t="s">
        <v>74</v>
      </c>
      <c r="AY317" s="260" t="s">
        <v>194</v>
      </c>
    </row>
    <row r="318" s="13" customFormat="1">
      <c r="A318" s="13"/>
      <c r="B318" s="239"/>
      <c r="C318" s="240"/>
      <c r="D318" s="241" t="s">
        <v>206</v>
      </c>
      <c r="E318" s="242" t="s">
        <v>20</v>
      </c>
      <c r="F318" s="243" t="s">
        <v>2780</v>
      </c>
      <c r="G318" s="240"/>
      <c r="H318" s="242" t="s">
        <v>20</v>
      </c>
      <c r="I318" s="244"/>
      <c r="J318" s="244"/>
      <c r="K318" s="240"/>
      <c r="L318" s="240"/>
      <c r="M318" s="245"/>
      <c r="N318" s="246"/>
      <c r="O318" s="247"/>
      <c r="P318" s="247"/>
      <c r="Q318" s="247"/>
      <c r="R318" s="247"/>
      <c r="S318" s="247"/>
      <c r="T318" s="247"/>
      <c r="U318" s="247"/>
      <c r="V318" s="247"/>
      <c r="W318" s="247"/>
      <c r="X318" s="248"/>
      <c r="Y318" s="13"/>
      <c r="Z318" s="13"/>
      <c r="AA318" s="13"/>
      <c r="AB318" s="13"/>
      <c r="AC318" s="13"/>
      <c r="AD318" s="13"/>
      <c r="AE318" s="13"/>
      <c r="AT318" s="249" t="s">
        <v>206</v>
      </c>
      <c r="AU318" s="249" t="s">
        <v>84</v>
      </c>
      <c r="AV318" s="13" t="s">
        <v>82</v>
      </c>
      <c r="AW318" s="13" t="s">
        <v>5</v>
      </c>
      <c r="AX318" s="13" t="s">
        <v>74</v>
      </c>
      <c r="AY318" s="249" t="s">
        <v>194</v>
      </c>
    </row>
    <row r="319" s="13" customFormat="1">
      <c r="A319" s="13"/>
      <c r="B319" s="239"/>
      <c r="C319" s="240"/>
      <c r="D319" s="241" t="s">
        <v>206</v>
      </c>
      <c r="E319" s="242" t="s">
        <v>20</v>
      </c>
      <c r="F319" s="243" t="s">
        <v>2774</v>
      </c>
      <c r="G319" s="240"/>
      <c r="H319" s="242" t="s">
        <v>20</v>
      </c>
      <c r="I319" s="244"/>
      <c r="J319" s="244"/>
      <c r="K319" s="240"/>
      <c r="L319" s="240"/>
      <c r="M319" s="245"/>
      <c r="N319" s="246"/>
      <c r="O319" s="247"/>
      <c r="P319" s="247"/>
      <c r="Q319" s="247"/>
      <c r="R319" s="247"/>
      <c r="S319" s="247"/>
      <c r="T319" s="247"/>
      <c r="U319" s="247"/>
      <c r="V319" s="247"/>
      <c r="W319" s="247"/>
      <c r="X319" s="248"/>
      <c r="Y319" s="13"/>
      <c r="Z319" s="13"/>
      <c r="AA319" s="13"/>
      <c r="AB319" s="13"/>
      <c r="AC319" s="13"/>
      <c r="AD319" s="13"/>
      <c r="AE319" s="13"/>
      <c r="AT319" s="249" t="s">
        <v>206</v>
      </c>
      <c r="AU319" s="249" t="s">
        <v>84</v>
      </c>
      <c r="AV319" s="13" t="s">
        <v>82</v>
      </c>
      <c r="AW319" s="13" t="s">
        <v>5</v>
      </c>
      <c r="AX319" s="13" t="s">
        <v>74</v>
      </c>
      <c r="AY319" s="249" t="s">
        <v>194</v>
      </c>
    </row>
    <row r="320" s="13" customFormat="1">
      <c r="A320" s="13"/>
      <c r="B320" s="239"/>
      <c r="C320" s="240"/>
      <c r="D320" s="241" t="s">
        <v>206</v>
      </c>
      <c r="E320" s="242" t="s">
        <v>20</v>
      </c>
      <c r="F320" s="243" t="s">
        <v>2874</v>
      </c>
      <c r="G320" s="240"/>
      <c r="H320" s="242" t="s">
        <v>20</v>
      </c>
      <c r="I320" s="244"/>
      <c r="J320" s="244"/>
      <c r="K320" s="240"/>
      <c r="L320" s="240"/>
      <c r="M320" s="245"/>
      <c r="N320" s="246"/>
      <c r="O320" s="247"/>
      <c r="P320" s="247"/>
      <c r="Q320" s="247"/>
      <c r="R320" s="247"/>
      <c r="S320" s="247"/>
      <c r="T320" s="247"/>
      <c r="U320" s="247"/>
      <c r="V320" s="247"/>
      <c r="W320" s="247"/>
      <c r="X320" s="248"/>
      <c r="Y320" s="13"/>
      <c r="Z320" s="13"/>
      <c r="AA320" s="13"/>
      <c r="AB320" s="13"/>
      <c r="AC320" s="13"/>
      <c r="AD320" s="13"/>
      <c r="AE320" s="13"/>
      <c r="AT320" s="249" t="s">
        <v>206</v>
      </c>
      <c r="AU320" s="249" t="s">
        <v>84</v>
      </c>
      <c r="AV320" s="13" t="s">
        <v>82</v>
      </c>
      <c r="AW320" s="13" t="s">
        <v>5</v>
      </c>
      <c r="AX320" s="13" t="s">
        <v>74</v>
      </c>
      <c r="AY320" s="249" t="s">
        <v>194</v>
      </c>
    </row>
    <row r="321" s="13" customFormat="1">
      <c r="A321" s="13"/>
      <c r="B321" s="239"/>
      <c r="C321" s="240"/>
      <c r="D321" s="241" t="s">
        <v>206</v>
      </c>
      <c r="E321" s="242" t="s">
        <v>20</v>
      </c>
      <c r="F321" s="243" t="s">
        <v>2875</v>
      </c>
      <c r="G321" s="240"/>
      <c r="H321" s="242" t="s">
        <v>20</v>
      </c>
      <c r="I321" s="244"/>
      <c r="J321" s="244"/>
      <c r="K321" s="240"/>
      <c r="L321" s="240"/>
      <c r="M321" s="245"/>
      <c r="N321" s="246"/>
      <c r="O321" s="247"/>
      <c r="P321" s="247"/>
      <c r="Q321" s="247"/>
      <c r="R321" s="247"/>
      <c r="S321" s="247"/>
      <c r="T321" s="247"/>
      <c r="U321" s="247"/>
      <c r="V321" s="247"/>
      <c r="W321" s="247"/>
      <c r="X321" s="248"/>
      <c r="Y321" s="13"/>
      <c r="Z321" s="13"/>
      <c r="AA321" s="13"/>
      <c r="AB321" s="13"/>
      <c r="AC321" s="13"/>
      <c r="AD321" s="13"/>
      <c r="AE321" s="13"/>
      <c r="AT321" s="249" t="s">
        <v>206</v>
      </c>
      <c r="AU321" s="249" t="s">
        <v>84</v>
      </c>
      <c r="AV321" s="13" t="s">
        <v>82</v>
      </c>
      <c r="AW321" s="13" t="s">
        <v>5</v>
      </c>
      <c r="AX321" s="13" t="s">
        <v>74</v>
      </c>
      <c r="AY321" s="249" t="s">
        <v>194</v>
      </c>
    </row>
    <row r="322" s="14" customFormat="1">
      <c r="A322" s="14"/>
      <c r="B322" s="250"/>
      <c r="C322" s="251"/>
      <c r="D322" s="241" t="s">
        <v>206</v>
      </c>
      <c r="E322" s="252" t="s">
        <v>20</v>
      </c>
      <c r="F322" s="253" t="s">
        <v>2883</v>
      </c>
      <c r="G322" s="251"/>
      <c r="H322" s="254">
        <v>8.6400000000000006</v>
      </c>
      <c r="I322" s="255"/>
      <c r="J322" s="255"/>
      <c r="K322" s="251"/>
      <c r="L322" s="251"/>
      <c r="M322" s="256"/>
      <c r="N322" s="257"/>
      <c r="O322" s="258"/>
      <c r="P322" s="258"/>
      <c r="Q322" s="258"/>
      <c r="R322" s="258"/>
      <c r="S322" s="258"/>
      <c r="T322" s="258"/>
      <c r="U322" s="258"/>
      <c r="V322" s="258"/>
      <c r="W322" s="258"/>
      <c r="X322" s="259"/>
      <c r="Y322" s="14"/>
      <c r="Z322" s="14"/>
      <c r="AA322" s="14"/>
      <c r="AB322" s="14"/>
      <c r="AC322" s="14"/>
      <c r="AD322" s="14"/>
      <c r="AE322" s="14"/>
      <c r="AT322" s="260" t="s">
        <v>206</v>
      </c>
      <c r="AU322" s="260" t="s">
        <v>84</v>
      </c>
      <c r="AV322" s="14" t="s">
        <v>84</v>
      </c>
      <c r="AW322" s="14" t="s">
        <v>5</v>
      </c>
      <c r="AX322" s="14" t="s">
        <v>74</v>
      </c>
      <c r="AY322" s="260" t="s">
        <v>194</v>
      </c>
    </row>
    <row r="323" s="13" customFormat="1">
      <c r="A323" s="13"/>
      <c r="B323" s="239"/>
      <c r="C323" s="240"/>
      <c r="D323" s="241" t="s">
        <v>206</v>
      </c>
      <c r="E323" s="242" t="s">
        <v>20</v>
      </c>
      <c r="F323" s="243" t="s">
        <v>2782</v>
      </c>
      <c r="G323" s="240"/>
      <c r="H323" s="242" t="s">
        <v>20</v>
      </c>
      <c r="I323" s="244"/>
      <c r="J323" s="244"/>
      <c r="K323" s="240"/>
      <c r="L323" s="240"/>
      <c r="M323" s="245"/>
      <c r="N323" s="246"/>
      <c r="O323" s="247"/>
      <c r="P323" s="247"/>
      <c r="Q323" s="247"/>
      <c r="R323" s="247"/>
      <c r="S323" s="247"/>
      <c r="T323" s="247"/>
      <c r="U323" s="247"/>
      <c r="V323" s="247"/>
      <c r="W323" s="247"/>
      <c r="X323" s="248"/>
      <c r="Y323" s="13"/>
      <c r="Z323" s="13"/>
      <c r="AA323" s="13"/>
      <c r="AB323" s="13"/>
      <c r="AC323" s="13"/>
      <c r="AD323" s="13"/>
      <c r="AE323" s="13"/>
      <c r="AT323" s="249" t="s">
        <v>206</v>
      </c>
      <c r="AU323" s="249" t="s">
        <v>84</v>
      </c>
      <c r="AV323" s="13" t="s">
        <v>82</v>
      </c>
      <c r="AW323" s="13" t="s">
        <v>5</v>
      </c>
      <c r="AX323" s="13" t="s">
        <v>74</v>
      </c>
      <c r="AY323" s="249" t="s">
        <v>194</v>
      </c>
    </row>
    <row r="324" s="15" customFormat="1">
      <c r="A324" s="15"/>
      <c r="B324" s="261"/>
      <c r="C324" s="262"/>
      <c r="D324" s="241" t="s">
        <v>206</v>
      </c>
      <c r="E324" s="263" t="s">
        <v>20</v>
      </c>
      <c r="F324" s="264" t="s">
        <v>210</v>
      </c>
      <c r="G324" s="262"/>
      <c r="H324" s="265">
        <v>11.52</v>
      </c>
      <c r="I324" s="266"/>
      <c r="J324" s="266"/>
      <c r="K324" s="262"/>
      <c r="L324" s="262"/>
      <c r="M324" s="267"/>
      <c r="N324" s="268"/>
      <c r="O324" s="269"/>
      <c r="P324" s="269"/>
      <c r="Q324" s="269"/>
      <c r="R324" s="269"/>
      <c r="S324" s="269"/>
      <c r="T324" s="269"/>
      <c r="U324" s="269"/>
      <c r="V324" s="269"/>
      <c r="W324" s="269"/>
      <c r="X324" s="270"/>
      <c r="Y324" s="15"/>
      <c r="Z324" s="15"/>
      <c r="AA324" s="15"/>
      <c r="AB324" s="15"/>
      <c r="AC324" s="15"/>
      <c r="AD324" s="15"/>
      <c r="AE324" s="15"/>
      <c r="AT324" s="271" t="s">
        <v>206</v>
      </c>
      <c r="AU324" s="271" t="s">
        <v>84</v>
      </c>
      <c r="AV324" s="15" t="s">
        <v>202</v>
      </c>
      <c r="AW324" s="15" t="s">
        <v>5</v>
      </c>
      <c r="AX324" s="15" t="s">
        <v>82</v>
      </c>
      <c r="AY324" s="271" t="s">
        <v>194</v>
      </c>
    </row>
    <row r="325" s="2" customFormat="1" ht="24.15" customHeight="1">
      <c r="A325" s="41"/>
      <c r="B325" s="42"/>
      <c r="C325" s="220" t="s">
        <v>287</v>
      </c>
      <c r="D325" s="220" t="s">
        <v>197</v>
      </c>
      <c r="E325" s="221" t="s">
        <v>2884</v>
      </c>
      <c r="F325" s="222" t="s">
        <v>2885</v>
      </c>
      <c r="G325" s="223" t="s">
        <v>200</v>
      </c>
      <c r="H325" s="224">
        <v>18.399999999999999</v>
      </c>
      <c r="I325" s="225"/>
      <c r="J325" s="225"/>
      <c r="K325" s="226">
        <f>ROUND(P325*H325,2)</f>
        <v>0</v>
      </c>
      <c r="L325" s="222" t="s">
        <v>201</v>
      </c>
      <c r="M325" s="47"/>
      <c r="N325" s="227" t="s">
        <v>20</v>
      </c>
      <c r="O325" s="228" t="s">
        <v>43</v>
      </c>
      <c r="P325" s="229">
        <f>I325+J325</f>
        <v>0</v>
      </c>
      <c r="Q325" s="229">
        <f>ROUND(I325*H325,2)</f>
        <v>0</v>
      </c>
      <c r="R325" s="229">
        <f>ROUND(J325*H325,2)</f>
        <v>0</v>
      </c>
      <c r="S325" s="87"/>
      <c r="T325" s="230">
        <f>S325*H325</f>
        <v>0</v>
      </c>
      <c r="U325" s="230">
        <v>0</v>
      </c>
      <c r="V325" s="230">
        <f>U325*H325</f>
        <v>0</v>
      </c>
      <c r="W325" s="230">
        <v>0.075999999999999998</v>
      </c>
      <c r="X325" s="231">
        <f>W325*H325</f>
        <v>1.3983999999999999</v>
      </c>
      <c r="Y325" s="41"/>
      <c r="Z325" s="41"/>
      <c r="AA325" s="41"/>
      <c r="AB325" s="41"/>
      <c r="AC325" s="41"/>
      <c r="AD325" s="41"/>
      <c r="AE325" s="41"/>
      <c r="AR325" s="232" t="s">
        <v>202</v>
      </c>
      <c r="AT325" s="232" t="s">
        <v>197</v>
      </c>
      <c r="AU325" s="232" t="s">
        <v>84</v>
      </c>
      <c r="AY325" s="20" t="s">
        <v>194</v>
      </c>
      <c r="BE325" s="233">
        <f>IF(O325="základní",K325,0)</f>
        <v>0</v>
      </c>
      <c r="BF325" s="233">
        <f>IF(O325="snížená",K325,0)</f>
        <v>0</v>
      </c>
      <c r="BG325" s="233">
        <f>IF(O325="zákl. přenesená",K325,0)</f>
        <v>0</v>
      </c>
      <c r="BH325" s="233">
        <f>IF(O325="sníž. přenesená",K325,0)</f>
        <v>0</v>
      </c>
      <c r="BI325" s="233">
        <f>IF(O325="nulová",K325,0)</f>
        <v>0</v>
      </c>
      <c r="BJ325" s="20" t="s">
        <v>82</v>
      </c>
      <c r="BK325" s="233">
        <f>ROUND(P325*H325,2)</f>
        <v>0</v>
      </c>
      <c r="BL325" s="20" t="s">
        <v>202</v>
      </c>
      <c r="BM325" s="232" t="s">
        <v>2886</v>
      </c>
    </row>
    <row r="326" s="2" customFormat="1">
      <c r="A326" s="41"/>
      <c r="B326" s="42"/>
      <c r="C326" s="43"/>
      <c r="D326" s="234" t="s">
        <v>204</v>
      </c>
      <c r="E326" s="43"/>
      <c r="F326" s="235" t="s">
        <v>2887</v>
      </c>
      <c r="G326" s="43"/>
      <c r="H326" s="43"/>
      <c r="I326" s="236"/>
      <c r="J326" s="236"/>
      <c r="K326" s="43"/>
      <c r="L326" s="43"/>
      <c r="M326" s="47"/>
      <c r="N326" s="237"/>
      <c r="O326" s="238"/>
      <c r="P326" s="87"/>
      <c r="Q326" s="87"/>
      <c r="R326" s="87"/>
      <c r="S326" s="87"/>
      <c r="T326" s="87"/>
      <c r="U326" s="87"/>
      <c r="V326" s="87"/>
      <c r="W326" s="87"/>
      <c r="X326" s="88"/>
      <c r="Y326" s="41"/>
      <c r="Z326" s="41"/>
      <c r="AA326" s="41"/>
      <c r="AB326" s="41"/>
      <c r="AC326" s="41"/>
      <c r="AD326" s="41"/>
      <c r="AE326" s="41"/>
      <c r="AT326" s="20" t="s">
        <v>204</v>
      </c>
      <c r="AU326" s="20" t="s">
        <v>84</v>
      </c>
    </row>
    <row r="327" s="13" customFormat="1">
      <c r="A327" s="13"/>
      <c r="B327" s="239"/>
      <c r="C327" s="240"/>
      <c r="D327" s="241" t="s">
        <v>206</v>
      </c>
      <c r="E327" s="242" t="s">
        <v>20</v>
      </c>
      <c r="F327" s="243" t="s">
        <v>2774</v>
      </c>
      <c r="G327" s="240"/>
      <c r="H327" s="242" t="s">
        <v>20</v>
      </c>
      <c r="I327" s="244"/>
      <c r="J327" s="244"/>
      <c r="K327" s="240"/>
      <c r="L327" s="240"/>
      <c r="M327" s="245"/>
      <c r="N327" s="246"/>
      <c r="O327" s="247"/>
      <c r="P327" s="247"/>
      <c r="Q327" s="247"/>
      <c r="R327" s="247"/>
      <c r="S327" s="247"/>
      <c r="T327" s="247"/>
      <c r="U327" s="247"/>
      <c r="V327" s="247"/>
      <c r="W327" s="247"/>
      <c r="X327" s="248"/>
      <c r="Y327" s="13"/>
      <c r="Z327" s="13"/>
      <c r="AA327" s="13"/>
      <c r="AB327" s="13"/>
      <c r="AC327" s="13"/>
      <c r="AD327" s="13"/>
      <c r="AE327" s="13"/>
      <c r="AT327" s="249" t="s">
        <v>206</v>
      </c>
      <c r="AU327" s="249" t="s">
        <v>84</v>
      </c>
      <c r="AV327" s="13" t="s">
        <v>82</v>
      </c>
      <c r="AW327" s="13" t="s">
        <v>5</v>
      </c>
      <c r="AX327" s="13" t="s">
        <v>74</v>
      </c>
      <c r="AY327" s="249" t="s">
        <v>194</v>
      </c>
    </row>
    <row r="328" s="13" customFormat="1">
      <c r="A328" s="13"/>
      <c r="B328" s="239"/>
      <c r="C328" s="240"/>
      <c r="D328" s="241" t="s">
        <v>206</v>
      </c>
      <c r="E328" s="242" t="s">
        <v>20</v>
      </c>
      <c r="F328" s="243" t="s">
        <v>2841</v>
      </c>
      <c r="G328" s="240"/>
      <c r="H328" s="242" t="s">
        <v>20</v>
      </c>
      <c r="I328" s="244"/>
      <c r="J328" s="244"/>
      <c r="K328" s="240"/>
      <c r="L328" s="240"/>
      <c r="M328" s="245"/>
      <c r="N328" s="246"/>
      <c r="O328" s="247"/>
      <c r="P328" s="247"/>
      <c r="Q328" s="247"/>
      <c r="R328" s="247"/>
      <c r="S328" s="247"/>
      <c r="T328" s="247"/>
      <c r="U328" s="247"/>
      <c r="V328" s="247"/>
      <c r="W328" s="247"/>
      <c r="X328" s="248"/>
      <c r="Y328" s="13"/>
      <c r="Z328" s="13"/>
      <c r="AA328" s="13"/>
      <c r="AB328" s="13"/>
      <c r="AC328" s="13"/>
      <c r="AD328" s="13"/>
      <c r="AE328" s="13"/>
      <c r="AT328" s="249" t="s">
        <v>206</v>
      </c>
      <c r="AU328" s="249" t="s">
        <v>84</v>
      </c>
      <c r="AV328" s="13" t="s">
        <v>82</v>
      </c>
      <c r="AW328" s="13" t="s">
        <v>5</v>
      </c>
      <c r="AX328" s="13" t="s">
        <v>74</v>
      </c>
      <c r="AY328" s="249" t="s">
        <v>194</v>
      </c>
    </row>
    <row r="329" s="13" customFormat="1">
      <c r="A329" s="13"/>
      <c r="B329" s="239"/>
      <c r="C329" s="240"/>
      <c r="D329" s="241" t="s">
        <v>206</v>
      </c>
      <c r="E329" s="242" t="s">
        <v>20</v>
      </c>
      <c r="F329" s="243" t="s">
        <v>2888</v>
      </c>
      <c r="G329" s="240"/>
      <c r="H329" s="242" t="s">
        <v>20</v>
      </c>
      <c r="I329" s="244"/>
      <c r="J329" s="244"/>
      <c r="K329" s="240"/>
      <c r="L329" s="240"/>
      <c r="M329" s="245"/>
      <c r="N329" s="246"/>
      <c r="O329" s="247"/>
      <c r="P329" s="247"/>
      <c r="Q329" s="247"/>
      <c r="R329" s="247"/>
      <c r="S329" s="247"/>
      <c r="T329" s="247"/>
      <c r="U329" s="247"/>
      <c r="V329" s="247"/>
      <c r="W329" s="247"/>
      <c r="X329" s="248"/>
      <c r="Y329" s="13"/>
      <c r="Z329" s="13"/>
      <c r="AA329" s="13"/>
      <c r="AB329" s="13"/>
      <c r="AC329" s="13"/>
      <c r="AD329" s="13"/>
      <c r="AE329" s="13"/>
      <c r="AT329" s="249" t="s">
        <v>206</v>
      </c>
      <c r="AU329" s="249" t="s">
        <v>84</v>
      </c>
      <c r="AV329" s="13" t="s">
        <v>82</v>
      </c>
      <c r="AW329" s="13" t="s">
        <v>5</v>
      </c>
      <c r="AX329" s="13" t="s">
        <v>74</v>
      </c>
      <c r="AY329" s="249" t="s">
        <v>194</v>
      </c>
    </row>
    <row r="330" s="14" customFormat="1">
      <c r="A330" s="14"/>
      <c r="B330" s="250"/>
      <c r="C330" s="251"/>
      <c r="D330" s="241" t="s">
        <v>206</v>
      </c>
      <c r="E330" s="252" t="s">
        <v>20</v>
      </c>
      <c r="F330" s="253" t="s">
        <v>2889</v>
      </c>
      <c r="G330" s="251"/>
      <c r="H330" s="254">
        <v>4.7999999999999998</v>
      </c>
      <c r="I330" s="255"/>
      <c r="J330" s="255"/>
      <c r="K330" s="251"/>
      <c r="L330" s="251"/>
      <c r="M330" s="256"/>
      <c r="N330" s="257"/>
      <c r="O330" s="258"/>
      <c r="P330" s="258"/>
      <c r="Q330" s="258"/>
      <c r="R330" s="258"/>
      <c r="S330" s="258"/>
      <c r="T330" s="258"/>
      <c r="U330" s="258"/>
      <c r="V330" s="258"/>
      <c r="W330" s="258"/>
      <c r="X330" s="259"/>
      <c r="Y330" s="14"/>
      <c r="Z330" s="14"/>
      <c r="AA330" s="14"/>
      <c r="AB330" s="14"/>
      <c r="AC330" s="14"/>
      <c r="AD330" s="14"/>
      <c r="AE330" s="14"/>
      <c r="AT330" s="260" t="s">
        <v>206</v>
      </c>
      <c r="AU330" s="260" t="s">
        <v>84</v>
      </c>
      <c r="AV330" s="14" t="s">
        <v>84</v>
      </c>
      <c r="AW330" s="14" t="s">
        <v>5</v>
      </c>
      <c r="AX330" s="14" t="s">
        <v>74</v>
      </c>
      <c r="AY330" s="260" t="s">
        <v>194</v>
      </c>
    </row>
    <row r="331" s="13" customFormat="1">
      <c r="A331" s="13"/>
      <c r="B331" s="239"/>
      <c r="C331" s="240"/>
      <c r="D331" s="241" t="s">
        <v>206</v>
      </c>
      <c r="E331" s="242" t="s">
        <v>20</v>
      </c>
      <c r="F331" s="243" t="s">
        <v>2780</v>
      </c>
      <c r="G331" s="240"/>
      <c r="H331" s="242" t="s">
        <v>20</v>
      </c>
      <c r="I331" s="244"/>
      <c r="J331" s="244"/>
      <c r="K331" s="240"/>
      <c r="L331" s="240"/>
      <c r="M331" s="245"/>
      <c r="N331" s="246"/>
      <c r="O331" s="247"/>
      <c r="P331" s="247"/>
      <c r="Q331" s="247"/>
      <c r="R331" s="247"/>
      <c r="S331" s="247"/>
      <c r="T331" s="247"/>
      <c r="U331" s="247"/>
      <c r="V331" s="247"/>
      <c r="W331" s="247"/>
      <c r="X331" s="248"/>
      <c r="Y331" s="13"/>
      <c r="Z331" s="13"/>
      <c r="AA331" s="13"/>
      <c r="AB331" s="13"/>
      <c r="AC331" s="13"/>
      <c r="AD331" s="13"/>
      <c r="AE331" s="13"/>
      <c r="AT331" s="249" t="s">
        <v>206</v>
      </c>
      <c r="AU331" s="249" t="s">
        <v>84</v>
      </c>
      <c r="AV331" s="13" t="s">
        <v>82</v>
      </c>
      <c r="AW331" s="13" t="s">
        <v>5</v>
      </c>
      <c r="AX331" s="13" t="s">
        <v>74</v>
      </c>
      <c r="AY331" s="249" t="s">
        <v>194</v>
      </c>
    </row>
    <row r="332" s="13" customFormat="1">
      <c r="A332" s="13"/>
      <c r="B332" s="239"/>
      <c r="C332" s="240"/>
      <c r="D332" s="241" t="s">
        <v>206</v>
      </c>
      <c r="E332" s="242" t="s">
        <v>20</v>
      </c>
      <c r="F332" s="243" t="s">
        <v>2774</v>
      </c>
      <c r="G332" s="240"/>
      <c r="H332" s="242" t="s">
        <v>20</v>
      </c>
      <c r="I332" s="244"/>
      <c r="J332" s="244"/>
      <c r="K332" s="240"/>
      <c r="L332" s="240"/>
      <c r="M332" s="245"/>
      <c r="N332" s="246"/>
      <c r="O332" s="247"/>
      <c r="P332" s="247"/>
      <c r="Q332" s="247"/>
      <c r="R332" s="247"/>
      <c r="S332" s="247"/>
      <c r="T332" s="247"/>
      <c r="U332" s="247"/>
      <c r="V332" s="247"/>
      <c r="W332" s="247"/>
      <c r="X332" s="248"/>
      <c r="Y332" s="13"/>
      <c r="Z332" s="13"/>
      <c r="AA332" s="13"/>
      <c r="AB332" s="13"/>
      <c r="AC332" s="13"/>
      <c r="AD332" s="13"/>
      <c r="AE332" s="13"/>
      <c r="AT332" s="249" t="s">
        <v>206</v>
      </c>
      <c r="AU332" s="249" t="s">
        <v>84</v>
      </c>
      <c r="AV332" s="13" t="s">
        <v>82</v>
      </c>
      <c r="AW332" s="13" t="s">
        <v>5</v>
      </c>
      <c r="AX332" s="13" t="s">
        <v>74</v>
      </c>
      <c r="AY332" s="249" t="s">
        <v>194</v>
      </c>
    </row>
    <row r="333" s="13" customFormat="1">
      <c r="A333" s="13"/>
      <c r="B333" s="239"/>
      <c r="C333" s="240"/>
      <c r="D333" s="241" t="s">
        <v>206</v>
      </c>
      <c r="E333" s="242" t="s">
        <v>20</v>
      </c>
      <c r="F333" s="243" t="s">
        <v>2841</v>
      </c>
      <c r="G333" s="240"/>
      <c r="H333" s="242" t="s">
        <v>20</v>
      </c>
      <c r="I333" s="244"/>
      <c r="J333" s="244"/>
      <c r="K333" s="240"/>
      <c r="L333" s="240"/>
      <c r="M333" s="245"/>
      <c r="N333" s="246"/>
      <c r="O333" s="247"/>
      <c r="P333" s="247"/>
      <c r="Q333" s="247"/>
      <c r="R333" s="247"/>
      <c r="S333" s="247"/>
      <c r="T333" s="247"/>
      <c r="U333" s="247"/>
      <c r="V333" s="247"/>
      <c r="W333" s="247"/>
      <c r="X333" s="248"/>
      <c r="Y333" s="13"/>
      <c r="Z333" s="13"/>
      <c r="AA333" s="13"/>
      <c r="AB333" s="13"/>
      <c r="AC333" s="13"/>
      <c r="AD333" s="13"/>
      <c r="AE333" s="13"/>
      <c r="AT333" s="249" t="s">
        <v>206</v>
      </c>
      <c r="AU333" s="249" t="s">
        <v>84</v>
      </c>
      <c r="AV333" s="13" t="s">
        <v>82</v>
      </c>
      <c r="AW333" s="13" t="s">
        <v>5</v>
      </c>
      <c r="AX333" s="13" t="s">
        <v>74</v>
      </c>
      <c r="AY333" s="249" t="s">
        <v>194</v>
      </c>
    </row>
    <row r="334" s="13" customFormat="1">
      <c r="A334" s="13"/>
      <c r="B334" s="239"/>
      <c r="C334" s="240"/>
      <c r="D334" s="241" t="s">
        <v>206</v>
      </c>
      <c r="E334" s="242" t="s">
        <v>20</v>
      </c>
      <c r="F334" s="243" t="s">
        <v>2888</v>
      </c>
      <c r="G334" s="240"/>
      <c r="H334" s="242" t="s">
        <v>20</v>
      </c>
      <c r="I334" s="244"/>
      <c r="J334" s="244"/>
      <c r="K334" s="240"/>
      <c r="L334" s="240"/>
      <c r="M334" s="245"/>
      <c r="N334" s="246"/>
      <c r="O334" s="247"/>
      <c r="P334" s="247"/>
      <c r="Q334" s="247"/>
      <c r="R334" s="247"/>
      <c r="S334" s="247"/>
      <c r="T334" s="247"/>
      <c r="U334" s="247"/>
      <c r="V334" s="247"/>
      <c r="W334" s="247"/>
      <c r="X334" s="248"/>
      <c r="Y334" s="13"/>
      <c r="Z334" s="13"/>
      <c r="AA334" s="13"/>
      <c r="AB334" s="13"/>
      <c r="AC334" s="13"/>
      <c r="AD334" s="13"/>
      <c r="AE334" s="13"/>
      <c r="AT334" s="249" t="s">
        <v>206</v>
      </c>
      <c r="AU334" s="249" t="s">
        <v>84</v>
      </c>
      <c r="AV334" s="13" t="s">
        <v>82</v>
      </c>
      <c r="AW334" s="13" t="s">
        <v>5</v>
      </c>
      <c r="AX334" s="13" t="s">
        <v>74</v>
      </c>
      <c r="AY334" s="249" t="s">
        <v>194</v>
      </c>
    </row>
    <row r="335" s="14" customFormat="1">
      <c r="A335" s="14"/>
      <c r="B335" s="250"/>
      <c r="C335" s="251"/>
      <c r="D335" s="241" t="s">
        <v>206</v>
      </c>
      <c r="E335" s="252" t="s">
        <v>20</v>
      </c>
      <c r="F335" s="253" t="s">
        <v>2890</v>
      </c>
      <c r="G335" s="251"/>
      <c r="H335" s="254">
        <v>4</v>
      </c>
      <c r="I335" s="255"/>
      <c r="J335" s="255"/>
      <c r="K335" s="251"/>
      <c r="L335" s="251"/>
      <c r="M335" s="256"/>
      <c r="N335" s="257"/>
      <c r="O335" s="258"/>
      <c r="P335" s="258"/>
      <c r="Q335" s="258"/>
      <c r="R335" s="258"/>
      <c r="S335" s="258"/>
      <c r="T335" s="258"/>
      <c r="U335" s="258"/>
      <c r="V335" s="258"/>
      <c r="W335" s="258"/>
      <c r="X335" s="259"/>
      <c r="Y335" s="14"/>
      <c r="Z335" s="14"/>
      <c r="AA335" s="14"/>
      <c r="AB335" s="14"/>
      <c r="AC335" s="14"/>
      <c r="AD335" s="14"/>
      <c r="AE335" s="14"/>
      <c r="AT335" s="260" t="s">
        <v>206</v>
      </c>
      <c r="AU335" s="260" t="s">
        <v>84</v>
      </c>
      <c r="AV335" s="14" t="s">
        <v>84</v>
      </c>
      <c r="AW335" s="14" t="s">
        <v>5</v>
      </c>
      <c r="AX335" s="14" t="s">
        <v>74</v>
      </c>
      <c r="AY335" s="260" t="s">
        <v>194</v>
      </c>
    </row>
    <row r="336" s="13" customFormat="1">
      <c r="A336" s="13"/>
      <c r="B336" s="239"/>
      <c r="C336" s="240"/>
      <c r="D336" s="241" t="s">
        <v>206</v>
      </c>
      <c r="E336" s="242" t="s">
        <v>20</v>
      </c>
      <c r="F336" s="243" t="s">
        <v>2780</v>
      </c>
      <c r="G336" s="240"/>
      <c r="H336" s="242" t="s">
        <v>20</v>
      </c>
      <c r="I336" s="244"/>
      <c r="J336" s="244"/>
      <c r="K336" s="240"/>
      <c r="L336" s="240"/>
      <c r="M336" s="245"/>
      <c r="N336" s="246"/>
      <c r="O336" s="247"/>
      <c r="P336" s="247"/>
      <c r="Q336" s="247"/>
      <c r="R336" s="247"/>
      <c r="S336" s="247"/>
      <c r="T336" s="247"/>
      <c r="U336" s="247"/>
      <c r="V336" s="247"/>
      <c r="W336" s="247"/>
      <c r="X336" s="248"/>
      <c r="Y336" s="13"/>
      <c r="Z336" s="13"/>
      <c r="AA336" s="13"/>
      <c r="AB336" s="13"/>
      <c r="AC336" s="13"/>
      <c r="AD336" s="13"/>
      <c r="AE336" s="13"/>
      <c r="AT336" s="249" t="s">
        <v>206</v>
      </c>
      <c r="AU336" s="249" t="s">
        <v>84</v>
      </c>
      <c r="AV336" s="13" t="s">
        <v>82</v>
      </c>
      <c r="AW336" s="13" t="s">
        <v>5</v>
      </c>
      <c r="AX336" s="13" t="s">
        <v>74</v>
      </c>
      <c r="AY336" s="249" t="s">
        <v>194</v>
      </c>
    </row>
    <row r="337" s="13" customFormat="1">
      <c r="A337" s="13"/>
      <c r="B337" s="239"/>
      <c r="C337" s="240"/>
      <c r="D337" s="241" t="s">
        <v>206</v>
      </c>
      <c r="E337" s="242" t="s">
        <v>20</v>
      </c>
      <c r="F337" s="243" t="s">
        <v>2774</v>
      </c>
      <c r="G337" s="240"/>
      <c r="H337" s="242" t="s">
        <v>20</v>
      </c>
      <c r="I337" s="244"/>
      <c r="J337" s="244"/>
      <c r="K337" s="240"/>
      <c r="L337" s="240"/>
      <c r="M337" s="245"/>
      <c r="N337" s="246"/>
      <c r="O337" s="247"/>
      <c r="P337" s="247"/>
      <c r="Q337" s="247"/>
      <c r="R337" s="247"/>
      <c r="S337" s="247"/>
      <c r="T337" s="247"/>
      <c r="U337" s="247"/>
      <c r="V337" s="247"/>
      <c r="W337" s="247"/>
      <c r="X337" s="248"/>
      <c r="Y337" s="13"/>
      <c r="Z337" s="13"/>
      <c r="AA337" s="13"/>
      <c r="AB337" s="13"/>
      <c r="AC337" s="13"/>
      <c r="AD337" s="13"/>
      <c r="AE337" s="13"/>
      <c r="AT337" s="249" t="s">
        <v>206</v>
      </c>
      <c r="AU337" s="249" t="s">
        <v>84</v>
      </c>
      <c r="AV337" s="13" t="s">
        <v>82</v>
      </c>
      <c r="AW337" s="13" t="s">
        <v>5</v>
      </c>
      <c r="AX337" s="13" t="s">
        <v>74</v>
      </c>
      <c r="AY337" s="249" t="s">
        <v>194</v>
      </c>
    </row>
    <row r="338" s="13" customFormat="1">
      <c r="A338" s="13"/>
      <c r="B338" s="239"/>
      <c r="C338" s="240"/>
      <c r="D338" s="241" t="s">
        <v>206</v>
      </c>
      <c r="E338" s="242" t="s">
        <v>20</v>
      </c>
      <c r="F338" s="243" t="s">
        <v>2841</v>
      </c>
      <c r="G338" s="240"/>
      <c r="H338" s="242" t="s">
        <v>20</v>
      </c>
      <c r="I338" s="244"/>
      <c r="J338" s="244"/>
      <c r="K338" s="240"/>
      <c r="L338" s="240"/>
      <c r="M338" s="245"/>
      <c r="N338" s="246"/>
      <c r="O338" s="247"/>
      <c r="P338" s="247"/>
      <c r="Q338" s="247"/>
      <c r="R338" s="247"/>
      <c r="S338" s="247"/>
      <c r="T338" s="247"/>
      <c r="U338" s="247"/>
      <c r="V338" s="247"/>
      <c r="W338" s="247"/>
      <c r="X338" s="248"/>
      <c r="Y338" s="13"/>
      <c r="Z338" s="13"/>
      <c r="AA338" s="13"/>
      <c r="AB338" s="13"/>
      <c r="AC338" s="13"/>
      <c r="AD338" s="13"/>
      <c r="AE338" s="13"/>
      <c r="AT338" s="249" t="s">
        <v>206</v>
      </c>
      <c r="AU338" s="249" t="s">
        <v>84</v>
      </c>
      <c r="AV338" s="13" t="s">
        <v>82</v>
      </c>
      <c r="AW338" s="13" t="s">
        <v>5</v>
      </c>
      <c r="AX338" s="13" t="s">
        <v>74</v>
      </c>
      <c r="AY338" s="249" t="s">
        <v>194</v>
      </c>
    </row>
    <row r="339" s="13" customFormat="1">
      <c r="A339" s="13"/>
      <c r="B339" s="239"/>
      <c r="C339" s="240"/>
      <c r="D339" s="241" t="s">
        <v>206</v>
      </c>
      <c r="E339" s="242" t="s">
        <v>20</v>
      </c>
      <c r="F339" s="243" t="s">
        <v>2888</v>
      </c>
      <c r="G339" s="240"/>
      <c r="H339" s="242" t="s">
        <v>20</v>
      </c>
      <c r="I339" s="244"/>
      <c r="J339" s="244"/>
      <c r="K339" s="240"/>
      <c r="L339" s="240"/>
      <c r="M339" s="245"/>
      <c r="N339" s="246"/>
      <c r="O339" s="247"/>
      <c r="P339" s="247"/>
      <c r="Q339" s="247"/>
      <c r="R339" s="247"/>
      <c r="S339" s="247"/>
      <c r="T339" s="247"/>
      <c r="U339" s="247"/>
      <c r="V339" s="247"/>
      <c r="W339" s="247"/>
      <c r="X339" s="248"/>
      <c r="Y339" s="13"/>
      <c r="Z339" s="13"/>
      <c r="AA339" s="13"/>
      <c r="AB339" s="13"/>
      <c r="AC339" s="13"/>
      <c r="AD339" s="13"/>
      <c r="AE339" s="13"/>
      <c r="AT339" s="249" t="s">
        <v>206</v>
      </c>
      <c r="AU339" s="249" t="s">
        <v>84</v>
      </c>
      <c r="AV339" s="13" t="s">
        <v>82</v>
      </c>
      <c r="AW339" s="13" t="s">
        <v>5</v>
      </c>
      <c r="AX339" s="13" t="s">
        <v>74</v>
      </c>
      <c r="AY339" s="249" t="s">
        <v>194</v>
      </c>
    </row>
    <row r="340" s="14" customFormat="1">
      <c r="A340" s="14"/>
      <c r="B340" s="250"/>
      <c r="C340" s="251"/>
      <c r="D340" s="241" t="s">
        <v>206</v>
      </c>
      <c r="E340" s="252" t="s">
        <v>20</v>
      </c>
      <c r="F340" s="253" t="s">
        <v>2889</v>
      </c>
      <c r="G340" s="251"/>
      <c r="H340" s="254">
        <v>4.7999999999999998</v>
      </c>
      <c r="I340" s="255"/>
      <c r="J340" s="255"/>
      <c r="K340" s="251"/>
      <c r="L340" s="251"/>
      <c r="M340" s="256"/>
      <c r="N340" s="257"/>
      <c r="O340" s="258"/>
      <c r="P340" s="258"/>
      <c r="Q340" s="258"/>
      <c r="R340" s="258"/>
      <c r="S340" s="258"/>
      <c r="T340" s="258"/>
      <c r="U340" s="258"/>
      <c r="V340" s="258"/>
      <c r="W340" s="258"/>
      <c r="X340" s="259"/>
      <c r="Y340" s="14"/>
      <c r="Z340" s="14"/>
      <c r="AA340" s="14"/>
      <c r="AB340" s="14"/>
      <c r="AC340" s="14"/>
      <c r="AD340" s="14"/>
      <c r="AE340" s="14"/>
      <c r="AT340" s="260" t="s">
        <v>206</v>
      </c>
      <c r="AU340" s="260" t="s">
        <v>84</v>
      </c>
      <c r="AV340" s="14" t="s">
        <v>84</v>
      </c>
      <c r="AW340" s="14" t="s">
        <v>5</v>
      </c>
      <c r="AX340" s="14" t="s">
        <v>74</v>
      </c>
      <c r="AY340" s="260" t="s">
        <v>194</v>
      </c>
    </row>
    <row r="341" s="13" customFormat="1">
      <c r="A341" s="13"/>
      <c r="B341" s="239"/>
      <c r="C341" s="240"/>
      <c r="D341" s="241" t="s">
        <v>206</v>
      </c>
      <c r="E341" s="242" t="s">
        <v>20</v>
      </c>
      <c r="F341" s="243" t="s">
        <v>2891</v>
      </c>
      <c r="G341" s="240"/>
      <c r="H341" s="242" t="s">
        <v>20</v>
      </c>
      <c r="I341" s="244"/>
      <c r="J341" s="244"/>
      <c r="K341" s="240"/>
      <c r="L341" s="240"/>
      <c r="M341" s="245"/>
      <c r="N341" s="246"/>
      <c r="O341" s="247"/>
      <c r="P341" s="247"/>
      <c r="Q341" s="247"/>
      <c r="R341" s="247"/>
      <c r="S341" s="247"/>
      <c r="T341" s="247"/>
      <c r="U341" s="247"/>
      <c r="V341" s="247"/>
      <c r="W341" s="247"/>
      <c r="X341" s="248"/>
      <c r="Y341" s="13"/>
      <c r="Z341" s="13"/>
      <c r="AA341" s="13"/>
      <c r="AB341" s="13"/>
      <c r="AC341" s="13"/>
      <c r="AD341" s="13"/>
      <c r="AE341" s="13"/>
      <c r="AT341" s="249" t="s">
        <v>206</v>
      </c>
      <c r="AU341" s="249" t="s">
        <v>84</v>
      </c>
      <c r="AV341" s="13" t="s">
        <v>82</v>
      </c>
      <c r="AW341" s="13" t="s">
        <v>5</v>
      </c>
      <c r="AX341" s="13" t="s">
        <v>74</v>
      </c>
      <c r="AY341" s="249" t="s">
        <v>194</v>
      </c>
    </row>
    <row r="342" s="13" customFormat="1">
      <c r="A342" s="13"/>
      <c r="B342" s="239"/>
      <c r="C342" s="240"/>
      <c r="D342" s="241" t="s">
        <v>206</v>
      </c>
      <c r="E342" s="242" t="s">
        <v>20</v>
      </c>
      <c r="F342" s="243" t="s">
        <v>2774</v>
      </c>
      <c r="G342" s="240"/>
      <c r="H342" s="242" t="s">
        <v>20</v>
      </c>
      <c r="I342" s="244"/>
      <c r="J342" s="244"/>
      <c r="K342" s="240"/>
      <c r="L342" s="240"/>
      <c r="M342" s="245"/>
      <c r="N342" s="246"/>
      <c r="O342" s="247"/>
      <c r="P342" s="247"/>
      <c r="Q342" s="247"/>
      <c r="R342" s="247"/>
      <c r="S342" s="247"/>
      <c r="T342" s="247"/>
      <c r="U342" s="247"/>
      <c r="V342" s="247"/>
      <c r="W342" s="247"/>
      <c r="X342" s="248"/>
      <c r="Y342" s="13"/>
      <c r="Z342" s="13"/>
      <c r="AA342" s="13"/>
      <c r="AB342" s="13"/>
      <c r="AC342" s="13"/>
      <c r="AD342" s="13"/>
      <c r="AE342" s="13"/>
      <c r="AT342" s="249" t="s">
        <v>206</v>
      </c>
      <c r="AU342" s="249" t="s">
        <v>84</v>
      </c>
      <c r="AV342" s="13" t="s">
        <v>82</v>
      </c>
      <c r="AW342" s="13" t="s">
        <v>5</v>
      </c>
      <c r="AX342" s="13" t="s">
        <v>74</v>
      </c>
      <c r="AY342" s="249" t="s">
        <v>194</v>
      </c>
    </row>
    <row r="343" s="13" customFormat="1">
      <c r="A343" s="13"/>
      <c r="B343" s="239"/>
      <c r="C343" s="240"/>
      <c r="D343" s="241" t="s">
        <v>206</v>
      </c>
      <c r="E343" s="242" t="s">
        <v>20</v>
      </c>
      <c r="F343" s="243" t="s">
        <v>2841</v>
      </c>
      <c r="G343" s="240"/>
      <c r="H343" s="242" t="s">
        <v>20</v>
      </c>
      <c r="I343" s="244"/>
      <c r="J343" s="244"/>
      <c r="K343" s="240"/>
      <c r="L343" s="240"/>
      <c r="M343" s="245"/>
      <c r="N343" s="246"/>
      <c r="O343" s="247"/>
      <c r="P343" s="247"/>
      <c r="Q343" s="247"/>
      <c r="R343" s="247"/>
      <c r="S343" s="247"/>
      <c r="T343" s="247"/>
      <c r="U343" s="247"/>
      <c r="V343" s="247"/>
      <c r="W343" s="247"/>
      <c r="X343" s="248"/>
      <c r="Y343" s="13"/>
      <c r="Z343" s="13"/>
      <c r="AA343" s="13"/>
      <c r="AB343" s="13"/>
      <c r="AC343" s="13"/>
      <c r="AD343" s="13"/>
      <c r="AE343" s="13"/>
      <c r="AT343" s="249" t="s">
        <v>206</v>
      </c>
      <c r="AU343" s="249" t="s">
        <v>84</v>
      </c>
      <c r="AV343" s="13" t="s">
        <v>82</v>
      </c>
      <c r="AW343" s="13" t="s">
        <v>5</v>
      </c>
      <c r="AX343" s="13" t="s">
        <v>74</v>
      </c>
      <c r="AY343" s="249" t="s">
        <v>194</v>
      </c>
    </row>
    <row r="344" s="13" customFormat="1">
      <c r="A344" s="13"/>
      <c r="B344" s="239"/>
      <c r="C344" s="240"/>
      <c r="D344" s="241" t="s">
        <v>206</v>
      </c>
      <c r="E344" s="242" t="s">
        <v>20</v>
      </c>
      <c r="F344" s="243" t="s">
        <v>2888</v>
      </c>
      <c r="G344" s="240"/>
      <c r="H344" s="242" t="s">
        <v>20</v>
      </c>
      <c r="I344" s="244"/>
      <c r="J344" s="244"/>
      <c r="K344" s="240"/>
      <c r="L344" s="240"/>
      <c r="M344" s="245"/>
      <c r="N344" s="246"/>
      <c r="O344" s="247"/>
      <c r="P344" s="247"/>
      <c r="Q344" s="247"/>
      <c r="R344" s="247"/>
      <c r="S344" s="247"/>
      <c r="T344" s="247"/>
      <c r="U344" s="247"/>
      <c r="V344" s="247"/>
      <c r="W344" s="247"/>
      <c r="X344" s="248"/>
      <c r="Y344" s="13"/>
      <c r="Z344" s="13"/>
      <c r="AA344" s="13"/>
      <c r="AB344" s="13"/>
      <c r="AC344" s="13"/>
      <c r="AD344" s="13"/>
      <c r="AE344" s="13"/>
      <c r="AT344" s="249" t="s">
        <v>206</v>
      </c>
      <c r="AU344" s="249" t="s">
        <v>84</v>
      </c>
      <c r="AV344" s="13" t="s">
        <v>82</v>
      </c>
      <c r="AW344" s="13" t="s">
        <v>5</v>
      </c>
      <c r="AX344" s="13" t="s">
        <v>74</v>
      </c>
      <c r="AY344" s="249" t="s">
        <v>194</v>
      </c>
    </row>
    <row r="345" s="14" customFormat="1">
      <c r="A345" s="14"/>
      <c r="B345" s="250"/>
      <c r="C345" s="251"/>
      <c r="D345" s="241" t="s">
        <v>206</v>
      </c>
      <c r="E345" s="252" t="s">
        <v>20</v>
      </c>
      <c r="F345" s="253" t="s">
        <v>2892</v>
      </c>
      <c r="G345" s="251"/>
      <c r="H345" s="254">
        <v>4.7999999999999998</v>
      </c>
      <c r="I345" s="255"/>
      <c r="J345" s="255"/>
      <c r="K345" s="251"/>
      <c r="L345" s="251"/>
      <c r="M345" s="256"/>
      <c r="N345" s="257"/>
      <c r="O345" s="258"/>
      <c r="P345" s="258"/>
      <c r="Q345" s="258"/>
      <c r="R345" s="258"/>
      <c r="S345" s="258"/>
      <c r="T345" s="258"/>
      <c r="U345" s="258"/>
      <c r="V345" s="258"/>
      <c r="W345" s="258"/>
      <c r="X345" s="259"/>
      <c r="Y345" s="14"/>
      <c r="Z345" s="14"/>
      <c r="AA345" s="14"/>
      <c r="AB345" s="14"/>
      <c r="AC345" s="14"/>
      <c r="AD345" s="14"/>
      <c r="AE345" s="14"/>
      <c r="AT345" s="260" t="s">
        <v>206</v>
      </c>
      <c r="AU345" s="260" t="s">
        <v>84</v>
      </c>
      <c r="AV345" s="14" t="s">
        <v>84</v>
      </c>
      <c r="AW345" s="14" t="s">
        <v>5</v>
      </c>
      <c r="AX345" s="14" t="s">
        <v>74</v>
      </c>
      <c r="AY345" s="260" t="s">
        <v>194</v>
      </c>
    </row>
    <row r="346" s="13" customFormat="1">
      <c r="A346" s="13"/>
      <c r="B346" s="239"/>
      <c r="C346" s="240"/>
      <c r="D346" s="241" t="s">
        <v>206</v>
      </c>
      <c r="E346" s="242" t="s">
        <v>20</v>
      </c>
      <c r="F346" s="243" t="s">
        <v>2891</v>
      </c>
      <c r="G346" s="240"/>
      <c r="H346" s="242" t="s">
        <v>20</v>
      </c>
      <c r="I346" s="244"/>
      <c r="J346" s="244"/>
      <c r="K346" s="240"/>
      <c r="L346" s="240"/>
      <c r="M346" s="245"/>
      <c r="N346" s="246"/>
      <c r="O346" s="247"/>
      <c r="P346" s="247"/>
      <c r="Q346" s="247"/>
      <c r="R346" s="247"/>
      <c r="S346" s="247"/>
      <c r="T346" s="247"/>
      <c r="U346" s="247"/>
      <c r="V346" s="247"/>
      <c r="W346" s="247"/>
      <c r="X346" s="248"/>
      <c r="Y346" s="13"/>
      <c r="Z346" s="13"/>
      <c r="AA346" s="13"/>
      <c r="AB346" s="13"/>
      <c r="AC346" s="13"/>
      <c r="AD346" s="13"/>
      <c r="AE346" s="13"/>
      <c r="AT346" s="249" t="s">
        <v>206</v>
      </c>
      <c r="AU346" s="249" t="s">
        <v>84</v>
      </c>
      <c r="AV346" s="13" t="s">
        <v>82</v>
      </c>
      <c r="AW346" s="13" t="s">
        <v>5</v>
      </c>
      <c r="AX346" s="13" t="s">
        <v>74</v>
      </c>
      <c r="AY346" s="249" t="s">
        <v>194</v>
      </c>
    </row>
    <row r="347" s="15" customFormat="1">
      <c r="A347" s="15"/>
      <c r="B347" s="261"/>
      <c r="C347" s="262"/>
      <c r="D347" s="241" t="s">
        <v>206</v>
      </c>
      <c r="E347" s="263" t="s">
        <v>20</v>
      </c>
      <c r="F347" s="264" t="s">
        <v>210</v>
      </c>
      <c r="G347" s="262"/>
      <c r="H347" s="265">
        <v>18.399999999999999</v>
      </c>
      <c r="I347" s="266"/>
      <c r="J347" s="266"/>
      <c r="K347" s="262"/>
      <c r="L347" s="262"/>
      <c r="M347" s="267"/>
      <c r="N347" s="268"/>
      <c r="O347" s="269"/>
      <c r="P347" s="269"/>
      <c r="Q347" s="269"/>
      <c r="R347" s="269"/>
      <c r="S347" s="269"/>
      <c r="T347" s="269"/>
      <c r="U347" s="269"/>
      <c r="V347" s="269"/>
      <c r="W347" s="269"/>
      <c r="X347" s="270"/>
      <c r="Y347" s="15"/>
      <c r="Z347" s="15"/>
      <c r="AA347" s="15"/>
      <c r="AB347" s="15"/>
      <c r="AC347" s="15"/>
      <c r="AD347" s="15"/>
      <c r="AE347" s="15"/>
      <c r="AT347" s="271" t="s">
        <v>206</v>
      </c>
      <c r="AU347" s="271" t="s">
        <v>84</v>
      </c>
      <c r="AV347" s="15" t="s">
        <v>202</v>
      </c>
      <c r="AW347" s="15" t="s">
        <v>5</v>
      </c>
      <c r="AX347" s="15" t="s">
        <v>82</v>
      </c>
      <c r="AY347" s="271" t="s">
        <v>194</v>
      </c>
    </row>
    <row r="348" s="12" customFormat="1" ht="22.8" customHeight="1">
      <c r="A348" s="12"/>
      <c r="B348" s="203"/>
      <c r="C348" s="204"/>
      <c r="D348" s="205" t="s">
        <v>73</v>
      </c>
      <c r="E348" s="218" t="s">
        <v>2658</v>
      </c>
      <c r="F348" s="218" t="s">
        <v>2893</v>
      </c>
      <c r="G348" s="204"/>
      <c r="H348" s="204"/>
      <c r="I348" s="207"/>
      <c r="J348" s="207"/>
      <c r="K348" s="219">
        <f>BK348</f>
        <v>0</v>
      </c>
      <c r="L348" s="204"/>
      <c r="M348" s="209"/>
      <c r="N348" s="210"/>
      <c r="O348" s="211"/>
      <c r="P348" s="211"/>
      <c r="Q348" s="212">
        <f>SUM(Q349:Q440)</f>
        <v>0</v>
      </c>
      <c r="R348" s="212">
        <f>SUM(R349:R440)</f>
        <v>0</v>
      </c>
      <c r="S348" s="211"/>
      <c r="T348" s="213">
        <f>SUM(T349:T440)</f>
        <v>0</v>
      </c>
      <c r="U348" s="211"/>
      <c r="V348" s="213">
        <f>SUM(V349:V440)</f>
        <v>0</v>
      </c>
      <c r="W348" s="211"/>
      <c r="X348" s="214">
        <f>SUM(X349:X440)</f>
        <v>0</v>
      </c>
      <c r="Y348" s="12"/>
      <c r="Z348" s="12"/>
      <c r="AA348" s="12"/>
      <c r="AB348" s="12"/>
      <c r="AC348" s="12"/>
      <c r="AD348" s="12"/>
      <c r="AE348" s="12"/>
      <c r="AR348" s="215" t="s">
        <v>82</v>
      </c>
      <c r="AT348" s="216" t="s">
        <v>73</v>
      </c>
      <c r="AU348" s="216" t="s">
        <v>82</v>
      </c>
      <c r="AY348" s="215" t="s">
        <v>194</v>
      </c>
      <c r="BK348" s="217">
        <f>SUM(BK349:BK440)</f>
        <v>0</v>
      </c>
    </row>
    <row r="349" s="2" customFormat="1" ht="24.15" customHeight="1">
      <c r="A349" s="41"/>
      <c r="B349" s="42"/>
      <c r="C349" s="220" t="s">
        <v>294</v>
      </c>
      <c r="D349" s="220" t="s">
        <v>197</v>
      </c>
      <c r="E349" s="221" t="s">
        <v>2894</v>
      </c>
      <c r="F349" s="222" t="s">
        <v>2895</v>
      </c>
      <c r="G349" s="223" t="s">
        <v>262</v>
      </c>
      <c r="H349" s="224">
        <v>312.15899999999999</v>
      </c>
      <c r="I349" s="225"/>
      <c r="J349" s="225"/>
      <c r="K349" s="226">
        <f>ROUND(P349*H349,2)</f>
        <v>0</v>
      </c>
      <c r="L349" s="222" t="s">
        <v>201</v>
      </c>
      <c r="M349" s="47"/>
      <c r="N349" s="227" t="s">
        <v>20</v>
      </c>
      <c r="O349" s="228" t="s">
        <v>43</v>
      </c>
      <c r="P349" s="229">
        <f>I349+J349</f>
        <v>0</v>
      </c>
      <c r="Q349" s="229">
        <f>ROUND(I349*H349,2)</f>
        <v>0</v>
      </c>
      <c r="R349" s="229">
        <f>ROUND(J349*H349,2)</f>
        <v>0</v>
      </c>
      <c r="S349" s="87"/>
      <c r="T349" s="230">
        <f>S349*H349</f>
        <v>0</v>
      </c>
      <c r="U349" s="230">
        <v>0</v>
      </c>
      <c r="V349" s="230">
        <f>U349*H349</f>
        <v>0</v>
      </c>
      <c r="W349" s="230">
        <v>0</v>
      </c>
      <c r="X349" s="231">
        <f>W349*H349</f>
        <v>0</v>
      </c>
      <c r="Y349" s="41"/>
      <c r="Z349" s="41"/>
      <c r="AA349" s="41"/>
      <c r="AB349" s="41"/>
      <c r="AC349" s="41"/>
      <c r="AD349" s="41"/>
      <c r="AE349" s="41"/>
      <c r="AR349" s="232" t="s">
        <v>202</v>
      </c>
      <c r="AT349" s="232" t="s">
        <v>197</v>
      </c>
      <c r="AU349" s="232" t="s">
        <v>84</v>
      </c>
      <c r="AY349" s="20" t="s">
        <v>194</v>
      </c>
      <c r="BE349" s="233">
        <f>IF(O349="základní",K349,0)</f>
        <v>0</v>
      </c>
      <c r="BF349" s="233">
        <f>IF(O349="snížená",K349,0)</f>
        <v>0</v>
      </c>
      <c r="BG349" s="233">
        <f>IF(O349="zákl. přenesená",K349,0)</f>
        <v>0</v>
      </c>
      <c r="BH349" s="233">
        <f>IF(O349="sníž. přenesená",K349,0)</f>
        <v>0</v>
      </c>
      <c r="BI349" s="233">
        <f>IF(O349="nulová",K349,0)</f>
        <v>0</v>
      </c>
      <c r="BJ349" s="20" t="s">
        <v>82</v>
      </c>
      <c r="BK349" s="233">
        <f>ROUND(P349*H349,2)</f>
        <v>0</v>
      </c>
      <c r="BL349" s="20" t="s">
        <v>202</v>
      </c>
      <c r="BM349" s="232" t="s">
        <v>2896</v>
      </c>
    </row>
    <row r="350" s="2" customFormat="1">
      <c r="A350" s="41"/>
      <c r="B350" s="42"/>
      <c r="C350" s="43"/>
      <c r="D350" s="234" t="s">
        <v>204</v>
      </c>
      <c r="E350" s="43"/>
      <c r="F350" s="235" t="s">
        <v>2897</v>
      </c>
      <c r="G350" s="43"/>
      <c r="H350" s="43"/>
      <c r="I350" s="236"/>
      <c r="J350" s="236"/>
      <c r="K350" s="43"/>
      <c r="L350" s="43"/>
      <c r="M350" s="47"/>
      <c r="N350" s="237"/>
      <c r="O350" s="238"/>
      <c r="P350" s="87"/>
      <c r="Q350" s="87"/>
      <c r="R350" s="87"/>
      <c r="S350" s="87"/>
      <c r="T350" s="87"/>
      <c r="U350" s="87"/>
      <c r="V350" s="87"/>
      <c r="W350" s="87"/>
      <c r="X350" s="88"/>
      <c r="Y350" s="41"/>
      <c r="Z350" s="41"/>
      <c r="AA350" s="41"/>
      <c r="AB350" s="41"/>
      <c r="AC350" s="41"/>
      <c r="AD350" s="41"/>
      <c r="AE350" s="41"/>
      <c r="AT350" s="20" t="s">
        <v>204</v>
      </c>
      <c r="AU350" s="20" t="s">
        <v>84</v>
      </c>
    </row>
    <row r="351" s="2" customFormat="1">
      <c r="A351" s="41"/>
      <c r="B351" s="42"/>
      <c r="C351" s="220" t="s">
        <v>296</v>
      </c>
      <c r="D351" s="220" t="s">
        <v>197</v>
      </c>
      <c r="E351" s="221" t="s">
        <v>2898</v>
      </c>
      <c r="F351" s="222" t="s">
        <v>2899</v>
      </c>
      <c r="G351" s="223" t="s">
        <v>262</v>
      </c>
      <c r="H351" s="224">
        <v>312.15899999999999</v>
      </c>
      <c r="I351" s="225"/>
      <c r="J351" s="225"/>
      <c r="K351" s="226">
        <f>ROUND(P351*H351,2)</f>
        <v>0</v>
      </c>
      <c r="L351" s="222" t="s">
        <v>201</v>
      </c>
      <c r="M351" s="47"/>
      <c r="N351" s="227" t="s">
        <v>20</v>
      </c>
      <c r="O351" s="228" t="s">
        <v>43</v>
      </c>
      <c r="P351" s="229">
        <f>I351+J351</f>
        <v>0</v>
      </c>
      <c r="Q351" s="229">
        <f>ROUND(I351*H351,2)</f>
        <v>0</v>
      </c>
      <c r="R351" s="229">
        <f>ROUND(J351*H351,2)</f>
        <v>0</v>
      </c>
      <c r="S351" s="87"/>
      <c r="T351" s="230">
        <f>S351*H351</f>
        <v>0</v>
      </c>
      <c r="U351" s="230">
        <v>0</v>
      </c>
      <c r="V351" s="230">
        <f>U351*H351</f>
        <v>0</v>
      </c>
      <c r="W351" s="230">
        <v>0</v>
      </c>
      <c r="X351" s="231">
        <f>W351*H351</f>
        <v>0</v>
      </c>
      <c r="Y351" s="41"/>
      <c r="Z351" s="41"/>
      <c r="AA351" s="41"/>
      <c r="AB351" s="41"/>
      <c r="AC351" s="41"/>
      <c r="AD351" s="41"/>
      <c r="AE351" s="41"/>
      <c r="AR351" s="232" t="s">
        <v>202</v>
      </c>
      <c r="AT351" s="232" t="s">
        <v>197</v>
      </c>
      <c r="AU351" s="232" t="s">
        <v>84</v>
      </c>
      <c r="AY351" s="20" t="s">
        <v>194</v>
      </c>
      <c r="BE351" s="233">
        <f>IF(O351="základní",K351,0)</f>
        <v>0</v>
      </c>
      <c r="BF351" s="233">
        <f>IF(O351="snížená",K351,0)</f>
        <v>0</v>
      </c>
      <c r="BG351" s="233">
        <f>IF(O351="zákl. přenesená",K351,0)</f>
        <v>0</v>
      </c>
      <c r="BH351" s="233">
        <f>IF(O351="sníž. přenesená",K351,0)</f>
        <v>0</v>
      </c>
      <c r="BI351" s="233">
        <f>IF(O351="nulová",K351,0)</f>
        <v>0</v>
      </c>
      <c r="BJ351" s="20" t="s">
        <v>82</v>
      </c>
      <c r="BK351" s="233">
        <f>ROUND(P351*H351,2)</f>
        <v>0</v>
      </c>
      <c r="BL351" s="20" t="s">
        <v>202</v>
      </c>
      <c r="BM351" s="232" t="s">
        <v>2900</v>
      </c>
    </row>
    <row r="352" s="2" customFormat="1">
      <c r="A352" s="41"/>
      <c r="B352" s="42"/>
      <c r="C352" s="43"/>
      <c r="D352" s="234" t="s">
        <v>204</v>
      </c>
      <c r="E352" s="43"/>
      <c r="F352" s="235" t="s">
        <v>2901</v>
      </c>
      <c r="G352" s="43"/>
      <c r="H352" s="43"/>
      <c r="I352" s="236"/>
      <c r="J352" s="236"/>
      <c r="K352" s="43"/>
      <c r="L352" s="43"/>
      <c r="M352" s="47"/>
      <c r="N352" s="237"/>
      <c r="O352" s="238"/>
      <c r="P352" s="87"/>
      <c r="Q352" s="87"/>
      <c r="R352" s="87"/>
      <c r="S352" s="87"/>
      <c r="T352" s="87"/>
      <c r="U352" s="87"/>
      <c r="V352" s="87"/>
      <c r="W352" s="87"/>
      <c r="X352" s="88"/>
      <c r="Y352" s="41"/>
      <c r="Z352" s="41"/>
      <c r="AA352" s="41"/>
      <c r="AB352" s="41"/>
      <c r="AC352" s="41"/>
      <c r="AD352" s="41"/>
      <c r="AE352" s="41"/>
      <c r="AT352" s="20" t="s">
        <v>204</v>
      </c>
      <c r="AU352" s="20" t="s">
        <v>84</v>
      </c>
    </row>
    <row r="353" s="2" customFormat="1" ht="24.15" customHeight="1">
      <c r="A353" s="41"/>
      <c r="B353" s="42"/>
      <c r="C353" s="220" t="s">
        <v>8</v>
      </c>
      <c r="D353" s="220" t="s">
        <v>197</v>
      </c>
      <c r="E353" s="221" t="s">
        <v>2902</v>
      </c>
      <c r="F353" s="222" t="s">
        <v>2903</v>
      </c>
      <c r="G353" s="223" t="s">
        <v>262</v>
      </c>
      <c r="H353" s="224">
        <v>3121.5900000000001</v>
      </c>
      <c r="I353" s="225"/>
      <c r="J353" s="225"/>
      <c r="K353" s="226">
        <f>ROUND(P353*H353,2)</f>
        <v>0</v>
      </c>
      <c r="L353" s="222" t="s">
        <v>201</v>
      </c>
      <c r="M353" s="47"/>
      <c r="N353" s="227" t="s">
        <v>20</v>
      </c>
      <c r="O353" s="228" t="s">
        <v>43</v>
      </c>
      <c r="P353" s="229">
        <f>I353+J353</f>
        <v>0</v>
      </c>
      <c r="Q353" s="229">
        <f>ROUND(I353*H353,2)</f>
        <v>0</v>
      </c>
      <c r="R353" s="229">
        <f>ROUND(J353*H353,2)</f>
        <v>0</v>
      </c>
      <c r="S353" s="87"/>
      <c r="T353" s="230">
        <f>S353*H353</f>
        <v>0</v>
      </c>
      <c r="U353" s="230">
        <v>0</v>
      </c>
      <c r="V353" s="230">
        <f>U353*H353</f>
        <v>0</v>
      </c>
      <c r="W353" s="230">
        <v>0</v>
      </c>
      <c r="X353" s="231">
        <f>W353*H353</f>
        <v>0</v>
      </c>
      <c r="Y353" s="41"/>
      <c r="Z353" s="41"/>
      <c r="AA353" s="41"/>
      <c r="AB353" s="41"/>
      <c r="AC353" s="41"/>
      <c r="AD353" s="41"/>
      <c r="AE353" s="41"/>
      <c r="AR353" s="232" t="s">
        <v>202</v>
      </c>
      <c r="AT353" s="232" t="s">
        <v>197</v>
      </c>
      <c r="AU353" s="232" t="s">
        <v>84</v>
      </c>
      <c r="AY353" s="20" t="s">
        <v>194</v>
      </c>
      <c r="BE353" s="233">
        <f>IF(O353="základní",K353,0)</f>
        <v>0</v>
      </c>
      <c r="BF353" s="233">
        <f>IF(O353="snížená",K353,0)</f>
        <v>0</v>
      </c>
      <c r="BG353" s="233">
        <f>IF(O353="zákl. přenesená",K353,0)</f>
        <v>0</v>
      </c>
      <c r="BH353" s="233">
        <f>IF(O353="sníž. přenesená",K353,0)</f>
        <v>0</v>
      </c>
      <c r="BI353" s="233">
        <f>IF(O353="nulová",K353,0)</f>
        <v>0</v>
      </c>
      <c r="BJ353" s="20" t="s">
        <v>82</v>
      </c>
      <c r="BK353" s="233">
        <f>ROUND(P353*H353,2)</f>
        <v>0</v>
      </c>
      <c r="BL353" s="20" t="s">
        <v>202</v>
      </c>
      <c r="BM353" s="232" t="s">
        <v>2904</v>
      </c>
    </row>
    <row r="354" s="2" customFormat="1">
      <c r="A354" s="41"/>
      <c r="B354" s="42"/>
      <c r="C354" s="43"/>
      <c r="D354" s="234" t="s">
        <v>204</v>
      </c>
      <c r="E354" s="43"/>
      <c r="F354" s="235" t="s">
        <v>2905</v>
      </c>
      <c r="G354" s="43"/>
      <c r="H354" s="43"/>
      <c r="I354" s="236"/>
      <c r="J354" s="236"/>
      <c r="K354" s="43"/>
      <c r="L354" s="43"/>
      <c r="M354" s="47"/>
      <c r="N354" s="237"/>
      <c r="O354" s="238"/>
      <c r="P354" s="87"/>
      <c r="Q354" s="87"/>
      <c r="R354" s="87"/>
      <c r="S354" s="87"/>
      <c r="T354" s="87"/>
      <c r="U354" s="87"/>
      <c r="V354" s="87"/>
      <c r="W354" s="87"/>
      <c r="X354" s="88"/>
      <c r="Y354" s="41"/>
      <c r="Z354" s="41"/>
      <c r="AA354" s="41"/>
      <c r="AB354" s="41"/>
      <c r="AC354" s="41"/>
      <c r="AD354" s="41"/>
      <c r="AE354" s="41"/>
      <c r="AT354" s="20" t="s">
        <v>204</v>
      </c>
      <c r="AU354" s="20" t="s">
        <v>84</v>
      </c>
    </row>
    <row r="355" s="14" customFormat="1">
      <c r="A355" s="14"/>
      <c r="B355" s="250"/>
      <c r="C355" s="251"/>
      <c r="D355" s="241" t="s">
        <v>206</v>
      </c>
      <c r="E355" s="251"/>
      <c r="F355" s="253" t="s">
        <v>2906</v>
      </c>
      <c r="G355" s="251"/>
      <c r="H355" s="254">
        <v>3121.5900000000001</v>
      </c>
      <c r="I355" s="255"/>
      <c r="J355" s="255"/>
      <c r="K355" s="251"/>
      <c r="L355" s="251"/>
      <c r="M355" s="256"/>
      <c r="N355" s="257"/>
      <c r="O355" s="258"/>
      <c r="P355" s="258"/>
      <c r="Q355" s="258"/>
      <c r="R355" s="258"/>
      <c r="S355" s="258"/>
      <c r="T355" s="258"/>
      <c r="U355" s="258"/>
      <c r="V355" s="258"/>
      <c r="W355" s="258"/>
      <c r="X355" s="259"/>
      <c r="Y355" s="14"/>
      <c r="Z355" s="14"/>
      <c r="AA355" s="14"/>
      <c r="AB355" s="14"/>
      <c r="AC355" s="14"/>
      <c r="AD355" s="14"/>
      <c r="AE355" s="14"/>
      <c r="AT355" s="260" t="s">
        <v>206</v>
      </c>
      <c r="AU355" s="260" t="s">
        <v>84</v>
      </c>
      <c r="AV355" s="14" t="s">
        <v>84</v>
      </c>
      <c r="AW355" s="14" t="s">
        <v>4</v>
      </c>
      <c r="AX355" s="14" t="s">
        <v>82</v>
      </c>
      <c r="AY355" s="260" t="s">
        <v>194</v>
      </c>
    </row>
    <row r="356" s="2" customFormat="1" ht="24.15" customHeight="1">
      <c r="A356" s="41"/>
      <c r="B356" s="42"/>
      <c r="C356" s="220" t="s">
        <v>304</v>
      </c>
      <c r="D356" s="220" t="s">
        <v>197</v>
      </c>
      <c r="E356" s="221" t="s">
        <v>2907</v>
      </c>
      <c r="F356" s="222" t="s">
        <v>2688</v>
      </c>
      <c r="G356" s="223" t="s">
        <v>262</v>
      </c>
      <c r="H356" s="224">
        <v>60.246000000000002</v>
      </c>
      <c r="I356" s="225"/>
      <c r="J356" s="225"/>
      <c r="K356" s="226">
        <f>ROUND(P356*H356,2)</f>
        <v>0</v>
      </c>
      <c r="L356" s="222" t="s">
        <v>201</v>
      </c>
      <c r="M356" s="47"/>
      <c r="N356" s="227" t="s">
        <v>20</v>
      </c>
      <c r="O356" s="228" t="s">
        <v>43</v>
      </c>
      <c r="P356" s="229">
        <f>I356+J356</f>
        <v>0</v>
      </c>
      <c r="Q356" s="229">
        <f>ROUND(I356*H356,2)</f>
        <v>0</v>
      </c>
      <c r="R356" s="229">
        <f>ROUND(J356*H356,2)</f>
        <v>0</v>
      </c>
      <c r="S356" s="87"/>
      <c r="T356" s="230">
        <f>S356*H356</f>
        <v>0</v>
      </c>
      <c r="U356" s="230">
        <v>0</v>
      </c>
      <c r="V356" s="230">
        <f>U356*H356</f>
        <v>0</v>
      </c>
      <c r="W356" s="230">
        <v>0</v>
      </c>
      <c r="X356" s="231">
        <f>W356*H356</f>
        <v>0</v>
      </c>
      <c r="Y356" s="41"/>
      <c r="Z356" s="41"/>
      <c r="AA356" s="41"/>
      <c r="AB356" s="41"/>
      <c r="AC356" s="41"/>
      <c r="AD356" s="41"/>
      <c r="AE356" s="41"/>
      <c r="AR356" s="232" t="s">
        <v>202</v>
      </c>
      <c r="AT356" s="232" t="s">
        <v>197</v>
      </c>
      <c r="AU356" s="232" t="s">
        <v>84</v>
      </c>
      <c r="AY356" s="20" t="s">
        <v>194</v>
      </c>
      <c r="BE356" s="233">
        <f>IF(O356="základní",K356,0)</f>
        <v>0</v>
      </c>
      <c r="BF356" s="233">
        <f>IF(O356="snížená",K356,0)</f>
        <v>0</v>
      </c>
      <c r="BG356" s="233">
        <f>IF(O356="zákl. přenesená",K356,0)</f>
        <v>0</v>
      </c>
      <c r="BH356" s="233">
        <f>IF(O356="sníž. přenesená",K356,0)</f>
        <v>0</v>
      </c>
      <c r="BI356" s="233">
        <f>IF(O356="nulová",K356,0)</f>
        <v>0</v>
      </c>
      <c r="BJ356" s="20" t="s">
        <v>82</v>
      </c>
      <c r="BK356" s="233">
        <f>ROUND(P356*H356,2)</f>
        <v>0</v>
      </c>
      <c r="BL356" s="20" t="s">
        <v>202</v>
      </c>
      <c r="BM356" s="232" t="s">
        <v>2908</v>
      </c>
    </row>
    <row r="357" s="2" customFormat="1">
      <c r="A357" s="41"/>
      <c r="B357" s="42"/>
      <c r="C357" s="43"/>
      <c r="D357" s="234" t="s">
        <v>204</v>
      </c>
      <c r="E357" s="43"/>
      <c r="F357" s="235" t="s">
        <v>2909</v>
      </c>
      <c r="G357" s="43"/>
      <c r="H357" s="43"/>
      <c r="I357" s="236"/>
      <c r="J357" s="236"/>
      <c r="K357" s="43"/>
      <c r="L357" s="43"/>
      <c r="M357" s="47"/>
      <c r="N357" s="237"/>
      <c r="O357" s="238"/>
      <c r="P357" s="87"/>
      <c r="Q357" s="87"/>
      <c r="R357" s="87"/>
      <c r="S357" s="87"/>
      <c r="T357" s="87"/>
      <c r="U357" s="87"/>
      <c r="V357" s="87"/>
      <c r="W357" s="87"/>
      <c r="X357" s="88"/>
      <c r="Y357" s="41"/>
      <c r="Z357" s="41"/>
      <c r="AA357" s="41"/>
      <c r="AB357" s="41"/>
      <c r="AC357" s="41"/>
      <c r="AD357" s="41"/>
      <c r="AE357" s="41"/>
      <c r="AT357" s="20" t="s">
        <v>204</v>
      </c>
      <c r="AU357" s="20" t="s">
        <v>84</v>
      </c>
    </row>
    <row r="358" s="13" customFormat="1">
      <c r="A358" s="13"/>
      <c r="B358" s="239"/>
      <c r="C358" s="240"/>
      <c r="D358" s="241" t="s">
        <v>206</v>
      </c>
      <c r="E358" s="242" t="s">
        <v>20</v>
      </c>
      <c r="F358" s="243" t="s">
        <v>2910</v>
      </c>
      <c r="G358" s="240"/>
      <c r="H358" s="242" t="s">
        <v>20</v>
      </c>
      <c r="I358" s="244"/>
      <c r="J358" s="244"/>
      <c r="K358" s="240"/>
      <c r="L358" s="240"/>
      <c r="M358" s="245"/>
      <c r="N358" s="246"/>
      <c r="O358" s="247"/>
      <c r="P358" s="247"/>
      <c r="Q358" s="247"/>
      <c r="R358" s="247"/>
      <c r="S358" s="247"/>
      <c r="T358" s="247"/>
      <c r="U358" s="247"/>
      <c r="V358" s="247"/>
      <c r="W358" s="247"/>
      <c r="X358" s="248"/>
      <c r="Y358" s="13"/>
      <c r="Z358" s="13"/>
      <c r="AA358" s="13"/>
      <c r="AB358" s="13"/>
      <c r="AC358" s="13"/>
      <c r="AD358" s="13"/>
      <c r="AE358" s="13"/>
      <c r="AT358" s="249" t="s">
        <v>206</v>
      </c>
      <c r="AU358" s="249" t="s">
        <v>84</v>
      </c>
      <c r="AV358" s="13" t="s">
        <v>82</v>
      </c>
      <c r="AW358" s="13" t="s">
        <v>5</v>
      </c>
      <c r="AX358" s="13" t="s">
        <v>74</v>
      </c>
      <c r="AY358" s="249" t="s">
        <v>194</v>
      </c>
    </row>
    <row r="359" s="14" customFormat="1">
      <c r="A359" s="14"/>
      <c r="B359" s="250"/>
      <c r="C359" s="251"/>
      <c r="D359" s="241" t="s">
        <v>206</v>
      </c>
      <c r="E359" s="252" t="s">
        <v>20</v>
      </c>
      <c r="F359" s="253" t="s">
        <v>2911</v>
      </c>
      <c r="G359" s="251"/>
      <c r="H359" s="254">
        <v>1.849</v>
      </c>
      <c r="I359" s="255"/>
      <c r="J359" s="255"/>
      <c r="K359" s="251"/>
      <c r="L359" s="251"/>
      <c r="M359" s="256"/>
      <c r="N359" s="257"/>
      <c r="O359" s="258"/>
      <c r="P359" s="258"/>
      <c r="Q359" s="258"/>
      <c r="R359" s="258"/>
      <c r="S359" s="258"/>
      <c r="T359" s="258"/>
      <c r="U359" s="258"/>
      <c r="V359" s="258"/>
      <c r="W359" s="258"/>
      <c r="X359" s="259"/>
      <c r="Y359" s="14"/>
      <c r="Z359" s="14"/>
      <c r="AA359" s="14"/>
      <c r="AB359" s="14"/>
      <c r="AC359" s="14"/>
      <c r="AD359" s="14"/>
      <c r="AE359" s="14"/>
      <c r="AT359" s="260" t="s">
        <v>206</v>
      </c>
      <c r="AU359" s="260" t="s">
        <v>84</v>
      </c>
      <c r="AV359" s="14" t="s">
        <v>84</v>
      </c>
      <c r="AW359" s="14" t="s">
        <v>5</v>
      </c>
      <c r="AX359" s="14" t="s">
        <v>74</v>
      </c>
      <c r="AY359" s="260" t="s">
        <v>194</v>
      </c>
    </row>
    <row r="360" s="13" customFormat="1">
      <c r="A360" s="13"/>
      <c r="B360" s="239"/>
      <c r="C360" s="240"/>
      <c r="D360" s="241" t="s">
        <v>206</v>
      </c>
      <c r="E360" s="242" t="s">
        <v>20</v>
      </c>
      <c r="F360" s="243" t="s">
        <v>2912</v>
      </c>
      <c r="G360" s="240"/>
      <c r="H360" s="242" t="s">
        <v>20</v>
      </c>
      <c r="I360" s="244"/>
      <c r="J360" s="244"/>
      <c r="K360" s="240"/>
      <c r="L360" s="240"/>
      <c r="M360" s="245"/>
      <c r="N360" s="246"/>
      <c r="O360" s="247"/>
      <c r="P360" s="247"/>
      <c r="Q360" s="247"/>
      <c r="R360" s="247"/>
      <c r="S360" s="247"/>
      <c r="T360" s="247"/>
      <c r="U360" s="247"/>
      <c r="V360" s="247"/>
      <c r="W360" s="247"/>
      <c r="X360" s="248"/>
      <c r="Y360" s="13"/>
      <c r="Z360" s="13"/>
      <c r="AA360" s="13"/>
      <c r="AB360" s="13"/>
      <c r="AC360" s="13"/>
      <c r="AD360" s="13"/>
      <c r="AE360" s="13"/>
      <c r="AT360" s="249" t="s">
        <v>206</v>
      </c>
      <c r="AU360" s="249" t="s">
        <v>84</v>
      </c>
      <c r="AV360" s="13" t="s">
        <v>82</v>
      </c>
      <c r="AW360" s="13" t="s">
        <v>5</v>
      </c>
      <c r="AX360" s="13" t="s">
        <v>74</v>
      </c>
      <c r="AY360" s="249" t="s">
        <v>194</v>
      </c>
    </row>
    <row r="361" s="14" customFormat="1">
      <c r="A361" s="14"/>
      <c r="B361" s="250"/>
      <c r="C361" s="251"/>
      <c r="D361" s="241" t="s">
        <v>206</v>
      </c>
      <c r="E361" s="252" t="s">
        <v>20</v>
      </c>
      <c r="F361" s="253" t="s">
        <v>2913</v>
      </c>
      <c r="G361" s="251"/>
      <c r="H361" s="254">
        <v>50.200000000000003</v>
      </c>
      <c r="I361" s="255"/>
      <c r="J361" s="255"/>
      <c r="K361" s="251"/>
      <c r="L361" s="251"/>
      <c r="M361" s="256"/>
      <c r="N361" s="257"/>
      <c r="O361" s="258"/>
      <c r="P361" s="258"/>
      <c r="Q361" s="258"/>
      <c r="R361" s="258"/>
      <c r="S361" s="258"/>
      <c r="T361" s="258"/>
      <c r="U361" s="258"/>
      <c r="V361" s="258"/>
      <c r="W361" s="258"/>
      <c r="X361" s="259"/>
      <c r="Y361" s="14"/>
      <c r="Z361" s="14"/>
      <c r="AA361" s="14"/>
      <c r="AB361" s="14"/>
      <c r="AC361" s="14"/>
      <c r="AD361" s="14"/>
      <c r="AE361" s="14"/>
      <c r="AT361" s="260" t="s">
        <v>206</v>
      </c>
      <c r="AU361" s="260" t="s">
        <v>84</v>
      </c>
      <c r="AV361" s="14" t="s">
        <v>84</v>
      </c>
      <c r="AW361" s="14" t="s">
        <v>5</v>
      </c>
      <c r="AX361" s="14" t="s">
        <v>74</v>
      </c>
      <c r="AY361" s="260" t="s">
        <v>194</v>
      </c>
    </row>
    <row r="362" s="13" customFormat="1">
      <c r="A362" s="13"/>
      <c r="B362" s="239"/>
      <c r="C362" s="240"/>
      <c r="D362" s="241" t="s">
        <v>206</v>
      </c>
      <c r="E362" s="242" t="s">
        <v>20</v>
      </c>
      <c r="F362" s="243" t="s">
        <v>2851</v>
      </c>
      <c r="G362" s="240"/>
      <c r="H362" s="242" t="s">
        <v>20</v>
      </c>
      <c r="I362" s="244"/>
      <c r="J362" s="244"/>
      <c r="K362" s="240"/>
      <c r="L362" s="240"/>
      <c r="M362" s="245"/>
      <c r="N362" s="246"/>
      <c r="O362" s="247"/>
      <c r="P362" s="247"/>
      <c r="Q362" s="247"/>
      <c r="R362" s="247"/>
      <c r="S362" s="247"/>
      <c r="T362" s="247"/>
      <c r="U362" s="247"/>
      <c r="V362" s="247"/>
      <c r="W362" s="247"/>
      <c r="X362" s="248"/>
      <c r="Y362" s="13"/>
      <c r="Z362" s="13"/>
      <c r="AA362" s="13"/>
      <c r="AB362" s="13"/>
      <c r="AC362" s="13"/>
      <c r="AD362" s="13"/>
      <c r="AE362" s="13"/>
      <c r="AT362" s="249" t="s">
        <v>206</v>
      </c>
      <c r="AU362" s="249" t="s">
        <v>84</v>
      </c>
      <c r="AV362" s="13" t="s">
        <v>82</v>
      </c>
      <c r="AW362" s="13" t="s">
        <v>5</v>
      </c>
      <c r="AX362" s="13" t="s">
        <v>74</v>
      </c>
      <c r="AY362" s="249" t="s">
        <v>194</v>
      </c>
    </row>
    <row r="363" s="14" customFormat="1">
      <c r="A363" s="14"/>
      <c r="B363" s="250"/>
      <c r="C363" s="251"/>
      <c r="D363" s="241" t="s">
        <v>206</v>
      </c>
      <c r="E363" s="252" t="s">
        <v>20</v>
      </c>
      <c r="F363" s="253" t="s">
        <v>2914</v>
      </c>
      <c r="G363" s="251"/>
      <c r="H363" s="254">
        <v>0.96899999999999997</v>
      </c>
      <c r="I363" s="255"/>
      <c r="J363" s="255"/>
      <c r="K363" s="251"/>
      <c r="L363" s="251"/>
      <c r="M363" s="256"/>
      <c r="N363" s="257"/>
      <c r="O363" s="258"/>
      <c r="P363" s="258"/>
      <c r="Q363" s="258"/>
      <c r="R363" s="258"/>
      <c r="S363" s="258"/>
      <c r="T363" s="258"/>
      <c r="U363" s="258"/>
      <c r="V363" s="258"/>
      <c r="W363" s="258"/>
      <c r="X363" s="259"/>
      <c r="Y363" s="14"/>
      <c r="Z363" s="14"/>
      <c r="AA363" s="14"/>
      <c r="AB363" s="14"/>
      <c r="AC363" s="14"/>
      <c r="AD363" s="14"/>
      <c r="AE363" s="14"/>
      <c r="AT363" s="260" t="s">
        <v>206</v>
      </c>
      <c r="AU363" s="260" t="s">
        <v>84</v>
      </c>
      <c r="AV363" s="14" t="s">
        <v>84</v>
      </c>
      <c r="AW363" s="14" t="s">
        <v>5</v>
      </c>
      <c r="AX363" s="14" t="s">
        <v>74</v>
      </c>
      <c r="AY363" s="260" t="s">
        <v>194</v>
      </c>
    </row>
    <row r="364" s="13" customFormat="1">
      <c r="A364" s="13"/>
      <c r="B364" s="239"/>
      <c r="C364" s="240"/>
      <c r="D364" s="241" t="s">
        <v>206</v>
      </c>
      <c r="E364" s="242" t="s">
        <v>20</v>
      </c>
      <c r="F364" s="243" t="s">
        <v>2859</v>
      </c>
      <c r="G364" s="240"/>
      <c r="H364" s="242" t="s">
        <v>20</v>
      </c>
      <c r="I364" s="244"/>
      <c r="J364" s="244"/>
      <c r="K364" s="240"/>
      <c r="L364" s="240"/>
      <c r="M364" s="245"/>
      <c r="N364" s="246"/>
      <c r="O364" s="247"/>
      <c r="P364" s="247"/>
      <c r="Q364" s="247"/>
      <c r="R364" s="247"/>
      <c r="S364" s="247"/>
      <c r="T364" s="247"/>
      <c r="U364" s="247"/>
      <c r="V364" s="247"/>
      <c r="W364" s="247"/>
      <c r="X364" s="248"/>
      <c r="Y364" s="13"/>
      <c r="Z364" s="13"/>
      <c r="AA364" s="13"/>
      <c r="AB364" s="13"/>
      <c r="AC364" s="13"/>
      <c r="AD364" s="13"/>
      <c r="AE364" s="13"/>
      <c r="AT364" s="249" t="s">
        <v>206</v>
      </c>
      <c r="AU364" s="249" t="s">
        <v>84</v>
      </c>
      <c r="AV364" s="13" t="s">
        <v>82</v>
      </c>
      <c r="AW364" s="13" t="s">
        <v>5</v>
      </c>
      <c r="AX364" s="13" t="s">
        <v>74</v>
      </c>
      <c r="AY364" s="249" t="s">
        <v>194</v>
      </c>
    </row>
    <row r="365" s="14" customFormat="1">
      <c r="A365" s="14"/>
      <c r="B365" s="250"/>
      <c r="C365" s="251"/>
      <c r="D365" s="241" t="s">
        <v>206</v>
      </c>
      <c r="E365" s="252" t="s">
        <v>20</v>
      </c>
      <c r="F365" s="253" t="s">
        <v>2915</v>
      </c>
      <c r="G365" s="251"/>
      <c r="H365" s="254">
        <v>7.2279999999999998</v>
      </c>
      <c r="I365" s="255"/>
      <c r="J365" s="255"/>
      <c r="K365" s="251"/>
      <c r="L365" s="251"/>
      <c r="M365" s="256"/>
      <c r="N365" s="257"/>
      <c r="O365" s="258"/>
      <c r="P365" s="258"/>
      <c r="Q365" s="258"/>
      <c r="R365" s="258"/>
      <c r="S365" s="258"/>
      <c r="T365" s="258"/>
      <c r="U365" s="258"/>
      <c r="V365" s="258"/>
      <c r="W365" s="258"/>
      <c r="X365" s="259"/>
      <c r="Y365" s="14"/>
      <c r="Z365" s="14"/>
      <c r="AA365" s="14"/>
      <c r="AB365" s="14"/>
      <c r="AC365" s="14"/>
      <c r="AD365" s="14"/>
      <c r="AE365" s="14"/>
      <c r="AT365" s="260" t="s">
        <v>206</v>
      </c>
      <c r="AU365" s="260" t="s">
        <v>84</v>
      </c>
      <c r="AV365" s="14" t="s">
        <v>84</v>
      </c>
      <c r="AW365" s="14" t="s">
        <v>5</v>
      </c>
      <c r="AX365" s="14" t="s">
        <v>74</v>
      </c>
      <c r="AY365" s="260" t="s">
        <v>194</v>
      </c>
    </row>
    <row r="366" s="15" customFormat="1">
      <c r="A366" s="15"/>
      <c r="B366" s="261"/>
      <c r="C366" s="262"/>
      <c r="D366" s="241" t="s">
        <v>206</v>
      </c>
      <c r="E366" s="263" t="s">
        <v>20</v>
      </c>
      <c r="F366" s="264" t="s">
        <v>210</v>
      </c>
      <c r="G366" s="262"/>
      <c r="H366" s="265">
        <v>60.246000000000002</v>
      </c>
      <c r="I366" s="266"/>
      <c r="J366" s="266"/>
      <c r="K366" s="262"/>
      <c r="L366" s="262"/>
      <c r="M366" s="267"/>
      <c r="N366" s="268"/>
      <c r="O366" s="269"/>
      <c r="P366" s="269"/>
      <c r="Q366" s="269"/>
      <c r="R366" s="269"/>
      <c r="S366" s="269"/>
      <c r="T366" s="269"/>
      <c r="U366" s="269"/>
      <c r="V366" s="269"/>
      <c r="W366" s="269"/>
      <c r="X366" s="270"/>
      <c r="Y366" s="15"/>
      <c r="Z366" s="15"/>
      <c r="AA366" s="15"/>
      <c r="AB366" s="15"/>
      <c r="AC366" s="15"/>
      <c r="AD366" s="15"/>
      <c r="AE366" s="15"/>
      <c r="AT366" s="271" t="s">
        <v>206</v>
      </c>
      <c r="AU366" s="271" t="s">
        <v>84</v>
      </c>
      <c r="AV366" s="15" t="s">
        <v>202</v>
      </c>
      <c r="AW366" s="15" t="s">
        <v>5</v>
      </c>
      <c r="AX366" s="15" t="s">
        <v>82</v>
      </c>
      <c r="AY366" s="271" t="s">
        <v>194</v>
      </c>
    </row>
    <row r="367" s="2" customFormat="1" ht="24.15" customHeight="1">
      <c r="A367" s="41"/>
      <c r="B367" s="42"/>
      <c r="C367" s="220" t="s">
        <v>301</v>
      </c>
      <c r="D367" s="220" t="s">
        <v>197</v>
      </c>
      <c r="E367" s="221" t="s">
        <v>2916</v>
      </c>
      <c r="F367" s="222" t="s">
        <v>2917</v>
      </c>
      <c r="G367" s="223" t="s">
        <v>262</v>
      </c>
      <c r="H367" s="224">
        <v>46.831000000000003</v>
      </c>
      <c r="I367" s="225"/>
      <c r="J367" s="225"/>
      <c r="K367" s="226">
        <f>ROUND(P367*H367,2)</f>
        <v>0</v>
      </c>
      <c r="L367" s="222" t="s">
        <v>201</v>
      </c>
      <c r="M367" s="47"/>
      <c r="N367" s="227" t="s">
        <v>20</v>
      </c>
      <c r="O367" s="228" t="s">
        <v>43</v>
      </c>
      <c r="P367" s="229">
        <f>I367+J367</f>
        <v>0</v>
      </c>
      <c r="Q367" s="229">
        <f>ROUND(I367*H367,2)</f>
        <v>0</v>
      </c>
      <c r="R367" s="229">
        <f>ROUND(J367*H367,2)</f>
        <v>0</v>
      </c>
      <c r="S367" s="87"/>
      <c r="T367" s="230">
        <f>S367*H367</f>
        <v>0</v>
      </c>
      <c r="U367" s="230">
        <v>0</v>
      </c>
      <c r="V367" s="230">
        <f>U367*H367</f>
        <v>0</v>
      </c>
      <c r="W367" s="230">
        <v>0</v>
      </c>
      <c r="X367" s="231">
        <f>W367*H367</f>
        <v>0</v>
      </c>
      <c r="Y367" s="41"/>
      <c r="Z367" s="41"/>
      <c r="AA367" s="41"/>
      <c r="AB367" s="41"/>
      <c r="AC367" s="41"/>
      <c r="AD367" s="41"/>
      <c r="AE367" s="41"/>
      <c r="AR367" s="232" t="s">
        <v>202</v>
      </c>
      <c r="AT367" s="232" t="s">
        <v>197</v>
      </c>
      <c r="AU367" s="232" t="s">
        <v>84</v>
      </c>
      <c r="AY367" s="20" t="s">
        <v>194</v>
      </c>
      <c r="BE367" s="233">
        <f>IF(O367="základní",K367,0)</f>
        <v>0</v>
      </c>
      <c r="BF367" s="233">
        <f>IF(O367="snížená",K367,0)</f>
        <v>0</v>
      </c>
      <c r="BG367" s="233">
        <f>IF(O367="zákl. přenesená",K367,0)</f>
        <v>0</v>
      </c>
      <c r="BH367" s="233">
        <f>IF(O367="sníž. přenesená",K367,0)</f>
        <v>0</v>
      </c>
      <c r="BI367" s="233">
        <f>IF(O367="nulová",K367,0)</f>
        <v>0</v>
      </c>
      <c r="BJ367" s="20" t="s">
        <v>82</v>
      </c>
      <c r="BK367" s="233">
        <f>ROUND(P367*H367,2)</f>
        <v>0</v>
      </c>
      <c r="BL367" s="20" t="s">
        <v>202</v>
      </c>
      <c r="BM367" s="232" t="s">
        <v>2918</v>
      </c>
    </row>
    <row r="368" s="2" customFormat="1">
      <c r="A368" s="41"/>
      <c r="B368" s="42"/>
      <c r="C368" s="43"/>
      <c r="D368" s="234" t="s">
        <v>204</v>
      </c>
      <c r="E368" s="43"/>
      <c r="F368" s="235" t="s">
        <v>2919</v>
      </c>
      <c r="G368" s="43"/>
      <c r="H368" s="43"/>
      <c r="I368" s="236"/>
      <c r="J368" s="236"/>
      <c r="K368" s="43"/>
      <c r="L368" s="43"/>
      <c r="M368" s="47"/>
      <c r="N368" s="237"/>
      <c r="O368" s="238"/>
      <c r="P368" s="87"/>
      <c r="Q368" s="87"/>
      <c r="R368" s="87"/>
      <c r="S368" s="87"/>
      <c r="T368" s="87"/>
      <c r="U368" s="87"/>
      <c r="V368" s="87"/>
      <c r="W368" s="87"/>
      <c r="X368" s="88"/>
      <c r="Y368" s="41"/>
      <c r="Z368" s="41"/>
      <c r="AA368" s="41"/>
      <c r="AB368" s="41"/>
      <c r="AC368" s="41"/>
      <c r="AD368" s="41"/>
      <c r="AE368" s="41"/>
      <c r="AT368" s="20" t="s">
        <v>204</v>
      </c>
      <c r="AU368" s="20" t="s">
        <v>84</v>
      </c>
    </row>
    <row r="369" s="13" customFormat="1">
      <c r="A369" s="13"/>
      <c r="B369" s="239"/>
      <c r="C369" s="240"/>
      <c r="D369" s="241" t="s">
        <v>206</v>
      </c>
      <c r="E369" s="242" t="s">
        <v>20</v>
      </c>
      <c r="F369" s="243" t="s">
        <v>2920</v>
      </c>
      <c r="G369" s="240"/>
      <c r="H369" s="242" t="s">
        <v>20</v>
      </c>
      <c r="I369" s="244"/>
      <c r="J369" s="244"/>
      <c r="K369" s="240"/>
      <c r="L369" s="240"/>
      <c r="M369" s="245"/>
      <c r="N369" s="246"/>
      <c r="O369" s="247"/>
      <c r="P369" s="247"/>
      <c r="Q369" s="247"/>
      <c r="R369" s="247"/>
      <c r="S369" s="247"/>
      <c r="T369" s="247"/>
      <c r="U369" s="247"/>
      <c r="V369" s="247"/>
      <c r="W369" s="247"/>
      <c r="X369" s="248"/>
      <c r="Y369" s="13"/>
      <c r="Z369" s="13"/>
      <c r="AA369" s="13"/>
      <c r="AB369" s="13"/>
      <c r="AC369" s="13"/>
      <c r="AD369" s="13"/>
      <c r="AE369" s="13"/>
      <c r="AT369" s="249" t="s">
        <v>206</v>
      </c>
      <c r="AU369" s="249" t="s">
        <v>84</v>
      </c>
      <c r="AV369" s="13" t="s">
        <v>82</v>
      </c>
      <c r="AW369" s="13" t="s">
        <v>5</v>
      </c>
      <c r="AX369" s="13" t="s">
        <v>74</v>
      </c>
      <c r="AY369" s="249" t="s">
        <v>194</v>
      </c>
    </row>
    <row r="370" s="14" customFormat="1">
      <c r="A370" s="14"/>
      <c r="B370" s="250"/>
      <c r="C370" s="251"/>
      <c r="D370" s="241" t="s">
        <v>206</v>
      </c>
      <c r="E370" s="252" t="s">
        <v>20</v>
      </c>
      <c r="F370" s="253" t="s">
        <v>2921</v>
      </c>
      <c r="G370" s="251"/>
      <c r="H370" s="254">
        <v>46.831000000000003</v>
      </c>
      <c r="I370" s="255"/>
      <c r="J370" s="255"/>
      <c r="K370" s="251"/>
      <c r="L370" s="251"/>
      <c r="M370" s="256"/>
      <c r="N370" s="257"/>
      <c r="O370" s="258"/>
      <c r="P370" s="258"/>
      <c r="Q370" s="258"/>
      <c r="R370" s="258"/>
      <c r="S370" s="258"/>
      <c r="T370" s="258"/>
      <c r="U370" s="258"/>
      <c r="V370" s="258"/>
      <c r="W370" s="258"/>
      <c r="X370" s="259"/>
      <c r="Y370" s="14"/>
      <c r="Z370" s="14"/>
      <c r="AA370" s="14"/>
      <c r="AB370" s="14"/>
      <c r="AC370" s="14"/>
      <c r="AD370" s="14"/>
      <c r="AE370" s="14"/>
      <c r="AT370" s="260" t="s">
        <v>206</v>
      </c>
      <c r="AU370" s="260" t="s">
        <v>84</v>
      </c>
      <c r="AV370" s="14" t="s">
        <v>84</v>
      </c>
      <c r="AW370" s="14" t="s">
        <v>5</v>
      </c>
      <c r="AX370" s="14" t="s">
        <v>74</v>
      </c>
      <c r="AY370" s="260" t="s">
        <v>194</v>
      </c>
    </row>
    <row r="371" s="15" customFormat="1">
      <c r="A371" s="15"/>
      <c r="B371" s="261"/>
      <c r="C371" s="262"/>
      <c r="D371" s="241" t="s">
        <v>206</v>
      </c>
      <c r="E371" s="263" t="s">
        <v>20</v>
      </c>
      <c r="F371" s="264" t="s">
        <v>210</v>
      </c>
      <c r="G371" s="262"/>
      <c r="H371" s="265">
        <v>46.831000000000003</v>
      </c>
      <c r="I371" s="266"/>
      <c r="J371" s="266"/>
      <c r="K371" s="262"/>
      <c r="L371" s="262"/>
      <c r="M371" s="267"/>
      <c r="N371" s="268"/>
      <c r="O371" s="269"/>
      <c r="P371" s="269"/>
      <c r="Q371" s="269"/>
      <c r="R371" s="269"/>
      <c r="S371" s="269"/>
      <c r="T371" s="269"/>
      <c r="U371" s="269"/>
      <c r="V371" s="269"/>
      <c r="W371" s="269"/>
      <c r="X371" s="270"/>
      <c r="Y371" s="15"/>
      <c r="Z371" s="15"/>
      <c r="AA371" s="15"/>
      <c r="AB371" s="15"/>
      <c r="AC371" s="15"/>
      <c r="AD371" s="15"/>
      <c r="AE371" s="15"/>
      <c r="AT371" s="271" t="s">
        <v>206</v>
      </c>
      <c r="AU371" s="271" t="s">
        <v>84</v>
      </c>
      <c r="AV371" s="15" t="s">
        <v>202</v>
      </c>
      <c r="AW371" s="15" t="s">
        <v>5</v>
      </c>
      <c r="AX371" s="15" t="s">
        <v>82</v>
      </c>
      <c r="AY371" s="271" t="s">
        <v>194</v>
      </c>
    </row>
    <row r="372" s="2" customFormat="1" ht="24.15" customHeight="1">
      <c r="A372" s="41"/>
      <c r="B372" s="42"/>
      <c r="C372" s="220" t="s">
        <v>299</v>
      </c>
      <c r="D372" s="220" t="s">
        <v>197</v>
      </c>
      <c r="E372" s="221" t="s">
        <v>2922</v>
      </c>
      <c r="F372" s="222" t="s">
        <v>2923</v>
      </c>
      <c r="G372" s="223" t="s">
        <v>262</v>
      </c>
      <c r="H372" s="224">
        <v>119.535</v>
      </c>
      <c r="I372" s="225"/>
      <c r="J372" s="225"/>
      <c r="K372" s="226">
        <f>ROUND(P372*H372,2)</f>
        <v>0</v>
      </c>
      <c r="L372" s="222" t="s">
        <v>201</v>
      </c>
      <c r="M372" s="47"/>
      <c r="N372" s="227" t="s">
        <v>20</v>
      </c>
      <c r="O372" s="228" t="s">
        <v>43</v>
      </c>
      <c r="P372" s="229">
        <f>I372+J372</f>
        <v>0</v>
      </c>
      <c r="Q372" s="229">
        <f>ROUND(I372*H372,2)</f>
        <v>0</v>
      </c>
      <c r="R372" s="229">
        <f>ROUND(J372*H372,2)</f>
        <v>0</v>
      </c>
      <c r="S372" s="87"/>
      <c r="T372" s="230">
        <f>S372*H372</f>
        <v>0</v>
      </c>
      <c r="U372" s="230">
        <v>0</v>
      </c>
      <c r="V372" s="230">
        <f>U372*H372</f>
        <v>0</v>
      </c>
      <c r="W372" s="230">
        <v>0</v>
      </c>
      <c r="X372" s="231">
        <f>W372*H372</f>
        <v>0</v>
      </c>
      <c r="Y372" s="41"/>
      <c r="Z372" s="41"/>
      <c r="AA372" s="41"/>
      <c r="AB372" s="41"/>
      <c r="AC372" s="41"/>
      <c r="AD372" s="41"/>
      <c r="AE372" s="41"/>
      <c r="AR372" s="232" t="s">
        <v>202</v>
      </c>
      <c r="AT372" s="232" t="s">
        <v>197</v>
      </c>
      <c r="AU372" s="232" t="s">
        <v>84</v>
      </c>
      <c r="AY372" s="20" t="s">
        <v>194</v>
      </c>
      <c r="BE372" s="233">
        <f>IF(O372="základní",K372,0)</f>
        <v>0</v>
      </c>
      <c r="BF372" s="233">
        <f>IF(O372="snížená",K372,0)</f>
        <v>0</v>
      </c>
      <c r="BG372" s="233">
        <f>IF(O372="zákl. přenesená",K372,0)</f>
        <v>0</v>
      </c>
      <c r="BH372" s="233">
        <f>IF(O372="sníž. přenesená",K372,0)</f>
        <v>0</v>
      </c>
      <c r="BI372" s="233">
        <f>IF(O372="nulová",K372,0)</f>
        <v>0</v>
      </c>
      <c r="BJ372" s="20" t="s">
        <v>82</v>
      </c>
      <c r="BK372" s="233">
        <f>ROUND(P372*H372,2)</f>
        <v>0</v>
      </c>
      <c r="BL372" s="20" t="s">
        <v>202</v>
      </c>
      <c r="BM372" s="232" t="s">
        <v>2924</v>
      </c>
    </row>
    <row r="373" s="2" customFormat="1">
      <c r="A373" s="41"/>
      <c r="B373" s="42"/>
      <c r="C373" s="43"/>
      <c r="D373" s="234" t="s">
        <v>204</v>
      </c>
      <c r="E373" s="43"/>
      <c r="F373" s="235" t="s">
        <v>2925</v>
      </c>
      <c r="G373" s="43"/>
      <c r="H373" s="43"/>
      <c r="I373" s="236"/>
      <c r="J373" s="236"/>
      <c r="K373" s="43"/>
      <c r="L373" s="43"/>
      <c r="M373" s="47"/>
      <c r="N373" s="237"/>
      <c r="O373" s="238"/>
      <c r="P373" s="87"/>
      <c r="Q373" s="87"/>
      <c r="R373" s="87"/>
      <c r="S373" s="87"/>
      <c r="T373" s="87"/>
      <c r="U373" s="87"/>
      <c r="V373" s="87"/>
      <c r="W373" s="87"/>
      <c r="X373" s="88"/>
      <c r="Y373" s="41"/>
      <c r="Z373" s="41"/>
      <c r="AA373" s="41"/>
      <c r="AB373" s="41"/>
      <c r="AC373" s="41"/>
      <c r="AD373" s="41"/>
      <c r="AE373" s="41"/>
      <c r="AT373" s="20" t="s">
        <v>204</v>
      </c>
      <c r="AU373" s="20" t="s">
        <v>84</v>
      </c>
    </row>
    <row r="374" s="13" customFormat="1">
      <c r="A374" s="13"/>
      <c r="B374" s="239"/>
      <c r="C374" s="240"/>
      <c r="D374" s="241" t="s">
        <v>206</v>
      </c>
      <c r="E374" s="242" t="s">
        <v>20</v>
      </c>
      <c r="F374" s="243" t="s">
        <v>2795</v>
      </c>
      <c r="G374" s="240"/>
      <c r="H374" s="242" t="s">
        <v>20</v>
      </c>
      <c r="I374" s="244"/>
      <c r="J374" s="244"/>
      <c r="K374" s="240"/>
      <c r="L374" s="240"/>
      <c r="M374" s="245"/>
      <c r="N374" s="246"/>
      <c r="O374" s="247"/>
      <c r="P374" s="247"/>
      <c r="Q374" s="247"/>
      <c r="R374" s="247"/>
      <c r="S374" s="247"/>
      <c r="T374" s="247"/>
      <c r="U374" s="247"/>
      <c r="V374" s="247"/>
      <c r="W374" s="247"/>
      <c r="X374" s="248"/>
      <c r="Y374" s="13"/>
      <c r="Z374" s="13"/>
      <c r="AA374" s="13"/>
      <c r="AB374" s="13"/>
      <c r="AC374" s="13"/>
      <c r="AD374" s="13"/>
      <c r="AE374" s="13"/>
      <c r="AT374" s="249" t="s">
        <v>206</v>
      </c>
      <c r="AU374" s="249" t="s">
        <v>84</v>
      </c>
      <c r="AV374" s="13" t="s">
        <v>82</v>
      </c>
      <c r="AW374" s="13" t="s">
        <v>5</v>
      </c>
      <c r="AX374" s="13" t="s">
        <v>74</v>
      </c>
      <c r="AY374" s="249" t="s">
        <v>194</v>
      </c>
    </row>
    <row r="375" s="14" customFormat="1">
      <c r="A375" s="14"/>
      <c r="B375" s="250"/>
      <c r="C375" s="251"/>
      <c r="D375" s="241" t="s">
        <v>206</v>
      </c>
      <c r="E375" s="252" t="s">
        <v>20</v>
      </c>
      <c r="F375" s="253" t="s">
        <v>2926</v>
      </c>
      <c r="G375" s="251"/>
      <c r="H375" s="254">
        <v>14.542</v>
      </c>
      <c r="I375" s="255"/>
      <c r="J375" s="255"/>
      <c r="K375" s="251"/>
      <c r="L375" s="251"/>
      <c r="M375" s="256"/>
      <c r="N375" s="257"/>
      <c r="O375" s="258"/>
      <c r="P375" s="258"/>
      <c r="Q375" s="258"/>
      <c r="R375" s="258"/>
      <c r="S375" s="258"/>
      <c r="T375" s="258"/>
      <c r="U375" s="258"/>
      <c r="V375" s="258"/>
      <c r="W375" s="258"/>
      <c r="X375" s="259"/>
      <c r="Y375" s="14"/>
      <c r="Z375" s="14"/>
      <c r="AA375" s="14"/>
      <c r="AB375" s="14"/>
      <c r="AC375" s="14"/>
      <c r="AD375" s="14"/>
      <c r="AE375" s="14"/>
      <c r="AT375" s="260" t="s">
        <v>206</v>
      </c>
      <c r="AU375" s="260" t="s">
        <v>84</v>
      </c>
      <c r="AV375" s="14" t="s">
        <v>84</v>
      </c>
      <c r="AW375" s="14" t="s">
        <v>5</v>
      </c>
      <c r="AX375" s="14" t="s">
        <v>74</v>
      </c>
      <c r="AY375" s="260" t="s">
        <v>194</v>
      </c>
    </row>
    <row r="376" s="13" customFormat="1">
      <c r="A376" s="13"/>
      <c r="B376" s="239"/>
      <c r="C376" s="240"/>
      <c r="D376" s="241" t="s">
        <v>206</v>
      </c>
      <c r="E376" s="242" t="s">
        <v>20</v>
      </c>
      <c r="F376" s="243" t="s">
        <v>2927</v>
      </c>
      <c r="G376" s="240"/>
      <c r="H376" s="242" t="s">
        <v>20</v>
      </c>
      <c r="I376" s="244"/>
      <c r="J376" s="244"/>
      <c r="K376" s="240"/>
      <c r="L376" s="240"/>
      <c r="M376" s="245"/>
      <c r="N376" s="246"/>
      <c r="O376" s="247"/>
      <c r="P376" s="247"/>
      <c r="Q376" s="247"/>
      <c r="R376" s="247"/>
      <c r="S376" s="247"/>
      <c r="T376" s="247"/>
      <c r="U376" s="247"/>
      <c r="V376" s="247"/>
      <c r="W376" s="247"/>
      <c r="X376" s="248"/>
      <c r="Y376" s="13"/>
      <c r="Z376" s="13"/>
      <c r="AA376" s="13"/>
      <c r="AB376" s="13"/>
      <c r="AC376" s="13"/>
      <c r="AD376" s="13"/>
      <c r="AE376" s="13"/>
      <c r="AT376" s="249" t="s">
        <v>206</v>
      </c>
      <c r="AU376" s="249" t="s">
        <v>84</v>
      </c>
      <c r="AV376" s="13" t="s">
        <v>82</v>
      </c>
      <c r="AW376" s="13" t="s">
        <v>5</v>
      </c>
      <c r="AX376" s="13" t="s">
        <v>74</v>
      </c>
      <c r="AY376" s="249" t="s">
        <v>194</v>
      </c>
    </row>
    <row r="377" s="14" customFormat="1">
      <c r="A377" s="14"/>
      <c r="B377" s="250"/>
      <c r="C377" s="251"/>
      <c r="D377" s="241" t="s">
        <v>206</v>
      </c>
      <c r="E377" s="252" t="s">
        <v>20</v>
      </c>
      <c r="F377" s="253" t="s">
        <v>2928</v>
      </c>
      <c r="G377" s="251"/>
      <c r="H377" s="254">
        <v>23.077999999999999</v>
      </c>
      <c r="I377" s="255"/>
      <c r="J377" s="255"/>
      <c r="K377" s="251"/>
      <c r="L377" s="251"/>
      <c r="M377" s="256"/>
      <c r="N377" s="257"/>
      <c r="O377" s="258"/>
      <c r="P377" s="258"/>
      <c r="Q377" s="258"/>
      <c r="R377" s="258"/>
      <c r="S377" s="258"/>
      <c r="T377" s="258"/>
      <c r="U377" s="258"/>
      <c r="V377" s="258"/>
      <c r="W377" s="258"/>
      <c r="X377" s="259"/>
      <c r="Y377" s="14"/>
      <c r="Z377" s="14"/>
      <c r="AA377" s="14"/>
      <c r="AB377" s="14"/>
      <c r="AC377" s="14"/>
      <c r="AD377" s="14"/>
      <c r="AE377" s="14"/>
      <c r="AT377" s="260" t="s">
        <v>206</v>
      </c>
      <c r="AU377" s="260" t="s">
        <v>84</v>
      </c>
      <c r="AV377" s="14" t="s">
        <v>84</v>
      </c>
      <c r="AW377" s="14" t="s">
        <v>5</v>
      </c>
      <c r="AX377" s="14" t="s">
        <v>74</v>
      </c>
      <c r="AY377" s="260" t="s">
        <v>194</v>
      </c>
    </row>
    <row r="378" s="13" customFormat="1">
      <c r="A378" s="13"/>
      <c r="B378" s="239"/>
      <c r="C378" s="240"/>
      <c r="D378" s="241" t="s">
        <v>206</v>
      </c>
      <c r="E378" s="242" t="s">
        <v>20</v>
      </c>
      <c r="F378" s="243" t="s">
        <v>2929</v>
      </c>
      <c r="G378" s="240"/>
      <c r="H378" s="242" t="s">
        <v>20</v>
      </c>
      <c r="I378" s="244"/>
      <c r="J378" s="244"/>
      <c r="K378" s="240"/>
      <c r="L378" s="240"/>
      <c r="M378" s="245"/>
      <c r="N378" s="246"/>
      <c r="O378" s="247"/>
      <c r="P378" s="247"/>
      <c r="Q378" s="247"/>
      <c r="R378" s="247"/>
      <c r="S378" s="247"/>
      <c r="T378" s="247"/>
      <c r="U378" s="247"/>
      <c r="V378" s="247"/>
      <c r="W378" s="247"/>
      <c r="X378" s="248"/>
      <c r="Y378" s="13"/>
      <c r="Z378" s="13"/>
      <c r="AA378" s="13"/>
      <c r="AB378" s="13"/>
      <c r="AC378" s="13"/>
      <c r="AD378" s="13"/>
      <c r="AE378" s="13"/>
      <c r="AT378" s="249" t="s">
        <v>206</v>
      </c>
      <c r="AU378" s="249" t="s">
        <v>84</v>
      </c>
      <c r="AV378" s="13" t="s">
        <v>82</v>
      </c>
      <c r="AW378" s="13" t="s">
        <v>5</v>
      </c>
      <c r="AX378" s="13" t="s">
        <v>74</v>
      </c>
      <c r="AY378" s="249" t="s">
        <v>194</v>
      </c>
    </row>
    <row r="379" s="14" customFormat="1">
      <c r="A379" s="14"/>
      <c r="B379" s="250"/>
      <c r="C379" s="251"/>
      <c r="D379" s="241" t="s">
        <v>206</v>
      </c>
      <c r="E379" s="252" t="s">
        <v>20</v>
      </c>
      <c r="F379" s="253" t="s">
        <v>2930</v>
      </c>
      <c r="G379" s="251"/>
      <c r="H379" s="254">
        <v>80.433000000000007</v>
      </c>
      <c r="I379" s="255"/>
      <c r="J379" s="255"/>
      <c r="K379" s="251"/>
      <c r="L379" s="251"/>
      <c r="M379" s="256"/>
      <c r="N379" s="257"/>
      <c r="O379" s="258"/>
      <c r="P379" s="258"/>
      <c r="Q379" s="258"/>
      <c r="R379" s="258"/>
      <c r="S379" s="258"/>
      <c r="T379" s="258"/>
      <c r="U379" s="258"/>
      <c r="V379" s="258"/>
      <c r="W379" s="258"/>
      <c r="X379" s="259"/>
      <c r="Y379" s="14"/>
      <c r="Z379" s="14"/>
      <c r="AA379" s="14"/>
      <c r="AB379" s="14"/>
      <c r="AC379" s="14"/>
      <c r="AD379" s="14"/>
      <c r="AE379" s="14"/>
      <c r="AT379" s="260" t="s">
        <v>206</v>
      </c>
      <c r="AU379" s="260" t="s">
        <v>84</v>
      </c>
      <c r="AV379" s="14" t="s">
        <v>84</v>
      </c>
      <c r="AW379" s="14" t="s">
        <v>5</v>
      </c>
      <c r="AX379" s="14" t="s">
        <v>74</v>
      </c>
      <c r="AY379" s="260" t="s">
        <v>194</v>
      </c>
    </row>
    <row r="380" s="13" customFormat="1">
      <c r="A380" s="13"/>
      <c r="B380" s="239"/>
      <c r="C380" s="240"/>
      <c r="D380" s="241" t="s">
        <v>206</v>
      </c>
      <c r="E380" s="242" t="s">
        <v>20</v>
      </c>
      <c r="F380" s="243" t="s">
        <v>2845</v>
      </c>
      <c r="G380" s="240"/>
      <c r="H380" s="242" t="s">
        <v>20</v>
      </c>
      <c r="I380" s="244"/>
      <c r="J380" s="244"/>
      <c r="K380" s="240"/>
      <c r="L380" s="240"/>
      <c r="M380" s="245"/>
      <c r="N380" s="246"/>
      <c r="O380" s="247"/>
      <c r="P380" s="247"/>
      <c r="Q380" s="247"/>
      <c r="R380" s="247"/>
      <c r="S380" s="247"/>
      <c r="T380" s="247"/>
      <c r="U380" s="247"/>
      <c r="V380" s="247"/>
      <c r="W380" s="247"/>
      <c r="X380" s="248"/>
      <c r="Y380" s="13"/>
      <c r="Z380" s="13"/>
      <c r="AA380" s="13"/>
      <c r="AB380" s="13"/>
      <c r="AC380" s="13"/>
      <c r="AD380" s="13"/>
      <c r="AE380" s="13"/>
      <c r="AT380" s="249" t="s">
        <v>206</v>
      </c>
      <c r="AU380" s="249" t="s">
        <v>84</v>
      </c>
      <c r="AV380" s="13" t="s">
        <v>82</v>
      </c>
      <c r="AW380" s="13" t="s">
        <v>5</v>
      </c>
      <c r="AX380" s="13" t="s">
        <v>74</v>
      </c>
      <c r="AY380" s="249" t="s">
        <v>194</v>
      </c>
    </row>
    <row r="381" s="14" customFormat="1">
      <c r="A381" s="14"/>
      <c r="B381" s="250"/>
      <c r="C381" s="251"/>
      <c r="D381" s="241" t="s">
        <v>206</v>
      </c>
      <c r="E381" s="252" t="s">
        <v>20</v>
      </c>
      <c r="F381" s="253" t="s">
        <v>2931</v>
      </c>
      <c r="G381" s="251"/>
      <c r="H381" s="254">
        <v>1.482</v>
      </c>
      <c r="I381" s="255"/>
      <c r="J381" s="255"/>
      <c r="K381" s="251"/>
      <c r="L381" s="251"/>
      <c r="M381" s="256"/>
      <c r="N381" s="257"/>
      <c r="O381" s="258"/>
      <c r="P381" s="258"/>
      <c r="Q381" s="258"/>
      <c r="R381" s="258"/>
      <c r="S381" s="258"/>
      <c r="T381" s="258"/>
      <c r="U381" s="258"/>
      <c r="V381" s="258"/>
      <c r="W381" s="258"/>
      <c r="X381" s="259"/>
      <c r="Y381" s="14"/>
      <c r="Z381" s="14"/>
      <c r="AA381" s="14"/>
      <c r="AB381" s="14"/>
      <c r="AC381" s="14"/>
      <c r="AD381" s="14"/>
      <c r="AE381" s="14"/>
      <c r="AT381" s="260" t="s">
        <v>206</v>
      </c>
      <c r="AU381" s="260" t="s">
        <v>84</v>
      </c>
      <c r="AV381" s="14" t="s">
        <v>84</v>
      </c>
      <c r="AW381" s="14" t="s">
        <v>5</v>
      </c>
      <c r="AX381" s="14" t="s">
        <v>74</v>
      </c>
      <c r="AY381" s="260" t="s">
        <v>194</v>
      </c>
    </row>
    <row r="382" s="15" customFormat="1">
      <c r="A382" s="15"/>
      <c r="B382" s="261"/>
      <c r="C382" s="262"/>
      <c r="D382" s="241" t="s">
        <v>206</v>
      </c>
      <c r="E382" s="263" t="s">
        <v>20</v>
      </c>
      <c r="F382" s="264" t="s">
        <v>210</v>
      </c>
      <c r="G382" s="262"/>
      <c r="H382" s="265">
        <v>119.535</v>
      </c>
      <c r="I382" s="266"/>
      <c r="J382" s="266"/>
      <c r="K382" s="262"/>
      <c r="L382" s="262"/>
      <c r="M382" s="267"/>
      <c r="N382" s="268"/>
      <c r="O382" s="269"/>
      <c r="P382" s="269"/>
      <c r="Q382" s="269"/>
      <c r="R382" s="269"/>
      <c r="S382" s="269"/>
      <c r="T382" s="269"/>
      <c r="U382" s="269"/>
      <c r="V382" s="269"/>
      <c r="W382" s="269"/>
      <c r="X382" s="270"/>
      <c r="Y382" s="15"/>
      <c r="Z382" s="15"/>
      <c r="AA382" s="15"/>
      <c r="AB382" s="15"/>
      <c r="AC382" s="15"/>
      <c r="AD382" s="15"/>
      <c r="AE382" s="15"/>
      <c r="AT382" s="271" t="s">
        <v>206</v>
      </c>
      <c r="AU382" s="271" t="s">
        <v>84</v>
      </c>
      <c r="AV382" s="15" t="s">
        <v>202</v>
      </c>
      <c r="AW382" s="15" t="s">
        <v>5</v>
      </c>
      <c r="AX382" s="15" t="s">
        <v>82</v>
      </c>
      <c r="AY382" s="271" t="s">
        <v>194</v>
      </c>
    </row>
    <row r="383" s="2" customFormat="1" ht="24.15" customHeight="1">
      <c r="A383" s="41"/>
      <c r="B383" s="42"/>
      <c r="C383" s="220" t="s">
        <v>308</v>
      </c>
      <c r="D383" s="220" t="s">
        <v>197</v>
      </c>
      <c r="E383" s="221" t="s">
        <v>2932</v>
      </c>
      <c r="F383" s="222" t="s">
        <v>2933</v>
      </c>
      <c r="G383" s="223" t="s">
        <v>262</v>
      </c>
      <c r="H383" s="224">
        <v>2.9369999999999998</v>
      </c>
      <c r="I383" s="225"/>
      <c r="J383" s="225"/>
      <c r="K383" s="226">
        <f>ROUND(P383*H383,2)</f>
        <v>0</v>
      </c>
      <c r="L383" s="222" t="s">
        <v>201</v>
      </c>
      <c r="M383" s="47"/>
      <c r="N383" s="227" t="s">
        <v>20</v>
      </c>
      <c r="O383" s="228" t="s">
        <v>43</v>
      </c>
      <c r="P383" s="229">
        <f>I383+J383</f>
        <v>0</v>
      </c>
      <c r="Q383" s="229">
        <f>ROUND(I383*H383,2)</f>
        <v>0</v>
      </c>
      <c r="R383" s="229">
        <f>ROUND(J383*H383,2)</f>
        <v>0</v>
      </c>
      <c r="S383" s="87"/>
      <c r="T383" s="230">
        <f>S383*H383</f>
        <v>0</v>
      </c>
      <c r="U383" s="230">
        <v>0</v>
      </c>
      <c r="V383" s="230">
        <f>U383*H383</f>
        <v>0</v>
      </c>
      <c r="W383" s="230">
        <v>0</v>
      </c>
      <c r="X383" s="231">
        <f>W383*H383</f>
        <v>0</v>
      </c>
      <c r="Y383" s="41"/>
      <c r="Z383" s="41"/>
      <c r="AA383" s="41"/>
      <c r="AB383" s="41"/>
      <c r="AC383" s="41"/>
      <c r="AD383" s="41"/>
      <c r="AE383" s="41"/>
      <c r="AR383" s="232" t="s">
        <v>202</v>
      </c>
      <c r="AT383" s="232" t="s">
        <v>197</v>
      </c>
      <c r="AU383" s="232" t="s">
        <v>84</v>
      </c>
      <c r="AY383" s="20" t="s">
        <v>194</v>
      </c>
      <c r="BE383" s="233">
        <f>IF(O383="základní",K383,0)</f>
        <v>0</v>
      </c>
      <c r="BF383" s="233">
        <f>IF(O383="snížená",K383,0)</f>
        <v>0</v>
      </c>
      <c r="BG383" s="233">
        <f>IF(O383="zákl. přenesená",K383,0)</f>
        <v>0</v>
      </c>
      <c r="BH383" s="233">
        <f>IF(O383="sníž. přenesená",K383,0)</f>
        <v>0</v>
      </c>
      <c r="BI383" s="233">
        <f>IF(O383="nulová",K383,0)</f>
        <v>0</v>
      </c>
      <c r="BJ383" s="20" t="s">
        <v>82</v>
      </c>
      <c r="BK383" s="233">
        <f>ROUND(P383*H383,2)</f>
        <v>0</v>
      </c>
      <c r="BL383" s="20" t="s">
        <v>202</v>
      </c>
      <c r="BM383" s="232" t="s">
        <v>2934</v>
      </c>
    </row>
    <row r="384" s="2" customFormat="1">
      <c r="A384" s="41"/>
      <c r="B384" s="42"/>
      <c r="C384" s="43"/>
      <c r="D384" s="234" t="s">
        <v>204</v>
      </c>
      <c r="E384" s="43"/>
      <c r="F384" s="235" t="s">
        <v>2935</v>
      </c>
      <c r="G384" s="43"/>
      <c r="H384" s="43"/>
      <c r="I384" s="236"/>
      <c r="J384" s="236"/>
      <c r="K384" s="43"/>
      <c r="L384" s="43"/>
      <c r="M384" s="47"/>
      <c r="N384" s="237"/>
      <c r="O384" s="238"/>
      <c r="P384" s="87"/>
      <c r="Q384" s="87"/>
      <c r="R384" s="87"/>
      <c r="S384" s="87"/>
      <c r="T384" s="87"/>
      <c r="U384" s="87"/>
      <c r="V384" s="87"/>
      <c r="W384" s="87"/>
      <c r="X384" s="88"/>
      <c r="Y384" s="41"/>
      <c r="Z384" s="41"/>
      <c r="AA384" s="41"/>
      <c r="AB384" s="41"/>
      <c r="AC384" s="41"/>
      <c r="AD384" s="41"/>
      <c r="AE384" s="41"/>
      <c r="AT384" s="20" t="s">
        <v>204</v>
      </c>
      <c r="AU384" s="20" t="s">
        <v>84</v>
      </c>
    </row>
    <row r="385" s="13" customFormat="1">
      <c r="A385" s="13"/>
      <c r="B385" s="239"/>
      <c r="C385" s="240"/>
      <c r="D385" s="241" t="s">
        <v>206</v>
      </c>
      <c r="E385" s="242" t="s">
        <v>20</v>
      </c>
      <c r="F385" s="243" t="s">
        <v>2885</v>
      </c>
      <c r="G385" s="240"/>
      <c r="H385" s="242" t="s">
        <v>20</v>
      </c>
      <c r="I385" s="244"/>
      <c r="J385" s="244"/>
      <c r="K385" s="240"/>
      <c r="L385" s="240"/>
      <c r="M385" s="245"/>
      <c r="N385" s="246"/>
      <c r="O385" s="247"/>
      <c r="P385" s="247"/>
      <c r="Q385" s="247"/>
      <c r="R385" s="247"/>
      <c r="S385" s="247"/>
      <c r="T385" s="247"/>
      <c r="U385" s="247"/>
      <c r="V385" s="247"/>
      <c r="W385" s="247"/>
      <c r="X385" s="248"/>
      <c r="Y385" s="13"/>
      <c r="Z385" s="13"/>
      <c r="AA385" s="13"/>
      <c r="AB385" s="13"/>
      <c r="AC385" s="13"/>
      <c r="AD385" s="13"/>
      <c r="AE385" s="13"/>
      <c r="AT385" s="249" t="s">
        <v>206</v>
      </c>
      <c r="AU385" s="249" t="s">
        <v>84</v>
      </c>
      <c r="AV385" s="13" t="s">
        <v>82</v>
      </c>
      <c r="AW385" s="13" t="s">
        <v>5</v>
      </c>
      <c r="AX385" s="13" t="s">
        <v>74</v>
      </c>
      <c r="AY385" s="249" t="s">
        <v>194</v>
      </c>
    </row>
    <row r="386" s="14" customFormat="1">
      <c r="A386" s="14"/>
      <c r="B386" s="250"/>
      <c r="C386" s="251"/>
      <c r="D386" s="241" t="s">
        <v>206</v>
      </c>
      <c r="E386" s="252" t="s">
        <v>20</v>
      </c>
      <c r="F386" s="253" t="s">
        <v>2936</v>
      </c>
      <c r="G386" s="251"/>
      <c r="H386" s="254">
        <v>1.3979999999999999</v>
      </c>
      <c r="I386" s="255"/>
      <c r="J386" s="255"/>
      <c r="K386" s="251"/>
      <c r="L386" s="251"/>
      <c r="M386" s="256"/>
      <c r="N386" s="257"/>
      <c r="O386" s="258"/>
      <c r="P386" s="258"/>
      <c r="Q386" s="258"/>
      <c r="R386" s="258"/>
      <c r="S386" s="258"/>
      <c r="T386" s="258"/>
      <c r="U386" s="258"/>
      <c r="V386" s="258"/>
      <c r="W386" s="258"/>
      <c r="X386" s="259"/>
      <c r="Y386" s="14"/>
      <c r="Z386" s="14"/>
      <c r="AA386" s="14"/>
      <c r="AB386" s="14"/>
      <c r="AC386" s="14"/>
      <c r="AD386" s="14"/>
      <c r="AE386" s="14"/>
      <c r="AT386" s="260" t="s">
        <v>206</v>
      </c>
      <c r="AU386" s="260" t="s">
        <v>84</v>
      </c>
      <c r="AV386" s="14" t="s">
        <v>84</v>
      </c>
      <c r="AW386" s="14" t="s">
        <v>5</v>
      </c>
      <c r="AX386" s="14" t="s">
        <v>74</v>
      </c>
      <c r="AY386" s="260" t="s">
        <v>194</v>
      </c>
    </row>
    <row r="387" s="13" customFormat="1">
      <c r="A387" s="13"/>
      <c r="B387" s="239"/>
      <c r="C387" s="240"/>
      <c r="D387" s="241" t="s">
        <v>206</v>
      </c>
      <c r="E387" s="242" t="s">
        <v>20</v>
      </c>
      <c r="F387" s="243" t="s">
        <v>2937</v>
      </c>
      <c r="G387" s="240"/>
      <c r="H387" s="242" t="s">
        <v>20</v>
      </c>
      <c r="I387" s="244"/>
      <c r="J387" s="244"/>
      <c r="K387" s="240"/>
      <c r="L387" s="240"/>
      <c r="M387" s="245"/>
      <c r="N387" s="246"/>
      <c r="O387" s="247"/>
      <c r="P387" s="247"/>
      <c r="Q387" s="247"/>
      <c r="R387" s="247"/>
      <c r="S387" s="247"/>
      <c r="T387" s="247"/>
      <c r="U387" s="247"/>
      <c r="V387" s="247"/>
      <c r="W387" s="247"/>
      <c r="X387" s="248"/>
      <c r="Y387" s="13"/>
      <c r="Z387" s="13"/>
      <c r="AA387" s="13"/>
      <c r="AB387" s="13"/>
      <c r="AC387" s="13"/>
      <c r="AD387" s="13"/>
      <c r="AE387" s="13"/>
      <c r="AT387" s="249" t="s">
        <v>206</v>
      </c>
      <c r="AU387" s="249" t="s">
        <v>84</v>
      </c>
      <c r="AV387" s="13" t="s">
        <v>82</v>
      </c>
      <c r="AW387" s="13" t="s">
        <v>5</v>
      </c>
      <c r="AX387" s="13" t="s">
        <v>74</v>
      </c>
      <c r="AY387" s="249" t="s">
        <v>194</v>
      </c>
    </row>
    <row r="388" s="14" customFormat="1">
      <c r="A388" s="14"/>
      <c r="B388" s="250"/>
      <c r="C388" s="251"/>
      <c r="D388" s="241" t="s">
        <v>206</v>
      </c>
      <c r="E388" s="252" t="s">
        <v>20</v>
      </c>
      <c r="F388" s="253" t="s">
        <v>2938</v>
      </c>
      <c r="G388" s="251"/>
      <c r="H388" s="254">
        <v>0.002</v>
      </c>
      <c r="I388" s="255"/>
      <c r="J388" s="255"/>
      <c r="K388" s="251"/>
      <c r="L388" s="251"/>
      <c r="M388" s="256"/>
      <c r="N388" s="257"/>
      <c r="O388" s="258"/>
      <c r="P388" s="258"/>
      <c r="Q388" s="258"/>
      <c r="R388" s="258"/>
      <c r="S388" s="258"/>
      <c r="T388" s="258"/>
      <c r="U388" s="258"/>
      <c r="V388" s="258"/>
      <c r="W388" s="258"/>
      <c r="X388" s="259"/>
      <c r="Y388" s="14"/>
      <c r="Z388" s="14"/>
      <c r="AA388" s="14"/>
      <c r="AB388" s="14"/>
      <c r="AC388" s="14"/>
      <c r="AD388" s="14"/>
      <c r="AE388" s="14"/>
      <c r="AT388" s="260" t="s">
        <v>206</v>
      </c>
      <c r="AU388" s="260" t="s">
        <v>84</v>
      </c>
      <c r="AV388" s="14" t="s">
        <v>84</v>
      </c>
      <c r="AW388" s="14" t="s">
        <v>5</v>
      </c>
      <c r="AX388" s="14" t="s">
        <v>74</v>
      </c>
      <c r="AY388" s="260" t="s">
        <v>194</v>
      </c>
    </row>
    <row r="389" s="13" customFormat="1">
      <c r="A389" s="13"/>
      <c r="B389" s="239"/>
      <c r="C389" s="240"/>
      <c r="D389" s="241" t="s">
        <v>206</v>
      </c>
      <c r="E389" s="242" t="s">
        <v>20</v>
      </c>
      <c r="F389" s="243" t="s">
        <v>2939</v>
      </c>
      <c r="G389" s="240"/>
      <c r="H389" s="242" t="s">
        <v>20</v>
      </c>
      <c r="I389" s="244"/>
      <c r="J389" s="244"/>
      <c r="K389" s="240"/>
      <c r="L389" s="240"/>
      <c r="M389" s="245"/>
      <c r="N389" s="246"/>
      <c r="O389" s="247"/>
      <c r="P389" s="247"/>
      <c r="Q389" s="247"/>
      <c r="R389" s="247"/>
      <c r="S389" s="247"/>
      <c r="T389" s="247"/>
      <c r="U389" s="247"/>
      <c r="V389" s="247"/>
      <c r="W389" s="247"/>
      <c r="X389" s="248"/>
      <c r="Y389" s="13"/>
      <c r="Z389" s="13"/>
      <c r="AA389" s="13"/>
      <c r="AB389" s="13"/>
      <c r="AC389" s="13"/>
      <c r="AD389" s="13"/>
      <c r="AE389" s="13"/>
      <c r="AT389" s="249" t="s">
        <v>206</v>
      </c>
      <c r="AU389" s="249" t="s">
        <v>84</v>
      </c>
      <c r="AV389" s="13" t="s">
        <v>82</v>
      </c>
      <c r="AW389" s="13" t="s">
        <v>5</v>
      </c>
      <c r="AX389" s="13" t="s">
        <v>74</v>
      </c>
      <c r="AY389" s="249" t="s">
        <v>194</v>
      </c>
    </row>
    <row r="390" s="14" customFormat="1">
      <c r="A390" s="14"/>
      <c r="B390" s="250"/>
      <c r="C390" s="251"/>
      <c r="D390" s="241" t="s">
        <v>206</v>
      </c>
      <c r="E390" s="252" t="s">
        <v>20</v>
      </c>
      <c r="F390" s="253" t="s">
        <v>2940</v>
      </c>
      <c r="G390" s="251"/>
      <c r="H390" s="254">
        <v>0.90200000000000002</v>
      </c>
      <c r="I390" s="255"/>
      <c r="J390" s="255"/>
      <c r="K390" s="251"/>
      <c r="L390" s="251"/>
      <c r="M390" s="256"/>
      <c r="N390" s="257"/>
      <c r="O390" s="258"/>
      <c r="P390" s="258"/>
      <c r="Q390" s="258"/>
      <c r="R390" s="258"/>
      <c r="S390" s="258"/>
      <c r="T390" s="258"/>
      <c r="U390" s="258"/>
      <c r="V390" s="258"/>
      <c r="W390" s="258"/>
      <c r="X390" s="259"/>
      <c r="Y390" s="14"/>
      <c r="Z390" s="14"/>
      <c r="AA390" s="14"/>
      <c r="AB390" s="14"/>
      <c r="AC390" s="14"/>
      <c r="AD390" s="14"/>
      <c r="AE390" s="14"/>
      <c r="AT390" s="260" t="s">
        <v>206</v>
      </c>
      <c r="AU390" s="260" t="s">
        <v>84</v>
      </c>
      <c r="AV390" s="14" t="s">
        <v>84</v>
      </c>
      <c r="AW390" s="14" t="s">
        <v>5</v>
      </c>
      <c r="AX390" s="14" t="s">
        <v>74</v>
      </c>
      <c r="AY390" s="260" t="s">
        <v>194</v>
      </c>
    </row>
    <row r="391" s="13" customFormat="1">
      <c r="A391" s="13"/>
      <c r="B391" s="239"/>
      <c r="C391" s="240"/>
      <c r="D391" s="241" t="s">
        <v>206</v>
      </c>
      <c r="E391" s="242" t="s">
        <v>20</v>
      </c>
      <c r="F391" s="243" t="s">
        <v>2941</v>
      </c>
      <c r="G391" s="240"/>
      <c r="H391" s="242" t="s">
        <v>20</v>
      </c>
      <c r="I391" s="244"/>
      <c r="J391" s="244"/>
      <c r="K391" s="240"/>
      <c r="L391" s="240"/>
      <c r="M391" s="245"/>
      <c r="N391" s="246"/>
      <c r="O391" s="247"/>
      <c r="P391" s="247"/>
      <c r="Q391" s="247"/>
      <c r="R391" s="247"/>
      <c r="S391" s="247"/>
      <c r="T391" s="247"/>
      <c r="U391" s="247"/>
      <c r="V391" s="247"/>
      <c r="W391" s="247"/>
      <c r="X391" s="248"/>
      <c r="Y391" s="13"/>
      <c r="Z391" s="13"/>
      <c r="AA391" s="13"/>
      <c r="AB391" s="13"/>
      <c r="AC391" s="13"/>
      <c r="AD391" s="13"/>
      <c r="AE391" s="13"/>
      <c r="AT391" s="249" t="s">
        <v>206</v>
      </c>
      <c r="AU391" s="249" t="s">
        <v>84</v>
      </c>
      <c r="AV391" s="13" t="s">
        <v>82</v>
      </c>
      <c r="AW391" s="13" t="s">
        <v>5</v>
      </c>
      <c r="AX391" s="13" t="s">
        <v>74</v>
      </c>
      <c r="AY391" s="249" t="s">
        <v>194</v>
      </c>
    </row>
    <row r="392" s="14" customFormat="1">
      <c r="A392" s="14"/>
      <c r="B392" s="250"/>
      <c r="C392" s="251"/>
      <c r="D392" s="241" t="s">
        <v>206</v>
      </c>
      <c r="E392" s="252" t="s">
        <v>20</v>
      </c>
      <c r="F392" s="253" t="s">
        <v>2942</v>
      </c>
      <c r="G392" s="251"/>
      <c r="H392" s="254">
        <v>0.114</v>
      </c>
      <c r="I392" s="255"/>
      <c r="J392" s="255"/>
      <c r="K392" s="251"/>
      <c r="L392" s="251"/>
      <c r="M392" s="256"/>
      <c r="N392" s="257"/>
      <c r="O392" s="258"/>
      <c r="P392" s="258"/>
      <c r="Q392" s="258"/>
      <c r="R392" s="258"/>
      <c r="S392" s="258"/>
      <c r="T392" s="258"/>
      <c r="U392" s="258"/>
      <c r="V392" s="258"/>
      <c r="W392" s="258"/>
      <c r="X392" s="259"/>
      <c r="Y392" s="14"/>
      <c r="Z392" s="14"/>
      <c r="AA392" s="14"/>
      <c r="AB392" s="14"/>
      <c r="AC392" s="14"/>
      <c r="AD392" s="14"/>
      <c r="AE392" s="14"/>
      <c r="AT392" s="260" t="s">
        <v>206</v>
      </c>
      <c r="AU392" s="260" t="s">
        <v>84</v>
      </c>
      <c r="AV392" s="14" t="s">
        <v>84</v>
      </c>
      <c r="AW392" s="14" t="s">
        <v>5</v>
      </c>
      <c r="AX392" s="14" t="s">
        <v>74</v>
      </c>
      <c r="AY392" s="260" t="s">
        <v>194</v>
      </c>
    </row>
    <row r="393" s="13" customFormat="1">
      <c r="A393" s="13"/>
      <c r="B393" s="239"/>
      <c r="C393" s="240"/>
      <c r="D393" s="241" t="s">
        <v>206</v>
      </c>
      <c r="E393" s="242" t="s">
        <v>20</v>
      </c>
      <c r="F393" s="243" t="s">
        <v>2943</v>
      </c>
      <c r="G393" s="240"/>
      <c r="H393" s="242" t="s">
        <v>20</v>
      </c>
      <c r="I393" s="244"/>
      <c r="J393" s="244"/>
      <c r="K393" s="240"/>
      <c r="L393" s="240"/>
      <c r="M393" s="245"/>
      <c r="N393" s="246"/>
      <c r="O393" s="247"/>
      <c r="P393" s="247"/>
      <c r="Q393" s="247"/>
      <c r="R393" s="247"/>
      <c r="S393" s="247"/>
      <c r="T393" s="247"/>
      <c r="U393" s="247"/>
      <c r="V393" s="247"/>
      <c r="W393" s="247"/>
      <c r="X393" s="248"/>
      <c r="Y393" s="13"/>
      <c r="Z393" s="13"/>
      <c r="AA393" s="13"/>
      <c r="AB393" s="13"/>
      <c r="AC393" s="13"/>
      <c r="AD393" s="13"/>
      <c r="AE393" s="13"/>
      <c r="AT393" s="249" t="s">
        <v>206</v>
      </c>
      <c r="AU393" s="249" t="s">
        <v>84</v>
      </c>
      <c r="AV393" s="13" t="s">
        <v>82</v>
      </c>
      <c r="AW393" s="13" t="s">
        <v>5</v>
      </c>
      <c r="AX393" s="13" t="s">
        <v>74</v>
      </c>
      <c r="AY393" s="249" t="s">
        <v>194</v>
      </c>
    </row>
    <row r="394" s="14" customFormat="1">
      <c r="A394" s="14"/>
      <c r="B394" s="250"/>
      <c r="C394" s="251"/>
      <c r="D394" s="241" t="s">
        <v>206</v>
      </c>
      <c r="E394" s="252" t="s">
        <v>20</v>
      </c>
      <c r="F394" s="253" t="s">
        <v>2944</v>
      </c>
      <c r="G394" s="251"/>
      <c r="H394" s="254">
        <v>0.059999999999999998</v>
      </c>
      <c r="I394" s="255"/>
      <c r="J394" s="255"/>
      <c r="K394" s="251"/>
      <c r="L394" s="251"/>
      <c r="M394" s="256"/>
      <c r="N394" s="257"/>
      <c r="O394" s="258"/>
      <c r="P394" s="258"/>
      <c r="Q394" s="258"/>
      <c r="R394" s="258"/>
      <c r="S394" s="258"/>
      <c r="T394" s="258"/>
      <c r="U394" s="258"/>
      <c r="V394" s="258"/>
      <c r="W394" s="258"/>
      <c r="X394" s="259"/>
      <c r="Y394" s="14"/>
      <c r="Z394" s="14"/>
      <c r="AA394" s="14"/>
      <c r="AB394" s="14"/>
      <c r="AC394" s="14"/>
      <c r="AD394" s="14"/>
      <c r="AE394" s="14"/>
      <c r="AT394" s="260" t="s">
        <v>206</v>
      </c>
      <c r="AU394" s="260" t="s">
        <v>84</v>
      </c>
      <c r="AV394" s="14" t="s">
        <v>84</v>
      </c>
      <c r="AW394" s="14" t="s">
        <v>5</v>
      </c>
      <c r="AX394" s="14" t="s">
        <v>74</v>
      </c>
      <c r="AY394" s="260" t="s">
        <v>194</v>
      </c>
    </row>
    <row r="395" s="13" customFormat="1">
      <c r="A395" s="13"/>
      <c r="B395" s="239"/>
      <c r="C395" s="240"/>
      <c r="D395" s="241" t="s">
        <v>206</v>
      </c>
      <c r="E395" s="242" t="s">
        <v>20</v>
      </c>
      <c r="F395" s="243" t="s">
        <v>2945</v>
      </c>
      <c r="G395" s="240"/>
      <c r="H395" s="242" t="s">
        <v>20</v>
      </c>
      <c r="I395" s="244"/>
      <c r="J395" s="244"/>
      <c r="K395" s="240"/>
      <c r="L395" s="240"/>
      <c r="M395" s="245"/>
      <c r="N395" s="246"/>
      <c r="O395" s="247"/>
      <c r="P395" s="247"/>
      <c r="Q395" s="247"/>
      <c r="R395" s="247"/>
      <c r="S395" s="247"/>
      <c r="T395" s="247"/>
      <c r="U395" s="247"/>
      <c r="V395" s="247"/>
      <c r="W395" s="247"/>
      <c r="X395" s="248"/>
      <c r="Y395" s="13"/>
      <c r="Z395" s="13"/>
      <c r="AA395" s="13"/>
      <c r="AB395" s="13"/>
      <c r="AC395" s="13"/>
      <c r="AD395" s="13"/>
      <c r="AE395" s="13"/>
      <c r="AT395" s="249" t="s">
        <v>206</v>
      </c>
      <c r="AU395" s="249" t="s">
        <v>84</v>
      </c>
      <c r="AV395" s="13" t="s">
        <v>82</v>
      </c>
      <c r="AW395" s="13" t="s">
        <v>5</v>
      </c>
      <c r="AX395" s="13" t="s">
        <v>74</v>
      </c>
      <c r="AY395" s="249" t="s">
        <v>194</v>
      </c>
    </row>
    <row r="396" s="14" customFormat="1">
      <c r="A396" s="14"/>
      <c r="B396" s="250"/>
      <c r="C396" s="251"/>
      <c r="D396" s="241" t="s">
        <v>206</v>
      </c>
      <c r="E396" s="252" t="s">
        <v>20</v>
      </c>
      <c r="F396" s="253" t="s">
        <v>2946</v>
      </c>
      <c r="G396" s="251"/>
      <c r="H396" s="254">
        <v>0.317</v>
      </c>
      <c r="I396" s="255"/>
      <c r="J396" s="255"/>
      <c r="K396" s="251"/>
      <c r="L396" s="251"/>
      <c r="M396" s="256"/>
      <c r="N396" s="257"/>
      <c r="O396" s="258"/>
      <c r="P396" s="258"/>
      <c r="Q396" s="258"/>
      <c r="R396" s="258"/>
      <c r="S396" s="258"/>
      <c r="T396" s="258"/>
      <c r="U396" s="258"/>
      <c r="V396" s="258"/>
      <c r="W396" s="258"/>
      <c r="X396" s="259"/>
      <c r="Y396" s="14"/>
      <c r="Z396" s="14"/>
      <c r="AA396" s="14"/>
      <c r="AB396" s="14"/>
      <c r="AC396" s="14"/>
      <c r="AD396" s="14"/>
      <c r="AE396" s="14"/>
      <c r="AT396" s="260" t="s">
        <v>206</v>
      </c>
      <c r="AU396" s="260" t="s">
        <v>84</v>
      </c>
      <c r="AV396" s="14" t="s">
        <v>84</v>
      </c>
      <c r="AW396" s="14" t="s">
        <v>5</v>
      </c>
      <c r="AX396" s="14" t="s">
        <v>74</v>
      </c>
      <c r="AY396" s="260" t="s">
        <v>194</v>
      </c>
    </row>
    <row r="397" s="13" customFormat="1">
      <c r="A397" s="13"/>
      <c r="B397" s="239"/>
      <c r="C397" s="240"/>
      <c r="D397" s="241" t="s">
        <v>206</v>
      </c>
      <c r="E397" s="242" t="s">
        <v>20</v>
      </c>
      <c r="F397" s="243" t="s">
        <v>2947</v>
      </c>
      <c r="G397" s="240"/>
      <c r="H397" s="242" t="s">
        <v>20</v>
      </c>
      <c r="I397" s="244"/>
      <c r="J397" s="244"/>
      <c r="K397" s="240"/>
      <c r="L397" s="240"/>
      <c r="M397" s="245"/>
      <c r="N397" s="246"/>
      <c r="O397" s="247"/>
      <c r="P397" s="247"/>
      <c r="Q397" s="247"/>
      <c r="R397" s="247"/>
      <c r="S397" s="247"/>
      <c r="T397" s="247"/>
      <c r="U397" s="247"/>
      <c r="V397" s="247"/>
      <c r="W397" s="247"/>
      <c r="X397" s="248"/>
      <c r="Y397" s="13"/>
      <c r="Z397" s="13"/>
      <c r="AA397" s="13"/>
      <c r="AB397" s="13"/>
      <c r="AC397" s="13"/>
      <c r="AD397" s="13"/>
      <c r="AE397" s="13"/>
      <c r="AT397" s="249" t="s">
        <v>206</v>
      </c>
      <c r="AU397" s="249" t="s">
        <v>84</v>
      </c>
      <c r="AV397" s="13" t="s">
        <v>82</v>
      </c>
      <c r="AW397" s="13" t="s">
        <v>5</v>
      </c>
      <c r="AX397" s="13" t="s">
        <v>74</v>
      </c>
      <c r="AY397" s="249" t="s">
        <v>194</v>
      </c>
    </row>
    <row r="398" s="13" customFormat="1">
      <c r="A398" s="13"/>
      <c r="B398" s="239"/>
      <c r="C398" s="240"/>
      <c r="D398" s="241" t="s">
        <v>206</v>
      </c>
      <c r="E398" s="242" t="s">
        <v>20</v>
      </c>
      <c r="F398" s="243" t="s">
        <v>2948</v>
      </c>
      <c r="G398" s="240"/>
      <c r="H398" s="242" t="s">
        <v>20</v>
      </c>
      <c r="I398" s="244"/>
      <c r="J398" s="244"/>
      <c r="K398" s="240"/>
      <c r="L398" s="240"/>
      <c r="M398" s="245"/>
      <c r="N398" s="246"/>
      <c r="O398" s="247"/>
      <c r="P398" s="247"/>
      <c r="Q398" s="247"/>
      <c r="R398" s="247"/>
      <c r="S398" s="247"/>
      <c r="T398" s="247"/>
      <c r="U398" s="247"/>
      <c r="V398" s="247"/>
      <c r="W398" s="247"/>
      <c r="X398" s="248"/>
      <c r="Y398" s="13"/>
      <c r="Z398" s="13"/>
      <c r="AA398" s="13"/>
      <c r="AB398" s="13"/>
      <c r="AC398" s="13"/>
      <c r="AD398" s="13"/>
      <c r="AE398" s="13"/>
      <c r="AT398" s="249" t="s">
        <v>206</v>
      </c>
      <c r="AU398" s="249" t="s">
        <v>84</v>
      </c>
      <c r="AV398" s="13" t="s">
        <v>82</v>
      </c>
      <c r="AW398" s="13" t="s">
        <v>5</v>
      </c>
      <c r="AX398" s="13" t="s">
        <v>74</v>
      </c>
      <c r="AY398" s="249" t="s">
        <v>194</v>
      </c>
    </row>
    <row r="399" s="14" customFormat="1">
      <c r="A399" s="14"/>
      <c r="B399" s="250"/>
      <c r="C399" s="251"/>
      <c r="D399" s="241" t="s">
        <v>206</v>
      </c>
      <c r="E399" s="252" t="s">
        <v>20</v>
      </c>
      <c r="F399" s="253" t="s">
        <v>2949</v>
      </c>
      <c r="G399" s="251"/>
      <c r="H399" s="254">
        <v>0.14399999999999999</v>
      </c>
      <c r="I399" s="255"/>
      <c r="J399" s="255"/>
      <c r="K399" s="251"/>
      <c r="L399" s="251"/>
      <c r="M399" s="256"/>
      <c r="N399" s="257"/>
      <c r="O399" s="258"/>
      <c r="P399" s="258"/>
      <c r="Q399" s="258"/>
      <c r="R399" s="258"/>
      <c r="S399" s="258"/>
      <c r="T399" s="258"/>
      <c r="U399" s="258"/>
      <c r="V399" s="258"/>
      <c r="W399" s="258"/>
      <c r="X399" s="259"/>
      <c r="Y399" s="14"/>
      <c r="Z399" s="14"/>
      <c r="AA399" s="14"/>
      <c r="AB399" s="14"/>
      <c r="AC399" s="14"/>
      <c r="AD399" s="14"/>
      <c r="AE399" s="14"/>
      <c r="AT399" s="260" t="s">
        <v>206</v>
      </c>
      <c r="AU399" s="260" t="s">
        <v>84</v>
      </c>
      <c r="AV399" s="14" t="s">
        <v>84</v>
      </c>
      <c r="AW399" s="14" t="s">
        <v>5</v>
      </c>
      <c r="AX399" s="14" t="s">
        <v>74</v>
      </c>
      <c r="AY399" s="260" t="s">
        <v>194</v>
      </c>
    </row>
    <row r="400" s="15" customFormat="1">
      <c r="A400" s="15"/>
      <c r="B400" s="261"/>
      <c r="C400" s="262"/>
      <c r="D400" s="241" t="s">
        <v>206</v>
      </c>
      <c r="E400" s="263" t="s">
        <v>20</v>
      </c>
      <c r="F400" s="264" t="s">
        <v>210</v>
      </c>
      <c r="G400" s="262"/>
      <c r="H400" s="265">
        <v>2.9369999999999998</v>
      </c>
      <c r="I400" s="266"/>
      <c r="J400" s="266"/>
      <c r="K400" s="262"/>
      <c r="L400" s="262"/>
      <c r="M400" s="267"/>
      <c r="N400" s="268"/>
      <c r="O400" s="269"/>
      <c r="P400" s="269"/>
      <c r="Q400" s="269"/>
      <c r="R400" s="269"/>
      <c r="S400" s="269"/>
      <c r="T400" s="269"/>
      <c r="U400" s="269"/>
      <c r="V400" s="269"/>
      <c r="W400" s="269"/>
      <c r="X400" s="270"/>
      <c r="Y400" s="15"/>
      <c r="Z400" s="15"/>
      <c r="AA400" s="15"/>
      <c r="AB400" s="15"/>
      <c r="AC400" s="15"/>
      <c r="AD400" s="15"/>
      <c r="AE400" s="15"/>
      <c r="AT400" s="271" t="s">
        <v>206</v>
      </c>
      <c r="AU400" s="271" t="s">
        <v>84</v>
      </c>
      <c r="AV400" s="15" t="s">
        <v>202</v>
      </c>
      <c r="AW400" s="15" t="s">
        <v>5</v>
      </c>
      <c r="AX400" s="15" t="s">
        <v>82</v>
      </c>
      <c r="AY400" s="271" t="s">
        <v>194</v>
      </c>
    </row>
    <row r="401" s="2" customFormat="1" ht="24.15" customHeight="1">
      <c r="A401" s="41"/>
      <c r="B401" s="42"/>
      <c r="C401" s="220" t="s">
        <v>315</v>
      </c>
      <c r="D401" s="220" t="s">
        <v>197</v>
      </c>
      <c r="E401" s="221" t="s">
        <v>2950</v>
      </c>
      <c r="F401" s="222" t="s">
        <v>261</v>
      </c>
      <c r="G401" s="223" t="s">
        <v>262</v>
      </c>
      <c r="H401" s="224">
        <v>65.873000000000005</v>
      </c>
      <c r="I401" s="225"/>
      <c r="J401" s="225"/>
      <c r="K401" s="226">
        <f>ROUND(P401*H401,2)</f>
        <v>0</v>
      </c>
      <c r="L401" s="222" t="s">
        <v>201</v>
      </c>
      <c r="M401" s="47"/>
      <c r="N401" s="227" t="s">
        <v>20</v>
      </c>
      <c r="O401" s="228" t="s">
        <v>43</v>
      </c>
      <c r="P401" s="229">
        <f>I401+J401</f>
        <v>0</v>
      </c>
      <c r="Q401" s="229">
        <f>ROUND(I401*H401,2)</f>
        <v>0</v>
      </c>
      <c r="R401" s="229">
        <f>ROUND(J401*H401,2)</f>
        <v>0</v>
      </c>
      <c r="S401" s="87"/>
      <c r="T401" s="230">
        <f>S401*H401</f>
        <v>0</v>
      </c>
      <c r="U401" s="230">
        <v>0</v>
      </c>
      <c r="V401" s="230">
        <f>U401*H401</f>
        <v>0</v>
      </c>
      <c r="W401" s="230">
        <v>0</v>
      </c>
      <c r="X401" s="231">
        <f>W401*H401</f>
        <v>0</v>
      </c>
      <c r="Y401" s="41"/>
      <c r="Z401" s="41"/>
      <c r="AA401" s="41"/>
      <c r="AB401" s="41"/>
      <c r="AC401" s="41"/>
      <c r="AD401" s="41"/>
      <c r="AE401" s="41"/>
      <c r="AR401" s="232" t="s">
        <v>202</v>
      </c>
      <c r="AT401" s="232" t="s">
        <v>197</v>
      </c>
      <c r="AU401" s="232" t="s">
        <v>84</v>
      </c>
      <c r="AY401" s="20" t="s">
        <v>194</v>
      </c>
      <c r="BE401" s="233">
        <f>IF(O401="základní",K401,0)</f>
        <v>0</v>
      </c>
      <c r="BF401" s="233">
        <f>IF(O401="snížená",K401,0)</f>
        <v>0</v>
      </c>
      <c r="BG401" s="233">
        <f>IF(O401="zákl. přenesená",K401,0)</f>
        <v>0</v>
      </c>
      <c r="BH401" s="233">
        <f>IF(O401="sníž. přenesená",K401,0)</f>
        <v>0</v>
      </c>
      <c r="BI401" s="233">
        <f>IF(O401="nulová",K401,0)</f>
        <v>0</v>
      </c>
      <c r="BJ401" s="20" t="s">
        <v>82</v>
      </c>
      <c r="BK401" s="233">
        <f>ROUND(P401*H401,2)</f>
        <v>0</v>
      </c>
      <c r="BL401" s="20" t="s">
        <v>202</v>
      </c>
      <c r="BM401" s="232" t="s">
        <v>2951</v>
      </c>
    </row>
    <row r="402" s="2" customFormat="1">
      <c r="A402" s="41"/>
      <c r="B402" s="42"/>
      <c r="C402" s="43"/>
      <c r="D402" s="234" t="s">
        <v>204</v>
      </c>
      <c r="E402" s="43"/>
      <c r="F402" s="235" t="s">
        <v>2952</v>
      </c>
      <c r="G402" s="43"/>
      <c r="H402" s="43"/>
      <c r="I402" s="236"/>
      <c r="J402" s="236"/>
      <c r="K402" s="43"/>
      <c r="L402" s="43"/>
      <c r="M402" s="47"/>
      <c r="N402" s="237"/>
      <c r="O402" s="238"/>
      <c r="P402" s="87"/>
      <c r="Q402" s="87"/>
      <c r="R402" s="87"/>
      <c r="S402" s="87"/>
      <c r="T402" s="87"/>
      <c r="U402" s="87"/>
      <c r="V402" s="87"/>
      <c r="W402" s="87"/>
      <c r="X402" s="88"/>
      <c r="Y402" s="41"/>
      <c r="Z402" s="41"/>
      <c r="AA402" s="41"/>
      <c r="AB402" s="41"/>
      <c r="AC402" s="41"/>
      <c r="AD402" s="41"/>
      <c r="AE402" s="41"/>
      <c r="AT402" s="20" t="s">
        <v>204</v>
      </c>
      <c r="AU402" s="20" t="s">
        <v>84</v>
      </c>
    </row>
    <row r="403" s="13" customFormat="1">
      <c r="A403" s="13"/>
      <c r="B403" s="239"/>
      <c r="C403" s="240"/>
      <c r="D403" s="241" t="s">
        <v>206</v>
      </c>
      <c r="E403" s="242" t="s">
        <v>20</v>
      </c>
      <c r="F403" s="243" t="s">
        <v>2953</v>
      </c>
      <c r="G403" s="240"/>
      <c r="H403" s="242" t="s">
        <v>20</v>
      </c>
      <c r="I403" s="244"/>
      <c r="J403" s="244"/>
      <c r="K403" s="240"/>
      <c r="L403" s="240"/>
      <c r="M403" s="245"/>
      <c r="N403" s="246"/>
      <c r="O403" s="247"/>
      <c r="P403" s="247"/>
      <c r="Q403" s="247"/>
      <c r="R403" s="247"/>
      <c r="S403" s="247"/>
      <c r="T403" s="247"/>
      <c r="U403" s="247"/>
      <c r="V403" s="247"/>
      <c r="W403" s="247"/>
      <c r="X403" s="248"/>
      <c r="Y403" s="13"/>
      <c r="Z403" s="13"/>
      <c r="AA403" s="13"/>
      <c r="AB403" s="13"/>
      <c r="AC403" s="13"/>
      <c r="AD403" s="13"/>
      <c r="AE403" s="13"/>
      <c r="AT403" s="249" t="s">
        <v>206</v>
      </c>
      <c r="AU403" s="249" t="s">
        <v>84</v>
      </c>
      <c r="AV403" s="13" t="s">
        <v>82</v>
      </c>
      <c r="AW403" s="13" t="s">
        <v>5</v>
      </c>
      <c r="AX403" s="13" t="s">
        <v>74</v>
      </c>
      <c r="AY403" s="249" t="s">
        <v>194</v>
      </c>
    </row>
    <row r="404" s="14" customFormat="1">
      <c r="A404" s="14"/>
      <c r="B404" s="250"/>
      <c r="C404" s="251"/>
      <c r="D404" s="241" t="s">
        <v>206</v>
      </c>
      <c r="E404" s="252" t="s">
        <v>20</v>
      </c>
      <c r="F404" s="253" t="s">
        <v>2954</v>
      </c>
      <c r="G404" s="251"/>
      <c r="H404" s="254">
        <v>23.335000000000001</v>
      </c>
      <c r="I404" s="255"/>
      <c r="J404" s="255"/>
      <c r="K404" s="251"/>
      <c r="L404" s="251"/>
      <c r="M404" s="256"/>
      <c r="N404" s="257"/>
      <c r="O404" s="258"/>
      <c r="P404" s="258"/>
      <c r="Q404" s="258"/>
      <c r="R404" s="258"/>
      <c r="S404" s="258"/>
      <c r="T404" s="258"/>
      <c r="U404" s="258"/>
      <c r="V404" s="258"/>
      <c r="W404" s="258"/>
      <c r="X404" s="259"/>
      <c r="Y404" s="14"/>
      <c r="Z404" s="14"/>
      <c r="AA404" s="14"/>
      <c r="AB404" s="14"/>
      <c r="AC404" s="14"/>
      <c r="AD404" s="14"/>
      <c r="AE404" s="14"/>
      <c r="AT404" s="260" t="s">
        <v>206</v>
      </c>
      <c r="AU404" s="260" t="s">
        <v>84</v>
      </c>
      <c r="AV404" s="14" t="s">
        <v>84</v>
      </c>
      <c r="AW404" s="14" t="s">
        <v>5</v>
      </c>
      <c r="AX404" s="14" t="s">
        <v>74</v>
      </c>
      <c r="AY404" s="260" t="s">
        <v>194</v>
      </c>
    </row>
    <row r="405" s="13" customFormat="1">
      <c r="A405" s="13"/>
      <c r="B405" s="239"/>
      <c r="C405" s="240"/>
      <c r="D405" s="241" t="s">
        <v>206</v>
      </c>
      <c r="E405" s="242" t="s">
        <v>20</v>
      </c>
      <c r="F405" s="243" t="s">
        <v>2955</v>
      </c>
      <c r="G405" s="240"/>
      <c r="H405" s="242" t="s">
        <v>20</v>
      </c>
      <c r="I405" s="244"/>
      <c r="J405" s="244"/>
      <c r="K405" s="240"/>
      <c r="L405" s="240"/>
      <c r="M405" s="245"/>
      <c r="N405" s="246"/>
      <c r="O405" s="247"/>
      <c r="P405" s="247"/>
      <c r="Q405" s="247"/>
      <c r="R405" s="247"/>
      <c r="S405" s="247"/>
      <c r="T405" s="247"/>
      <c r="U405" s="247"/>
      <c r="V405" s="247"/>
      <c r="W405" s="247"/>
      <c r="X405" s="248"/>
      <c r="Y405" s="13"/>
      <c r="Z405" s="13"/>
      <c r="AA405" s="13"/>
      <c r="AB405" s="13"/>
      <c r="AC405" s="13"/>
      <c r="AD405" s="13"/>
      <c r="AE405" s="13"/>
      <c r="AT405" s="249" t="s">
        <v>206</v>
      </c>
      <c r="AU405" s="249" t="s">
        <v>84</v>
      </c>
      <c r="AV405" s="13" t="s">
        <v>82</v>
      </c>
      <c r="AW405" s="13" t="s">
        <v>5</v>
      </c>
      <c r="AX405" s="13" t="s">
        <v>74</v>
      </c>
      <c r="AY405" s="249" t="s">
        <v>194</v>
      </c>
    </row>
    <row r="406" s="14" customFormat="1">
      <c r="A406" s="14"/>
      <c r="B406" s="250"/>
      <c r="C406" s="251"/>
      <c r="D406" s="241" t="s">
        <v>206</v>
      </c>
      <c r="E406" s="252" t="s">
        <v>20</v>
      </c>
      <c r="F406" s="253" t="s">
        <v>2956</v>
      </c>
      <c r="G406" s="251"/>
      <c r="H406" s="254">
        <v>10.988</v>
      </c>
      <c r="I406" s="255"/>
      <c r="J406" s="255"/>
      <c r="K406" s="251"/>
      <c r="L406" s="251"/>
      <c r="M406" s="256"/>
      <c r="N406" s="257"/>
      <c r="O406" s="258"/>
      <c r="P406" s="258"/>
      <c r="Q406" s="258"/>
      <c r="R406" s="258"/>
      <c r="S406" s="258"/>
      <c r="T406" s="258"/>
      <c r="U406" s="258"/>
      <c r="V406" s="258"/>
      <c r="W406" s="258"/>
      <c r="X406" s="259"/>
      <c r="Y406" s="14"/>
      <c r="Z406" s="14"/>
      <c r="AA406" s="14"/>
      <c r="AB406" s="14"/>
      <c r="AC406" s="14"/>
      <c r="AD406" s="14"/>
      <c r="AE406" s="14"/>
      <c r="AT406" s="260" t="s">
        <v>206</v>
      </c>
      <c r="AU406" s="260" t="s">
        <v>84</v>
      </c>
      <c r="AV406" s="14" t="s">
        <v>84</v>
      </c>
      <c r="AW406" s="14" t="s">
        <v>5</v>
      </c>
      <c r="AX406" s="14" t="s">
        <v>74</v>
      </c>
      <c r="AY406" s="260" t="s">
        <v>194</v>
      </c>
    </row>
    <row r="407" s="13" customFormat="1">
      <c r="A407" s="13"/>
      <c r="B407" s="239"/>
      <c r="C407" s="240"/>
      <c r="D407" s="241" t="s">
        <v>206</v>
      </c>
      <c r="E407" s="242" t="s">
        <v>20</v>
      </c>
      <c r="F407" s="243" t="s">
        <v>2865</v>
      </c>
      <c r="G407" s="240"/>
      <c r="H407" s="242" t="s">
        <v>20</v>
      </c>
      <c r="I407" s="244"/>
      <c r="J407" s="244"/>
      <c r="K407" s="240"/>
      <c r="L407" s="240"/>
      <c r="M407" s="245"/>
      <c r="N407" s="246"/>
      <c r="O407" s="247"/>
      <c r="P407" s="247"/>
      <c r="Q407" s="247"/>
      <c r="R407" s="247"/>
      <c r="S407" s="247"/>
      <c r="T407" s="247"/>
      <c r="U407" s="247"/>
      <c r="V407" s="247"/>
      <c r="W407" s="247"/>
      <c r="X407" s="248"/>
      <c r="Y407" s="13"/>
      <c r="Z407" s="13"/>
      <c r="AA407" s="13"/>
      <c r="AB407" s="13"/>
      <c r="AC407" s="13"/>
      <c r="AD407" s="13"/>
      <c r="AE407" s="13"/>
      <c r="AT407" s="249" t="s">
        <v>206</v>
      </c>
      <c r="AU407" s="249" t="s">
        <v>84</v>
      </c>
      <c r="AV407" s="13" t="s">
        <v>82</v>
      </c>
      <c r="AW407" s="13" t="s">
        <v>5</v>
      </c>
      <c r="AX407" s="13" t="s">
        <v>74</v>
      </c>
      <c r="AY407" s="249" t="s">
        <v>194</v>
      </c>
    </row>
    <row r="408" s="14" customFormat="1">
      <c r="A408" s="14"/>
      <c r="B408" s="250"/>
      <c r="C408" s="251"/>
      <c r="D408" s="241" t="s">
        <v>206</v>
      </c>
      <c r="E408" s="252" t="s">
        <v>20</v>
      </c>
      <c r="F408" s="253" t="s">
        <v>2957</v>
      </c>
      <c r="G408" s="251"/>
      <c r="H408" s="254">
        <v>31.550000000000001</v>
      </c>
      <c r="I408" s="255"/>
      <c r="J408" s="255"/>
      <c r="K408" s="251"/>
      <c r="L408" s="251"/>
      <c r="M408" s="256"/>
      <c r="N408" s="257"/>
      <c r="O408" s="258"/>
      <c r="P408" s="258"/>
      <c r="Q408" s="258"/>
      <c r="R408" s="258"/>
      <c r="S408" s="258"/>
      <c r="T408" s="258"/>
      <c r="U408" s="258"/>
      <c r="V408" s="258"/>
      <c r="W408" s="258"/>
      <c r="X408" s="259"/>
      <c r="Y408" s="14"/>
      <c r="Z408" s="14"/>
      <c r="AA408" s="14"/>
      <c r="AB408" s="14"/>
      <c r="AC408" s="14"/>
      <c r="AD408" s="14"/>
      <c r="AE408" s="14"/>
      <c r="AT408" s="260" t="s">
        <v>206</v>
      </c>
      <c r="AU408" s="260" t="s">
        <v>84</v>
      </c>
      <c r="AV408" s="14" t="s">
        <v>84</v>
      </c>
      <c r="AW408" s="14" t="s">
        <v>5</v>
      </c>
      <c r="AX408" s="14" t="s">
        <v>74</v>
      </c>
      <c r="AY408" s="260" t="s">
        <v>194</v>
      </c>
    </row>
    <row r="409" s="15" customFormat="1">
      <c r="A409" s="15"/>
      <c r="B409" s="261"/>
      <c r="C409" s="262"/>
      <c r="D409" s="241" t="s">
        <v>206</v>
      </c>
      <c r="E409" s="263" t="s">
        <v>20</v>
      </c>
      <c r="F409" s="264" t="s">
        <v>210</v>
      </c>
      <c r="G409" s="262"/>
      <c r="H409" s="265">
        <v>65.873000000000005</v>
      </c>
      <c r="I409" s="266"/>
      <c r="J409" s="266"/>
      <c r="K409" s="262"/>
      <c r="L409" s="262"/>
      <c r="M409" s="267"/>
      <c r="N409" s="268"/>
      <c r="O409" s="269"/>
      <c r="P409" s="269"/>
      <c r="Q409" s="269"/>
      <c r="R409" s="269"/>
      <c r="S409" s="269"/>
      <c r="T409" s="269"/>
      <c r="U409" s="269"/>
      <c r="V409" s="269"/>
      <c r="W409" s="269"/>
      <c r="X409" s="270"/>
      <c r="Y409" s="15"/>
      <c r="Z409" s="15"/>
      <c r="AA409" s="15"/>
      <c r="AB409" s="15"/>
      <c r="AC409" s="15"/>
      <c r="AD409" s="15"/>
      <c r="AE409" s="15"/>
      <c r="AT409" s="271" t="s">
        <v>206</v>
      </c>
      <c r="AU409" s="271" t="s">
        <v>84</v>
      </c>
      <c r="AV409" s="15" t="s">
        <v>202</v>
      </c>
      <c r="AW409" s="15" t="s">
        <v>5</v>
      </c>
      <c r="AX409" s="15" t="s">
        <v>82</v>
      </c>
      <c r="AY409" s="271" t="s">
        <v>194</v>
      </c>
    </row>
    <row r="410" s="2" customFormat="1" ht="24.15" customHeight="1">
      <c r="A410" s="41"/>
      <c r="B410" s="42"/>
      <c r="C410" s="220" t="s">
        <v>317</v>
      </c>
      <c r="D410" s="220" t="s">
        <v>197</v>
      </c>
      <c r="E410" s="221" t="s">
        <v>2958</v>
      </c>
      <c r="F410" s="222" t="s">
        <v>2959</v>
      </c>
      <c r="G410" s="223" t="s">
        <v>262</v>
      </c>
      <c r="H410" s="224">
        <v>11.614000000000001</v>
      </c>
      <c r="I410" s="225"/>
      <c r="J410" s="225"/>
      <c r="K410" s="226">
        <f>ROUND(P410*H410,2)</f>
        <v>0</v>
      </c>
      <c r="L410" s="222" t="s">
        <v>201</v>
      </c>
      <c r="M410" s="47"/>
      <c r="N410" s="227" t="s">
        <v>20</v>
      </c>
      <c r="O410" s="228" t="s">
        <v>43</v>
      </c>
      <c r="P410" s="229">
        <f>I410+J410</f>
        <v>0</v>
      </c>
      <c r="Q410" s="229">
        <f>ROUND(I410*H410,2)</f>
        <v>0</v>
      </c>
      <c r="R410" s="229">
        <f>ROUND(J410*H410,2)</f>
        <v>0</v>
      </c>
      <c r="S410" s="87"/>
      <c r="T410" s="230">
        <f>S410*H410</f>
        <v>0</v>
      </c>
      <c r="U410" s="230">
        <v>0</v>
      </c>
      <c r="V410" s="230">
        <f>U410*H410</f>
        <v>0</v>
      </c>
      <c r="W410" s="230">
        <v>0</v>
      </c>
      <c r="X410" s="231">
        <f>W410*H410</f>
        <v>0</v>
      </c>
      <c r="Y410" s="41"/>
      <c r="Z410" s="41"/>
      <c r="AA410" s="41"/>
      <c r="AB410" s="41"/>
      <c r="AC410" s="41"/>
      <c r="AD410" s="41"/>
      <c r="AE410" s="41"/>
      <c r="AR410" s="232" t="s">
        <v>202</v>
      </c>
      <c r="AT410" s="232" t="s">
        <v>197</v>
      </c>
      <c r="AU410" s="232" t="s">
        <v>84</v>
      </c>
      <c r="AY410" s="20" t="s">
        <v>194</v>
      </c>
      <c r="BE410" s="233">
        <f>IF(O410="základní",K410,0)</f>
        <v>0</v>
      </c>
      <c r="BF410" s="233">
        <f>IF(O410="snížená",K410,0)</f>
        <v>0</v>
      </c>
      <c r="BG410" s="233">
        <f>IF(O410="zákl. přenesená",K410,0)</f>
        <v>0</v>
      </c>
      <c r="BH410" s="233">
        <f>IF(O410="sníž. přenesená",K410,0)</f>
        <v>0</v>
      </c>
      <c r="BI410" s="233">
        <f>IF(O410="nulová",K410,0)</f>
        <v>0</v>
      </c>
      <c r="BJ410" s="20" t="s">
        <v>82</v>
      </c>
      <c r="BK410" s="233">
        <f>ROUND(P410*H410,2)</f>
        <v>0</v>
      </c>
      <c r="BL410" s="20" t="s">
        <v>202</v>
      </c>
      <c r="BM410" s="232" t="s">
        <v>2960</v>
      </c>
    </row>
    <row r="411" s="2" customFormat="1">
      <c r="A411" s="41"/>
      <c r="B411" s="42"/>
      <c r="C411" s="43"/>
      <c r="D411" s="234" t="s">
        <v>204</v>
      </c>
      <c r="E411" s="43"/>
      <c r="F411" s="235" t="s">
        <v>2961</v>
      </c>
      <c r="G411" s="43"/>
      <c r="H411" s="43"/>
      <c r="I411" s="236"/>
      <c r="J411" s="236"/>
      <c r="K411" s="43"/>
      <c r="L411" s="43"/>
      <c r="M411" s="47"/>
      <c r="N411" s="237"/>
      <c r="O411" s="238"/>
      <c r="P411" s="87"/>
      <c r="Q411" s="87"/>
      <c r="R411" s="87"/>
      <c r="S411" s="87"/>
      <c r="T411" s="87"/>
      <c r="U411" s="87"/>
      <c r="V411" s="87"/>
      <c r="W411" s="87"/>
      <c r="X411" s="88"/>
      <c r="Y411" s="41"/>
      <c r="Z411" s="41"/>
      <c r="AA411" s="41"/>
      <c r="AB411" s="41"/>
      <c r="AC411" s="41"/>
      <c r="AD411" s="41"/>
      <c r="AE411" s="41"/>
      <c r="AT411" s="20" t="s">
        <v>204</v>
      </c>
      <c r="AU411" s="20" t="s">
        <v>84</v>
      </c>
    </row>
    <row r="412" s="13" customFormat="1">
      <c r="A412" s="13"/>
      <c r="B412" s="239"/>
      <c r="C412" s="240"/>
      <c r="D412" s="241" t="s">
        <v>206</v>
      </c>
      <c r="E412" s="242" t="s">
        <v>20</v>
      </c>
      <c r="F412" s="243" t="s">
        <v>2871</v>
      </c>
      <c r="G412" s="240"/>
      <c r="H412" s="242" t="s">
        <v>20</v>
      </c>
      <c r="I412" s="244"/>
      <c r="J412" s="244"/>
      <c r="K412" s="240"/>
      <c r="L412" s="240"/>
      <c r="M412" s="245"/>
      <c r="N412" s="246"/>
      <c r="O412" s="247"/>
      <c r="P412" s="247"/>
      <c r="Q412" s="247"/>
      <c r="R412" s="247"/>
      <c r="S412" s="247"/>
      <c r="T412" s="247"/>
      <c r="U412" s="247"/>
      <c r="V412" s="247"/>
      <c r="W412" s="247"/>
      <c r="X412" s="248"/>
      <c r="Y412" s="13"/>
      <c r="Z412" s="13"/>
      <c r="AA412" s="13"/>
      <c r="AB412" s="13"/>
      <c r="AC412" s="13"/>
      <c r="AD412" s="13"/>
      <c r="AE412" s="13"/>
      <c r="AT412" s="249" t="s">
        <v>206</v>
      </c>
      <c r="AU412" s="249" t="s">
        <v>84</v>
      </c>
      <c r="AV412" s="13" t="s">
        <v>82</v>
      </c>
      <c r="AW412" s="13" t="s">
        <v>5</v>
      </c>
      <c r="AX412" s="13" t="s">
        <v>74</v>
      </c>
      <c r="AY412" s="249" t="s">
        <v>194</v>
      </c>
    </row>
    <row r="413" s="14" customFormat="1">
      <c r="A413" s="14"/>
      <c r="B413" s="250"/>
      <c r="C413" s="251"/>
      <c r="D413" s="241" t="s">
        <v>206</v>
      </c>
      <c r="E413" s="252" t="s">
        <v>20</v>
      </c>
      <c r="F413" s="253" t="s">
        <v>2962</v>
      </c>
      <c r="G413" s="251"/>
      <c r="H413" s="254">
        <v>0.32400000000000001</v>
      </c>
      <c r="I413" s="255"/>
      <c r="J413" s="255"/>
      <c r="K413" s="251"/>
      <c r="L413" s="251"/>
      <c r="M413" s="256"/>
      <c r="N413" s="257"/>
      <c r="O413" s="258"/>
      <c r="P413" s="258"/>
      <c r="Q413" s="258"/>
      <c r="R413" s="258"/>
      <c r="S413" s="258"/>
      <c r="T413" s="258"/>
      <c r="U413" s="258"/>
      <c r="V413" s="258"/>
      <c r="W413" s="258"/>
      <c r="X413" s="259"/>
      <c r="Y413" s="14"/>
      <c r="Z413" s="14"/>
      <c r="AA413" s="14"/>
      <c r="AB413" s="14"/>
      <c r="AC413" s="14"/>
      <c r="AD413" s="14"/>
      <c r="AE413" s="14"/>
      <c r="AT413" s="260" t="s">
        <v>206</v>
      </c>
      <c r="AU413" s="260" t="s">
        <v>84</v>
      </c>
      <c r="AV413" s="14" t="s">
        <v>84</v>
      </c>
      <c r="AW413" s="14" t="s">
        <v>5</v>
      </c>
      <c r="AX413" s="14" t="s">
        <v>74</v>
      </c>
      <c r="AY413" s="260" t="s">
        <v>194</v>
      </c>
    </row>
    <row r="414" s="13" customFormat="1">
      <c r="A414" s="13"/>
      <c r="B414" s="239"/>
      <c r="C414" s="240"/>
      <c r="D414" s="241" t="s">
        <v>206</v>
      </c>
      <c r="E414" s="242" t="s">
        <v>20</v>
      </c>
      <c r="F414" s="243" t="s">
        <v>2879</v>
      </c>
      <c r="G414" s="240"/>
      <c r="H414" s="242" t="s">
        <v>20</v>
      </c>
      <c r="I414" s="244"/>
      <c r="J414" s="244"/>
      <c r="K414" s="240"/>
      <c r="L414" s="240"/>
      <c r="M414" s="245"/>
      <c r="N414" s="246"/>
      <c r="O414" s="247"/>
      <c r="P414" s="247"/>
      <c r="Q414" s="247"/>
      <c r="R414" s="247"/>
      <c r="S414" s="247"/>
      <c r="T414" s="247"/>
      <c r="U414" s="247"/>
      <c r="V414" s="247"/>
      <c r="W414" s="247"/>
      <c r="X414" s="248"/>
      <c r="Y414" s="13"/>
      <c r="Z414" s="13"/>
      <c r="AA414" s="13"/>
      <c r="AB414" s="13"/>
      <c r="AC414" s="13"/>
      <c r="AD414" s="13"/>
      <c r="AE414" s="13"/>
      <c r="AT414" s="249" t="s">
        <v>206</v>
      </c>
      <c r="AU414" s="249" t="s">
        <v>84</v>
      </c>
      <c r="AV414" s="13" t="s">
        <v>82</v>
      </c>
      <c r="AW414" s="13" t="s">
        <v>5</v>
      </c>
      <c r="AX414" s="13" t="s">
        <v>74</v>
      </c>
      <c r="AY414" s="249" t="s">
        <v>194</v>
      </c>
    </row>
    <row r="415" s="14" customFormat="1">
      <c r="A415" s="14"/>
      <c r="B415" s="250"/>
      <c r="C415" s="251"/>
      <c r="D415" s="241" t="s">
        <v>206</v>
      </c>
      <c r="E415" s="252" t="s">
        <v>20</v>
      </c>
      <c r="F415" s="253" t="s">
        <v>2963</v>
      </c>
      <c r="G415" s="251"/>
      <c r="H415" s="254">
        <v>0.71399999999999997</v>
      </c>
      <c r="I415" s="255"/>
      <c r="J415" s="255"/>
      <c r="K415" s="251"/>
      <c r="L415" s="251"/>
      <c r="M415" s="256"/>
      <c r="N415" s="257"/>
      <c r="O415" s="258"/>
      <c r="P415" s="258"/>
      <c r="Q415" s="258"/>
      <c r="R415" s="258"/>
      <c r="S415" s="258"/>
      <c r="T415" s="258"/>
      <c r="U415" s="258"/>
      <c r="V415" s="258"/>
      <c r="W415" s="258"/>
      <c r="X415" s="259"/>
      <c r="Y415" s="14"/>
      <c r="Z415" s="14"/>
      <c r="AA415" s="14"/>
      <c r="AB415" s="14"/>
      <c r="AC415" s="14"/>
      <c r="AD415" s="14"/>
      <c r="AE415" s="14"/>
      <c r="AT415" s="260" t="s">
        <v>206</v>
      </c>
      <c r="AU415" s="260" t="s">
        <v>84</v>
      </c>
      <c r="AV415" s="14" t="s">
        <v>84</v>
      </c>
      <c r="AW415" s="14" t="s">
        <v>5</v>
      </c>
      <c r="AX415" s="14" t="s">
        <v>74</v>
      </c>
      <c r="AY415" s="260" t="s">
        <v>194</v>
      </c>
    </row>
    <row r="416" s="13" customFormat="1">
      <c r="A416" s="13"/>
      <c r="B416" s="239"/>
      <c r="C416" s="240"/>
      <c r="D416" s="241" t="s">
        <v>206</v>
      </c>
      <c r="E416" s="242" t="s">
        <v>20</v>
      </c>
      <c r="F416" s="243" t="s">
        <v>2964</v>
      </c>
      <c r="G416" s="240"/>
      <c r="H416" s="242" t="s">
        <v>20</v>
      </c>
      <c r="I416" s="244"/>
      <c r="J416" s="244"/>
      <c r="K416" s="240"/>
      <c r="L416" s="240"/>
      <c r="M416" s="245"/>
      <c r="N416" s="246"/>
      <c r="O416" s="247"/>
      <c r="P416" s="247"/>
      <c r="Q416" s="247"/>
      <c r="R416" s="247"/>
      <c r="S416" s="247"/>
      <c r="T416" s="247"/>
      <c r="U416" s="247"/>
      <c r="V416" s="247"/>
      <c r="W416" s="247"/>
      <c r="X416" s="248"/>
      <c r="Y416" s="13"/>
      <c r="Z416" s="13"/>
      <c r="AA416" s="13"/>
      <c r="AB416" s="13"/>
      <c r="AC416" s="13"/>
      <c r="AD416" s="13"/>
      <c r="AE416" s="13"/>
      <c r="AT416" s="249" t="s">
        <v>206</v>
      </c>
      <c r="AU416" s="249" t="s">
        <v>84</v>
      </c>
      <c r="AV416" s="13" t="s">
        <v>82</v>
      </c>
      <c r="AW416" s="13" t="s">
        <v>5</v>
      </c>
      <c r="AX416" s="13" t="s">
        <v>74</v>
      </c>
      <c r="AY416" s="249" t="s">
        <v>194</v>
      </c>
    </row>
    <row r="417" s="14" customFormat="1">
      <c r="A417" s="14"/>
      <c r="B417" s="250"/>
      <c r="C417" s="251"/>
      <c r="D417" s="241" t="s">
        <v>206</v>
      </c>
      <c r="E417" s="252" t="s">
        <v>20</v>
      </c>
      <c r="F417" s="253" t="s">
        <v>2965</v>
      </c>
      <c r="G417" s="251"/>
      <c r="H417" s="254">
        <v>0.83199999999999996</v>
      </c>
      <c r="I417" s="255"/>
      <c r="J417" s="255"/>
      <c r="K417" s="251"/>
      <c r="L417" s="251"/>
      <c r="M417" s="256"/>
      <c r="N417" s="257"/>
      <c r="O417" s="258"/>
      <c r="P417" s="258"/>
      <c r="Q417" s="258"/>
      <c r="R417" s="258"/>
      <c r="S417" s="258"/>
      <c r="T417" s="258"/>
      <c r="U417" s="258"/>
      <c r="V417" s="258"/>
      <c r="W417" s="258"/>
      <c r="X417" s="259"/>
      <c r="Y417" s="14"/>
      <c r="Z417" s="14"/>
      <c r="AA417" s="14"/>
      <c r="AB417" s="14"/>
      <c r="AC417" s="14"/>
      <c r="AD417" s="14"/>
      <c r="AE417" s="14"/>
      <c r="AT417" s="260" t="s">
        <v>206</v>
      </c>
      <c r="AU417" s="260" t="s">
        <v>84</v>
      </c>
      <c r="AV417" s="14" t="s">
        <v>84</v>
      </c>
      <c r="AW417" s="14" t="s">
        <v>5</v>
      </c>
      <c r="AX417" s="14" t="s">
        <v>74</v>
      </c>
      <c r="AY417" s="260" t="s">
        <v>194</v>
      </c>
    </row>
    <row r="418" s="13" customFormat="1">
      <c r="A418" s="13"/>
      <c r="B418" s="239"/>
      <c r="C418" s="240"/>
      <c r="D418" s="241" t="s">
        <v>206</v>
      </c>
      <c r="E418" s="242" t="s">
        <v>20</v>
      </c>
      <c r="F418" s="243" t="s">
        <v>2966</v>
      </c>
      <c r="G418" s="240"/>
      <c r="H418" s="242" t="s">
        <v>20</v>
      </c>
      <c r="I418" s="244"/>
      <c r="J418" s="244"/>
      <c r="K418" s="240"/>
      <c r="L418" s="240"/>
      <c r="M418" s="245"/>
      <c r="N418" s="246"/>
      <c r="O418" s="247"/>
      <c r="P418" s="247"/>
      <c r="Q418" s="247"/>
      <c r="R418" s="247"/>
      <c r="S418" s="247"/>
      <c r="T418" s="247"/>
      <c r="U418" s="247"/>
      <c r="V418" s="247"/>
      <c r="W418" s="247"/>
      <c r="X418" s="248"/>
      <c r="Y418" s="13"/>
      <c r="Z418" s="13"/>
      <c r="AA418" s="13"/>
      <c r="AB418" s="13"/>
      <c r="AC418" s="13"/>
      <c r="AD418" s="13"/>
      <c r="AE418" s="13"/>
      <c r="AT418" s="249" t="s">
        <v>206</v>
      </c>
      <c r="AU418" s="249" t="s">
        <v>84</v>
      </c>
      <c r="AV418" s="13" t="s">
        <v>82</v>
      </c>
      <c r="AW418" s="13" t="s">
        <v>5</v>
      </c>
      <c r="AX418" s="13" t="s">
        <v>74</v>
      </c>
      <c r="AY418" s="249" t="s">
        <v>194</v>
      </c>
    </row>
    <row r="419" s="14" customFormat="1">
      <c r="A419" s="14"/>
      <c r="B419" s="250"/>
      <c r="C419" s="251"/>
      <c r="D419" s="241" t="s">
        <v>206</v>
      </c>
      <c r="E419" s="252" t="s">
        <v>20</v>
      </c>
      <c r="F419" s="253" t="s">
        <v>2967</v>
      </c>
      <c r="G419" s="251"/>
      <c r="H419" s="254">
        <v>3.0550000000000002</v>
      </c>
      <c r="I419" s="255"/>
      <c r="J419" s="255"/>
      <c r="K419" s="251"/>
      <c r="L419" s="251"/>
      <c r="M419" s="256"/>
      <c r="N419" s="257"/>
      <c r="O419" s="258"/>
      <c r="P419" s="258"/>
      <c r="Q419" s="258"/>
      <c r="R419" s="258"/>
      <c r="S419" s="258"/>
      <c r="T419" s="258"/>
      <c r="U419" s="258"/>
      <c r="V419" s="258"/>
      <c r="W419" s="258"/>
      <c r="X419" s="259"/>
      <c r="Y419" s="14"/>
      <c r="Z419" s="14"/>
      <c r="AA419" s="14"/>
      <c r="AB419" s="14"/>
      <c r="AC419" s="14"/>
      <c r="AD419" s="14"/>
      <c r="AE419" s="14"/>
      <c r="AT419" s="260" t="s">
        <v>206</v>
      </c>
      <c r="AU419" s="260" t="s">
        <v>84</v>
      </c>
      <c r="AV419" s="14" t="s">
        <v>84</v>
      </c>
      <c r="AW419" s="14" t="s">
        <v>5</v>
      </c>
      <c r="AX419" s="14" t="s">
        <v>74</v>
      </c>
      <c r="AY419" s="260" t="s">
        <v>194</v>
      </c>
    </row>
    <row r="420" s="13" customFormat="1">
      <c r="A420" s="13"/>
      <c r="B420" s="239"/>
      <c r="C420" s="240"/>
      <c r="D420" s="241" t="s">
        <v>206</v>
      </c>
      <c r="E420" s="242" t="s">
        <v>20</v>
      </c>
      <c r="F420" s="243" t="s">
        <v>2968</v>
      </c>
      <c r="G420" s="240"/>
      <c r="H420" s="242" t="s">
        <v>20</v>
      </c>
      <c r="I420" s="244"/>
      <c r="J420" s="244"/>
      <c r="K420" s="240"/>
      <c r="L420" s="240"/>
      <c r="M420" s="245"/>
      <c r="N420" s="246"/>
      <c r="O420" s="247"/>
      <c r="P420" s="247"/>
      <c r="Q420" s="247"/>
      <c r="R420" s="247"/>
      <c r="S420" s="247"/>
      <c r="T420" s="247"/>
      <c r="U420" s="247"/>
      <c r="V420" s="247"/>
      <c r="W420" s="247"/>
      <c r="X420" s="248"/>
      <c r="Y420" s="13"/>
      <c r="Z420" s="13"/>
      <c r="AA420" s="13"/>
      <c r="AB420" s="13"/>
      <c r="AC420" s="13"/>
      <c r="AD420" s="13"/>
      <c r="AE420" s="13"/>
      <c r="AT420" s="249" t="s">
        <v>206</v>
      </c>
      <c r="AU420" s="249" t="s">
        <v>84</v>
      </c>
      <c r="AV420" s="13" t="s">
        <v>82</v>
      </c>
      <c r="AW420" s="13" t="s">
        <v>5</v>
      </c>
      <c r="AX420" s="13" t="s">
        <v>74</v>
      </c>
      <c r="AY420" s="249" t="s">
        <v>194</v>
      </c>
    </row>
    <row r="421" s="14" customFormat="1">
      <c r="A421" s="14"/>
      <c r="B421" s="250"/>
      <c r="C421" s="251"/>
      <c r="D421" s="241" t="s">
        <v>206</v>
      </c>
      <c r="E421" s="252" t="s">
        <v>20</v>
      </c>
      <c r="F421" s="253" t="s">
        <v>2969</v>
      </c>
      <c r="G421" s="251"/>
      <c r="H421" s="254">
        <v>2.2770000000000001</v>
      </c>
      <c r="I421" s="255"/>
      <c r="J421" s="255"/>
      <c r="K421" s="251"/>
      <c r="L421" s="251"/>
      <c r="M421" s="256"/>
      <c r="N421" s="257"/>
      <c r="O421" s="258"/>
      <c r="P421" s="258"/>
      <c r="Q421" s="258"/>
      <c r="R421" s="258"/>
      <c r="S421" s="258"/>
      <c r="T421" s="258"/>
      <c r="U421" s="258"/>
      <c r="V421" s="258"/>
      <c r="W421" s="258"/>
      <c r="X421" s="259"/>
      <c r="Y421" s="14"/>
      <c r="Z421" s="14"/>
      <c r="AA421" s="14"/>
      <c r="AB421" s="14"/>
      <c r="AC421" s="14"/>
      <c r="AD421" s="14"/>
      <c r="AE421" s="14"/>
      <c r="AT421" s="260" t="s">
        <v>206</v>
      </c>
      <c r="AU421" s="260" t="s">
        <v>84</v>
      </c>
      <c r="AV421" s="14" t="s">
        <v>84</v>
      </c>
      <c r="AW421" s="14" t="s">
        <v>5</v>
      </c>
      <c r="AX421" s="14" t="s">
        <v>74</v>
      </c>
      <c r="AY421" s="260" t="s">
        <v>194</v>
      </c>
    </row>
    <row r="422" s="13" customFormat="1">
      <c r="A422" s="13"/>
      <c r="B422" s="239"/>
      <c r="C422" s="240"/>
      <c r="D422" s="241" t="s">
        <v>206</v>
      </c>
      <c r="E422" s="242" t="s">
        <v>20</v>
      </c>
      <c r="F422" s="243" t="s">
        <v>2970</v>
      </c>
      <c r="G422" s="240"/>
      <c r="H422" s="242" t="s">
        <v>20</v>
      </c>
      <c r="I422" s="244"/>
      <c r="J422" s="244"/>
      <c r="K422" s="240"/>
      <c r="L422" s="240"/>
      <c r="M422" s="245"/>
      <c r="N422" s="246"/>
      <c r="O422" s="247"/>
      <c r="P422" s="247"/>
      <c r="Q422" s="247"/>
      <c r="R422" s="247"/>
      <c r="S422" s="247"/>
      <c r="T422" s="247"/>
      <c r="U422" s="247"/>
      <c r="V422" s="247"/>
      <c r="W422" s="247"/>
      <c r="X422" s="248"/>
      <c r="Y422" s="13"/>
      <c r="Z422" s="13"/>
      <c r="AA422" s="13"/>
      <c r="AB422" s="13"/>
      <c r="AC422" s="13"/>
      <c r="AD422" s="13"/>
      <c r="AE422" s="13"/>
      <c r="AT422" s="249" t="s">
        <v>206</v>
      </c>
      <c r="AU422" s="249" t="s">
        <v>84</v>
      </c>
      <c r="AV422" s="13" t="s">
        <v>82</v>
      </c>
      <c r="AW422" s="13" t="s">
        <v>5</v>
      </c>
      <c r="AX422" s="13" t="s">
        <v>74</v>
      </c>
      <c r="AY422" s="249" t="s">
        <v>194</v>
      </c>
    </row>
    <row r="423" s="14" customFormat="1">
      <c r="A423" s="14"/>
      <c r="B423" s="250"/>
      <c r="C423" s="251"/>
      <c r="D423" s="241" t="s">
        <v>206</v>
      </c>
      <c r="E423" s="252" t="s">
        <v>20</v>
      </c>
      <c r="F423" s="253" t="s">
        <v>2971</v>
      </c>
      <c r="G423" s="251"/>
      <c r="H423" s="254">
        <v>1.873</v>
      </c>
      <c r="I423" s="255"/>
      <c r="J423" s="255"/>
      <c r="K423" s="251"/>
      <c r="L423" s="251"/>
      <c r="M423" s="256"/>
      <c r="N423" s="257"/>
      <c r="O423" s="258"/>
      <c r="P423" s="258"/>
      <c r="Q423" s="258"/>
      <c r="R423" s="258"/>
      <c r="S423" s="258"/>
      <c r="T423" s="258"/>
      <c r="U423" s="258"/>
      <c r="V423" s="258"/>
      <c r="W423" s="258"/>
      <c r="X423" s="259"/>
      <c r="Y423" s="14"/>
      <c r="Z423" s="14"/>
      <c r="AA423" s="14"/>
      <c r="AB423" s="14"/>
      <c r="AC423" s="14"/>
      <c r="AD423" s="14"/>
      <c r="AE423" s="14"/>
      <c r="AT423" s="260" t="s">
        <v>206</v>
      </c>
      <c r="AU423" s="260" t="s">
        <v>84</v>
      </c>
      <c r="AV423" s="14" t="s">
        <v>84</v>
      </c>
      <c r="AW423" s="14" t="s">
        <v>5</v>
      </c>
      <c r="AX423" s="14" t="s">
        <v>74</v>
      </c>
      <c r="AY423" s="260" t="s">
        <v>194</v>
      </c>
    </row>
    <row r="424" s="13" customFormat="1">
      <c r="A424" s="13"/>
      <c r="B424" s="239"/>
      <c r="C424" s="240"/>
      <c r="D424" s="241" t="s">
        <v>206</v>
      </c>
      <c r="E424" s="242" t="s">
        <v>20</v>
      </c>
      <c r="F424" s="243" t="s">
        <v>2972</v>
      </c>
      <c r="G424" s="240"/>
      <c r="H424" s="242" t="s">
        <v>20</v>
      </c>
      <c r="I424" s="244"/>
      <c r="J424" s="244"/>
      <c r="K424" s="240"/>
      <c r="L424" s="240"/>
      <c r="M424" s="245"/>
      <c r="N424" s="246"/>
      <c r="O424" s="247"/>
      <c r="P424" s="247"/>
      <c r="Q424" s="247"/>
      <c r="R424" s="247"/>
      <c r="S424" s="247"/>
      <c r="T424" s="247"/>
      <c r="U424" s="247"/>
      <c r="V424" s="247"/>
      <c r="W424" s="247"/>
      <c r="X424" s="248"/>
      <c r="Y424" s="13"/>
      <c r="Z424" s="13"/>
      <c r="AA424" s="13"/>
      <c r="AB424" s="13"/>
      <c r="AC424" s="13"/>
      <c r="AD424" s="13"/>
      <c r="AE424" s="13"/>
      <c r="AT424" s="249" t="s">
        <v>206</v>
      </c>
      <c r="AU424" s="249" t="s">
        <v>84</v>
      </c>
      <c r="AV424" s="13" t="s">
        <v>82</v>
      </c>
      <c r="AW424" s="13" t="s">
        <v>5</v>
      </c>
      <c r="AX424" s="13" t="s">
        <v>74</v>
      </c>
      <c r="AY424" s="249" t="s">
        <v>194</v>
      </c>
    </row>
    <row r="425" s="14" customFormat="1">
      <c r="A425" s="14"/>
      <c r="B425" s="250"/>
      <c r="C425" s="251"/>
      <c r="D425" s="241" t="s">
        <v>206</v>
      </c>
      <c r="E425" s="252" t="s">
        <v>20</v>
      </c>
      <c r="F425" s="253" t="s">
        <v>2973</v>
      </c>
      <c r="G425" s="251"/>
      <c r="H425" s="254">
        <v>1.9630000000000001</v>
      </c>
      <c r="I425" s="255"/>
      <c r="J425" s="255"/>
      <c r="K425" s="251"/>
      <c r="L425" s="251"/>
      <c r="M425" s="256"/>
      <c r="N425" s="257"/>
      <c r="O425" s="258"/>
      <c r="P425" s="258"/>
      <c r="Q425" s="258"/>
      <c r="R425" s="258"/>
      <c r="S425" s="258"/>
      <c r="T425" s="258"/>
      <c r="U425" s="258"/>
      <c r="V425" s="258"/>
      <c r="W425" s="258"/>
      <c r="X425" s="259"/>
      <c r="Y425" s="14"/>
      <c r="Z425" s="14"/>
      <c r="AA425" s="14"/>
      <c r="AB425" s="14"/>
      <c r="AC425" s="14"/>
      <c r="AD425" s="14"/>
      <c r="AE425" s="14"/>
      <c r="AT425" s="260" t="s">
        <v>206</v>
      </c>
      <c r="AU425" s="260" t="s">
        <v>84</v>
      </c>
      <c r="AV425" s="14" t="s">
        <v>84</v>
      </c>
      <c r="AW425" s="14" t="s">
        <v>5</v>
      </c>
      <c r="AX425" s="14" t="s">
        <v>74</v>
      </c>
      <c r="AY425" s="260" t="s">
        <v>194</v>
      </c>
    </row>
    <row r="426" s="13" customFormat="1">
      <c r="A426" s="13"/>
      <c r="B426" s="239"/>
      <c r="C426" s="240"/>
      <c r="D426" s="241" t="s">
        <v>206</v>
      </c>
      <c r="E426" s="242" t="s">
        <v>20</v>
      </c>
      <c r="F426" s="243" t="s">
        <v>2974</v>
      </c>
      <c r="G426" s="240"/>
      <c r="H426" s="242" t="s">
        <v>20</v>
      </c>
      <c r="I426" s="244"/>
      <c r="J426" s="244"/>
      <c r="K426" s="240"/>
      <c r="L426" s="240"/>
      <c r="M426" s="245"/>
      <c r="N426" s="246"/>
      <c r="O426" s="247"/>
      <c r="P426" s="247"/>
      <c r="Q426" s="247"/>
      <c r="R426" s="247"/>
      <c r="S426" s="247"/>
      <c r="T426" s="247"/>
      <c r="U426" s="247"/>
      <c r="V426" s="247"/>
      <c r="W426" s="247"/>
      <c r="X426" s="248"/>
      <c r="Y426" s="13"/>
      <c r="Z426" s="13"/>
      <c r="AA426" s="13"/>
      <c r="AB426" s="13"/>
      <c r="AC426" s="13"/>
      <c r="AD426" s="13"/>
      <c r="AE426" s="13"/>
      <c r="AT426" s="249" t="s">
        <v>206</v>
      </c>
      <c r="AU426" s="249" t="s">
        <v>84</v>
      </c>
      <c r="AV426" s="13" t="s">
        <v>82</v>
      </c>
      <c r="AW426" s="13" t="s">
        <v>5</v>
      </c>
      <c r="AX426" s="13" t="s">
        <v>74</v>
      </c>
      <c r="AY426" s="249" t="s">
        <v>194</v>
      </c>
    </row>
    <row r="427" s="14" customFormat="1">
      <c r="A427" s="14"/>
      <c r="B427" s="250"/>
      <c r="C427" s="251"/>
      <c r="D427" s="241" t="s">
        <v>206</v>
      </c>
      <c r="E427" s="252" t="s">
        <v>20</v>
      </c>
      <c r="F427" s="253" t="s">
        <v>2975</v>
      </c>
      <c r="G427" s="251"/>
      <c r="H427" s="254">
        <v>0.28799999999999998</v>
      </c>
      <c r="I427" s="255"/>
      <c r="J427" s="255"/>
      <c r="K427" s="251"/>
      <c r="L427" s="251"/>
      <c r="M427" s="256"/>
      <c r="N427" s="257"/>
      <c r="O427" s="258"/>
      <c r="P427" s="258"/>
      <c r="Q427" s="258"/>
      <c r="R427" s="258"/>
      <c r="S427" s="258"/>
      <c r="T427" s="258"/>
      <c r="U427" s="258"/>
      <c r="V427" s="258"/>
      <c r="W427" s="258"/>
      <c r="X427" s="259"/>
      <c r="Y427" s="14"/>
      <c r="Z427" s="14"/>
      <c r="AA427" s="14"/>
      <c r="AB427" s="14"/>
      <c r="AC427" s="14"/>
      <c r="AD427" s="14"/>
      <c r="AE427" s="14"/>
      <c r="AT427" s="260" t="s">
        <v>206</v>
      </c>
      <c r="AU427" s="260" t="s">
        <v>84</v>
      </c>
      <c r="AV427" s="14" t="s">
        <v>84</v>
      </c>
      <c r="AW427" s="14" t="s">
        <v>5</v>
      </c>
      <c r="AX427" s="14" t="s">
        <v>74</v>
      </c>
      <c r="AY427" s="260" t="s">
        <v>194</v>
      </c>
    </row>
    <row r="428" s="13" customFormat="1">
      <c r="A428" s="13"/>
      <c r="B428" s="239"/>
      <c r="C428" s="240"/>
      <c r="D428" s="241" t="s">
        <v>206</v>
      </c>
      <c r="E428" s="242" t="s">
        <v>20</v>
      </c>
      <c r="F428" s="243" t="s">
        <v>2976</v>
      </c>
      <c r="G428" s="240"/>
      <c r="H428" s="242" t="s">
        <v>20</v>
      </c>
      <c r="I428" s="244"/>
      <c r="J428" s="244"/>
      <c r="K428" s="240"/>
      <c r="L428" s="240"/>
      <c r="M428" s="245"/>
      <c r="N428" s="246"/>
      <c r="O428" s="247"/>
      <c r="P428" s="247"/>
      <c r="Q428" s="247"/>
      <c r="R428" s="247"/>
      <c r="S428" s="247"/>
      <c r="T428" s="247"/>
      <c r="U428" s="247"/>
      <c r="V428" s="247"/>
      <c r="W428" s="247"/>
      <c r="X428" s="248"/>
      <c r="Y428" s="13"/>
      <c r="Z428" s="13"/>
      <c r="AA428" s="13"/>
      <c r="AB428" s="13"/>
      <c r="AC428" s="13"/>
      <c r="AD428" s="13"/>
      <c r="AE428" s="13"/>
      <c r="AT428" s="249" t="s">
        <v>206</v>
      </c>
      <c r="AU428" s="249" t="s">
        <v>84</v>
      </c>
      <c r="AV428" s="13" t="s">
        <v>82</v>
      </c>
      <c r="AW428" s="13" t="s">
        <v>5</v>
      </c>
      <c r="AX428" s="13" t="s">
        <v>74</v>
      </c>
      <c r="AY428" s="249" t="s">
        <v>194</v>
      </c>
    </row>
    <row r="429" s="14" customFormat="1">
      <c r="A429" s="14"/>
      <c r="B429" s="250"/>
      <c r="C429" s="251"/>
      <c r="D429" s="241" t="s">
        <v>206</v>
      </c>
      <c r="E429" s="252" t="s">
        <v>20</v>
      </c>
      <c r="F429" s="253" t="s">
        <v>2975</v>
      </c>
      <c r="G429" s="251"/>
      <c r="H429" s="254">
        <v>0.28799999999999998</v>
      </c>
      <c r="I429" s="255"/>
      <c r="J429" s="255"/>
      <c r="K429" s="251"/>
      <c r="L429" s="251"/>
      <c r="M429" s="256"/>
      <c r="N429" s="257"/>
      <c r="O429" s="258"/>
      <c r="P429" s="258"/>
      <c r="Q429" s="258"/>
      <c r="R429" s="258"/>
      <c r="S429" s="258"/>
      <c r="T429" s="258"/>
      <c r="U429" s="258"/>
      <c r="V429" s="258"/>
      <c r="W429" s="258"/>
      <c r="X429" s="259"/>
      <c r="Y429" s="14"/>
      <c r="Z429" s="14"/>
      <c r="AA429" s="14"/>
      <c r="AB429" s="14"/>
      <c r="AC429" s="14"/>
      <c r="AD429" s="14"/>
      <c r="AE429" s="14"/>
      <c r="AT429" s="260" t="s">
        <v>206</v>
      </c>
      <c r="AU429" s="260" t="s">
        <v>84</v>
      </c>
      <c r="AV429" s="14" t="s">
        <v>84</v>
      </c>
      <c r="AW429" s="14" t="s">
        <v>5</v>
      </c>
      <c r="AX429" s="14" t="s">
        <v>74</v>
      </c>
      <c r="AY429" s="260" t="s">
        <v>194</v>
      </c>
    </row>
    <row r="430" s="15" customFormat="1">
      <c r="A430" s="15"/>
      <c r="B430" s="261"/>
      <c r="C430" s="262"/>
      <c r="D430" s="241" t="s">
        <v>206</v>
      </c>
      <c r="E430" s="263" t="s">
        <v>20</v>
      </c>
      <c r="F430" s="264" t="s">
        <v>210</v>
      </c>
      <c r="G430" s="262"/>
      <c r="H430" s="265">
        <v>11.614000000000001</v>
      </c>
      <c r="I430" s="266"/>
      <c r="J430" s="266"/>
      <c r="K430" s="262"/>
      <c r="L430" s="262"/>
      <c r="M430" s="267"/>
      <c r="N430" s="268"/>
      <c r="O430" s="269"/>
      <c r="P430" s="269"/>
      <c r="Q430" s="269"/>
      <c r="R430" s="269"/>
      <c r="S430" s="269"/>
      <c r="T430" s="269"/>
      <c r="U430" s="269"/>
      <c r="V430" s="269"/>
      <c r="W430" s="269"/>
      <c r="X430" s="270"/>
      <c r="Y430" s="15"/>
      <c r="Z430" s="15"/>
      <c r="AA430" s="15"/>
      <c r="AB430" s="15"/>
      <c r="AC430" s="15"/>
      <c r="AD430" s="15"/>
      <c r="AE430" s="15"/>
      <c r="AT430" s="271" t="s">
        <v>206</v>
      </c>
      <c r="AU430" s="271" t="s">
        <v>84</v>
      </c>
      <c r="AV430" s="15" t="s">
        <v>202</v>
      </c>
      <c r="AW430" s="15" t="s">
        <v>5</v>
      </c>
      <c r="AX430" s="15" t="s">
        <v>82</v>
      </c>
      <c r="AY430" s="271" t="s">
        <v>194</v>
      </c>
    </row>
    <row r="431" s="2" customFormat="1" ht="24.15" customHeight="1">
      <c r="A431" s="41"/>
      <c r="B431" s="42"/>
      <c r="C431" s="220" t="s">
        <v>326</v>
      </c>
      <c r="D431" s="220" t="s">
        <v>197</v>
      </c>
      <c r="E431" s="221" t="s">
        <v>2977</v>
      </c>
      <c r="F431" s="222" t="s">
        <v>2978</v>
      </c>
      <c r="G431" s="223" t="s">
        <v>262</v>
      </c>
      <c r="H431" s="224">
        <v>0.27300000000000002</v>
      </c>
      <c r="I431" s="225"/>
      <c r="J431" s="225"/>
      <c r="K431" s="226">
        <f>ROUND(P431*H431,2)</f>
        <v>0</v>
      </c>
      <c r="L431" s="222" t="s">
        <v>201</v>
      </c>
      <c r="M431" s="47"/>
      <c r="N431" s="227" t="s">
        <v>20</v>
      </c>
      <c r="O431" s="228" t="s">
        <v>43</v>
      </c>
      <c r="P431" s="229">
        <f>I431+J431</f>
        <v>0</v>
      </c>
      <c r="Q431" s="229">
        <f>ROUND(I431*H431,2)</f>
        <v>0</v>
      </c>
      <c r="R431" s="229">
        <f>ROUND(J431*H431,2)</f>
        <v>0</v>
      </c>
      <c r="S431" s="87"/>
      <c r="T431" s="230">
        <f>S431*H431</f>
        <v>0</v>
      </c>
      <c r="U431" s="230">
        <v>0</v>
      </c>
      <c r="V431" s="230">
        <f>U431*H431</f>
        <v>0</v>
      </c>
      <c r="W431" s="230">
        <v>0</v>
      </c>
      <c r="X431" s="231">
        <f>W431*H431</f>
        <v>0</v>
      </c>
      <c r="Y431" s="41"/>
      <c r="Z431" s="41"/>
      <c r="AA431" s="41"/>
      <c r="AB431" s="41"/>
      <c r="AC431" s="41"/>
      <c r="AD431" s="41"/>
      <c r="AE431" s="41"/>
      <c r="AR431" s="232" t="s">
        <v>202</v>
      </c>
      <c r="AT431" s="232" t="s">
        <v>197</v>
      </c>
      <c r="AU431" s="232" t="s">
        <v>84</v>
      </c>
      <c r="AY431" s="20" t="s">
        <v>194</v>
      </c>
      <c r="BE431" s="233">
        <f>IF(O431="základní",K431,0)</f>
        <v>0</v>
      </c>
      <c r="BF431" s="233">
        <f>IF(O431="snížená",K431,0)</f>
        <v>0</v>
      </c>
      <c r="BG431" s="233">
        <f>IF(O431="zákl. přenesená",K431,0)</f>
        <v>0</v>
      </c>
      <c r="BH431" s="233">
        <f>IF(O431="sníž. přenesená",K431,0)</f>
        <v>0</v>
      </c>
      <c r="BI431" s="233">
        <f>IF(O431="nulová",K431,0)</f>
        <v>0</v>
      </c>
      <c r="BJ431" s="20" t="s">
        <v>82</v>
      </c>
      <c r="BK431" s="233">
        <f>ROUND(P431*H431,2)</f>
        <v>0</v>
      </c>
      <c r="BL431" s="20" t="s">
        <v>202</v>
      </c>
      <c r="BM431" s="232" t="s">
        <v>2979</v>
      </c>
    </row>
    <row r="432" s="2" customFormat="1">
      <c r="A432" s="41"/>
      <c r="B432" s="42"/>
      <c r="C432" s="43"/>
      <c r="D432" s="234" t="s">
        <v>204</v>
      </c>
      <c r="E432" s="43"/>
      <c r="F432" s="235" t="s">
        <v>2980</v>
      </c>
      <c r="G432" s="43"/>
      <c r="H432" s="43"/>
      <c r="I432" s="236"/>
      <c r="J432" s="236"/>
      <c r="K432" s="43"/>
      <c r="L432" s="43"/>
      <c r="M432" s="47"/>
      <c r="N432" s="237"/>
      <c r="O432" s="238"/>
      <c r="P432" s="87"/>
      <c r="Q432" s="87"/>
      <c r="R432" s="87"/>
      <c r="S432" s="87"/>
      <c r="T432" s="87"/>
      <c r="U432" s="87"/>
      <c r="V432" s="87"/>
      <c r="W432" s="87"/>
      <c r="X432" s="88"/>
      <c r="Y432" s="41"/>
      <c r="Z432" s="41"/>
      <c r="AA432" s="41"/>
      <c r="AB432" s="41"/>
      <c r="AC432" s="41"/>
      <c r="AD432" s="41"/>
      <c r="AE432" s="41"/>
      <c r="AT432" s="20" t="s">
        <v>204</v>
      </c>
      <c r="AU432" s="20" t="s">
        <v>84</v>
      </c>
    </row>
    <row r="433" s="13" customFormat="1">
      <c r="A433" s="13"/>
      <c r="B433" s="239"/>
      <c r="C433" s="240"/>
      <c r="D433" s="241" t="s">
        <v>206</v>
      </c>
      <c r="E433" s="242" t="s">
        <v>20</v>
      </c>
      <c r="F433" s="243" t="s">
        <v>2981</v>
      </c>
      <c r="G433" s="240"/>
      <c r="H433" s="242" t="s">
        <v>20</v>
      </c>
      <c r="I433" s="244"/>
      <c r="J433" s="244"/>
      <c r="K433" s="240"/>
      <c r="L433" s="240"/>
      <c r="M433" s="245"/>
      <c r="N433" s="246"/>
      <c r="O433" s="247"/>
      <c r="P433" s="247"/>
      <c r="Q433" s="247"/>
      <c r="R433" s="247"/>
      <c r="S433" s="247"/>
      <c r="T433" s="247"/>
      <c r="U433" s="247"/>
      <c r="V433" s="247"/>
      <c r="W433" s="247"/>
      <c r="X433" s="248"/>
      <c r="Y433" s="13"/>
      <c r="Z433" s="13"/>
      <c r="AA433" s="13"/>
      <c r="AB433" s="13"/>
      <c r="AC433" s="13"/>
      <c r="AD433" s="13"/>
      <c r="AE433" s="13"/>
      <c r="AT433" s="249" t="s">
        <v>206</v>
      </c>
      <c r="AU433" s="249" t="s">
        <v>84</v>
      </c>
      <c r="AV433" s="13" t="s">
        <v>82</v>
      </c>
      <c r="AW433" s="13" t="s">
        <v>5</v>
      </c>
      <c r="AX433" s="13" t="s">
        <v>74</v>
      </c>
      <c r="AY433" s="249" t="s">
        <v>194</v>
      </c>
    </row>
    <row r="434" s="14" customFormat="1">
      <c r="A434" s="14"/>
      <c r="B434" s="250"/>
      <c r="C434" s="251"/>
      <c r="D434" s="241" t="s">
        <v>206</v>
      </c>
      <c r="E434" s="252" t="s">
        <v>20</v>
      </c>
      <c r="F434" s="253" t="s">
        <v>2982</v>
      </c>
      <c r="G434" s="251"/>
      <c r="H434" s="254">
        <v>0.27300000000000002</v>
      </c>
      <c r="I434" s="255"/>
      <c r="J434" s="255"/>
      <c r="K434" s="251"/>
      <c r="L434" s="251"/>
      <c r="M434" s="256"/>
      <c r="N434" s="257"/>
      <c r="O434" s="258"/>
      <c r="P434" s="258"/>
      <c r="Q434" s="258"/>
      <c r="R434" s="258"/>
      <c r="S434" s="258"/>
      <c r="T434" s="258"/>
      <c r="U434" s="258"/>
      <c r="V434" s="258"/>
      <c r="W434" s="258"/>
      <c r="X434" s="259"/>
      <c r="Y434" s="14"/>
      <c r="Z434" s="14"/>
      <c r="AA434" s="14"/>
      <c r="AB434" s="14"/>
      <c r="AC434" s="14"/>
      <c r="AD434" s="14"/>
      <c r="AE434" s="14"/>
      <c r="AT434" s="260" t="s">
        <v>206</v>
      </c>
      <c r="AU434" s="260" t="s">
        <v>84</v>
      </c>
      <c r="AV434" s="14" t="s">
        <v>84</v>
      </c>
      <c r="AW434" s="14" t="s">
        <v>5</v>
      </c>
      <c r="AX434" s="14" t="s">
        <v>74</v>
      </c>
      <c r="AY434" s="260" t="s">
        <v>194</v>
      </c>
    </row>
    <row r="435" s="15" customFormat="1">
      <c r="A435" s="15"/>
      <c r="B435" s="261"/>
      <c r="C435" s="262"/>
      <c r="D435" s="241" t="s">
        <v>206</v>
      </c>
      <c r="E435" s="263" t="s">
        <v>20</v>
      </c>
      <c r="F435" s="264" t="s">
        <v>210</v>
      </c>
      <c r="G435" s="262"/>
      <c r="H435" s="265">
        <v>0.27300000000000002</v>
      </c>
      <c r="I435" s="266"/>
      <c r="J435" s="266"/>
      <c r="K435" s="262"/>
      <c r="L435" s="262"/>
      <c r="M435" s="267"/>
      <c r="N435" s="268"/>
      <c r="O435" s="269"/>
      <c r="P435" s="269"/>
      <c r="Q435" s="269"/>
      <c r="R435" s="269"/>
      <c r="S435" s="269"/>
      <c r="T435" s="269"/>
      <c r="U435" s="269"/>
      <c r="V435" s="269"/>
      <c r="W435" s="269"/>
      <c r="X435" s="270"/>
      <c r="Y435" s="15"/>
      <c r="Z435" s="15"/>
      <c r="AA435" s="15"/>
      <c r="AB435" s="15"/>
      <c r="AC435" s="15"/>
      <c r="AD435" s="15"/>
      <c r="AE435" s="15"/>
      <c r="AT435" s="271" t="s">
        <v>206</v>
      </c>
      <c r="AU435" s="271" t="s">
        <v>84</v>
      </c>
      <c r="AV435" s="15" t="s">
        <v>202</v>
      </c>
      <c r="AW435" s="15" t="s">
        <v>5</v>
      </c>
      <c r="AX435" s="15" t="s">
        <v>82</v>
      </c>
      <c r="AY435" s="271" t="s">
        <v>194</v>
      </c>
    </row>
    <row r="436" s="2" customFormat="1" ht="24.15" customHeight="1">
      <c r="A436" s="41"/>
      <c r="B436" s="42"/>
      <c r="C436" s="220" t="s">
        <v>328</v>
      </c>
      <c r="D436" s="220" t="s">
        <v>197</v>
      </c>
      <c r="E436" s="221" t="s">
        <v>2983</v>
      </c>
      <c r="F436" s="222" t="s">
        <v>2984</v>
      </c>
      <c r="G436" s="223" t="s">
        <v>262</v>
      </c>
      <c r="H436" s="224">
        <v>0.83499999999999996</v>
      </c>
      <c r="I436" s="225"/>
      <c r="J436" s="225"/>
      <c r="K436" s="226">
        <f>ROUND(P436*H436,2)</f>
        <v>0</v>
      </c>
      <c r="L436" s="222" t="s">
        <v>201</v>
      </c>
      <c r="M436" s="47"/>
      <c r="N436" s="227" t="s">
        <v>20</v>
      </c>
      <c r="O436" s="228" t="s">
        <v>43</v>
      </c>
      <c r="P436" s="229">
        <f>I436+J436</f>
        <v>0</v>
      </c>
      <c r="Q436" s="229">
        <f>ROUND(I436*H436,2)</f>
        <v>0</v>
      </c>
      <c r="R436" s="229">
        <f>ROUND(J436*H436,2)</f>
        <v>0</v>
      </c>
      <c r="S436" s="87"/>
      <c r="T436" s="230">
        <f>S436*H436</f>
        <v>0</v>
      </c>
      <c r="U436" s="230">
        <v>0</v>
      </c>
      <c r="V436" s="230">
        <f>U436*H436</f>
        <v>0</v>
      </c>
      <c r="W436" s="230">
        <v>0</v>
      </c>
      <c r="X436" s="231">
        <f>W436*H436</f>
        <v>0</v>
      </c>
      <c r="Y436" s="41"/>
      <c r="Z436" s="41"/>
      <c r="AA436" s="41"/>
      <c r="AB436" s="41"/>
      <c r="AC436" s="41"/>
      <c r="AD436" s="41"/>
      <c r="AE436" s="41"/>
      <c r="AR436" s="232" t="s">
        <v>202</v>
      </c>
      <c r="AT436" s="232" t="s">
        <v>197</v>
      </c>
      <c r="AU436" s="232" t="s">
        <v>84</v>
      </c>
      <c r="AY436" s="20" t="s">
        <v>194</v>
      </c>
      <c r="BE436" s="233">
        <f>IF(O436="základní",K436,0)</f>
        <v>0</v>
      </c>
      <c r="BF436" s="233">
        <f>IF(O436="snížená",K436,0)</f>
        <v>0</v>
      </c>
      <c r="BG436" s="233">
        <f>IF(O436="zákl. přenesená",K436,0)</f>
        <v>0</v>
      </c>
      <c r="BH436" s="233">
        <f>IF(O436="sníž. přenesená",K436,0)</f>
        <v>0</v>
      </c>
      <c r="BI436" s="233">
        <f>IF(O436="nulová",K436,0)</f>
        <v>0</v>
      </c>
      <c r="BJ436" s="20" t="s">
        <v>82</v>
      </c>
      <c r="BK436" s="233">
        <f>ROUND(P436*H436,2)</f>
        <v>0</v>
      </c>
      <c r="BL436" s="20" t="s">
        <v>202</v>
      </c>
      <c r="BM436" s="232" t="s">
        <v>2985</v>
      </c>
    </row>
    <row r="437" s="2" customFormat="1">
      <c r="A437" s="41"/>
      <c r="B437" s="42"/>
      <c r="C437" s="43"/>
      <c r="D437" s="234" t="s">
        <v>204</v>
      </c>
      <c r="E437" s="43"/>
      <c r="F437" s="235" t="s">
        <v>2986</v>
      </c>
      <c r="G437" s="43"/>
      <c r="H437" s="43"/>
      <c r="I437" s="236"/>
      <c r="J437" s="236"/>
      <c r="K437" s="43"/>
      <c r="L437" s="43"/>
      <c r="M437" s="47"/>
      <c r="N437" s="237"/>
      <c r="O437" s="238"/>
      <c r="P437" s="87"/>
      <c r="Q437" s="87"/>
      <c r="R437" s="87"/>
      <c r="S437" s="87"/>
      <c r="T437" s="87"/>
      <c r="U437" s="87"/>
      <c r="V437" s="87"/>
      <c r="W437" s="87"/>
      <c r="X437" s="88"/>
      <c r="Y437" s="41"/>
      <c r="Z437" s="41"/>
      <c r="AA437" s="41"/>
      <c r="AB437" s="41"/>
      <c r="AC437" s="41"/>
      <c r="AD437" s="41"/>
      <c r="AE437" s="41"/>
      <c r="AT437" s="20" t="s">
        <v>204</v>
      </c>
      <c r="AU437" s="20" t="s">
        <v>84</v>
      </c>
    </row>
    <row r="438" s="13" customFormat="1">
      <c r="A438" s="13"/>
      <c r="B438" s="239"/>
      <c r="C438" s="240"/>
      <c r="D438" s="241" t="s">
        <v>206</v>
      </c>
      <c r="E438" s="242" t="s">
        <v>20</v>
      </c>
      <c r="F438" s="243" t="s">
        <v>2987</v>
      </c>
      <c r="G438" s="240"/>
      <c r="H438" s="242" t="s">
        <v>20</v>
      </c>
      <c r="I438" s="244"/>
      <c r="J438" s="244"/>
      <c r="K438" s="240"/>
      <c r="L438" s="240"/>
      <c r="M438" s="245"/>
      <c r="N438" s="246"/>
      <c r="O438" s="247"/>
      <c r="P438" s="247"/>
      <c r="Q438" s="247"/>
      <c r="R438" s="247"/>
      <c r="S438" s="247"/>
      <c r="T438" s="247"/>
      <c r="U438" s="247"/>
      <c r="V438" s="247"/>
      <c r="W438" s="247"/>
      <c r="X438" s="248"/>
      <c r="Y438" s="13"/>
      <c r="Z438" s="13"/>
      <c r="AA438" s="13"/>
      <c r="AB438" s="13"/>
      <c r="AC438" s="13"/>
      <c r="AD438" s="13"/>
      <c r="AE438" s="13"/>
      <c r="AT438" s="249" t="s">
        <v>206</v>
      </c>
      <c r="AU438" s="249" t="s">
        <v>84</v>
      </c>
      <c r="AV438" s="13" t="s">
        <v>82</v>
      </c>
      <c r="AW438" s="13" t="s">
        <v>5</v>
      </c>
      <c r="AX438" s="13" t="s">
        <v>74</v>
      </c>
      <c r="AY438" s="249" t="s">
        <v>194</v>
      </c>
    </row>
    <row r="439" s="14" customFormat="1">
      <c r="A439" s="14"/>
      <c r="B439" s="250"/>
      <c r="C439" s="251"/>
      <c r="D439" s="241" t="s">
        <v>206</v>
      </c>
      <c r="E439" s="252" t="s">
        <v>20</v>
      </c>
      <c r="F439" s="253" t="s">
        <v>2988</v>
      </c>
      <c r="G439" s="251"/>
      <c r="H439" s="254">
        <v>0.83499999999999996</v>
      </c>
      <c r="I439" s="255"/>
      <c r="J439" s="255"/>
      <c r="K439" s="251"/>
      <c r="L439" s="251"/>
      <c r="M439" s="256"/>
      <c r="N439" s="257"/>
      <c r="O439" s="258"/>
      <c r="P439" s="258"/>
      <c r="Q439" s="258"/>
      <c r="R439" s="258"/>
      <c r="S439" s="258"/>
      <c r="T439" s="258"/>
      <c r="U439" s="258"/>
      <c r="V439" s="258"/>
      <c r="W439" s="258"/>
      <c r="X439" s="259"/>
      <c r="Y439" s="14"/>
      <c r="Z439" s="14"/>
      <c r="AA439" s="14"/>
      <c r="AB439" s="14"/>
      <c r="AC439" s="14"/>
      <c r="AD439" s="14"/>
      <c r="AE439" s="14"/>
      <c r="AT439" s="260" t="s">
        <v>206</v>
      </c>
      <c r="AU439" s="260" t="s">
        <v>84</v>
      </c>
      <c r="AV439" s="14" t="s">
        <v>84</v>
      </c>
      <c r="AW439" s="14" t="s">
        <v>5</v>
      </c>
      <c r="AX439" s="14" t="s">
        <v>74</v>
      </c>
      <c r="AY439" s="260" t="s">
        <v>194</v>
      </c>
    </row>
    <row r="440" s="15" customFormat="1">
      <c r="A440" s="15"/>
      <c r="B440" s="261"/>
      <c r="C440" s="262"/>
      <c r="D440" s="241" t="s">
        <v>206</v>
      </c>
      <c r="E440" s="263" t="s">
        <v>20</v>
      </c>
      <c r="F440" s="264" t="s">
        <v>210</v>
      </c>
      <c r="G440" s="262"/>
      <c r="H440" s="265">
        <v>0.83499999999999996</v>
      </c>
      <c r="I440" s="266"/>
      <c r="J440" s="266"/>
      <c r="K440" s="262"/>
      <c r="L440" s="262"/>
      <c r="M440" s="267"/>
      <c r="N440" s="268"/>
      <c r="O440" s="269"/>
      <c r="P440" s="269"/>
      <c r="Q440" s="269"/>
      <c r="R440" s="269"/>
      <c r="S440" s="269"/>
      <c r="T440" s="269"/>
      <c r="U440" s="269"/>
      <c r="V440" s="269"/>
      <c r="W440" s="269"/>
      <c r="X440" s="270"/>
      <c r="Y440" s="15"/>
      <c r="Z440" s="15"/>
      <c r="AA440" s="15"/>
      <c r="AB440" s="15"/>
      <c r="AC440" s="15"/>
      <c r="AD440" s="15"/>
      <c r="AE440" s="15"/>
      <c r="AT440" s="271" t="s">
        <v>206</v>
      </c>
      <c r="AU440" s="271" t="s">
        <v>84</v>
      </c>
      <c r="AV440" s="15" t="s">
        <v>202</v>
      </c>
      <c r="AW440" s="15" t="s">
        <v>5</v>
      </c>
      <c r="AX440" s="15" t="s">
        <v>82</v>
      </c>
      <c r="AY440" s="271" t="s">
        <v>194</v>
      </c>
    </row>
    <row r="441" s="12" customFormat="1" ht="25.92" customHeight="1">
      <c r="A441" s="12"/>
      <c r="B441" s="203"/>
      <c r="C441" s="204"/>
      <c r="D441" s="205" t="s">
        <v>73</v>
      </c>
      <c r="E441" s="206" t="s">
        <v>815</v>
      </c>
      <c r="F441" s="206" t="s">
        <v>816</v>
      </c>
      <c r="G441" s="204"/>
      <c r="H441" s="204"/>
      <c r="I441" s="207"/>
      <c r="J441" s="207"/>
      <c r="K441" s="208">
        <f>BK441</f>
        <v>0</v>
      </c>
      <c r="L441" s="204"/>
      <c r="M441" s="209"/>
      <c r="N441" s="210"/>
      <c r="O441" s="211"/>
      <c r="P441" s="211"/>
      <c r="Q441" s="212">
        <f>Q442+Q450+Q458+Q502+Q525+Q572+Q596</f>
        <v>0</v>
      </c>
      <c r="R441" s="212">
        <f>R442+R450+R458+R502+R525+R572+R596</f>
        <v>0</v>
      </c>
      <c r="S441" s="211"/>
      <c r="T441" s="213">
        <f>T442+T450+T458+T502+T525+T572+T596</f>
        <v>0</v>
      </c>
      <c r="U441" s="211"/>
      <c r="V441" s="213">
        <f>V442+V450+V458+V502+V525+V572+V596</f>
        <v>0</v>
      </c>
      <c r="W441" s="211"/>
      <c r="X441" s="214">
        <f>X442+X450+X458+X502+X525+X572+X596</f>
        <v>13.079500600000003</v>
      </c>
      <c r="Y441" s="12"/>
      <c r="Z441" s="12"/>
      <c r="AA441" s="12"/>
      <c r="AB441" s="12"/>
      <c r="AC441" s="12"/>
      <c r="AD441" s="12"/>
      <c r="AE441" s="12"/>
      <c r="AR441" s="215" t="s">
        <v>84</v>
      </c>
      <c r="AT441" s="216" t="s">
        <v>73</v>
      </c>
      <c r="AU441" s="216" t="s">
        <v>74</v>
      </c>
      <c r="AY441" s="215" t="s">
        <v>194</v>
      </c>
      <c r="BK441" s="217">
        <f>BK442+BK450+BK458+BK502+BK525+BK572+BK596</f>
        <v>0</v>
      </c>
    </row>
    <row r="442" s="12" customFormat="1" ht="22.8" customHeight="1">
      <c r="A442" s="12"/>
      <c r="B442" s="203"/>
      <c r="C442" s="204"/>
      <c r="D442" s="205" t="s">
        <v>73</v>
      </c>
      <c r="E442" s="218" t="s">
        <v>2989</v>
      </c>
      <c r="F442" s="218" t="s">
        <v>2990</v>
      </c>
      <c r="G442" s="204"/>
      <c r="H442" s="204"/>
      <c r="I442" s="207"/>
      <c r="J442" s="207"/>
      <c r="K442" s="219">
        <f>BK442</f>
        <v>0</v>
      </c>
      <c r="L442" s="204"/>
      <c r="M442" s="209"/>
      <c r="N442" s="210"/>
      <c r="O442" s="211"/>
      <c r="P442" s="211"/>
      <c r="Q442" s="212">
        <f>SUM(Q443:Q449)</f>
        <v>0</v>
      </c>
      <c r="R442" s="212">
        <f>SUM(R443:R449)</f>
        <v>0</v>
      </c>
      <c r="S442" s="211"/>
      <c r="T442" s="213">
        <f>SUM(T443:T449)</f>
        <v>0</v>
      </c>
      <c r="U442" s="211"/>
      <c r="V442" s="213">
        <f>SUM(V443:V449)</f>
        <v>0</v>
      </c>
      <c r="W442" s="211"/>
      <c r="X442" s="214">
        <f>SUM(X443:X449)</f>
        <v>0.83506500000000006</v>
      </c>
      <c r="Y442" s="12"/>
      <c r="Z442" s="12"/>
      <c r="AA442" s="12"/>
      <c r="AB442" s="12"/>
      <c r="AC442" s="12"/>
      <c r="AD442" s="12"/>
      <c r="AE442" s="12"/>
      <c r="AR442" s="215" t="s">
        <v>84</v>
      </c>
      <c r="AT442" s="216" t="s">
        <v>73</v>
      </c>
      <c r="AU442" s="216" t="s">
        <v>82</v>
      </c>
      <c r="AY442" s="215" t="s">
        <v>194</v>
      </c>
      <c r="BK442" s="217">
        <f>SUM(BK443:BK449)</f>
        <v>0</v>
      </c>
    </row>
    <row r="443" s="2" customFormat="1">
      <c r="A443" s="41"/>
      <c r="B443" s="42"/>
      <c r="C443" s="220" t="s">
        <v>324</v>
      </c>
      <c r="D443" s="220" t="s">
        <v>197</v>
      </c>
      <c r="E443" s="221" t="s">
        <v>2991</v>
      </c>
      <c r="F443" s="222" t="s">
        <v>2987</v>
      </c>
      <c r="G443" s="223" t="s">
        <v>200</v>
      </c>
      <c r="H443" s="224">
        <v>151.83000000000001</v>
      </c>
      <c r="I443" s="225"/>
      <c r="J443" s="225"/>
      <c r="K443" s="226">
        <f>ROUND(P443*H443,2)</f>
        <v>0</v>
      </c>
      <c r="L443" s="222" t="s">
        <v>201</v>
      </c>
      <c r="M443" s="47"/>
      <c r="N443" s="227" t="s">
        <v>20</v>
      </c>
      <c r="O443" s="228" t="s">
        <v>43</v>
      </c>
      <c r="P443" s="229">
        <f>I443+J443</f>
        <v>0</v>
      </c>
      <c r="Q443" s="229">
        <f>ROUND(I443*H443,2)</f>
        <v>0</v>
      </c>
      <c r="R443" s="229">
        <f>ROUND(J443*H443,2)</f>
        <v>0</v>
      </c>
      <c r="S443" s="87"/>
      <c r="T443" s="230">
        <f>S443*H443</f>
        <v>0</v>
      </c>
      <c r="U443" s="230">
        <v>0</v>
      </c>
      <c r="V443" s="230">
        <f>U443*H443</f>
        <v>0</v>
      </c>
      <c r="W443" s="230">
        <v>0.0054999999999999997</v>
      </c>
      <c r="X443" s="231">
        <f>W443*H443</f>
        <v>0.83506500000000006</v>
      </c>
      <c r="Y443" s="41"/>
      <c r="Z443" s="41"/>
      <c r="AA443" s="41"/>
      <c r="AB443" s="41"/>
      <c r="AC443" s="41"/>
      <c r="AD443" s="41"/>
      <c r="AE443" s="41"/>
      <c r="AR443" s="232" t="s">
        <v>289</v>
      </c>
      <c r="AT443" s="232" t="s">
        <v>197</v>
      </c>
      <c r="AU443" s="232" t="s">
        <v>84</v>
      </c>
      <c r="AY443" s="20" t="s">
        <v>194</v>
      </c>
      <c r="BE443" s="233">
        <f>IF(O443="základní",K443,0)</f>
        <v>0</v>
      </c>
      <c r="BF443" s="233">
        <f>IF(O443="snížená",K443,0)</f>
        <v>0</v>
      </c>
      <c r="BG443" s="233">
        <f>IF(O443="zákl. přenesená",K443,0)</f>
        <v>0</v>
      </c>
      <c r="BH443" s="233">
        <f>IF(O443="sníž. přenesená",K443,0)</f>
        <v>0</v>
      </c>
      <c r="BI443" s="233">
        <f>IF(O443="nulová",K443,0)</f>
        <v>0</v>
      </c>
      <c r="BJ443" s="20" t="s">
        <v>82</v>
      </c>
      <c r="BK443" s="233">
        <f>ROUND(P443*H443,2)</f>
        <v>0</v>
      </c>
      <c r="BL443" s="20" t="s">
        <v>289</v>
      </c>
      <c r="BM443" s="232" t="s">
        <v>2992</v>
      </c>
    </row>
    <row r="444" s="2" customFormat="1">
      <c r="A444" s="41"/>
      <c r="B444" s="42"/>
      <c r="C444" s="43"/>
      <c r="D444" s="234" t="s">
        <v>204</v>
      </c>
      <c r="E444" s="43"/>
      <c r="F444" s="235" t="s">
        <v>2993</v>
      </c>
      <c r="G444" s="43"/>
      <c r="H444" s="43"/>
      <c r="I444" s="236"/>
      <c r="J444" s="236"/>
      <c r="K444" s="43"/>
      <c r="L444" s="43"/>
      <c r="M444" s="47"/>
      <c r="N444" s="237"/>
      <c r="O444" s="238"/>
      <c r="P444" s="87"/>
      <c r="Q444" s="87"/>
      <c r="R444" s="87"/>
      <c r="S444" s="87"/>
      <c r="T444" s="87"/>
      <c r="U444" s="87"/>
      <c r="V444" s="87"/>
      <c r="W444" s="87"/>
      <c r="X444" s="88"/>
      <c r="Y444" s="41"/>
      <c r="Z444" s="41"/>
      <c r="AA444" s="41"/>
      <c r="AB444" s="41"/>
      <c r="AC444" s="41"/>
      <c r="AD444" s="41"/>
      <c r="AE444" s="41"/>
      <c r="AT444" s="20" t="s">
        <v>204</v>
      </c>
      <c r="AU444" s="20" t="s">
        <v>84</v>
      </c>
    </row>
    <row r="445" s="13" customFormat="1">
      <c r="A445" s="13"/>
      <c r="B445" s="239"/>
      <c r="C445" s="240"/>
      <c r="D445" s="241" t="s">
        <v>206</v>
      </c>
      <c r="E445" s="242" t="s">
        <v>20</v>
      </c>
      <c r="F445" s="243" t="s">
        <v>2774</v>
      </c>
      <c r="G445" s="240"/>
      <c r="H445" s="242" t="s">
        <v>20</v>
      </c>
      <c r="I445" s="244"/>
      <c r="J445" s="244"/>
      <c r="K445" s="240"/>
      <c r="L445" s="240"/>
      <c r="M445" s="245"/>
      <c r="N445" s="246"/>
      <c r="O445" s="247"/>
      <c r="P445" s="247"/>
      <c r="Q445" s="247"/>
      <c r="R445" s="247"/>
      <c r="S445" s="247"/>
      <c r="T445" s="247"/>
      <c r="U445" s="247"/>
      <c r="V445" s="247"/>
      <c r="W445" s="247"/>
      <c r="X445" s="248"/>
      <c r="Y445" s="13"/>
      <c r="Z445" s="13"/>
      <c r="AA445" s="13"/>
      <c r="AB445" s="13"/>
      <c r="AC445" s="13"/>
      <c r="AD445" s="13"/>
      <c r="AE445" s="13"/>
      <c r="AT445" s="249" t="s">
        <v>206</v>
      </c>
      <c r="AU445" s="249" t="s">
        <v>84</v>
      </c>
      <c r="AV445" s="13" t="s">
        <v>82</v>
      </c>
      <c r="AW445" s="13" t="s">
        <v>5</v>
      </c>
      <c r="AX445" s="13" t="s">
        <v>74</v>
      </c>
      <c r="AY445" s="249" t="s">
        <v>194</v>
      </c>
    </row>
    <row r="446" s="13" customFormat="1">
      <c r="A446" s="13"/>
      <c r="B446" s="239"/>
      <c r="C446" s="240"/>
      <c r="D446" s="241" t="s">
        <v>206</v>
      </c>
      <c r="E446" s="242" t="s">
        <v>20</v>
      </c>
      <c r="F446" s="243" t="s">
        <v>2994</v>
      </c>
      <c r="G446" s="240"/>
      <c r="H446" s="242" t="s">
        <v>20</v>
      </c>
      <c r="I446" s="244"/>
      <c r="J446" s="244"/>
      <c r="K446" s="240"/>
      <c r="L446" s="240"/>
      <c r="M446" s="245"/>
      <c r="N446" s="246"/>
      <c r="O446" s="247"/>
      <c r="P446" s="247"/>
      <c r="Q446" s="247"/>
      <c r="R446" s="247"/>
      <c r="S446" s="247"/>
      <c r="T446" s="247"/>
      <c r="U446" s="247"/>
      <c r="V446" s="247"/>
      <c r="W446" s="247"/>
      <c r="X446" s="248"/>
      <c r="Y446" s="13"/>
      <c r="Z446" s="13"/>
      <c r="AA446" s="13"/>
      <c r="AB446" s="13"/>
      <c r="AC446" s="13"/>
      <c r="AD446" s="13"/>
      <c r="AE446" s="13"/>
      <c r="AT446" s="249" t="s">
        <v>206</v>
      </c>
      <c r="AU446" s="249" t="s">
        <v>84</v>
      </c>
      <c r="AV446" s="13" t="s">
        <v>82</v>
      </c>
      <c r="AW446" s="13" t="s">
        <v>5</v>
      </c>
      <c r="AX446" s="13" t="s">
        <v>74</v>
      </c>
      <c r="AY446" s="249" t="s">
        <v>194</v>
      </c>
    </row>
    <row r="447" s="13" customFormat="1">
      <c r="A447" s="13"/>
      <c r="B447" s="239"/>
      <c r="C447" s="240"/>
      <c r="D447" s="241" t="s">
        <v>206</v>
      </c>
      <c r="E447" s="242" t="s">
        <v>20</v>
      </c>
      <c r="F447" s="243" t="s">
        <v>2995</v>
      </c>
      <c r="G447" s="240"/>
      <c r="H447" s="242" t="s">
        <v>20</v>
      </c>
      <c r="I447" s="244"/>
      <c r="J447" s="244"/>
      <c r="K447" s="240"/>
      <c r="L447" s="240"/>
      <c r="M447" s="245"/>
      <c r="N447" s="246"/>
      <c r="O447" s="247"/>
      <c r="P447" s="247"/>
      <c r="Q447" s="247"/>
      <c r="R447" s="247"/>
      <c r="S447" s="247"/>
      <c r="T447" s="247"/>
      <c r="U447" s="247"/>
      <c r="V447" s="247"/>
      <c r="W447" s="247"/>
      <c r="X447" s="248"/>
      <c r="Y447" s="13"/>
      <c r="Z447" s="13"/>
      <c r="AA447" s="13"/>
      <c r="AB447" s="13"/>
      <c r="AC447" s="13"/>
      <c r="AD447" s="13"/>
      <c r="AE447" s="13"/>
      <c r="AT447" s="249" t="s">
        <v>206</v>
      </c>
      <c r="AU447" s="249" t="s">
        <v>84</v>
      </c>
      <c r="AV447" s="13" t="s">
        <v>82</v>
      </c>
      <c r="AW447" s="13" t="s">
        <v>5</v>
      </c>
      <c r="AX447" s="13" t="s">
        <v>74</v>
      </c>
      <c r="AY447" s="249" t="s">
        <v>194</v>
      </c>
    </row>
    <row r="448" s="14" customFormat="1">
      <c r="A448" s="14"/>
      <c r="B448" s="250"/>
      <c r="C448" s="251"/>
      <c r="D448" s="241" t="s">
        <v>206</v>
      </c>
      <c r="E448" s="252" t="s">
        <v>20</v>
      </c>
      <c r="F448" s="253" t="s">
        <v>2996</v>
      </c>
      <c r="G448" s="251"/>
      <c r="H448" s="254">
        <v>151.83000000000001</v>
      </c>
      <c r="I448" s="255"/>
      <c r="J448" s="255"/>
      <c r="K448" s="251"/>
      <c r="L448" s="251"/>
      <c r="M448" s="256"/>
      <c r="N448" s="257"/>
      <c r="O448" s="258"/>
      <c r="P448" s="258"/>
      <c r="Q448" s="258"/>
      <c r="R448" s="258"/>
      <c r="S448" s="258"/>
      <c r="T448" s="258"/>
      <c r="U448" s="258"/>
      <c r="V448" s="258"/>
      <c r="W448" s="258"/>
      <c r="X448" s="259"/>
      <c r="Y448" s="14"/>
      <c r="Z448" s="14"/>
      <c r="AA448" s="14"/>
      <c r="AB448" s="14"/>
      <c r="AC448" s="14"/>
      <c r="AD448" s="14"/>
      <c r="AE448" s="14"/>
      <c r="AT448" s="260" t="s">
        <v>206</v>
      </c>
      <c r="AU448" s="260" t="s">
        <v>84</v>
      </c>
      <c r="AV448" s="14" t="s">
        <v>84</v>
      </c>
      <c r="AW448" s="14" t="s">
        <v>5</v>
      </c>
      <c r="AX448" s="14" t="s">
        <v>74</v>
      </c>
      <c r="AY448" s="260" t="s">
        <v>194</v>
      </c>
    </row>
    <row r="449" s="15" customFormat="1">
      <c r="A449" s="15"/>
      <c r="B449" s="261"/>
      <c r="C449" s="262"/>
      <c r="D449" s="241" t="s">
        <v>206</v>
      </c>
      <c r="E449" s="263" t="s">
        <v>20</v>
      </c>
      <c r="F449" s="264" t="s">
        <v>210</v>
      </c>
      <c r="G449" s="262"/>
      <c r="H449" s="265">
        <v>151.83000000000001</v>
      </c>
      <c r="I449" s="266"/>
      <c r="J449" s="266"/>
      <c r="K449" s="262"/>
      <c r="L449" s="262"/>
      <c r="M449" s="267"/>
      <c r="N449" s="268"/>
      <c r="O449" s="269"/>
      <c r="P449" s="269"/>
      <c r="Q449" s="269"/>
      <c r="R449" s="269"/>
      <c r="S449" s="269"/>
      <c r="T449" s="269"/>
      <c r="U449" s="269"/>
      <c r="V449" s="269"/>
      <c r="W449" s="269"/>
      <c r="X449" s="270"/>
      <c r="Y449" s="15"/>
      <c r="Z449" s="15"/>
      <c r="AA449" s="15"/>
      <c r="AB449" s="15"/>
      <c r="AC449" s="15"/>
      <c r="AD449" s="15"/>
      <c r="AE449" s="15"/>
      <c r="AT449" s="271" t="s">
        <v>206</v>
      </c>
      <c r="AU449" s="271" t="s">
        <v>84</v>
      </c>
      <c r="AV449" s="15" t="s">
        <v>202</v>
      </c>
      <c r="AW449" s="15" t="s">
        <v>5</v>
      </c>
      <c r="AX449" s="15" t="s">
        <v>82</v>
      </c>
      <c r="AY449" s="271" t="s">
        <v>194</v>
      </c>
    </row>
    <row r="450" s="12" customFormat="1" ht="22.8" customHeight="1">
      <c r="A450" s="12"/>
      <c r="B450" s="203"/>
      <c r="C450" s="204"/>
      <c r="D450" s="205" t="s">
        <v>73</v>
      </c>
      <c r="E450" s="218" t="s">
        <v>2997</v>
      </c>
      <c r="F450" s="218" t="s">
        <v>2998</v>
      </c>
      <c r="G450" s="204"/>
      <c r="H450" s="204"/>
      <c r="I450" s="207"/>
      <c r="J450" s="207"/>
      <c r="K450" s="219">
        <f>BK450</f>
        <v>0</v>
      </c>
      <c r="L450" s="204"/>
      <c r="M450" s="209"/>
      <c r="N450" s="210"/>
      <c r="O450" s="211"/>
      <c r="P450" s="211"/>
      <c r="Q450" s="212">
        <f>SUM(Q451:Q457)</f>
        <v>0</v>
      </c>
      <c r="R450" s="212">
        <f>SUM(R451:R457)</f>
        <v>0</v>
      </c>
      <c r="S450" s="211"/>
      <c r="T450" s="213">
        <f>SUM(T451:T457)</f>
        <v>0</v>
      </c>
      <c r="U450" s="211"/>
      <c r="V450" s="213">
        <f>SUM(V451:V457)</f>
        <v>0</v>
      </c>
      <c r="W450" s="211"/>
      <c r="X450" s="214">
        <f>SUM(X451:X457)</f>
        <v>0.002</v>
      </c>
      <c r="Y450" s="12"/>
      <c r="Z450" s="12"/>
      <c r="AA450" s="12"/>
      <c r="AB450" s="12"/>
      <c r="AC450" s="12"/>
      <c r="AD450" s="12"/>
      <c r="AE450" s="12"/>
      <c r="AR450" s="215" t="s">
        <v>84</v>
      </c>
      <c r="AT450" s="216" t="s">
        <v>73</v>
      </c>
      <c r="AU450" s="216" t="s">
        <v>82</v>
      </c>
      <c r="AY450" s="215" t="s">
        <v>194</v>
      </c>
      <c r="BK450" s="217">
        <f>SUM(BK451:BK457)</f>
        <v>0</v>
      </c>
    </row>
    <row r="451" s="2" customFormat="1" ht="24.15" customHeight="1">
      <c r="A451" s="41"/>
      <c r="B451" s="42"/>
      <c r="C451" s="220" t="s">
        <v>331</v>
      </c>
      <c r="D451" s="220" t="s">
        <v>197</v>
      </c>
      <c r="E451" s="221" t="s">
        <v>2999</v>
      </c>
      <c r="F451" s="222" t="s">
        <v>2937</v>
      </c>
      <c r="G451" s="223" t="s">
        <v>503</v>
      </c>
      <c r="H451" s="224">
        <v>2</v>
      </c>
      <c r="I451" s="225"/>
      <c r="J451" s="225"/>
      <c r="K451" s="226">
        <f>ROUND(P451*H451,2)</f>
        <v>0</v>
      </c>
      <c r="L451" s="222" t="s">
        <v>201</v>
      </c>
      <c r="M451" s="47"/>
      <c r="N451" s="227" t="s">
        <v>20</v>
      </c>
      <c r="O451" s="228" t="s">
        <v>43</v>
      </c>
      <c r="P451" s="229">
        <f>I451+J451</f>
        <v>0</v>
      </c>
      <c r="Q451" s="229">
        <f>ROUND(I451*H451,2)</f>
        <v>0</v>
      </c>
      <c r="R451" s="229">
        <f>ROUND(J451*H451,2)</f>
        <v>0</v>
      </c>
      <c r="S451" s="87"/>
      <c r="T451" s="230">
        <f>S451*H451</f>
        <v>0</v>
      </c>
      <c r="U451" s="230">
        <v>0</v>
      </c>
      <c r="V451" s="230">
        <f>U451*H451</f>
        <v>0</v>
      </c>
      <c r="W451" s="230">
        <v>0.001</v>
      </c>
      <c r="X451" s="231">
        <f>W451*H451</f>
        <v>0.002</v>
      </c>
      <c r="Y451" s="41"/>
      <c r="Z451" s="41"/>
      <c r="AA451" s="41"/>
      <c r="AB451" s="41"/>
      <c r="AC451" s="41"/>
      <c r="AD451" s="41"/>
      <c r="AE451" s="41"/>
      <c r="AR451" s="232" t="s">
        <v>289</v>
      </c>
      <c r="AT451" s="232" t="s">
        <v>197</v>
      </c>
      <c r="AU451" s="232" t="s">
        <v>84</v>
      </c>
      <c r="AY451" s="20" t="s">
        <v>194</v>
      </c>
      <c r="BE451" s="233">
        <f>IF(O451="základní",K451,0)</f>
        <v>0</v>
      </c>
      <c r="BF451" s="233">
        <f>IF(O451="snížená",K451,0)</f>
        <v>0</v>
      </c>
      <c r="BG451" s="233">
        <f>IF(O451="zákl. přenesená",K451,0)</f>
        <v>0</v>
      </c>
      <c r="BH451" s="233">
        <f>IF(O451="sníž. přenesená",K451,0)</f>
        <v>0</v>
      </c>
      <c r="BI451" s="233">
        <f>IF(O451="nulová",K451,0)</f>
        <v>0</v>
      </c>
      <c r="BJ451" s="20" t="s">
        <v>82</v>
      </c>
      <c r="BK451" s="233">
        <f>ROUND(P451*H451,2)</f>
        <v>0</v>
      </c>
      <c r="BL451" s="20" t="s">
        <v>289</v>
      </c>
      <c r="BM451" s="232" t="s">
        <v>3000</v>
      </c>
    </row>
    <row r="452" s="2" customFormat="1">
      <c r="A452" s="41"/>
      <c r="B452" s="42"/>
      <c r="C452" s="43"/>
      <c r="D452" s="234" t="s">
        <v>204</v>
      </c>
      <c r="E452" s="43"/>
      <c r="F452" s="235" t="s">
        <v>3001</v>
      </c>
      <c r="G452" s="43"/>
      <c r="H452" s="43"/>
      <c r="I452" s="236"/>
      <c r="J452" s="236"/>
      <c r="K452" s="43"/>
      <c r="L452" s="43"/>
      <c r="M452" s="47"/>
      <c r="N452" s="237"/>
      <c r="O452" s="238"/>
      <c r="P452" s="87"/>
      <c r="Q452" s="87"/>
      <c r="R452" s="87"/>
      <c r="S452" s="87"/>
      <c r="T452" s="87"/>
      <c r="U452" s="87"/>
      <c r="V452" s="87"/>
      <c r="W452" s="87"/>
      <c r="X452" s="88"/>
      <c r="Y452" s="41"/>
      <c r="Z452" s="41"/>
      <c r="AA452" s="41"/>
      <c r="AB452" s="41"/>
      <c r="AC452" s="41"/>
      <c r="AD452" s="41"/>
      <c r="AE452" s="41"/>
      <c r="AT452" s="20" t="s">
        <v>204</v>
      </c>
      <c r="AU452" s="20" t="s">
        <v>84</v>
      </c>
    </row>
    <row r="453" s="13" customFormat="1">
      <c r="A453" s="13"/>
      <c r="B453" s="239"/>
      <c r="C453" s="240"/>
      <c r="D453" s="241" t="s">
        <v>206</v>
      </c>
      <c r="E453" s="242" t="s">
        <v>20</v>
      </c>
      <c r="F453" s="243" t="s">
        <v>2774</v>
      </c>
      <c r="G453" s="240"/>
      <c r="H453" s="242" t="s">
        <v>20</v>
      </c>
      <c r="I453" s="244"/>
      <c r="J453" s="244"/>
      <c r="K453" s="240"/>
      <c r="L453" s="240"/>
      <c r="M453" s="245"/>
      <c r="N453" s="246"/>
      <c r="O453" s="247"/>
      <c r="P453" s="247"/>
      <c r="Q453" s="247"/>
      <c r="R453" s="247"/>
      <c r="S453" s="247"/>
      <c r="T453" s="247"/>
      <c r="U453" s="247"/>
      <c r="V453" s="247"/>
      <c r="W453" s="247"/>
      <c r="X453" s="248"/>
      <c r="Y453" s="13"/>
      <c r="Z453" s="13"/>
      <c r="AA453" s="13"/>
      <c r="AB453" s="13"/>
      <c r="AC453" s="13"/>
      <c r="AD453" s="13"/>
      <c r="AE453" s="13"/>
      <c r="AT453" s="249" t="s">
        <v>206</v>
      </c>
      <c r="AU453" s="249" t="s">
        <v>84</v>
      </c>
      <c r="AV453" s="13" t="s">
        <v>82</v>
      </c>
      <c r="AW453" s="13" t="s">
        <v>5</v>
      </c>
      <c r="AX453" s="13" t="s">
        <v>74</v>
      </c>
      <c r="AY453" s="249" t="s">
        <v>194</v>
      </c>
    </row>
    <row r="454" s="13" customFormat="1">
      <c r="A454" s="13"/>
      <c r="B454" s="239"/>
      <c r="C454" s="240"/>
      <c r="D454" s="241" t="s">
        <v>206</v>
      </c>
      <c r="E454" s="242" t="s">
        <v>20</v>
      </c>
      <c r="F454" s="243" t="s">
        <v>3002</v>
      </c>
      <c r="G454" s="240"/>
      <c r="H454" s="242" t="s">
        <v>20</v>
      </c>
      <c r="I454" s="244"/>
      <c r="J454" s="244"/>
      <c r="K454" s="240"/>
      <c r="L454" s="240"/>
      <c r="M454" s="245"/>
      <c r="N454" s="246"/>
      <c r="O454" s="247"/>
      <c r="P454" s="247"/>
      <c r="Q454" s="247"/>
      <c r="R454" s="247"/>
      <c r="S454" s="247"/>
      <c r="T454" s="247"/>
      <c r="U454" s="247"/>
      <c r="V454" s="247"/>
      <c r="W454" s="247"/>
      <c r="X454" s="248"/>
      <c r="Y454" s="13"/>
      <c r="Z454" s="13"/>
      <c r="AA454" s="13"/>
      <c r="AB454" s="13"/>
      <c r="AC454" s="13"/>
      <c r="AD454" s="13"/>
      <c r="AE454" s="13"/>
      <c r="AT454" s="249" t="s">
        <v>206</v>
      </c>
      <c r="AU454" s="249" t="s">
        <v>84</v>
      </c>
      <c r="AV454" s="13" t="s">
        <v>82</v>
      </c>
      <c r="AW454" s="13" t="s">
        <v>5</v>
      </c>
      <c r="AX454" s="13" t="s">
        <v>74</v>
      </c>
      <c r="AY454" s="249" t="s">
        <v>194</v>
      </c>
    </row>
    <row r="455" s="13" customFormat="1">
      <c r="A455" s="13"/>
      <c r="B455" s="239"/>
      <c r="C455" s="240"/>
      <c r="D455" s="241" t="s">
        <v>206</v>
      </c>
      <c r="E455" s="242" t="s">
        <v>20</v>
      </c>
      <c r="F455" s="243" t="s">
        <v>3003</v>
      </c>
      <c r="G455" s="240"/>
      <c r="H455" s="242" t="s">
        <v>20</v>
      </c>
      <c r="I455" s="244"/>
      <c r="J455" s="244"/>
      <c r="K455" s="240"/>
      <c r="L455" s="240"/>
      <c r="M455" s="245"/>
      <c r="N455" s="246"/>
      <c r="O455" s="247"/>
      <c r="P455" s="247"/>
      <c r="Q455" s="247"/>
      <c r="R455" s="247"/>
      <c r="S455" s="247"/>
      <c r="T455" s="247"/>
      <c r="U455" s="247"/>
      <c r="V455" s="247"/>
      <c r="W455" s="247"/>
      <c r="X455" s="248"/>
      <c r="Y455" s="13"/>
      <c r="Z455" s="13"/>
      <c r="AA455" s="13"/>
      <c r="AB455" s="13"/>
      <c r="AC455" s="13"/>
      <c r="AD455" s="13"/>
      <c r="AE455" s="13"/>
      <c r="AT455" s="249" t="s">
        <v>206</v>
      </c>
      <c r="AU455" s="249" t="s">
        <v>84</v>
      </c>
      <c r="AV455" s="13" t="s">
        <v>82</v>
      </c>
      <c r="AW455" s="13" t="s">
        <v>5</v>
      </c>
      <c r="AX455" s="13" t="s">
        <v>74</v>
      </c>
      <c r="AY455" s="249" t="s">
        <v>194</v>
      </c>
    </row>
    <row r="456" s="14" customFormat="1">
      <c r="A456" s="14"/>
      <c r="B456" s="250"/>
      <c r="C456" s="251"/>
      <c r="D456" s="241" t="s">
        <v>206</v>
      </c>
      <c r="E456" s="252" t="s">
        <v>20</v>
      </c>
      <c r="F456" s="253" t="s">
        <v>84</v>
      </c>
      <c r="G456" s="251"/>
      <c r="H456" s="254">
        <v>2</v>
      </c>
      <c r="I456" s="255"/>
      <c r="J456" s="255"/>
      <c r="K456" s="251"/>
      <c r="L456" s="251"/>
      <c r="M456" s="256"/>
      <c r="N456" s="257"/>
      <c r="O456" s="258"/>
      <c r="P456" s="258"/>
      <c r="Q456" s="258"/>
      <c r="R456" s="258"/>
      <c r="S456" s="258"/>
      <c r="T456" s="258"/>
      <c r="U456" s="258"/>
      <c r="V456" s="258"/>
      <c r="W456" s="258"/>
      <c r="X456" s="259"/>
      <c r="Y456" s="14"/>
      <c r="Z456" s="14"/>
      <c r="AA456" s="14"/>
      <c r="AB456" s="14"/>
      <c r="AC456" s="14"/>
      <c r="AD456" s="14"/>
      <c r="AE456" s="14"/>
      <c r="AT456" s="260" t="s">
        <v>206</v>
      </c>
      <c r="AU456" s="260" t="s">
        <v>84</v>
      </c>
      <c r="AV456" s="14" t="s">
        <v>84</v>
      </c>
      <c r="AW456" s="14" t="s">
        <v>5</v>
      </c>
      <c r="AX456" s="14" t="s">
        <v>74</v>
      </c>
      <c r="AY456" s="260" t="s">
        <v>194</v>
      </c>
    </row>
    <row r="457" s="15" customFormat="1">
      <c r="A457" s="15"/>
      <c r="B457" s="261"/>
      <c r="C457" s="262"/>
      <c r="D457" s="241" t="s">
        <v>206</v>
      </c>
      <c r="E457" s="263" t="s">
        <v>20</v>
      </c>
      <c r="F457" s="264" t="s">
        <v>210</v>
      </c>
      <c r="G457" s="262"/>
      <c r="H457" s="265">
        <v>2</v>
      </c>
      <c r="I457" s="266"/>
      <c r="J457" s="266"/>
      <c r="K457" s="262"/>
      <c r="L457" s="262"/>
      <c r="M457" s="267"/>
      <c r="N457" s="268"/>
      <c r="O457" s="269"/>
      <c r="P457" s="269"/>
      <c r="Q457" s="269"/>
      <c r="R457" s="269"/>
      <c r="S457" s="269"/>
      <c r="T457" s="269"/>
      <c r="U457" s="269"/>
      <c r="V457" s="269"/>
      <c r="W457" s="269"/>
      <c r="X457" s="270"/>
      <c r="Y457" s="15"/>
      <c r="Z457" s="15"/>
      <c r="AA457" s="15"/>
      <c r="AB457" s="15"/>
      <c r="AC457" s="15"/>
      <c r="AD457" s="15"/>
      <c r="AE457" s="15"/>
      <c r="AT457" s="271" t="s">
        <v>206</v>
      </c>
      <c r="AU457" s="271" t="s">
        <v>84</v>
      </c>
      <c r="AV457" s="15" t="s">
        <v>202</v>
      </c>
      <c r="AW457" s="15" t="s">
        <v>5</v>
      </c>
      <c r="AX457" s="15" t="s">
        <v>82</v>
      </c>
      <c r="AY457" s="271" t="s">
        <v>194</v>
      </c>
    </row>
    <row r="458" s="12" customFormat="1" ht="22.8" customHeight="1">
      <c r="A458" s="12"/>
      <c r="B458" s="203"/>
      <c r="C458" s="204"/>
      <c r="D458" s="205" t="s">
        <v>73</v>
      </c>
      <c r="E458" s="218" t="s">
        <v>817</v>
      </c>
      <c r="F458" s="218" t="s">
        <v>818</v>
      </c>
      <c r="G458" s="204"/>
      <c r="H458" s="204"/>
      <c r="I458" s="207"/>
      <c r="J458" s="207"/>
      <c r="K458" s="219">
        <f>BK458</f>
        <v>0</v>
      </c>
      <c r="L458" s="204"/>
      <c r="M458" s="209"/>
      <c r="N458" s="210"/>
      <c r="O458" s="211"/>
      <c r="P458" s="211"/>
      <c r="Q458" s="212">
        <f>SUM(Q459:Q501)</f>
        <v>0</v>
      </c>
      <c r="R458" s="212">
        <f>SUM(R459:R501)</f>
        <v>0</v>
      </c>
      <c r="S458" s="211"/>
      <c r="T458" s="213">
        <f>SUM(T459:T501)</f>
        <v>0</v>
      </c>
      <c r="U458" s="211"/>
      <c r="V458" s="213">
        <f>SUM(V459:V501)</f>
        <v>0</v>
      </c>
      <c r="W458" s="211"/>
      <c r="X458" s="214">
        <f>SUM(X459:X501)</f>
        <v>10.000850000000002</v>
      </c>
      <c r="Y458" s="12"/>
      <c r="Z458" s="12"/>
      <c r="AA458" s="12"/>
      <c r="AB458" s="12"/>
      <c r="AC458" s="12"/>
      <c r="AD458" s="12"/>
      <c r="AE458" s="12"/>
      <c r="AR458" s="215" t="s">
        <v>84</v>
      </c>
      <c r="AT458" s="216" t="s">
        <v>73</v>
      </c>
      <c r="AU458" s="216" t="s">
        <v>82</v>
      </c>
      <c r="AY458" s="215" t="s">
        <v>194</v>
      </c>
      <c r="BK458" s="217">
        <f>SUM(BK459:BK501)</f>
        <v>0</v>
      </c>
    </row>
    <row r="459" s="2" customFormat="1">
      <c r="A459" s="41"/>
      <c r="B459" s="42"/>
      <c r="C459" s="220" t="s">
        <v>333</v>
      </c>
      <c r="D459" s="220" t="s">
        <v>197</v>
      </c>
      <c r="E459" s="221" t="s">
        <v>3004</v>
      </c>
      <c r="F459" s="222" t="s">
        <v>2964</v>
      </c>
      <c r="G459" s="223" t="s">
        <v>461</v>
      </c>
      <c r="H459" s="224">
        <v>104</v>
      </c>
      <c r="I459" s="225"/>
      <c r="J459" s="225"/>
      <c r="K459" s="226">
        <f>ROUND(P459*H459,2)</f>
        <v>0</v>
      </c>
      <c r="L459" s="222" t="s">
        <v>201</v>
      </c>
      <c r="M459" s="47"/>
      <c r="N459" s="227" t="s">
        <v>20</v>
      </c>
      <c r="O459" s="228" t="s">
        <v>43</v>
      </c>
      <c r="P459" s="229">
        <f>I459+J459</f>
        <v>0</v>
      </c>
      <c r="Q459" s="229">
        <f>ROUND(I459*H459,2)</f>
        <v>0</v>
      </c>
      <c r="R459" s="229">
        <f>ROUND(J459*H459,2)</f>
        <v>0</v>
      </c>
      <c r="S459" s="87"/>
      <c r="T459" s="230">
        <f>S459*H459</f>
        <v>0</v>
      </c>
      <c r="U459" s="230">
        <v>0</v>
      </c>
      <c r="V459" s="230">
        <f>U459*H459</f>
        <v>0</v>
      </c>
      <c r="W459" s="230">
        <v>0.0080000000000000002</v>
      </c>
      <c r="X459" s="231">
        <f>W459*H459</f>
        <v>0.83200000000000007</v>
      </c>
      <c r="Y459" s="41"/>
      <c r="Z459" s="41"/>
      <c r="AA459" s="41"/>
      <c r="AB459" s="41"/>
      <c r="AC459" s="41"/>
      <c r="AD459" s="41"/>
      <c r="AE459" s="41"/>
      <c r="AR459" s="232" t="s">
        <v>289</v>
      </c>
      <c r="AT459" s="232" t="s">
        <v>197</v>
      </c>
      <c r="AU459" s="232" t="s">
        <v>84</v>
      </c>
      <c r="AY459" s="20" t="s">
        <v>194</v>
      </c>
      <c r="BE459" s="233">
        <f>IF(O459="základní",K459,0)</f>
        <v>0</v>
      </c>
      <c r="BF459" s="233">
        <f>IF(O459="snížená",K459,0)</f>
        <v>0</v>
      </c>
      <c r="BG459" s="233">
        <f>IF(O459="zákl. přenesená",K459,0)</f>
        <v>0</v>
      </c>
      <c r="BH459" s="233">
        <f>IF(O459="sníž. přenesená",K459,0)</f>
        <v>0</v>
      </c>
      <c r="BI459" s="233">
        <f>IF(O459="nulová",K459,0)</f>
        <v>0</v>
      </c>
      <c r="BJ459" s="20" t="s">
        <v>82</v>
      </c>
      <c r="BK459" s="233">
        <f>ROUND(P459*H459,2)</f>
        <v>0</v>
      </c>
      <c r="BL459" s="20" t="s">
        <v>289</v>
      </c>
      <c r="BM459" s="232" t="s">
        <v>3005</v>
      </c>
    </row>
    <row r="460" s="2" customFormat="1">
      <c r="A460" s="41"/>
      <c r="B460" s="42"/>
      <c r="C460" s="43"/>
      <c r="D460" s="234" t="s">
        <v>204</v>
      </c>
      <c r="E460" s="43"/>
      <c r="F460" s="235" t="s">
        <v>3006</v>
      </c>
      <c r="G460" s="43"/>
      <c r="H460" s="43"/>
      <c r="I460" s="236"/>
      <c r="J460" s="236"/>
      <c r="K460" s="43"/>
      <c r="L460" s="43"/>
      <c r="M460" s="47"/>
      <c r="N460" s="237"/>
      <c r="O460" s="238"/>
      <c r="P460" s="87"/>
      <c r="Q460" s="87"/>
      <c r="R460" s="87"/>
      <c r="S460" s="87"/>
      <c r="T460" s="87"/>
      <c r="U460" s="87"/>
      <c r="V460" s="87"/>
      <c r="W460" s="87"/>
      <c r="X460" s="88"/>
      <c r="Y460" s="41"/>
      <c r="Z460" s="41"/>
      <c r="AA460" s="41"/>
      <c r="AB460" s="41"/>
      <c r="AC460" s="41"/>
      <c r="AD460" s="41"/>
      <c r="AE460" s="41"/>
      <c r="AT460" s="20" t="s">
        <v>204</v>
      </c>
      <c r="AU460" s="20" t="s">
        <v>84</v>
      </c>
    </row>
    <row r="461" s="13" customFormat="1">
      <c r="A461" s="13"/>
      <c r="B461" s="239"/>
      <c r="C461" s="240"/>
      <c r="D461" s="241" t="s">
        <v>206</v>
      </c>
      <c r="E461" s="242" t="s">
        <v>20</v>
      </c>
      <c r="F461" s="243" t="s">
        <v>2774</v>
      </c>
      <c r="G461" s="240"/>
      <c r="H461" s="242" t="s">
        <v>20</v>
      </c>
      <c r="I461" s="244"/>
      <c r="J461" s="244"/>
      <c r="K461" s="240"/>
      <c r="L461" s="240"/>
      <c r="M461" s="245"/>
      <c r="N461" s="246"/>
      <c r="O461" s="247"/>
      <c r="P461" s="247"/>
      <c r="Q461" s="247"/>
      <c r="R461" s="247"/>
      <c r="S461" s="247"/>
      <c r="T461" s="247"/>
      <c r="U461" s="247"/>
      <c r="V461" s="247"/>
      <c r="W461" s="247"/>
      <c r="X461" s="248"/>
      <c r="Y461" s="13"/>
      <c r="Z461" s="13"/>
      <c r="AA461" s="13"/>
      <c r="AB461" s="13"/>
      <c r="AC461" s="13"/>
      <c r="AD461" s="13"/>
      <c r="AE461" s="13"/>
      <c r="AT461" s="249" t="s">
        <v>206</v>
      </c>
      <c r="AU461" s="249" t="s">
        <v>84</v>
      </c>
      <c r="AV461" s="13" t="s">
        <v>82</v>
      </c>
      <c r="AW461" s="13" t="s">
        <v>5</v>
      </c>
      <c r="AX461" s="13" t="s">
        <v>74</v>
      </c>
      <c r="AY461" s="249" t="s">
        <v>194</v>
      </c>
    </row>
    <row r="462" s="13" customFormat="1">
      <c r="A462" s="13"/>
      <c r="B462" s="239"/>
      <c r="C462" s="240"/>
      <c r="D462" s="241" t="s">
        <v>206</v>
      </c>
      <c r="E462" s="242" t="s">
        <v>20</v>
      </c>
      <c r="F462" s="243" t="s">
        <v>3007</v>
      </c>
      <c r="G462" s="240"/>
      <c r="H462" s="242" t="s">
        <v>20</v>
      </c>
      <c r="I462" s="244"/>
      <c r="J462" s="244"/>
      <c r="K462" s="240"/>
      <c r="L462" s="240"/>
      <c r="M462" s="245"/>
      <c r="N462" s="246"/>
      <c r="O462" s="247"/>
      <c r="P462" s="247"/>
      <c r="Q462" s="247"/>
      <c r="R462" s="247"/>
      <c r="S462" s="247"/>
      <c r="T462" s="247"/>
      <c r="U462" s="247"/>
      <c r="V462" s="247"/>
      <c r="W462" s="247"/>
      <c r="X462" s="248"/>
      <c r="Y462" s="13"/>
      <c r="Z462" s="13"/>
      <c r="AA462" s="13"/>
      <c r="AB462" s="13"/>
      <c r="AC462" s="13"/>
      <c r="AD462" s="13"/>
      <c r="AE462" s="13"/>
      <c r="AT462" s="249" t="s">
        <v>206</v>
      </c>
      <c r="AU462" s="249" t="s">
        <v>84</v>
      </c>
      <c r="AV462" s="13" t="s">
        <v>82</v>
      </c>
      <c r="AW462" s="13" t="s">
        <v>5</v>
      </c>
      <c r="AX462" s="13" t="s">
        <v>74</v>
      </c>
      <c r="AY462" s="249" t="s">
        <v>194</v>
      </c>
    </row>
    <row r="463" s="13" customFormat="1">
      <c r="A463" s="13"/>
      <c r="B463" s="239"/>
      <c r="C463" s="240"/>
      <c r="D463" s="241" t="s">
        <v>206</v>
      </c>
      <c r="E463" s="242" t="s">
        <v>20</v>
      </c>
      <c r="F463" s="243" t="s">
        <v>3008</v>
      </c>
      <c r="G463" s="240"/>
      <c r="H463" s="242" t="s">
        <v>20</v>
      </c>
      <c r="I463" s="244"/>
      <c r="J463" s="244"/>
      <c r="K463" s="240"/>
      <c r="L463" s="240"/>
      <c r="M463" s="245"/>
      <c r="N463" s="246"/>
      <c r="O463" s="247"/>
      <c r="P463" s="247"/>
      <c r="Q463" s="247"/>
      <c r="R463" s="247"/>
      <c r="S463" s="247"/>
      <c r="T463" s="247"/>
      <c r="U463" s="247"/>
      <c r="V463" s="247"/>
      <c r="W463" s="247"/>
      <c r="X463" s="248"/>
      <c r="Y463" s="13"/>
      <c r="Z463" s="13"/>
      <c r="AA463" s="13"/>
      <c r="AB463" s="13"/>
      <c r="AC463" s="13"/>
      <c r="AD463" s="13"/>
      <c r="AE463" s="13"/>
      <c r="AT463" s="249" t="s">
        <v>206</v>
      </c>
      <c r="AU463" s="249" t="s">
        <v>84</v>
      </c>
      <c r="AV463" s="13" t="s">
        <v>82</v>
      </c>
      <c r="AW463" s="13" t="s">
        <v>5</v>
      </c>
      <c r="AX463" s="13" t="s">
        <v>74</v>
      </c>
      <c r="AY463" s="249" t="s">
        <v>194</v>
      </c>
    </row>
    <row r="464" s="14" customFormat="1">
      <c r="A464" s="14"/>
      <c r="B464" s="250"/>
      <c r="C464" s="251"/>
      <c r="D464" s="241" t="s">
        <v>206</v>
      </c>
      <c r="E464" s="252" t="s">
        <v>20</v>
      </c>
      <c r="F464" s="253" t="s">
        <v>3009</v>
      </c>
      <c r="G464" s="251"/>
      <c r="H464" s="254">
        <v>44</v>
      </c>
      <c r="I464" s="255"/>
      <c r="J464" s="255"/>
      <c r="K464" s="251"/>
      <c r="L464" s="251"/>
      <c r="M464" s="256"/>
      <c r="N464" s="257"/>
      <c r="O464" s="258"/>
      <c r="P464" s="258"/>
      <c r="Q464" s="258"/>
      <c r="R464" s="258"/>
      <c r="S464" s="258"/>
      <c r="T464" s="258"/>
      <c r="U464" s="258"/>
      <c r="V464" s="258"/>
      <c r="W464" s="258"/>
      <c r="X464" s="259"/>
      <c r="Y464" s="14"/>
      <c r="Z464" s="14"/>
      <c r="AA464" s="14"/>
      <c r="AB464" s="14"/>
      <c r="AC464" s="14"/>
      <c r="AD464" s="14"/>
      <c r="AE464" s="14"/>
      <c r="AT464" s="260" t="s">
        <v>206</v>
      </c>
      <c r="AU464" s="260" t="s">
        <v>84</v>
      </c>
      <c r="AV464" s="14" t="s">
        <v>84</v>
      </c>
      <c r="AW464" s="14" t="s">
        <v>5</v>
      </c>
      <c r="AX464" s="14" t="s">
        <v>74</v>
      </c>
      <c r="AY464" s="260" t="s">
        <v>194</v>
      </c>
    </row>
    <row r="465" s="13" customFormat="1">
      <c r="A465" s="13"/>
      <c r="B465" s="239"/>
      <c r="C465" s="240"/>
      <c r="D465" s="241" t="s">
        <v>206</v>
      </c>
      <c r="E465" s="242" t="s">
        <v>20</v>
      </c>
      <c r="F465" s="243" t="s">
        <v>2774</v>
      </c>
      <c r="G465" s="240"/>
      <c r="H465" s="242" t="s">
        <v>20</v>
      </c>
      <c r="I465" s="244"/>
      <c r="J465" s="244"/>
      <c r="K465" s="240"/>
      <c r="L465" s="240"/>
      <c r="M465" s="245"/>
      <c r="N465" s="246"/>
      <c r="O465" s="247"/>
      <c r="P465" s="247"/>
      <c r="Q465" s="247"/>
      <c r="R465" s="247"/>
      <c r="S465" s="247"/>
      <c r="T465" s="247"/>
      <c r="U465" s="247"/>
      <c r="V465" s="247"/>
      <c r="W465" s="247"/>
      <c r="X465" s="248"/>
      <c r="Y465" s="13"/>
      <c r="Z465" s="13"/>
      <c r="AA465" s="13"/>
      <c r="AB465" s="13"/>
      <c r="AC465" s="13"/>
      <c r="AD465" s="13"/>
      <c r="AE465" s="13"/>
      <c r="AT465" s="249" t="s">
        <v>206</v>
      </c>
      <c r="AU465" s="249" t="s">
        <v>84</v>
      </c>
      <c r="AV465" s="13" t="s">
        <v>82</v>
      </c>
      <c r="AW465" s="13" t="s">
        <v>5</v>
      </c>
      <c r="AX465" s="13" t="s">
        <v>74</v>
      </c>
      <c r="AY465" s="249" t="s">
        <v>194</v>
      </c>
    </row>
    <row r="466" s="13" customFormat="1">
      <c r="A466" s="13"/>
      <c r="B466" s="239"/>
      <c r="C466" s="240"/>
      <c r="D466" s="241" t="s">
        <v>206</v>
      </c>
      <c r="E466" s="242" t="s">
        <v>20</v>
      </c>
      <c r="F466" s="243" t="s">
        <v>3007</v>
      </c>
      <c r="G466" s="240"/>
      <c r="H466" s="242" t="s">
        <v>20</v>
      </c>
      <c r="I466" s="244"/>
      <c r="J466" s="244"/>
      <c r="K466" s="240"/>
      <c r="L466" s="240"/>
      <c r="M466" s="245"/>
      <c r="N466" s="246"/>
      <c r="O466" s="247"/>
      <c r="P466" s="247"/>
      <c r="Q466" s="247"/>
      <c r="R466" s="247"/>
      <c r="S466" s="247"/>
      <c r="T466" s="247"/>
      <c r="U466" s="247"/>
      <c r="V466" s="247"/>
      <c r="W466" s="247"/>
      <c r="X466" s="248"/>
      <c r="Y466" s="13"/>
      <c r="Z466" s="13"/>
      <c r="AA466" s="13"/>
      <c r="AB466" s="13"/>
      <c r="AC466" s="13"/>
      <c r="AD466" s="13"/>
      <c r="AE466" s="13"/>
      <c r="AT466" s="249" t="s">
        <v>206</v>
      </c>
      <c r="AU466" s="249" t="s">
        <v>84</v>
      </c>
      <c r="AV466" s="13" t="s">
        <v>82</v>
      </c>
      <c r="AW466" s="13" t="s">
        <v>5</v>
      </c>
      <c r="AX466" s="13" t="s">
        <v>74</v>
      </c>
      <c r="AY466" s="249" t="s">
        <v>194</v>
      </c>
    </row>
    <row r="467" s="13" customFormat="1">
      <c r="A467" s="13"/>
      <c r="B467" s="239"/>
      <c r="C467" s="240"/>
      <c r="D467" s="241" t="s">
        <v>206</v>
      </c>
      <c r="E467" s="242" t="s">
        <v>20</v>
      </c>
      <c r="F467" s="243" t="s">
        <v>3010</v>
      </c>
      <c r="G467" s="240"/>
      <c r="H467" s="242" t="s">
        <v>20</v>
      </c>
      <c r="I467" s="244"/>
      <c r="J467" s="244"/>
      <c r="K467" s="240"/>
      <c r="L467" s="240"/>
      <c r="M467" s="245"/>
      <c r="N467" s="246"/>
      <c r="O467" s="247"/>
      <c r="P467" s="247"/>
      <c r="Q467" s="247"/>
      <c r="R467" s="247"/>
      <c r="S467" s="247"/>
      <c r="T467" s="247"/>
      <c r="U467" s="247"/>
      <c r="V467" s="247"/>
      <c r="W467" s="247"/>
      <c r="X467" s="248"/>
      <c r="Y467" s="13"/>
      <c r="Z467" s="13"/>
      <c r="AA467" s="13"/>
      <c r="AB467" s="13"/>
      <c r="AC467" s="13"/>
      <c r="AD467" s="13"/>
      <c r="AE467" s="13"/>
      <c r="AT467" s="249" t="s">
        <v>206</v>
      </c>
      <c r="AU467" s="249" t="s">
        <v>84</v>
      </c>
      <c r="AV467" s="13" t="s">
        <v>82</v>
      </c>
      <c r="AW467" s="13" t="s">
        <v>5</v>
      </c>
      <c r="AX467" s="13" t="s">
        <v>74</v>
      </c>
      <c r="AY467" s="249" t="s">
        <v>194</v>
      </c>
    </row>
    <row r="468" s="14" customFormat="1">
      <c r="A468" s="14"/>
      <c r="B468" s="250"/>
      <c r="C468" s="251"/>
      <c r="D468" s="241" t="s">
        <v>206</v>
      </c>
      <c r="E468" s="252" t="s">
        <v>20</v>
      </c>
      <c r="F468" s="253" t="s">
        <v>3011</v>
      </c>
      <c r="G468" s="251"/>
      <c r="H468" s="254">
        <v>60</v>
      </c>
      <c r="I468" s="255"/>
      <c r="J468" s="255"/>
      <c r="K468" s="251"/>
      <c r="L468" s="251"/>
      <c r="M468" s="256"/>
      <c r="N468" s="257"/>
      <c r="O468" s="258"/>
      <c r="P468" s="258"/>
      <c r="Q468" s="258"/>
      <c r="R468" s="258"/>
      <c r="S468" s="258"/>
      <c r="T468" s="258"/>
      <c r="U468" s="258"/>
      <c r="V468" s="258"/>
      <c r="W468" s="258"/>
      <c r="X468" s="259"/>
      <c r="Y468" s="14"/>
      <c r="Z468" s="14"/>
      <c r="AA468" s="14"/>
      <c r="AB468" s="14"/>
      <c r="AC468" s="14"/>
      <c r="AD468" s="14"/>
      <c r="AE468" s="14"/>
      <c r="AT468" s="260" t="s">
        <v>206</v>
      </c>
      <c r="AU468" s="260" t="s">
        <v>84</v>
      </c>
      <c r="AV468" s="14" t="s">
        <v>84</v>
      </c>
      <c r="AW468" s="14" t="s">
        <v>5</v>
      </c>
      <c r="AX468" s="14" t="s">
        <v>74</v>
      </c>
      <c r="AY468" s="260" t="s">
        <v>194</v>
      </c>
    </row>
    <row r="469" s="15" customFormat="1">
      <c r="A469" s="15"/>
      <c r="B469" s="261"/>
      <c r="C469" s="262"/>
      <c r="D469" s="241" t="s">
        <v>206</v>
      </c>
      <c r="E469" s="263" t="s">
        <v>20</v>
      </c>
      <c r="F469" s="264" t="s">
        <v>210</v>
      </c>
      <c r="G469" s="262"/>
      <c r="H469" s="265">
        <v>104</v>
      </c>
      <c r="I469" s="266"/>
      <c r="J469" s="266"/>
      <c r="K469" s="262"/>
      <c r="L469" s="262"/>
      <c r="M469" s="267"/>
      <c r="N469" s="268"/>
      <c r="O469" s="269"/>
      <c r="P469" s="269"/>
      <c r="Q469" s="269"/>
      <c r="R469" s="269"/>
      <c r="S469" s="269"/>
      <c r="T469" s="269"/>
      <c r="U469" s="269"/>
      <c r="V469" s="269"/>
      <c r="W469" s="269"/>
      <c r="X469" s="270"/>
      <c r="Y469" s="15"/>
      <c r="Z469" s="15"/>
      <c r="AA469" s="15"/>
      <c r="AB469" s="15"/>
      <c r="AC469" s="15"/>
      <c r="AD469" s="15"/>
      <c r="AE469" s="15"/>
      <c r="AT469" s="271" t="s">
        <v>206</v>
      </c>
      <c r="AU469" s="271" t="s">
        <v>84</v>
      </c>
      <c r="AV469" s="15" t="s">
        <v>202</v>
      </c>
      <c r="AW469" s="15" t="s">
        <v>5</v>
      </c>
      <c r="AX469" s="15" t="s">
        <v>82</v>
      </c>
      <c r="AY469" s="271" t="s">
        <v>194</v>
      </c>
    </row>
    <row r="470" s="2" customFormat="1" ht="24.15" customHeight="1">
      <c r="A470" s="41"/>
      <c r="B470" s="42"/>
      <c r="C470" s="220" t="s">
        <v>335</v>
      </c>
      <c r="D470" s="220" t="s">
        <v>197</v>
      </c>
      <c r="E470" s="221" t="s">
        <v>3012</v>
      </c>
      <c r="F470" s="222" t="s">
        <v>2966</v>
      </c>
      <c r="G470" s="223" t="s">
        <v>461</v>
      </c>
      <c r="H470" s="224">
        <v>218.19999999999999</v>
      </c>
      <c r="I470" s="225"/>
      <c r="J470" s="225"/>
      <c r="K470" s="226">
        <f>ROUND(P470*H470,2)</f>
        <v>0</v>
      </c>
      <c r="L470" s="222" t="s">
        <v>201</v>
      </c>
      <c r="M470" s="47"/>
      <c r="N470" s="227" t="s">
        <v>20</v>
      </c>
      <c r="O470" s="228" t="s">
        <v>43</v>
      </c>
      <c r="P470" s="229">
        <f>I470+J470</f>
        <v>0</v>
      </c>
      <c r="Q470" s="229">
        <f>ROUND(I470*H470,2)</f>
        <v>0</v>
      </c>
      <c r="R470" s="229">
        <f>ROUND(J470*H470,2)</f>
        <v>0</v>
      </c>
      <c r="S470" s="87"/>
      <c r="T470" s="230">
        <f>S470*H470</f>
        <v>0</v>
      </c>
      <c r="U470" s="230">
        <v>0</v>
      </c>
      <c r="V470" s="230">
        <f>U470*H470</f>
        <v>0</v>
      </c>
      <c r="W470" s="230">
        <v>0.014</v>
      </c>
      <c r="X470" s="231">
        <f>W470*H470</f>
        <v>3.0547999999999997</v>
      </c>
      <c r="Y470" s="41"/>
      <c r="Z470" s="41"/>
      <c r="AA470" s="41"/>
      <c r="AB470" s="41"/>
      <c r="AC470" s="41"/>
      <c r="AD470" s="41"/>
      <c r="AE470" s="41"/>
      <c r="AR470" s="232" t="s">
        <v>289</v>
      </c>
      <c r="AT470" s="232" t="s">
        <v>197</v>
      </c>
      <c r="AU470" s="232" t="s">
        <v>84</v>
      </c>
      <c r="AY470" s="20" t="s">
        <v>194</v>
      </c>
      <c r="BE470" s="233">
        <f>IF(O470="základní",K470,0)</f>
        <v>0</v>
      </c>
      <c r="BF470" s="233">
        <f>IF(O470="snížená",K470,0)</f>
        <v>0</v>
      </c>
      <c r="BG470" s="233">
        <f>IF(O470="zákl. přenesená",K470,0)</f>
        <v>0</v>
      </c>
      <c r="BH470" s="233">
        <f>IF(O470="sníž. přenesená",K470,0)</f>
        <v>0</v>
      </c>
      <c r="BI470" s="233">
        <f>IF(O470="nulová",K470,0)</f>
        <v>0</v>
      </c>
      <c r="BJ470" s="20" t="s">
        <v>82</v>
      </c>
      <c r="BK470" s="233">
        <f>ROUND(P470*H470,2)</f>
        <v>0</v>
      </c>
      <c r="BL470" s="20" t="s">
        <v>289</v>
      </c>
      <c r="BM470" s="232" t="s">
        <v>3013</v>
      </c>
    </row>
    <row r="471" s="2" customFormat="1">
      <c r="A471" s="41"/>
      <c r="B471" s="42"/>
      <c r="C471" s="43"/>
      <c r="D471" s="234" t="s">
        <v>204</v>
      </c>
      <c r="E471" s="43"/>
      <c r="F471" s="235" t="s">
        <v>3014</v>
      </c>
      <c r="G471" s="43"/>
      <c r="H471" s="43"/>
      <c r="I471" s="236"/>
      <c r="J471" s="236"/>
      <c r="K471" s="43"/>
      <c r="L471" s="43"/>
      <c r="M471" s="47"/>
      <c r="N471" s="237"/>
      <c r="O471" s="238"/>
      <c r="P471" s="87"/>
      <c r="Q471" s="87"/>
      <c r="R471" s="87"/>
      <c r="S471" s="87"/>
      <c r="T471" s="87"/>
      <c r="U471" s="87"/>
      <c r="V471" s="87"/>
      <c r="W471" s="87"/>
      <c r="X471" s="88"/>
      <c r="Y471" s="41"/>
      <c r="Z471" s="41"/>
      <c r="AA471" s="41"/>
      <c r="AB471" s="41"/>
      <c r="AC471" s="41"/>
      <c r="AD471" s="41"/>
      <c r="AE471" s="41"/>
      <c r="AT471" s="20" t="s">
        <v>204</v>
      </c>
      <c r="AU471" s="20" t="s">
        <v>84</v>
      </c>
    </row>
    <row r="472" s="13" customFormat="1">
      <c r="A472" s="13"/>
      <c r="B472" s="239"/>
      <c r="C472" s="240"/>
      <c r="D472" s="241" t="s">
        <v>206</v>
      </c>
      <c r="E472" s="242" t="s">
        <v>20</v>
      </c>
      <c r="F472" s="243" t="s">
        <v>2774</v>
      </c>
      <c r="G472" s="240"/>
      <c r="H472" s="242" t="s">
        <v>20</v>
      </c>
      <c r="I472" s="244"/>
      <c r="J472" s="244"/>
      <c r="K472" s="240"/>
      <c r="L472" s="240"/>
      <c r="M472" s="245"/>
      <c r="N472" s="246"/>
      <c r="O472" s="247"/>
      <c r="P472" s="247"/>
      <c r="Q472" s="247"/>
      <c r="R472" s="247"/>
      <c r="S472" s="247"/>
      <c r="T472" s="247"/>
      <c r="U472" s="247"/>
      <c r="V472" s="247"/>
      <c r="W472" s="247"/>
      <c r="X472" s="248"/>
      <c r="Y472" s="13"/>
      <c r="Z472" s="13"/>
      <c r="AA472" s="13"/>
      <c r="AB472" s="13"/>
      <c r="AC472" s="13"/>
      <c r="AD472" s="13"/>
      <c r="AE472" s="13"/>
      <c r="AT472" s="249" t="s">
        <v>206</v>
      </c>
      <c r="AU472" s="249" t="s">
        <v>84</v>
      </c>
      <c r="AV472" s="13" t="s">
        <v>82</v>
      </c>
      <c r="AW472" s="13" t="s">
        <v>5</v>
      </c>
      <c r="AX472" s="13" t="s">
        <v>74</v>
      </c>
      <c r="AY472" s="249" t="s">
        <v>194</v>
      </c>
    </row>
    <row r="473" s="13" customFormat="1">
      <c r="A473" s="13"/>
      <c r="B473" s="239"/>
      <c r="C473" s="240"/>
      <c r="D473" s="241" t="s">
        <v>206</v>
      </c>
      <c r="E473" s="242" t="s">
        <v>20</v>
      </c>
      <c r="F473" s="243" t="s">
        <v>3007</v>
      </c>
      <c r="G473" s="240"/>
      <c r="H473" s="242" t="s">
        <v>20</v>
      </c>
      <c r="I473" s="244"/>
      <c r="J473" s="244"/>
      <c r="K473" s="240"/>
      <c r="L473" s="240"/>
      <c r="M473" s="245"/>
      <c r="N473" s="246"/>
      <c r="O473" s="247"/>
      <c r="P473" s="247"/>
      <c r="Q473" s="247"/>
      <c r="R473" s="247"/>
      <c r="S473" s="247"/>
      <c r="T473" s="247"/>
      <c r="U473" s="247"/>
      <c r="V473" s="247"/>
      <c r="W473" s="247"/>
      <c r="X473" s="248"/>
      <c r="Y473" s="13"/>
      <c r="Z473" s="13"/>
      <c r="AA473" s="13"/>
      <c r="AB473" s="13"/>
      <c r="AC473" s="13"/>
      <c r="AD473" s="13"/>
      <c r="AE473" s="13"/>
      <c r="AT473" s="249" t="s">
        <v>206</v>
      </c>
      <c r="AU473" s="249" t="s">
        <v>84</v>
      </c>
      <c r="AV473" s="13" t="s">
        <v>82</v>
      </c>
      <c r="AW473" s="13" t="s">
        <v>5</v>
      </c>
      <c r="AX473" s="13" t="s">
        <v>74</v>
      </c>
      <c r="AY473" s="249" t="s">
        <v>194</v>
      </c>
    </row>
    <row r="474" s="13" customFormat="1">
      <c r="A474" s="13"/>
      <c r="B474" s="239"/>
      <c r="C474" s="240"/>
      <c r="D474" s="241" t="s">
        <v>206</v>
      </c>
      <c r="E474" s="242" t="s">
        <v>20</v>
      </c>
      <c r="F474" s="243" t="s">
        <v>3015</v>
      </c>
      <c r="G474" s="240"/>
      <c r="H474" s="242" t="s">
        <v>20</v>
      </c>
      <c r="I474" s="244"/>
      <c r="J474" s="244"/>
      <c r="K474" s="240"/>
      <c r="L474" s="240"/>
      <c r="M474" s="245"/>
      <c r="N474" s="246"/>
      <c r="O474" s="247"/>
      <c r="P474" s="247"/>
      <c r="Q474" s="247"/>
      <c r="R474" s="247"/>
      <c r="S474" s="247"/>
      <c r="T474" s="247"/>
      <c r="U474" s="247"/>
      <c r="V474" s="247"/>
      <c r="W474" s="247"/>
      <c r="X474" s="248"/>
      <c r="Y474" s="13"/>
      <c r="Z474" s="13"/>
      <c r="AA474" s="13"/>
      <c r="AB474" s="13"/>
      <c r="AC474" s="13"/>
      <c r="AD474" s="13"/>
      <c r="AE474" s="13"/>
      <c r="AT474" s="249" t="s">
        <v>206</v>
      </c>
      <c r="AU474" s="249" t="s">
        <v>84</v>
      </c>
      <c r="AV474" s="13" t="s">
        <v>82</v>
      </c>
      <c r="AW474" s="13" t="s">
        <v>5</v>
      </c>
      <c r="AX474" s="13" t="s">
        <v>74</v>
      </c>
      <c r="AY474" s="249" t="s">
        <v>194</v>
      </c>
    </row>
    <row r="475" s="14" customFormat="1">
      <c r="A475" s="14"/>
      <c r="B475" s="250"/>
      <c r="C475" s="251"/>
      <c r="D475" s="241" t="s">
        <v>206</v>
      </c>
      <c r="E475" s="252" t="s">
        <v>20</v>
      </c>
      <c r="F475" s="253" t="s">
        <v>3016</v>
      </c>
      <c r="G475" s="251"/>
      <c r="H475" s="254">
        <v>43.200000000000003</v>
      </c>
      <c r="I475" s="255"/>
      <c r="J475" s="255"/>
      <c r="K475" s="251"/>
      <c r="L475" s="251"/>
      <c r="M475" s="256"/>
      <c r="N475" s="257"/>
      <c r="O475" s="258"/>
      <c r="P475" s="258"/>
      <c r="Q475" s="258"/>
      <c r="R475" s="258"/>
      <c r="S475" s="258"/>
      <c r="T475" s="258"/>
      <c r="U475" s="258"/>
      <c r="V475" s="258"/>
      <c r="W475" s="258"/>
      <c r="X475" s="259"/>
      <c r="Y475" s="14"/>
      <c r="Z475" s="14"/>
      <c r="AA475" s="14"/>
      <c r="AB475" s="14"/>
      <c r="AC475" s="14"/>
      <c r="AD475" s="14"/>
      <c r="AE475" s="14"/>
      <c r="AT475" s="260" t="s">
        <v>206</v>
      </c>
      <c r="AU475" s="260" t="s">
        <v>84</v>
      </c>
      <c r="AV475" s="14" t="s">
        <v>84</v>
      </c>
      <c r="AW475" s="14" t="s">
        <v>5</v>
      </c>
      <c r="AX475" s="14" t="s">
        <v>74</v>
      </c>
      <c r="AY475" s="260" t="s">
        <v>194</v>
      </c>
    </row>
    <row r="476" s="13" customFormat="1">
      <c r="A476" s="13"/>
      <c r="B476" s="239"/>
      <c r="C476" s="240"/>
      <c r="D476" s="241" t="s">
        <v>206</v>
      </c>
      <c r="E476" s="242" t="s">
        <v>20</v>
      </c>
      <c r="F476" s="243" t="s">
        <v>2774</v>
      </c>
      <c r="G476" s="240"/>
      <c r="H476" s="242" t="s">
        <v>20</v>
      </c>
      <c r="I476" s="244"/>
      <c r="J476" s="244"/>
      <c r="K476" s="240"/>
      <c r="L476" s="240"/>
      <c r="M476" s="245"/>
      <c r="N476" s="246"/>
      <c r="O476" s="247"/>
      <c r="P476" s="247"/>
      <c r="Q476" s="247"/>
      <c r="R476" s="247"/>
      <c r="S476" s="247"/>
      <c r="T476" s="247"/>
      <c r="U476" s="247"/>
      <c r="V476" s="247"/>
      <c r="W476" s="247"/>
      <c r="X476" s="248"/>
      <c r="Y476" s="13"/>
      <c r="Z476" s="13"/>
      <c r="AA476" s="13"/>
      <c r="AB476" s="13"/>
      <c r="AC476" s="13"/>
      <c r="AD476" s="13"/>
      <c r="AE476" s="13"/>
      <c r="AT476" s="249" t="s">
        <v>206</v>
      </c>
      <c r="AU476" s="249" t="s">
        <v>84</v>
      </c>
      <c r="AV476" s="13" t="s">
        <v>82</v>
      </c>
      <c r="AW476" s="13" t="s">
        <v>5</v>
      </c>
      <c r="AX476" s="13" t="s">
        <v>74</v>
      </c>
      <c r="AY476" s="249" t="s">
        <v>194</v>
      </c>
    </row>
    <row r="477" s="13" customFormat="1">
      <c r="A477" s="13"/>
      <c r="B477" s="239"/>
      <c r="C477" s="240"/>
      <c r="D477" s="241" t="s">
        <v>206</v>
      </c>
      <c r="E477" s="242" t="s">
        <v>20</v>
      </c>
      <c r="F477" s="243" t="s">
        <v>3007</v>
      </c>
      <c r="G477" s="240"/>
      <c r="H477" s="242" t="s">
        <v>20</v>
      </c>
      <c r="I477" s="244"/>
      <c r="J477" s="244"/>
      <c r="K477" s="240"/>
      <c r="L477" s="240"/>
      <c r="M477" s="245"/>
      <c r="N477" s="246"/>
      <c r="O477" s="247"/>
      <c r="P477" s="247"/>
      <c r="Q477" s="247"/>
      <c r="R477" s="247"/>
      <c r="S477" s="247"/>
      <c r="T477" s="247"/>
      <c r="U477" s="247"/>
      <c r="V477" s="247"/>
      <c r="W477" s="247"/>
      <c r="X477" s="248"/>
      <c r="Y477" s="13"/>
      <c r="Z477" s="13"/>
      <c r="AA477" s="13"/>
      <c r="AB477" s="13"/>
      <c r="AC477" s="13"/>
      <c r="AD477" s="13"/>
      <c r="AE477" s="13"/>
      <c r="AT477" s="249" t="s">
        <v>206</v>
      </c>
      <c r="AU477" s="249" t="s">
        <v>84</v>
      </c>
      <c r="AV477" s="13" t="s">
        <v>82</v>
      </c>
      <c r="AW477" s="13" t="s">
        <v>5</v>
      </c>
      <c r="AX477" s="13" t="s">
        <v>74</v>
      </c>
      <c r="AY477" s="249" t="s">
        <v>194</v>
      </c>
    </row>
    <row r="478" s="13" customFormat="1">
      <c r="A478" s="13"/>
      <c r="B478" s="239"/>
      <c r="C478" s="240"/>
      <c r="D478" s="241" t="s">
        <v>206</v>
      </c>
      <c r="E478" s="242" t="s">
        <v>20</v>
      </c>
      <c r="F478" s="243" t="s">
        <v>3017</v>
      </c>
      <c r="G478" s="240"/>
      <c r="H478" s="242" t="s">
        <v>20</v>
      </c>
      <c r="I478" s="244"/>
      <c r="J478" s="244"/>
      <c r="K478" s="240"/>
      <c r="L478" s="240"/>
      <c r="M478" s="245"/>
      <c r="N478" s="246"/>
      <c r="O478" s="247"/>
      <c r="P478" s="247"/>
      <c r="Q478" s="247"/>
      <c r="R478" s="247"/>
      <c r="S478" s="247"/>
      <c r="T478" s="247"/>
      <c r="U478" s="247"/>
      <c r="V478" s="247"/>
      <c r="W478" s="247"/>
      <c r="X478" s="248"/>
      <c r="Y478" s="13"/>
      <c r="Z478" s="13"/>
      <c r="AA478" s="13"/>
      <c r="AB478" s="13"/>
      <c r="AC478" s="13"/>
      <c r="AD478" s="13"/>
      <c r="AE478" s="13"/>
      <c r="AT478" s="249" t="s">
        <v>206</v>
      </c>
      <c r="AU478" s="249" t="s">
        <v>84</v>
      </c>
      <c r="AV478" s="13" t="s">
        <v>82</v>
      </c>
      <c r="AW478" s="13" t="s">
        <v>5</v>
      </c>
      <c r="AX478" s="13" t="s">
        <v>74</v>
      </c>
      <c r="AY478" s="249" t="s">
        <v>194</v>
      </c>
    </row>
    <row r="479" s="14" customFormat="1">
      <c r="A479" s="14"/>
      <c r="B479" s="250"/>
      <c r="C479" s="251"/>
      <c r="D479" s="241" t="s">
        <v>206</v>
      </c>
      <c r="E479" s="252" t="s">
        <v>20</v>
      </c>
      <c r="F479" s="253" t="s">
        <v>3018</v>
      </c>
      <c r="G479" s="251"/>
      <c r="H479" s="254">
        <v>175</v>
      </c>
      <c r="I479" s="255"/>
      <c r="J479" s="255"/>
      <c r="K479" s="251"/>
      <c r="L479" s="251"/>
      <c r="M479" s="256"/>
      <c r="N479" s="257"/>
      <c r="O479" s="258"/>
      <c r="P479" s="258"/>
      <c r="Q479" s="258"/>
      <c r="R479" s="258"/>
      <c r="S479" s="258"/>
      <c r="T479" s="258"/>
      <c r="U479" s="258"/>
      <c r="V479" s="258"/>
      <c r="W479" s="258"/>
      <c r="X479" s="259"/>
      <c r="Y479" s="14"/>
      <c r="Z479" s="14"/>
      <c r="AA479" s="14"/>
      <c r="AB479" s="14"/>
      <c r="AC479" s="14"/>
      <c r="AD479" s="14"/>
      <c r="AE479" s="14"/>
      <c r="AT479" s="260" t="s">
        <v>206</v>
      </c>
      <c r="AU479" s="260" t="s">
        <v>84</v>
      </c>
      <c r="AV479" s="14" t="s">
        <v>84</v>
      </c>
      <c r="AW479" s="14" t="s">
        <v>5</v>
      </c>
      <c r="AX479" s="14" t="s">
        <v>74</v>
      </c>
      <c r="AY479" s="260" t="s">
        <v>194</v>
      </c>
    </row>
    <row r="480" s="15" customFormat="1">
      <c r="A480" s="15"/>
      <c r="B480" s="261"/>
      <c r="C480" s="262"/>
      <c r="D480" s="241" t="s">
        <v>206</v>
      </c>
      <c r="E480" s="263" t="s">
        <v>20</v>
      </c>
      <c r="F480" s="264" t="s">
        <v>210</v>
      </c>
      <c r="G480" s="262"/>
      <c r="H480" s="265">
        <v>218.19999999999999</v>
      </c>
      <c r="I480" s="266"/>
      <c r="J480" s="266"/>
      <c r="K480" s="262"/>
      <c r="L480" s="262"/>
      <c r="M480" s="267"/>
      <c r="N480" s="268"/>
      <c r="O480" s="269"/>
      <c r="P480" s="269"/>
      <c r="Q480" s="269"/>
      <c r="R480" s="269"/>
      <c r="S480" s="269"/>
      <c r="T480" s="269"/>
      <c r="U480" s="269"/>
      <c r="V480" s="269"/>
      <c r="W480" s="269"/>
      <c r="X480" s="270"/>
      <c r="Y480" s="15"/>
      <c r="Z480" s="15"/>
      <c r="AA480" s="15"/>
      <c r="AB480" s="15"/>
      <c r="AC480" s="15"/>
      <c r="AD480" s="15"/>
      <c r="AE480" s="15"/>
      <c r="AT480" s="271" t="s">
        <v>206</v>
      </c>
      <c r="AU480" s="271" t="s">
        <v>84</v>
      </c>
      <c r="AV480" s="15" t="s">
        <v>202</v>
      </c>
      <c r="AW480" s="15" t="s">
        <v>5</v>
      </c>
      <c r="AX480" s="15" t="s">
        <v>82</v>
      </c>
      <c r="AY480" s="271" t="s">
        <v>194</v>
      </c>
    </row>
    <row r="481" s="2" customFormat="1" ht="24.15" customHeight="1">
      <c r="A481" s="41"/>
      <c r="B481" s="42"/>
      <c r="C481" s="220" t="s">
        <v>342</v>
      </c>
      <c r="D481" s="220" t="s">
        <v>197</v>
      </c>
      <c r="E481" s="221" t="s">
        <v>3019</v>
      </c>
      <c r="F481" s="222" t="s">
        <v>3020</v>
      </c>
      <c r="G481" s="223" t="s">
        <v>200</v>
      </c>
      <c r="H481" s="224">
        <v>151.83000000000001</v>
      </c>
      <c r="I481" s="225"/>
      <c r="J481" s="225"/>
      <c r="K481" s="226">
        <f>ROUND(P481*H481,2)</f>
        <v>0</v>
      </c>
      <c r="L481" s="222" t="s">
        <v>201</v>
      </c>
      <c r="M481" s="47"/>
      <c r="N481" s="227" t="s">
        <v>20</v>
      </c>
      <c r="O481" s="228" t="s">
        <v>43</v>
      </c>
      <c r="P481" s="229">
        <f>I481+J481</f>
        <v>0</v>
      </c>
      <c r="Q481" s="229">
        <f>ROUND(I481*H481,2)</f>
        <v>0</v>
      </c>
      <c r="R481" s="229">
        <f>ROUND(J481*H481,2)</f>
        <v>0</v>
      </c>
      <c r="S481" s="87"/>
      <c r="T481" s="230">
        <f>S481*H481</f>
        <v>0</v>
      </c>
      <c r="U481" s="230">
        <v>0</v>
      </c>
      <c r="V481" s="230">
        <f>U481*H481</f>
        <v>0</v>
      </c>
      <c r="W481" s="230">
        <v>0.014999999999999999</v>
      </c>
      <c r="X481" s="231">
        <f>W481*H481</f>
        <v>2.27745</v>
      </c>
      <c r="Y481" s="41"/>
      <c r="Z481" s="41"/>
      <c r="AA481" s="41"/>
      <c r="AB481" s="41"/>
      <c r="AC481" s="41"/>
      <c r="AD481" s="41"/>
      <c r="AE481" s="41"/>
      <c r="AR481" s="232" t="s">
        <v>289</v>
      </c>
      <c r="AT481" s="232" t="s">
        <v>197</v>
      </c>
      <c r="AU481" s="232" t="s">
        <v>84</v>
      </c>
      <c r="AY481" s="20" t="s">
        <v>194</v>
      </c>
      <c r="BE481" s="233">
        <f>IF(O481="základní",K481,0)</f>
        <v>0</v>
      </c>
      <c r="BF481" s="233">
        <f>IF(O481="snížená",K481,0)</f>
        <v>0</v>
      </c>
      <c r="BG481" s="233">
        <f>IF(O481="zákl. přenesená",K481,0)</f>
        <v>0</v>
      </c>
      <c r="BH481" s="233">
        <f>IF(O481="sníž. přenesená",K481,0)</f>
        <v>0</v>
      </c>
      <c r="BI481" s="233">
        <f>IF(O481="nulová",K481,0)</f>
        <v>0</v>
      </c>
      <c r="BJ481" s="20" t="s">
        <v>82</v>
      </c>
      <c r="BK481" s="233">
        <f>ROUND(P481*H481,2)</f>
        <v>0</v>
      </c>
      <c r="BL481" s="20" t="s">
        <v>289</v>
      </c>
      <c r="BM481" s="232" t="s">
        <v>3021</v>
      </c>
    </row>
    <row r="482" s="2" customFormat="1">
      <c r="A482" s="41"/>
      <c r="B482" s="42"/>
      <c r="C482" s="43"/>
      <c r="D482" s="234" t="s">
        <v>204</v>
      </c>
      <c r="E482" s="43"/>
      <c r="F482" s="235" t="s">
        <v>3022</v>
      </c>
      <c r="G482" s="43"/>
      <c r="H482" s="43"/>
      <c r="I482" s="236"/>
      <c r="J482" s="236"/>
      <c r="K482" s="43"/>
      <c r="L482" s="43"/>
      <c r="M482" s="47"/>
      <c r="N482" s="237"/>
      <c r="O482" s="238"/>
      <c r="P482" s="87"/>
      <c r="Q482" s="87"/>
      <c r="R482" s="87"/>
      <c r="S482" s="87"/>
      <c r="T482" s="87"/>
      <c r="U482" s="87"/>
      <c r="V482" s="87"/>
      <c r="W482" s="87"/>
      <c r="X482" s="88"/>
      <c r="Y482" s="41"/>
      <c r="Z482" s="41"/>
      <c r="AA482" s="41"/>
      <c r="AB482" s="41"/>
      <c r="AC482" s="41"/>
      <c r="AD482" s="41"/>
      <c r="AE482" s="41"/>
      <c r="AT482" s="20" t="s">
        <v>204</v>
      </c>
      <c r="AU482" s="20" t="s">
        <v>84</v>
      </c>
    </row>
    <row r="483" s="13" customFormat="1">
      <c r="A483" s="13"/>
      <c r="B483" s="239"/>
      <c r="C483" s="240"/>
      <c r="D483" s="241" t="s">
        <v>206</v>
      </c>
      <c r="E483" s="242" t="s">
        <v>20</v>
      </c>
      <c r="F483" s="243" t="s">
        <v>2774</v>
      </c>
      <c r="G483" s="240"/>
      <c r="H483" s="242" t="s">
        <v>20</v>
      </c>
      <c r="I483" s="244"/>
      <c r="J483" s="244"/>
      <c r="K483" s="240"/>
      <c r="L483" s="240"/>
      <c r="M483" s="245"/>
      <c r="N483" s="246"/>
      <c r="O483" s="247"/>
      <c r="P483" s="247"/>
      <c r="Q483" s="247"/>
      <c r="R483" s="247"/>
      <c r="S483" s="247"/>
      <c r="T483" s="247"/>
      <c r="U483" s="247"/>
      <c r="V483" s="247"/>
      <c r="W483" s="247"/>
      <c r="X483" s="248"/>
      <c r="Y483" s="13"/>
      <c r="Z483" s="13"/>
      <c r="AA483" s="13"/>
      <c r="AB483" s="13"/>
      <c r="AC483" s="13"/>
      <c r="AD483" s="13"/>
      <c r="AE483" s="13"/>
      <c r="AT483" s="249" t="s">
        <v>206</v>
      </c>
      <c r="AU483" s="249" t="s">
        <v>84</v>
      </c>
      <c r="AV483" s="13" t="s">
        <v>82</v>
      </c>
      <c r="AW483" s="13" t="s">
        <v>5</v>
      </c>
      <c r="AX483" s="13" t="s">
        <v>74</v>
      </c>
      <c r="AY483" s="249" t="s">
        <v>194</v>
      </c>
    </row>
    <row r="484" s="13" customFormat="1">
      <c r="A484" s="13"/>
      <c r="B484" s="239"/>
      <c r="C484" s="240"/>
      <c r="D484" s="241" t="s">
        <v>206</v>
      </c>
      <c r="E484" s="242" t="s">
        <v>20</v>
      </c>
      <c r="F484" s="243" t="s">
        <v>3023</v>
      </c>
      <c r="G484" s="240"/>
      <c r="H484" s="242" t="s">
        <v>20</v>
      </c>
      <c r="I484" s="244"/>
      <c r="J484" s="244"/>
      <c r="K484" s="240"/>
      <c r="L484" s="240"/>
      <c r="M484" s="245"/>
      <c r="N484" s="246"/>
      <c r="O484" s="247"/>
      <c r="P484" s="247"/>
      <c r="Q484" s="247"/>
      <c r="R484" s="247"/>
      <c r="S484" s="247"/>
      <c r="T484" s="247"/>
      <c r="U484" s="247"/>
      <c r="V484" s="247"/>
      <c r="W484" s="247"/>
      <c r="X484" s="248"/>
      <c r="Y484" s="13"/>
      <c r="Z484" s="13"/>
      <c r="AA484" s="13"/>
      <c r="AB484" s="13"/>
      <c r="AC484" s="13"/>
      <c r="AD484" s="13"/>
      <c r="AE484" s="13"/>
      <c r="AT484" s="249" t="s">
        <v>206</v>
      </c>
      <c r="AU484" s="249" t="s">
        <v>84</v>
      </c>
      <c r="AV484" s="13" t="s">
        <v>82</v>
      </c>
      <c r="AW484" s="13" t="s">
        <v>5</v>
      </c>
      <c r="AX484" s="13" t="s">
        <v>74</v>
      </c>
      <c r="AY484" s="249" t="s">
        <v>194</v>
      </c>
    </row>
    <row r="485" s="13" customFormat="1">
      <c r="A485" s="13"/>
      <c r="B485" s="239"/>
      <c r="C485" s="240"/>
      <c r="D485" s="241" t="s">
        <v>206</v>
      </c>
      <c r="E485" s="242" t="s">
        <v>20</v>
      </c>
      <c r="F485" s="243" t="s">
        <v>3024</v>
      </c>
      <c r="G485" s="240"/>
      <c r="H485" s="242" t="s">
        <v>20</v>
      </c>
      <c r="I485" s="244"/>
      <c r="J485" s="244"/>
      <c r="K485" s="240"/>
      <c r="L485" s="240"/>
      <c r="M485" s="245"/>
      <c r="N485" s="246"/>
      <c r="O485" s="247"/>
      <c r="P485" s="247"/>
      <c r="Q485" s="247"/>
      <c r="R485" s="247"/>
      <c r="S485" s="247"/>
      <c r="T485" s="247"/>
      <c r="U485" s="247"/>
      <c r="V485" s="247"/>
      <c r="W485" s="247"/>
      <c r="X485" s="248"/>
      <c r="Y485" s="13"/>
      <c r="Z485" s="13"/>
      <c r="AA485" s="13"/>
      <c r="AB485" s="13"/>
      <c r="AC485" s="13"/>
      <c r="AD485" s="13"/>
      <c r="AE485" s="13"/>
      <c r="AT485" s="249" t="s">
        <v>206</v>
      </c>
      <c r="AU485" s="249" t="s">
        <v>84</v>
      </c>
      <c r="AV485" s="13" t="s">
        <v>82</v>
      </c>
      <c r="AW485" s="13" t="s">
        <v>5</v>
      </c>
      <c r="AX485" s="13" t="s">
        <v>74</v>
      </c>
      <c r="AY485" s="249" t="s">
        <v>194</v>
      </c>
    </row>
    <row r="486" s="14" customFormat="1">
      <c r="A486" s="14"/>
      <c r="B486" s="250"/>
      <c r="C486" s="251"/>
      <c r="D486" s="241" t="s">
        <v>206</v>
      </c>
      <c r="E486" s="252" t="s">
        <v>20</v>
      </c>
      <c r="F486" s="253" t="s">
        <v>2996</v>
      </c>
      <c r="G486" s="251"/>
      <c r="H486" s="254">
        <v>151.83000000000001</v>
      </c>
      <c r="I486" s="255"/>
      <c r="J486" s="255"/>
      <c r="K486" s="251"/>
      <c r="L486" s="251"/>
      <c r="M486" s="256"/>
      <c r="N486" s="257"/>
      <c r="O486" s="258"/>
      <c r="P486" s="258"/>
      <c r="Q486" s="258"/>
      <c r="R486" s="258"/>
      <c r="S486" s="258"/>
      <c r="T486" s="258"/>
      <c r="U486" s="258"/>
      <c r="V486" s="258"/>
      <c r="W486" s="258"/>
      <c r="X486" s="259"/>
      <c r="Y486" s="14"/>
      <c r="Z486" s="14"/>
      <c r="AA486" s="14"/>
      <c r="AB486" s="14"/>
      <c r="AC486" s="14"/>
      <c r="AD486" s="14"/>
      <c r="AE486" s="14"/>
      <c r="AT486" s="260" t="s">
        <v>206</v>
      </c>
      <c r="AU486" s="260" t="s">
        <v>84</v>
      </c>
      <c r="AV486" s="14" t="s">
        <v>84</v>
      </c>
      <c r="AW486" s="14" t="s">
        <v>5</v>
      </c>
      <c r="AX486" s="14" t="s">
        <v>74</v>
      </c>
      <c r="AY486" s="260" t="s">
        <v>194</v>
      </c>
    </row>
    <row r="487" s="15" customFormat="1">
      <c r="A487" s="15"/>
      <c r="B487" s="261"/>
      <c r="C487" s="262"/>
      <c r="D487" s="241" t="s">
        <v>206</v>
      </c>
      <c r="E487" s="263" t="s">
        <v>20</v>
      </c>
      <c r="F487" s="264" t="s">
        <v>210</v>
      </c>
      <c r="G487" s="262"/>
      <c r="H487" s="265">
        <v>151.83000000000001</v>
      </c>
      <c r="I487" s="266"/>
      <c r="J487" s="266"/>
      <c r="K487" s="262"/>
      <c r="L487" s="262"/>
      <c r="M487" s="267"/>
      <c r="N487" s="268"/>
      <c r="O487" s="269"/>
      <c r="P487" s="269"/>
      <c r="Q487" s="269"/>
      <c r="R487" s="269"/>
      <c r="S487" s="269"/>
      <c r="T487" s="269"/>
      <c r="U487" s="269"/>
      <c r="V487" s="269"/>
      <c r="W487" s="269"/>
      <c r="X487" s="270"/>
      <c r="Y487" s="15"/>
      <c r="Z487" s="15"/>
      <c r="AA487" s="15"/>
      <c r="AB487" s="15"/>
      <c r="AC487" s="15"/>
      <c r="AD487" s="15"/>
      <c r="AE487" s="15"/>
      <c r="AT487" s="271" t="s">
        <v>206</v>
      </c>
      <c r="AU487" s="271" t="s">
        <v>84</v>
      </c>
      <c r="AV487" s="15" t="s">
        <v>202</v>
      </c>
      <c r="AW487" s="15" t="s">
        <v>5</v>
      </c>
      <c r="AX487" s="15" t="s">
        <v>82</v>
      </c>
      <c r="AY487" s="271" t="s">
        <v>194</v>
      </c>
    </row>
    <row r="488" s="2" customFormat="1" ht="24.15" customHeight="1">
      <c r="A488" s="41"/>
      <c r="B488" s="42"/>
      <c r="C488" s="220" t="s">
        <v>339</v>
      </c>
      <c r="D488" s="220" t="s">
        <v>197</v>
      </c>
      <c r="E488" s="221" t="s">
        <v>3025</v>
      </c>
      <c r="F488" s="222" t="s">
        <v>3026</v>
      </c>
      <c r="G488" s="223" t="s">
        <v>461</v>
      </c>
      <c r="H488" s="224">
        <v>110.2</v>
      </c>
      <c r="I488" s="225"/>
      <c r="J488" s="225"/>
      <c r="K488" s="226">
        <f>ROUND(P488*H488,2)</f>
        <v>0</v>
      </c>
      <c r="L488" s="222" t="s">
        <v>201</v>
      </c>
      <c r="M488" s="47"/>
      <c r="N488" s="227" t="s">
        <v>20</v>
      </c>
      <c r="O488" s="228" t="s">
        <v>43</v>
      </c>
      <c r="P488" s="229">
        <f>I488+J488</f>
        <v>0</v>
      </c>
      <c r="Q488" s="229">
        <f>ROUND(I488*H488,2)</f>
        <v>0</v>
      </c>
      <c r="R488" s="229">
        <f>ROUND(J488*H488,2)</f>
        <v>0</v>
      </c>
      <c r="S488" s="87"/>
      <c r="T488" s="230">
        <f>S488*H488</f>
        <v>0</v>
      </c>
      <c r="U488" s="230">
        <v>0</v>
      </c>
      <c r="V488" s="230">
        <f>U488*H488</f>
        <v>0</v>
      </c>
      <c r="W488" s="230">
        <v>0.017000000000000001</v>
      </c>
      <c r="X488" s="231">
        <f>W488*H488</f>
        <v>1.8734000000000002</v>
      </c>
      <c r="Y488" s="41"/>
      <c r="Z488" s="41"/>
      <c r="AA488" s="41"/>
      <c r="AB488" s="41"/>
      <c r="AC488" s="41"/>
      <c r="AD488" s="41"/>
      <c r="AE488" s="41"/>
      <c r="AR488" s="232" t="s">
        <v>289</v>
      </c>
      <c r="AT488" s="232" t="s">
        <v>197</v>
      </c>
      <c r="AU488" s="232" t="s">
        <v>84</v>
      </c>
      <c r="AY488" s="20" t="s">
        <v>194</v>
      </c>
      <c r="BE488" s="233">
        <f>IF(O488="základní",K488,0)</f>
        <v>0</v>
      </c>
      <c r="BF488" s="233">
        <f>IF(O488="snížená",K488,0)</f>
        <v>0</v>
      </c>
      <c r="BG488" s="233">
        <f>IF(O488="zákl. přenesená",K488,0)</f>
        <v>0</v>
      </c>
      <c r="BH488" s="233">
        <f>IF(O488="sníž. přenesená",K488,0)</f>
        <v>0</v>
      </c>
      <c r="BI488" s="233">
        <f>IF(O488="nulová",K488,0)</f>
        <v>0</v>
      </c>
      <c r="BJ488" s="20" t="s">
        <v>82</v>
      </c>
      <c r="BK488" s="233">
        <f>ROUND(P488*H488,2)</f>
        <v>0</v>
      </c>
      <c r="BL488" s="20" t="s">
        <v>289</v>
      </c>
      <c r="BM488" s="232" t="s">
        <v>3027</v>
      </c>
    </row>
    <row r="489" s="2" customFormat="1">
      <c r="A489" s="41"/>
      <c r="B489" s="42"/>
      <c r="C489" s="43"/>
      <c r="D489" s="234" t="s">
        <v>204</v>
      </c>
      <c r="E489" s="43"/>
      <c r="F489" s="235" t="s">
        <v>3028</v>
      </c>
      <c r="G489" s="43"/>
      <c r="H489" s="43"/>
      <c r="I489" s="236"/>
      <c r="J489" s="236"/>
      <c r="K489" s="43"/>
      <c r="L489" s="43"/>
      <c r="M489" s="47"/>
      <c r="N489" s="237"/>
      <c r="O489" s="238"/>
      <c r="P489" s="87"/>
      <c r="Q489" s="87"/>
      <c r="R489" s="87"/>
      <c r="S489" s="87"/>
      <c r="T489" s="87"/>
      <c r="U489" s="87"/>
      <c r="V489" s="87"/>
      <c r="W489" s="87"/>
      <c r="X489" s="88"/>
      <c r="Y489" s="41"/>
      <c r="Z489" s="41"/>
      <c r="AA489" s="41"/>
      <c r="AB489" s="41"/>
      <c r="AC489" s="41"/>
      <c r="AD489" s="41"/>
      <c r="AE489" s="41"/>
      <c r="AT489" s="20" t="s">
        <v>204</v>
      </c>
      <c r="AU489" s="20" t="s">
        <v>84</v>
      </c>
    </row>
    <row r="490" s="13" customFormat="1">
      <c r="A490" s="13"/>
      <c r="B490" s="239"/>
      <c r="C490" s="240"/>
      <c r="D490" s="241" t="s">
        <v>206</v>
      </c>
      <c r="E490" s="242" t="s">
        <v>20</v>
      </c>
      <c r="F490" s="243" t="s">
        <v>2774</v>
      </c>
      <c r="G490" s="240"/>
      <c r="H490" s="242" t="s">
        <v>20</v>
      </c>
      <c r="I490" s="244"/>
      <c r="J490" s="244"/>
      <c r="K490" s="240"/>
      <c r="L490" s="240"/>
      <c r="M490" s="245"/>
      <c r="N490" s="246"/>
      <c r="O490" s="247"/>
      <c r="P490" s="247"/>
      <c r="Q490" s="247"/>
      <c r="R490" s="247"/>
      <c r="S490" s="247"/>
      <c r="T490" s="247"/>
      <c r="U490" s="247"/>
      <c r="V490" s="247"/>
      <c r="W490" s="247"/>
      <c r="X490" s="248"/>
      <c r="Y490" s="13"/>
      <c r="Z490" s="13"/>
      <c r="AA490" s="13"/>
      <c r="AB490" s="13"/>
      <c r="AC490" s="13"/>
      <c r="AD490" s="13"/>
      <c r="AE490" s="13"/>
      <c r="AT490" s="249" t="s">
        <v>206</v>
      </c>
      <c r="AU490" s="249" t="s">
        <v>84</v>
      </c>
      <c r="AV490" s="13" t="s">
        <v>82</v>
      </c>
      <c r="AW490" s="13" t="s">
        <v>5</v>
      </c>
      <c r="AX490" s="13" t="s">
        <v>74</v>
      </c>
      <c r="AY490" s="249" t="s">
        <v>194</v>
      </c>
    </row>
    <row r="491" s="13" customFormat="1">
      <c r="A491" s="13"/>
      <c r="B491" s="239"/>
      <c r="C491" s="240"/>
      <c r="D491" s="241" t="s">
        <v>206</v>
      </c>
      <c r="E491" s="242" t="s">
        <v>20</v>
      </c>
      <c r="F491" s="243" t="s">
        <v>3029</v>
      </c>
      <c r="G491" s="240"/>
      <c r="H491" s="242" t="s">
        <v>20</v>
      </c>
      <c r="I491" s="244"/>
      <c r="J491" s="244"/>
      <c r="K491" s="240"/>
      <c r="L491" s="240"/>
      <c r="M491" s="245"/>
      <c r="N491" s="246"/>
      <c r="O491" s="247"/>
      <c r="P491" s="247"/>
      <c r="Q491" s="247"/>
      <c r="R491" s="247"/>
      <c r="S491" s="247"/>
      <c r="T491" s="247"/>
      <c r="U491" s="247"/>
      <c r="V491" s="247"/>
      <c r="W491" s="247"/>
      <c r="X491" s="248"/>
      <c r="Y491" s="13"/>
      <c r="Z491" s="13"/>
      <c r="AA491" s="13"/>
      <c r="AB491" s="13"/>
      <c r="AC491" s="13"/>
      <c r="AD491" s="13"/>
      <c r="AE491" s="13"/>
      <c r="AT491" s="249" t="s">
        <v>206</v>
      </c>
      <c r="AU491" s="249" t="s">
        <v>84</v>
      </c>
      <c r="AV491" s="13" t="s">
        <v>82</v>
      </c>
      <c r="AW491" s="13" t="s">
        <v>5</v>
      </c>
      <c r="AX491" s="13" t="s">
        <v>74</v>
      </c>
      <c r="AY491" s="249" t="s">
        <v>194</v>
      </c>
    </row>
    <row r="492" s="13" customFormat="1">
      <c r="A492" s="13"/>
      <c r="B492" s="239"/>
      <c r="C492" s="240"/>
      <c r="D492" s="241" t="s">
        <v>206</v>
      </c>
      <c r="E492" s="242" t="s">
        <v>20</v>
      </c>
      <c r="F492" s="243" t="s">
        <v>3030</v>
      </c>
      <c r="G492" s="240"/>
      <c r="H492" s="242" t="s">
        <v>20</v>
      </c>
      <c r="I492" s="244"/>
      <c r="J492" s="244"/>
      <c r="K492" s="240"/>
      <c r="L492" s="240"/>
      <c r="M492" s="245"/>
      <c r="N492" s="246"/>
      <c r="O492" s="247"/>
      <c r="P492" s="247"/>
      <c r="Q492" s="247"/>
      <c r="R492" s="247"/>
      <c r="S492" s="247"/>
      <c r="T492" s="247"/>
      <c r="U492" s="247"/>
      <c r="V492" s="247"/>
      <c r="W492" s="247"/>
      <c r="X492" s="248"/>
      <c r="Y492" s="13"/>
      <c r="Z492" s="13"/>
      <c r="AA492" s="13"/>
      <c r="AB492" s="13"/>
      <c r="AC492" s="13"/>
      <c r="AD492" s="13"/>
      <c r="AE492" s="13"/>
      <c r="AT492" s="249" t="s">
        <v>206</v>
      </c>
      <c r="AU492" s="249" t="s">
        <v>84</v>
      </c>
      <c r="AV492" s="13" t="s">
        <v>82</v>
      </c>
      <c r="AW492" s="13" t="s">
        <v>5</v>
      </c>
      <c r="AX492" s="13" t="s">
        <v>74</v>
      </c>
      <c r="AY492" s="249" t="s">
        <v>194</v>
      </c>
    </row>
    <row r="493" s="14" customFormat="1">
      <c r="A493" s="14"/>
      <c r="B493" s="250"/>
      <c r="C493" s="251"/>
      <c r="D493" s="241" t="s">
        <v>206</v>
      </c>
      <c r="E493" s="252" t="s">
        <v>20</v>
      </c>
      <c r="F493" s="253" t="s">
        <v>3031</v>
      </c>
      <c r="G493" s="251"/>
      <c r="H493" s="254">
        <v>110.2</v>
      </c>
      <c r="I493" s="255"/>
      <c r="J493" s="255"/>
      <c r="K493" s="251"/>
      <c r="L493" s="251"/>
      <c r="M493" s="256"/>
      <c r="N493" s="257"/>
      <c r="O493" s="258"/>
      <c r="P493" s="258"/>
      <c r="Q493" s="258"/>
      <c r="R493" s="258"/>
      <c r="S493" s="258"/>
      <c r="T493" s="258"/>
      <c r="U493" s="258"/>
      <c r="V493" s="258"/>
      <c r="W493" s="258"/>
      <c r="X493" s="259"/>
      <c r="Y493" s="14"/>
      <c r="Z493" s="14"/>
      <c r="AA493" s="14"/>
      <c r="AB493" s="14"/>
      <c r="AC493" s="14"/>
      <c r="AD493" s="14"/>
      <c r="AE493" s="14"/>
      <c r="AT493" s="260" t="s">
        <v>206</v>
      </c>
      <c r="AU493" s="260" t="s">
        <v>84</v>
      </c>
      <c r="AV493" s="14" t="s">
        <v>84</v>
      </c>
      <c r="AW493" s="14" t="s">
        <v>5</v>
      </c>
      <c r="AX493" s="14" t="s">
        <v>74</v>
      </c>
      <c r="AY493" s="260" t="s">
        <v>194</v>
      </c>
    </row>
    <row r="494" s="15" customFormat="1">
      <c r="A494" s="15"/>
      <c r="B494" s="261"/>
      <c r="C494" s="262"/>
      <c r="D494" s="241" t="s">
        <v>206</v>
      </c>
      <c r="E494" s="263" t="s">
        <v>20</v>
      </c>
      <c r="F494" s="264" t="s">
        <v>210</v>
      </c>
      <c r="G494" s="262"/>
      <c r="H494" s="265">
        <v>110.2</v>
      </c>
      <c r="I494" s="266"/>
      <c r="J494" s="266"/>
      <c r="K494" s="262"/>
      <c r="L494" s="262"/>
      <c r="M494" s="267"/>
      <c r="N494" s="268"/>
      <c r="O494" s="269"/>
      <c r="P494" s="269"/>
      <c r="Q494" s="269"/>
      <c r="R494" s="269"/>
      <c r="S494" s="269"/>
      <c r="T494" s="269"/>
      <c r="U494" s="269"/>
      <c r="V494" s="269"/>
      <c r="W494" s="269"/>
      <c r="X494" s="270"/>
      <c r="Y494" s="15"/>
      <c r="Z494" s="15"/>
      <c r="AA494" s="15"/>
      <c r="AB494" s="15"/>
      <c r="AC494" s="15"/>
      <c r="AD494" s="15"/>
      <c r="AE494" s="15"/>
      <c r="AT494" s="271" t="s">
        <v>206</v>
      </c>
      <c r="AU494" s="271" t="s">
        <v>84</v>
      </c>
      <c r="AV494" s="15" t="s">
        <v>202</v>
      </c>
      <c r="AW494" s="15" t="s">
        <v>5</v>
      </c>
      <c r="AX494" s="15" t="s">
        <v>82</v>
      </c>
      <c r="AY494" s="271" t="s">
        <v>194</v>
      </c>
    </row>
    <row r="495" s="2" customFormat="1">
      <c r="A495" s="41"/>
      <c r="B495" s="42"/>
      <c r="C495" s="220" t="s">
        <v>337</v>
      </c>
      <c r="D495" s="220" t="s">
        <v>197</v>
      </c>
      <c r="E495" s="221" t="s">
        <v>3032</v>
      </c>
      <c r="F495" s="222" t="s">
        <v>2972</v>
      </c>
      <c r="G495" s="223" t="s">
        <v>200</v>
      </c>
      <c r="H495" s="224">
        <v>49.079999999999998</v>
      </c>
      <c r="I495" s="225"/>
      <c r="J495" s="225"/>
      <c r="K495" s="226">
        <f>ROUND(P495*H495,2)</f>
        <v>0</v>
      </c>
      <c r="L495" s="222" t="s">
        <v>201</v>
      </c>
      <c r="M495" s="47"/>
      <c r="N495" s="227" t="s">
        <v>20</v>
      </c>
      <c r="O495" s="228" t="s">
        <v>43</v>
      </c>
      <c r="P495" s="229">
        <f>I495+J495</f>
        <v>0</v>
      </c>
      <c r="Q495" s="229">
        <f>ROUND(I495*H495,2)</f>
        <v>0</v>
      </c>
      <c r="R495" s="229">
        <f>ROUND(J495*H495,2)</f>
        <v>0</v>
      </c>
      <c r="S495" s="87"/>
      <c r="T495" s="230">
        <f>S495*H495</f>
        <v>0</v>
      </c>
      <c r="U495" s="230">
        <v>0</v>
      </c>
      <c r="V495" s="230">
        <f>U495*H495</f>
        <v>0</v>
      </c>
      <c r="W495" s="230">
        <v>0.040000000000000001</v>
      </c>
      <c r="X495" s="231">
        <f>W495*H495</f>
        <v>1.9632000000000001</v>
      </c>
      <c r="Y495" s="41"/>
      <c r="Z495" s="41"/>
      <c r="AA495" s="41"/>
      <c r="AB495" s="41"/>
      <c r="AC495" s="41"/>
      <c r="AD495" s="41"/>
      <c r="AE495" s="41"/>
      <c r="AR495" s="232" t="s">
        <v>289</v>
      </c>
      <c r="AT495" s="232" t="s">
        <v>197</v>
      </c>
      <c r="AU495" s="232" t="s">
        <v>84</v>
      </c>
      <c r="AY495" s="20" t="s">
        <v>194</v>
      </c>
      <c r="BE495" s="233">
        <f>IF(O495="základní",K495,0)</f>
        <v>0</v>
      </c>
      <c r="BF495" s="233">
        <f>IF(O495="snížená",K495,0)</f>
        <v>0</v>
      </c>
      <c r="BG495" s="233">
        <f>IF(O495="zákl. přenesená",K495,0)</f>
        <v>0</v>
      </c>
      <c r="BH495" s="233">
        <f>IF(O495="sníž. přenesená",K495,0)</f>
        <v>0</v>
      </c>
      <c r="BI495" s="233">
        <f>IF(O495="nulová",K495,0)</f>
        <v>0</v>
      </c>
      <c r="BJ495" s="20" t="s">
        <v>82</v>
      </c>
      <c r="BK495" s="233">
        <f>ROUND(P495*H495,2)</f>
        <v>0</v>
      </c>
      <c r="BL495" s="20" t="s">
        <v>289</v>
      </c>
      <c r="BM495" s="232" t="s">
        <v>3033</v>
      </c>
    </row>
    <row r="496" s="2" customFormat="1">
      <c r="A496" s="41"/>
      <c r="B496" s="42"/>
      <c r="C496" s="43"/>
      <c r="D496" s="234" t="s">
        <v>204</v>
      </c>
      <c r="E496" s="43"/>
      <c r="F496" s="235" t="s">
        <v>3034</v>
      </c>
      <c r="G496" s="43"/>
      <c r="H496" s="43"/>
      <c r="I496" s="236"/>
      <c r="J496" s="236"/>
      <c r="K496" s="43"/>
      <c r="L496" s="43"/>
      <c r="M496" s="47"/>
      <c r="N496" s="237"/>
      <c r="O496" s="238"/>
      <c r="P496" s="87"/>
      <c r="Q496" s="87"/>
      <c r="R496" s="87"/>
      <c r="S496" s="87"/>
      <c r="T496" s="87"/>
      <c r="U496" s="87"/>
      <c r="V496" s="87"/>
      <c r="W496" s="87"/>
      <c r="X496" s="88"/>
      <c r="Y496" s="41"/>
      <c r="Z496" s="41"/>
      <c r="AA496" s="41"/>
      <c r="AB496" s="41"/>
      <c r="AC496" s="41"/>
      <c r="AD496" s="41"/>
      <c r="AE496" s="41"/>
      <c r="AT496" s="20" t="s">
        <v>204</v>
      </c>
      <c r="AU496" s="20" t="s">
        <v>84</v>
      </c>
    </row>
    <row r="497" s="13" customFormat="1">
      <c r="A497" s="13"/>
      <c r="B497" s="239"/>
      <c r="C497" s="240"/>
      <c r="D497" s="241" t="s">
        <v>206</v>
      </c>
      <c r="E497" s="242" t="s">
        <v>20</v>
      </c>
      <c r="F497" s="243" t="s">
        <v>2774</v>
      </c>
      <c r="G497" s="240"/>
      <c r="H497" s="242" t="s">
        <v>20</v>
      </c>
      <c r="I497" s="244"/>
      <c r="J497" s="244"/>
      <c r="K497" s="240"/>
      <c r="L497" s="240"/>
      <c r="M497" s="245"/>
      <c r="N497" s="246"/>
      <c r="O497" s="247"/>
      <c r="P497" s="247"/>
      <c r="Q497" s="247"/>
      <c r="R497" s="247"/>
      <c r="S497" s="247"/>
      <c r="T497" s="247"/>
      <c r="U497" s="247"/>
      <c r="V497" s="247"/>
      <c r="W497" s="247"/>
      <c r="X497" s="248"/>
      <c r="Y497" s="13"/>
      <c r="Z497" s="13"/>
      <c r="AA497" s="13"/>
      <c r="AB497" s="13"/>
      <c r="AC497" s="13"/>
      <c r="AD497" s="13"/>
      <c r="AE497" s="13"/>
      <c r="AT497" s="249" t="s">
        <v>206</v>
      </c>
      <c r="AU497" s="249" t="s">
        <v>84</v>
      </c>
      <c r="AV497" s="13" t="s">
        <v>82</v>
      </c>
      <c r="AW497" s="13" t="s">
        <v>5</v>
      </c>
      <c r="AX497" s="13" t="s">
        <v>74</v>
      </c>
      <c r="AY497" s="249" t="s">
        <v>194</v>
      </c>
    </row>
    <row r="498" s="13" customFormat="1">
      <c r="A498" s="13"/>
      <c r="B498" s="239"/>
      <c r="C498" s="240"/>
      <c r="D498" s="241" t="s">
        <v>206</v>
      </c>
      <c r="E498" s="242" t="s">
        <v>20</v>
      </c>
      <c r="F498" s="243" t="s">
        <v>3035</v>
      </c>
      <c r="G498" s="240"/>
      <c r="H498" s="242" t="s">
        <v>20</v>
      </c>
      <c r="I498" s="244"/>
      <c r="J498" s="244"/>
      <c r="K498" s="240"/>
      <c r="L498" s="240"/>
      <c r="M498" s="245"/>
      <c r="N498" s="246"/>
      <c r="O498" s="247"/>
      <c r="P498" s="247"/>
      <c r="Q498" s="247"/>
      <c r="R498" s="247"/>
      <c r="S498" s="247"/>
      <c r="T498" s="247"/>
      <c r="U498" s="247"/>
      <c r="V498" s="247"/>
      <c r="W498" s="247"/>
      <c r="X498" s="248"/>
      <c r="Y498" s="13"/>
      <c r="Z498" s="13"/>
      <c r="AA498" s="13"/>
      <c r="AB498" s="13"/>
      <c r="AC498" s="13"/>
      <c r="AD498" s="13"/>
      <c r="AE498" s="13"/>
      <c r="AT498" s="249" t="s">
        <v>206</v>
      </c>
      <c r="AU498" s="249" t="s">
        <v>84</v>
      </c>
      <c r="AV498" s="13" t="s">
        <v>82</v>
      </c>
      <c r="AW498" s="13" t="s">
        <v>5</v>
      </c>
      <c r="AX498" s="13" t="s">
        <v>74</v>
      </c>
      <c r="AY498" s="249" t="s">
        <v>194</v>
      </c>
    </row>
    <row r="499" s="13" customFormat="1">
      <c r="A499" s="13"/>
      <c r="B499" s="239"/>
      <c r="C499" s="240"/>
      <c r="D499" s="241" t="s">
        <v>206</v>
      </c>
      <c r="E499" s="242" t="s">
        <v>20</v>
      </c>
      <c r="F499" s="243" t="s">
        <v>3036</v>
      </c>
      <c r="G499" s="240"/>
      <c r="H499" s="242" t="s">
        <v>20</v>
      </c>
      <c r="I499" s="244"/>
      <c r="J499" s="244"/>
      <c r="K499" s="240"/>
      <c r="L499" s="240"/>
      <c r="M499" s="245"/>
      <c r="N499" s="246"/>
      <c r="O499" s="247"/>
      <c r="P499" s="247"/>
      <c r="Q499" s="247"/>
      <c r="R499" s="247"/>
      <c r="S499" s="247"/>
      <c r="T499" s="247"/>
      <c r="U499" s="247"/>
      <c r="V499" s="247"/>
      <c r="W499" s="247"/>
      <c r="X499" s="248"/>
      <c r="Y499" s="13"/>
      <c r="Z499" s="13"/>
      <c r="AA499" s="13"/>
      <c r="AB499" s="13"/>
      <c r="AC499" s="13"/>
      <c r="AD499" s="13"/>
      <c r="AE499" s="13"/>
      <c r="AT499" s="249" t="s">
        <v>206</v>
      </c>
      <c r="AU499" s="249" t="s">
        <v>84</v>
      </c>
      <c r="AV499" s="13" t="s">
        <v>82</v>
      </c>
      <c r="AW499" s="13" t="s">
        <v>5</v>
      </c>
      <c r="AX499" s="13" t="s">
        <v>74</v>
      </c>
      <c r="AY499" s="249" t="s">
        <v>194</v>
      </c>
    </row>
    <row r="500" s="14" customFormat="1">
      <c r="A500" s="14"/>
      <c r="B500" s="250"/>
      <c r="C500" s="251"/>
      <c r="D500" s="241" t="s">
        <v>206</v>
      </c>
      <c r="E500" s="252" t="s">
        <v>20</v>
      </c>
      <c r="F500" s="253" t="s">
        <v>3037</v>
      </c>
      <c r="G500" s="251"/>
      <c r="H500" s="254">
        <v>49.079999999999998</v>
      </c>
      <c r="I500" s="255"/>
      <c r="J500" s="255"/>
      <c r="K500" s="251"/>
      <c r="L500" s="251"/>
      <c r="M500" s="256"/>
      <c r="N500" s="257"/>
      <c r="O500" s="258"/>
      <c r="P500" s="258"/>
      <c r="Q500" s="258"/>
      <c r="R500" s="258"/>
      <c r="S500" s="258"/>
      <c r="T500" s="258"/>
      <c r="U500" s="258"/>
      <c r="V500" s="258"/>
      <c r="W500" s="258"/>
      <c r="X500" s="259"/>
      <c r="Y500" s="14"/>
      <c r="Z500" s="14"/>
      <c r="AA500" s="14"/>
      <c r="AB500" s="14"/>
      <c r="AC500" s="14"/>
      <c r="AD500" s="14"/>
      <c r="AE500" s="14"/>
      <c r="AT500" s="260" t="s">
        <v>206</v>
      </c>
      <c r="AU500" s="260" t="s">
        <v>84</v>
      </c>
      <c r="AV500" s="14" t="s">
        <v>84</v>
      </c>
      <c r="AW500" s="14" t="s">
        <v>5</v>
      </c>
      <c r="AX500" s="14" t="s">
        <v>74</v>
      </c>
      <c r="AY500" s="260" t="s">
        <v>194</v>
      </c>
    </row>
    <row r="501" s="15" customFormat="1">
      <c r="A501" s="15"/>
      <c r="B501" s="261"/>
      <c r="C501" s="262"/>
      <c r="D501" s="241" t="s">
        <v>206</v>
      </c>
      <c r="E501" s="263" t="s">
        <v>20</v>
      </c>
      <c r="F501" s="264" t="s">
        <v>210</v>
      </c>
      <c r="G501" s="262"/>
      <c r="H501" s="265">
        <v>49.079999999999998</v>
      </c>
      <c r="I501" s="266"/>
      <c r="J501" s="266"/>
      <c r="K501" s="262"/>
      <c r="L501" s="262"/>
      <c r="M501" s="267"/>
      <c r="N501" s="268"/>
      <c r="O501" s="269"/>
      <c r="P501" s="269"/>
      <c r="Q501" s="269"/>
      <c r="R501" s="269"/>
      <c r="S501" s="269"/>
      <c r="T501" s="269"/>
      <c r="U501" s="269"/>
      <c r="V501" s="269"/>
      <c r="W501" s="269"/>
      <c r="X501" s="270"/>
      <c r="Y501" s="15"/>
      <c r="Z501" s="15"/>
      <c r="AA501" s="15"/>
      <c r="AB501" s="15"/>
      <c r="AC501" s="15"/>
      <c r="AD501" s="15"/>
      <c r="AE501" s="15"/>
      <c r="AT501" s="271" t="s">
        <v>206</v>
      </c>
      <c r="AU501" s="271" t="s">
        <v>84</v>
      </c>
      <c r="AV501" s="15" t="s">
        <v>202</v>
      </c>
      <c r="AW501" s="15" t="s">
        <v>5</v>
      </c>
      <c r="AX501" s="15" t="s">
        <v>82</v>
      </c>
      <c r="AY501" s="271" t="s">
        <v>194</v>
      </c>
    </row>
    <row r="502" s="12" customFormat="1" ht="22.8" customHeight="1">
      <c r="A502" s="12"/>
      <c r="B502" s="203"/>
      <c r="C502" s="204"/>
      <c r="D502" s="205" t="s">
        <v>73</v>
      </c>
      <c r="E502" s="218" t="s">
        <v>3038</v>
      </c>
      <c r="F502" s="218" t="s">
        <v>3039</v>
      </c>
      <c r="G502" s="204"/>
      <c r="H502" s="204"/>
      <c r="I502" s="207"/>
      <c r="J502" s="207"/>
      <c r="K502" s="219">
        <f>BK502</f>
        <v>0</v>
      </c>
      <c r="L502" s="204"/>
      <c r="M502" s="209"/>
      <c r="N502" s="210"/>
      <c r="O502" s="211"/>
      <c r="P502" s="211"/>
      <c r="Q502" s="212">
        <f>SUM(Q503:Q524)</f>
        <v>0</v>
      </c>
      <c r="R502" s="212">
        <f>SUM(R503:R524)</f>
        <v>0</v>
      </c>
      <c r="S502" s="211"/>
      <c r="T502" s="213">
        <f>SUM(T503:T524)</f>
        <v>0</v>
      </c>
      <c r="U502" s="211"/>
      <c r="V502" s="213">
        <f>SUM(V503:V524)</f>
        <v>0</v>
      </c>
      <c r="W502" s="211"/>
      <c r="X502" s="214">
        <f>SUM(X503:X524)</f>
        <v>1.0760306000000002</v>
      </c>
      <c r="Y502" s="12"/>
      <c r="Z502" s="12"/>
      <c r="AA502" s="12"/>
      <c r="AB502" s="12"/>
      <c r="AC502" s="12"/>
      <c r="AD502" s="12"/>
      <c r="AE502" s="12"/>
      <c r="AR502" s="215" t="s">
        <v>84</v>
      </c>
      <c r="AT502" s="216" t="s">
        <v>73</v>
      </c>
      <c r="AU502" s="216" t="s">
        <v>82</v>
      </c>
      <c r="AY502" s="215" t="s">
        <v>194</v>
      </c>
      <c r="BK502" s="217">
        <f>SUM(BK503:BK524)</f>
        <v>0</v>
      </c>
    </row>
    <row r="503" s="2" customFormat="1" ht="24.15" customHeight="1">
      <c r="A503" s="41"/>
      <c r="B503" s="42"/>
      <c r="C503" s="220" t="s">
        <v>346</v>
      </c>
      <c r="D503" s="220" t="s">
        <v>197</v>
      </c>
      <c r="E503" s="221" t="s">
        <v>3040</v>
      </c>
      <c r="F503" s="222" t="s">
        <v>2939</v>
      </c>
      <c r="G503" s="223" t="s">
        <v>200</v>
      </c>
      <c r="H503" s="224">
        <v>151.83000000000001</v>
      </c>
      <c r="I503" s="225"/>
      <c r="J503" s="225"/>
      <c r="K503" s="226">
        <f>ROUND(P503*H503,2)</f>
        <v>0</v>
      </c>
      <c r="L503" s="222" t="s">
        <v>201</v>
      </c>
      <c r="M503" s="47"/>
      <c r="N503" s="227" t="s">
        <v>20</v>
      </c>
      <c r="O503" s="228" t="s">
        <v>43</v>
      </c>
      <c r="P503" s="229">
        <f>I503+J503</f>
        <v>0</v>
      </c>
      <c r="Q503" s="229">
        <f>ROUND(I503*H503,2)</f>
        <v>0</v>
      </c>
      <c r="R503" s="229">
        <f>ROUND(J503*H503,2)</f>
        <v>0</v>
      </c>
      <c r="S503" s="87"/>
      <c r="T503" s="230">
        <f>S503*H503</f>
        <v>0</v>
      </c>
      <c r="U503" s="230">
        <v>0</v>
      </c>
      <c r="V503" s="230">
        <f>U503*H503</f>
        <v>0</v>
      </c>
      <c r="W503" s="230">
        <v>0.00594</v>
      </c>
      <c r="X503" s="231">
        <f>W503*H503</f>
        <v>0.90187020000000007</v>
      </c>
      <c r="Y503" s="41"/>
      <c r="Z503" s="41"/>
      <c r="AA503" s="41"/>
      <c r="AB503" s="41"/>
      <c r="AC503" s="41"/>
      <c r="AD503" s="41"/>
      <c r="AE503" s="41"/>
      <c r="AR503" s="232" t="s">
        <v>289</v>
      </c>
      <c r="AT503" s="232" t="s">
        <v>197</v>
      </c>
      <c r="AU503" s="232" t="s">
        <v>84</v>
      </c>
      <c r="AY503" s="20" t="s">
        <v>194</v>
      </c>
      <c r="BE503" s="233">
        <f>IF(O503="základní",K503,0)</f>
        <v>0</v>
      </c>
      <c r="BF503" s="233">
        <f>IF(O503="snížená",K503,0)</f>
        <v>0</v>
      </c>
      <c r="BG503" s="233">
        <f>IF(O503="zákl. přenesená",K503,0)</f>
        <v>0</v>
      </c>
      <c r="BH503" s="233">
        <f>IF(O503="sníž. přenesená",K503,0)</f>
        <v>0</v>
      </c>
      <c r="BI503" s="233">
        <f>IF(O503="nulová",K503,0)</f>
        <v>0</v>
      </c>
      <c r="BJ503" s="20" t="s">
        <v>82</v>
      </c>
      <c r="BK503" s="233">
        <f>ROUND(P503*H503,2)</f>
        <v>0</v>
      </c>
      <c r="BL503" s="20" t="s">
        <v>289</v>
      </c>
      <c r="BM503" s="232" t="s">
        <v>3041</v>
      </c>
    </row>
    <row r="504" s="2" customFormat="1">
      <c r="A504" s="41"/>
      <c r="B504" s="42"/>
      <c r="C504" s="43"/>
      <c r="D504" s="234" t="s">
        <v>204</v>
      </c>
      <c r="E504" s="43"/>
      <c r="F504" s="235" t="s">
        <v>3042</v>
      </c>
      <c r="G504" s="43"/>
      <c r="H504" s="43"/>
      <c r="I504" s="236"/>
      <c r="J504" s="236"/>
      <c r="K504" s="43"/>
      <c r="L504" s="43"/>
      <c r="M504" s="47"/>
      <c r="N504" s="237"/>
      <c r="O504" s="238"/>
      <c r="P504" s="87"/>
      <c r="Q504" s="87"/>
      <c r="R504" s="87"/>
      <c r="S504" s="87"/>
      <c r="T504" s="87"/>
      <c r="U504" s="87"/>
      <c r="V504" s="87"/>
      <c r="W504" s="87"/>
      <c r="X504" s="88"/>
      <c r="Y504" s="41"/>
      <c r="Z504" s="41"/>
      <c r="AA504" s="41"/>
      <c r="AB504" s="41"/>
      <c r="AC504" s="41"/>
      <c r="AD504" s="41"/>
      <c r="AE504" s="41"/>
      <c r="AT504" s="20" t="s">
        <v>204</v>
      </c>
      <c r="AU504" s="20" t="s">
        <v>84</v>
      </c>
    </row>
    <row r="505" s="13" customFormat="1">
      <c r="A505" s="13"/>
      <c r="B505" s="239"/>
      <c r="C505" s="240"/>
      <c r="D505" s="241" t="s">
        <v>206</v>
      </c>
      <c r="E505" s="242" t="s">
        <v>20</v>
      </c>
      <c r="F505" s="243" t="s">
        <v>2774</v>
      </c>
      <c r="G505" s="240"/>
      <c r="H505" s="242" t="s">
        <v>20</v>
      </c>
      <c r="I505" s="244"/>
      <c r="J505" s="244"/>
      <c r="K505" s="240"/>
      <c r="L505" s="240"/>
      <c r="M505" s="245"/>
      <c r="N505" s="246"/>
      <c r="O505" s="247"/>
      <c r="P505" s="247"/>
      <c r="Q505" s="247"/>
      <c r="R505" s="247"/>
      <c r="S505" s="247"/>
      <c r="T505" s="247"/>
      <c r="U505" s="247"/>
      <c r="V505" s="247"/>
      <c r="W505" s="247"/>
      <c r="X505" s="248"/>
      <c r="Y505" s="13"/>
      <c r="Z505" s="13"/>
      <c r="AA505" s="13"/>
      <c r="AB505" s="13"/>
      <c r="AC505" s="13"/>
      <c r="AD505" s="13"/>
      <c r="AE505" s="13"/>
      <c r="AT505" s="249" t="s">
        <v>206</v>
      </c>
      <c r="AU505" s="249" t="s">
        <v>84</v>
      </c>
      <c r="AV505" s="13" t="s">
        <v>82</v>
      </c>
      <c r="AW505" s="13" t="s">
        <v>5</v>
      </c>
      <c r="AX505" s="13" t="s">
        <v>74</v>
      </c>
      <c r="AY505" s="249" t="s">
        <v>194</v>
      </c>
    </row>
    <row r="506" s="13" customFormat="1">
      <c r="A506" s="13"/>
      <c r="B506" s="239"/>
      <c r="C506" s="240"/>
      <c r="D506" s="241" t="s">
        <v>206</v>
      </c>
      <c r="E506" s="242" t="s">
        <v>20</v>
      </c>
      <c r="F506" s="243" t="s">
        <v>3043</v>
      </c>
      <c r="G506" s="240"/>
      <c r="H506" s="242" t="s">
        <v>20</v>
      </c>
      <c r="I506" s="244"/>
      <c r="J506" s="244"/>
      <c r="K506" s="240"/>
      <c r="L506" s="240"/>
      <c r="M506" s="245"/>
      <c r="N506" s="246"/>
      <c r="O506" s="247"/>
      <c r="P506" s="247"/>
      <c r="Q506" s="247"/>
      <c r="R506" s="247"/>
      <c r="S506" s="247"/>
      <c r="T506" s="247"/>
      <c r="U506" s="247"/>
      <c r="V506" s="247"/>
      <c r="W506" s="247"/>
      <c r="X506" s="248"/>
      <c r="Y506" s="13"/>
      <c r="Z506" s="13"/>
      <c r="AA506" s="13"/>
      <c r="AB506" s="13"/>
      <c r="AC506" s="13"/>
      <c r="AD506" s="13"/>
      <c r="AE506" s="13"/>
      <c r="AT506" s="249" t="s">
        <v>206</v>
      </c>
      <c r="AU506" s="249" t="s">
        <v>84</v>
      </c>
      <c r="AV506" s="13" t="s">
        <v>82</v>
      </c>
      <c r="AW506" s="13" t="s">
        <v>5</v>
      </c>
      <c r="AX506" s="13" t="s">
        <v>74</v>
      </c>
      <c r="AY506" s="249" t="s">
        <v>194</v>
      </c>
    </row>
    <row r="507" s="13" customFormat="1">
      <c r="A507" s="13"/>
      <c r="B507" s="239"/>
      <c r="C507" s="240"/>
      <c r="D507" s="241" t="s">
        <v>206</v>
      </c>
      <c r="E507" s="242" t="s">
        <v>20</v>
      </c>
      <c r="F507" s="243" t="s">
        <v>3044</v>
      </c>
      <c r="G507" s="240"/>
      <c r="H507" s="242" t="s">
        <v>20</v>
      </c>
      <c r="I507" s="244"/>
      <c r="J507" s="244"/>
      <c r="K507" s="240"/>
      <c r="L507" s="240"/>
      <c r="M507" s="245"/>
      <c r="N507" s="246"/>
      <c r="O507" s="247"/>
      <c r="P507" s="247"/>
      <c r="Q507" s="247"/>
      <c r="R507" s="247"/>
      <c r="S507" s="247"/>
      <c r="T507" s="247"/>
      <c r="U507" s="247"/>
      <c r="V507" s="247"/>
      <c r="W507" s="247"/>
      <c r="X507" s="248"/>
      <c r="Y507" s="13"/>
      <c r="Z507" s="13"/>
      <c r="AA507" s="13"/>
      <c r="AB507" s="13"/>
      <c r="AC507" s="13"/>
      <c r="AD507" s="13"/>
      <c r="AE507" s="13"/>
      <c r="AT507" s="249" t="s">
        <v>206</v>
      </c>
      <c r="AU507" s="249" t="s">
        <v>84</v>
      </c>
      <c r="AV507" s="13" t="s">
        <v>82</v>
      </c>
      <c r="AW507" s="13" t="s">
        <v>5</v>
      </c>
      <c r="AX507" s="13" t="s">
        <v>74</v>
      </c>
      <c r="AY507" s="249" t="s">
        <v>194</v>
      </c>
    </row>
    <row r="508" s="14" customFormat="1">
      <c r="A508" s="14"/>
      <c r="B508" s="250"/>
      <c r="C508" s="251"/>
      <c r="D508" s="241" t="s">
        <v>206</v>
      </c>
      <c r="E508" s="252" t="s">
        <v>20</v>
      </c>
      <c r="F508" s="253" t="s">
        <v>2996</v>
      </c>
      <c r="G508" s="251"/>
      <c r="H508" s="254">
        <v>151.83000000000001</v>
      </c>
      <c r="I508" s="255"/>
      <c r="J508" s="255"/>
      <c r="K508" s="251"/>
      <c r="L508" s="251"/>
      <c r="M508" s="256"/>
      <c r="N508" s="257"/>
      <c r="O508" s="258"/>
      <c r="P508" s="258"/>
      <c r="Q508" s="258"/>
      <c r="R508" s="258"/>
      <c r="S508" s="258"/>
      <c r="T508" s="258"/>
      <c r="U508" s="258"/>
      <c r="V508" s="258"/>
      <c r="W508" s="258"/>
      <c r="X508" s="259"/>
      <c r="Y508" s="14"/>
      <c r="Z508" s="14"/>
      <c r="AA508" s="14"/>
      <c r="AB508" s="14"/>
      <c r="AC508" s="14"/>
      <c r="AD508" s="14"/>
      <c r="AE508" s="14"/>
      <c r="AT508" s="260" t="s">
        <v>206</v>
      </c>
      <c r="AU508" s="260" t="s">
        <v>84</v>
      </c>
      <c r="AV508" s="14" t="s">
        <v>84</v>
      </c>
      <c r="AW508" s="14" t="s">
        <v>5</v>
      </c>
      <c r="AX508" s="14" t="s">
        <v>74</v>
      </c>
      <c r="AY508" s="260" t="s">
        <v>194</v>
      </c>
    </row>
    <row r="509" s="13" customFormat="1">
      <c r="A509" s="13"/>
      <c r="B509" s="239"/>
      <c r="C509" s="240"/>
      <c r="D509" s="241" t="s">
        <v>206</v>
      </c>
      <c r="E509" s="242" t="s">
        <v>20</v>
      </c>
      <c r="F509" s="243" t="s">
        <v>3045</v>
      </c>
      <c r="G509" s="240"/>
      <c r="H509" s="242" t="s">
        <v>20</v>
      </c>
      <c r="I509" s="244"/>
      <c r="J509" s="244"/>
      <c r="K509" s="240"/>
      <c r="L509" s="240"/>
      <c r="M509" s="245"/>
      <c r="N509" s="246"/>
      <c r="O509" s="247"/>
      <c r="P509" s="247"/>
      <c r="Q509" s="247"/>
      <c r="R509" s="247"/>
      <c r="S509" s="247"/>
      <c r="T509" s="247"/>
      <c r="U509" s="247"/>
      <c r="V509" s="247"/>
      <c r="W509" s="247"/>
      <c r="X509" s="248"/>
      <c r="Y509" s="13"/>
      <c r="Z509" s="13"/>
      <c r="AA509" s="13"/>
      <c r="AB509" s="13"/>
      <c r="AC509" s="13"/>
      <c r="AD509" s="13"/>
      <c r="AE509" s="13"/>
      <c r="AT509" s="249" t="s">
        <v>206</v>
      </c>
      <c r="AU509" s="249" t="s">
        <v>84</v>
      </c>
      <c r="AV509" s="13" t="s">
        <v>82</v>
      </c>
      <c r="AW509" s="13" t="s">
        <v>5</v>
      </c>
      <c r="AX509" s="13" t="s">
        <v>74</v>
      </c>
      <c r="AY509" s="249" t="s">
        <v>194</v>
      </c>
    </row>
    <row r="510" s="15" customFormat="1">
      <c r="A510" s="15"/>
      <c r="B510" s="261"/>
      <c r="C510" s="262"/>
      <c r="D510" s="241" t="s">
        <v>206</v>
      </c>
      <c r="E510" s="263" t="s">
        <v>20</v>
      </c>
      <c r="F510" s="264" t="s">
        <v>210</v>
      </c>
      <c r="G510" s="262"/>
      <c r="H510" s="265">
        <v>151.83000000000001</v>
      </c>
      <c r="I510" s="266"/>
      <c r="J510" s="266"/>
      <c r="K510" s="262"/>
      <c r="L510" s="262"/>
      <c r="M510" s="267"/>
      <c r="N510" s="268"/>
      <c r="O510" s="269"/>
      <c r="P510" s="269"/>
      <c r="Q510" s="269"/>
      <c r="R510" s="269"/>
      <c r="S510" s="269"/>
      <c r="T510" s="269"/>
      <c r="U510" s="269"/>
      <c r="V510" s="269"/>
      <c r="W510" s="269"/>
      <c r="X510" s="270"/>
      <c r="Y510" s="15"/>
      <c r="Z510" s="15"/>
      <c r="AA510" s="15"/>
      <c r="AB510" s="15"/>
      <c r="AC510" s="15"/>
      <c r="AD510" s="15"/>
      <c r="AE510" s="15"/>
      <c r="AT510" s="271" t="s">
        <v>206</v>
      </c>
      <c r="AU510" s="271" t="s">
        <v>84</v>
      </c>
      <c r="AV510" s="15" t="s">
        <v>202</v>
      </c>
      <c r="AW510" s="15" t="s">
        <v>5</v>
      </c>
      <c r="AX510" s="15" t="s">
        <v>82</v>
      </c>
      <c r="AY510" s="271" t="s">
        <v>194</v>
      </c>
    </row>
    <row r="511" s="2" customFormat="1" ht="24.15" customHeight="1">
      <c r="A511" s="41"/>
      <c r="B511" s="42"/>
      <c r="C511" s="220" t="s">
        <v>351</v>
      </c>
      <c r="D511" s="220" t="s">
        <v>197</v>
      </c>
      <c r="E511" s="221" t="s">
        <v>3046</v>
      </c>
      <c r="F511" s="222" t="s">
        <v>2941</v>
      </c>
      <c r="G511" s="223" t="s">
        <v>461</v>
      </c>
      <c r="H511" s="224">
        <v>43.859999999999999</v>
      </c>
      <c r="I511" s="225"/>
      <c r="J511" s="225"/>
      <c r="K511" s="226">
        <f>ROUND(P511*H511,2)</f>
        <v>0</v>
      </c>
      <c r="L511" s="222" t="s">
        <v>201</v>
      </c>
      <c r="M511" s="47"/>
      <c r="N511" s="227" t="s">
        <v>20</v>
      </c>
      <c r="O511" s="228" t="s">
        <v>43</v>
      </c>
      <c r="P511" s="229">
        <f>I511+J511</f>
        <v>0</v>
      </c>
      <c r="Q511" s="229">
        <f>ROUND(I511*H511,2)</f>
        <v>0</v>
      </c>
      <c r="R511" s="229">
        <f>ROUND(J511*H511,2)</f>
        <v>0</v>
      </c>
      <c r="S511" s="87"/>
      <c r="T511" s="230">
        <f>S511*H511</f>
        <v>0</v>
      </c>
      <c r="U511" s="230">
        <v>0</v>
      </c>
      <c r="V511" s="230">
        <f>U511*H511</f>
        <v>0</v>
      </c>
      <c r="W511" s="230">
        <v>0.0025999999999999999</v>
      </c>
      <c r="X511" s="231">
        <f>W511*H511</f>
        <v>0.114036</v>
      </c>
      <c r="Y511" s="41"/>
      <c r="Z511" s="41"/>
      <c r="AA511" s="41"/>
      <c r="AB511" s="41"/>
      <c r="AC511" s="41"/>
      <c r="AD511" s="41"/>
      <c r="AE511" s="41"/>
      <c r="AR511" s="232" t="s">
        <v>289</v>
      </c>
      <c r="AT511" s="232" t="s">
        <v>197</v>
      </c>
      <c r="AU511" s="232" t="s">
        <v>84</v>
      </c>
      <c r="AY511" s="20" t="s">
        <v>194</v>
      </c>
      <c r="BE511" s="233">
        <f>IF(O511="základní",K511,0)</f>
        <v>0</v>
      </c>
      <c r="BF511" s="233">
        <f>IF(O511="snížená",K511,0)</f>
        <v>0</v>
      </c>
      <c r="BG511" s="233">
        <f>IF(O511="zákl. přenesená",K511,0)</f>
        <v>0</v>
      </c>
      <c r="BH511" s="233">
        <f>IF(O511="sníž. přenesená",K511,0)</f>
        <v>0</v>
      </c>
      <c r="BI511" s="233">
        <f>IF(O511="nulová",K511,0)</f>
        <v>0</v>
      </c>
      <c r="BJ511" s="20" t="s">
        <v>82</v>
      </c>
      <c r="BK511" s="233">
        <f>ROUND(P511*H511,2)</f>
        <v>0</v>
      </c>
      <c r="BL511" s="20" t="s">
        <v>289</v>
      </c>
      <c r="BM511" s="232" t="s">
        <v>3047</v>
      </c>
    </row>
    <row r="512" s="2" customFormat="1">
      <c r="A512" s="41"/>
      <c r="B512" s="42"/>
      <c r="C512" s="43"/>
      <c r="D512" s="234" t="s">
        <v>204</v>
      </c>
      <c r="E512" s="43"/>
      <c r="F512" s="235" t="s">
        <v>3048</v>
      </c>
      <c r="G512" s="43"/>
      <c r="H512" s="43"/>
      <c r="I512" s="236"/>
      <c r="J512" s="236"/>
      <c r="K512" s="43"/>
      <c r="L512" s="43"/>
      <c r="M512" s="47"/>
      <c r="N512" s="237"/>
      <c r="O512" s="238"/>
      <c r="P512" s="87"/>
      <c r="Q512" s="87"/>
      <c r="R512" s="87"/>
      <c r="S512" s="87"/>
      <c r="T512" s="87"/>
      <c r="U512" s="87"/>
      <c r="V512" s="87"/>
      <c r="W512" s="87"/>
      <c r="X512" s="88"/>
      <c r="Y512" s="41"/>
      <c r="Z512" s="41"/>
      <c r="AA512" s="41"/>
      <c r="AB512" s="41"/>
      <c r="AC512" s="41"/>
      <c r="AD512" s="41"/>
      <c r="AE512" s="41"/>
      <c r="AT512" s="20" t="s">
        <v>204</v>
      </c>
      <c r="AU512" s="20" t="s">
        <v>84</v>
      </c>
    </row>
    <row r="513" s="13" customFormat="1">
      <c r="A513" s="13"/>
      <c r="B513" s="239"/>
      <c r="C513" s="240"/>
      <c r="D513" s="241" t="s">
        <v>206</v>
      </c>
      <c r="E513" s="242" t="s">
        <v>20</v>
      </c>
      <c r="F513" s="243" t="s">
        <v>2774</v>
      </c>
      <c r="G513" s="240"/>
      <c r="H513" s="242" t="s">
        <v>20</v>
      </c>
      <c r="I513" s="244"/>
      <c r="J513" s="244"/>
      <c r="K513" s="240"/>
      <c r="L513" s="240"/>
      <c r="M513" s="245"/>
      <c r="N513" s="246"/>
      <c r="O513" s="247"/>
      <c r="P513" s="247"/>
      <c r="Q513" s="247"/>
      <c r="R513" s="247"/>
      <c r="S513" s="247"/>
      <c r="T513" s="247"/>
      <c r="U513" s="247"/>
      <c r="V513" s="247"/>
      <c r="W513" s="247"/>
      <c r="X513" s="248"/>
      <c r="Y513" s="13"/>
      <c r="Z513" s="13"/>
      <c r="AA513" s="13"/>
      <c r="AB513" s="13"/>
      <c r="AC513" s="13"/>
      <c r="AD513" s="13"/>
      <c r="AE513" s="13"/>
      <c r="AT513" s="249" t="s">
        <v>206</v>
      </c>
      <c r="AU513" s="249" t="s">
        <v>84</v>
      </c>
      <c r="AV513" s="13" t="s">
        <v>82</v>
      </c>
      <c r="AW513" s="13" t="s">
        <v>5</v>
      </c>
      <c r="AX513" s="13" t="s">
        <v>74</v>
      </c>
      <c r="AY513" s="249" t="s">
        <v>194</v>
      </c>
    </row>
    <row r="514" s="13" customFormat="1">
      <c r="A514" s="13"/>
      <c r="B514" s="239"/>
      <c r="C514" s="240"/>
      <c r="D514" s="241" t="s">
        <v>206</v>
      </c>
      <c r="E514" s="242" t="s">
        <v>20</v>
      </c>
      <c r="F514" s="243" t="s">
        <v>3049</v>
      </c>
      <c r="G514" s="240"/>
      <c r="H514" s="242" t="s">
        <v>20</v>
      </c>
      <c r="I514" s="244"/>
      <c r="J514" s="244"/>
      <c r="K514" s="240"/>
      <c r="L514" s="240"/>
      <c r="M514" s="245"/>
      <c r="N514" s="246"/>
      <c r="O514" s="247"/>
      <c r="P514" s="247"/>
      <c r="Q514" s="247"/>
      <c r="R514" s="247"/>
      <c r="S514" s="247"/>
      <c r="T514" s="247"/>
      <c r="U514" s="247"/>
      <c r="V514" s="247"/>
      <c r="W514" s="247"/>
      <c r="X514" s="248"/>
      <c r="Y514" s="13"/>
      <c r="Z514" s="13"/>
      <c r="AA514" s="13"/>
      <c r="AB514" s="13"/>
      <c r="AC514" s="13"/>
      <c r="AD514" s="13"/>
      <c r="AE514" s="13"/>
      <c r="AT514" s="249" t="s">
        <v>206</v>
      </c>
      <c r="AU514" s="249" t="s">
        <v>84</v>
      </c>
      <c r="AV514" s="13" t="s">
        <v>82</v>
      </c>
      <c r="AW514" s="13" t="s">
        <v>5</v>
      </c>
      <c r="AX514" s="13" t="s">
        <v>74</v>
      </c>
      <c r="AY514" s="249" t="s">
        <v>194</v>
      </c>
    </row>
    <row r="515" s="13" customFormat="1">
      <c r="A515" s="13"/>
      <c r="B515" s="239"/>
      <c r="C515" s="240"/>
      <c r="D515" s="241" t="s">
        <v>206</v>
      </c>
      <c r="E515" s="242" t="s">
        <v>20</v>
      </c>
      <c r="F515" s="243" t="s">
        <v>3050</v>
      </c>
      <c r="G515" s="240"/>
      <c r="H515" s="242" t="s">
        <v>20</v>
      </c>
      <c r="I515" s="244"/>
      <c r="J515" s="244"/>
      <c r="K515" s="240"/>
      <c r="L515" s="240"/>
      <c r="M515" s="245"/>
      <c r="N515" s="246"/>
      <c r="O515" s="247"/>
      <c r="P515" s="247"/>
      <c r="Q515" s="247"/>
      <c r="R515" s="247"/>
      <c r="S515" s="247"/>
      <c r="T515" s="247"/>
      <c r="U515" s="247"/>
      <c r="V515" s="247"/>
      <c r="W515" s="247"/>
      <c r="X515" s="248"/>
      <c r="Y515" s="13"/>
      <c r="Z515" s="13"/>
      <c r="AA515" s="13"/>
      <c r="AB515" s="13"/>
      <c r="AC515" s="13"/>
      <c r="AD515" s="13"/>
      <c r="AE515" s="13"/>
      <c r="AT515" s="249" t="s">
        <v>206</v>
      </c>
      <c r="AU515" s="249" t="s">
        <v>84</v>
      </c>
      <c r="AV515" s="13" t="s">
        <v>82</v>
      </c>
      <c r="AW515" s="13" t="s">
        <v>5</v>
      </c>
      <c r="AX515" s="13" t="s">
        <v>74</v>
      </c>
      <c r="AY515" s="249" t="s">
        <v>194</v>
      </c>
    </row>
    <row r="516" s="14" customFormat="1">
      <c r="A516" s="14"/>
      <c r="B516" s="250"/>
      <c r="C516" s="251"/>
      <c r="D516" s="241" t="s">
        <v>206</v>
      </c>
      <c r="E516" s="252" t="s">
        <v>20</v>
      </c>
      <c r="F516" s="253" t="s">
        <v>3051</v>
      </c>
      <c r="G516" s="251"/>
      <c r="H516" s="254">
        <v>43.859999999999999</v>
      </c>
      <c r="I516" s="255"/>
      <c r="J516" s="255"/>
      <c r="K516" s="251"/>
      <c r="L516" s="251"/>
      <c r="M516" s="256"/>
      <c r="N516" s="257"/>
      <c r="O516" s="258"/>
      <c r="P516" s="258"/>
      <c r="Q516" s="258"/>
      <c r="R516" s="258"/>
      <c r="S516" s="258"/>
      <c r="T516" s="258"/>
      <c r="U516" s="258"/>
      <c r="V516" s="258"/>
      <c r="W516" s="258"/>
      <c r="X516" s="259"/>
      <c r="Y516" s="14"/>
      <c r="Z516" s="14"/>
      <c r="AA516" s="14"/>
      <c r="AB516" s="14"/>
      <c r="AC516" s="14"/>
      <c r="AD516" s="14"/>
      <c r="AE516" s="14"/>
      <c r="AT516" s="260" t="s">
        <v>206</v>
      </c>
      <c r="AU516" s="260" t="s">
        <v>84</v>
      </c>
      <c r="AV516" s="14" t="s">
        <v>84</v>
      </c>
      <c r="AW516" s="14" t="s">
        <v>5</v>
      </c>
      <c r="AX516" s="14" t="s">
        <v>74</v>
      </c>
      <c r="AY516" s="260" t="s">
        <v>194</v>
      </c>
    </row>
    <row r="517" s="15" customFormat="1">
      <c r="A517" s="15"/>
      <c r="B517" s="261"/>
      <c r="C517" s="262"/>
      <c r="D517" s="241" t="s">
        <v>206</v>
      </c>
      <c r="E517" s="263" t="s">
        <v>20</v>
      </c>
      <c r="F517" s="264" t="s">
        <v>210</v>
      </c>
      <c r="G517" s="262"/>
      <c r="H517" s="265">
        <v>43.859999999999999</v>
      </c>
      <c r="I517" s="266"/>
      <c r="J517" s="266"/>
      <c r="K517" s="262"/>
      <c r="L517" s="262"/>
      <c r="M517" s="267"/>
      <c r="N517" s="268"/>
      <c r="O517" s="269"/>
      <c r="P517" s="269"/>
      <c r="Q517" s="269"/>
      <c r="R517" s="269"/>
      <c r="S517" s="269"/>
      <c r="T517" s="269"/>
      <c r="U517" s="269"/>
      <c r="V517" s="269"/>
      <c r="W517" s="269"/>
      <c r="X517" s="270"/>
      <c r="Y517" s="15"/>
      <c r="Z517" s="15"/>
      <c r="AA517" s="15"/>
      <c r="AB517" s="15"/>
      <c r="AC517" s="15"/>
      <c r="AD517" s="15"/>
      <c r="AE517" s="15"/>
      <c r="AT517" s="271" t="s">
        <v>206</v>
      </c>
      <c r="AU517" s="271" t="s">
        <v>84</v>
      </c>
      <c r="AV517" s="15" t="s">
        <v>202</v>
      </c>
      <c r="AW517" s="15" t="s">
        <v>5</v>
      </c>
      <c r="AX517" s="15" t="s">
        <v>82</v>
      </c>
      <c r="AY517" s="271" t="s">
        <v>194</v>
      </c>
    </row>
    <row r="518" s="2" customFormat="1" ht="24.15" customHeight="1">
      <c r="A518" s="41"/>
      <c r="B518" s="42"/>
      <c r="C518" s="220" t="s">
        <v>353</v>
      </c>
      <c r="D518" s="220" t="s">
        <v>197</v>
      </c>
      <c r="E518" s="221" t="s">
        <v>3052</v>
      </c>
      <c r="F518" s="222" t="s">
        <v>2943</v>
      </c>
      <c r="G518" s="223" t="s">
        <v>461</v>
      </c>
      <c r="H518" s="224">
        <v>15.26</v>
      </c>
      <c r="I518" s="225"/>
      <c r="J518" s="225"/>
      <c r="K518" s="226">
        <f>ROUND(P518*H518,2)</f>
        <v>0</v>
      </c>
      <c r="L518" s="222" t="s">
        <v>201</v>
      </c>
      <c r="M518" s="47"/>
      <c r="N518" s="227" t="s">
        <v>20</v>
      </c>
      <c r="O518" s="228" t="s">
        <v>43</v>
      </c>
      <c r="P518" s="229">
        <f>I518+J518</f>
        <v>0</v>
      </c>
      <c r="Q518" s="229">
        <f>ROUND(I518*H518,2)</f>
        <v>0</v>
      </c>
      <c r="R518" s="229">
        <f>ROUND(J518*H518,2)</f>
        <v>0</v>
      </c>
      <c r="S518" s="87"/>
      <c r="T518" s="230">
        <f>S518*H518</f>
        <v>0</v>
      </c>
      <c r="U518" s="230">
        <v>0</v>
      </c>
      <c r="V518" s="230">
        <f>U518*H518</f>
        <v>0</v>
      </c>
      <c r="W518" s="230">
        <v>0.0039399999999999999</v>
      </c>
      <c r="X518" s="231">
        <f>W518*H518</f>
        <v>0.060124400000000001</v>
      </c>
      <c r="Y518" s="41"/>
      <c r="Z518" s="41"/>
      <c r="AA518" s="41"/>
      <c r="AB518" s="41"/>
      <c r="AC518" s="41"/>
      <c r="AD518" s="41"/>
      <c r="AE518" s="41"/>
      <c r="AR518" s="232" t="s">
        <v>289</v>
      </c>
      <c r="AT518" s="232" t="s">
        <v>197</v>
      </c>
      <c r="AU518" s="232" t="s">
        <v>84</v>
      </c>
      <c r="AY518" s="20" t="s">
        <v>194</v>
      </c>
      <c r="BE518" s="233">
        <f>IF(O518="základní",K518,0)</f>
        <v>0</v>
      </c>
      <c r="BF518" s="233">
        <f>IF(O518="snížená",K518,0)</f>
        <v>0</v>
      </c>
      <c r="BG518" s="233">
        <f>IF(O518="zákl. přenesená",K518,0)</f>
        <v>0</v>
      </c>
      <c r="BH518" s="233">
        <f>IF(O518="sníž. přenesená",K518,0)</f>
        <v>0</v>
      </c>
      <c r="BI518" s="233">
        <f>IF(O518="nulová",K518,0)</f>
        <v>0</v>
      </c>
      <c r="BJ518" s="20" t="s">
        <v>82</v>
      </c>
      <c r="BK518" s="233">
        <f>ROUND(P518*H518,2)</f>
        <v>0</v>
      </c>
      <c r="BL518" s="20" t="s">
        <v>289</v>
      </c>
      <c r="BM518" s="232" t="s">
        <v>3053</v>
      </c>
    </row>
    <row r="519" s="2" customFormat="1">
      <c r="A519" s="41"/>
      <c r="B519" s="42"/>
      <c r="C519" s="43"/>
      <c r="D519" s="234" t="s">
        <v>204</v>
      </c>
      <c r="E519" s="43"/>
      <c r="F519" s="235" t="s">
        <v>3054</v>
      </c>
      <c r="G519" s="43"/>
      <c r="H519" s="43"/>
      <c r="I519" s="236"/>
      <c r="J519" s="236"/>
      <c r="K519" s="43"/>
      <c r="L519" s="43"/>
      <c r="M519" s="47"/>
      <c r="N519" s="237"/>
      <c r="O519" s="238"/>
      <c r="P519" s="87"/>
      <c r="Q519" s="87"/>
      <c r="R519" s="87"/>
      <c r="S519" s="87"/>
      <c r="T519" s="87"/>
      <c r="U519" s="87"/>
      <c r="V519" s="87"/>
      <c r="W519" s="87"/>
      <c r="X519" s="88"/>
      <c r="Y519" s="41"/>
      <c r="Z519" s="41"/>
      <c r="AA519" s="41"/>
      <c r="AB519" s="41"/>
      <c r="AC519" s="41"/>
      <c r="AD519" s="41"/>
      <c r="AE519" s="41"/>
      <c r="AT519" s="20" t="s">
        <v>204</v>
      </c>
      <c r="AU519" s="20" t="s">
        <v>84</v>
      </c>
    </row>
    <row r="520" s="13" customFormat="1">
      <c r="A520" s="13"/>
      <c r="B520" s="239"/>
      <c r="C520" s="240"/>
      <c r="D520" s="241" t="s">
        <v>206</v>
      </c>
      <c r="E520" s="242" t="s">
        <v>20</v>
      </c>
      <c r="F520" s="243" t="s">
        <v>2774</v>
      </c>
      <c r="G520" s="240"/>
      <c r="H520" s="242" t="s">
        <v>20</v>
      </c>
      <c r="I520" s="244"/>
      <c r="J520" s="244"/>
      <c r="K520" s="240"/>
      <c r="L520" s="240"/>
      <c r="M520" s="245"/>
      <c r="N520" s="246"/>
      <c r="O520" s="247"/>
      <c r="P520" s="247"/>
      <c r="Q520" s="247"/>
      <c r="R520" s="247"/>
      <c r="S520" s="247"/>
      <c r="T520" s="247"/>
      <c r="U520" s="247"/>
      <c r="V520" s="247"/>
      <c r="W520" s="247"/>
      <c r="X520" s="248"/>
      <c r="Y520" s="13"/>
      <c r="Z520" s="13"/>
      <c r="AA520" s="13"/>
      <c r="AB520" s="13"/>
      <c r="AC520" s="13"/>
      <c r="AD520" s="13"/>
      <c r="AE520" s="13"/>
      <c r="AT520" s="249" t="s">
        <v>206</v>
      </c>
      <c r="AU520" s="249" t="s">
        <v>84</v>
      </c>
      <c r="AV520" s="13" t="s">
        <v>82</v>
      </c>
      <c r="AW520" s="13" t="s">
        <v>5</v>
      </c>
      <c r="AX520" s="13" t="s">
        <v>74</v>
      </c>
      <c r="AY520" s="249" t="s">
        <v>194</v>
      </c>
    </row>
    <row r="521" s="13" customFormat="1">
      <c r="A521" s="13"/>
      <c r="B521" s="239"/>
      <c r="C521" s="240"/>
      <c r="D521" s="241" t="s">
        <v>206</v>
      </c>
      <c r="E521" s="242" t="s">
        <v>20</v>
      </c>
      <c r="F521" s="243" t="s">
        <v>3055</v>
      </c>
      <c r="G521" s="240"/>
      <c r="H521" s="242" t="s">
        <v>20</v>
      </c>
      <c r="I521" s="244"/>
      <c r="J521" s="244"/>
      <c r="K521" s="240"/>
      <c r="L521" s="240"/>
      <c r="M521" s="245"/>
      <c r="N521" s="246"/>
      <c r="O521" s="247"/>
      <c r="P521" s="247"/>
      <c r="Q521" s="247"/>
      <c r="R521" s="247"/>
      <c r="S521" s="247"/>
      <c r="T521" s="247"/>
      <c r="U521" s="247"/>
      <c r="V521" s="247"/>
      <c r="W521" s="247"/>
      <c r="X521" s="248"/>
      <c r="Y521" s="13"/>
      <c r="Z521" s="13"/>
      <c r="AA521" s="13"/>
      <c r="AB521" s="13"/>
      <c r="AC521" s="13"/>
      <c r="AD521" s="13"/>
      <c r="AE521" s="13"/>
      <c r="AT521" s="249" t="s">
        <v>206</v>
      </c>
      <c r="AU521" s="249" t="s">
        <v>84</v>
      </c>
      <c r="AV521" s="13" t="s">
        <v>82</v>
      </c>
      <c r="AW521" s="13" t="s">
        <v>5</v>
      </c>
      <c r="AX521" s="13" t="s">
        <v>74</v>
      </c>
      <c r="AY521" s="249" t="s">
        <v>194</v>
      </c>
    </row>
    <row r="522" s="13" customFormat="1">
      <c r="A522" s="13"/>
      <c r="B522" s="239"/>
      <c r="C522" s="240"/>
      <c r="D522" s="241" t="s">
        <v>206</v>
      </c>
      <c r="E522" s="242" t="s">
        <v>20</v>
      </c>
      <c r="F522" s="243" t="s">
        <v>3056</v>
      </c>
      <c r="G522" s="240"/>
      <c r="H522" s="242" t="s">
        <v>20</v>
      </c>
      <c r="I522" s="244"/>
      <c r="J522" s="244"/>
      <c r="K522" s="240"/>
      <c r="L522" s="240"/>
      <c r="M522" s="245"/>
      <c r="N522" s="246"/>
      <c r="O522" s="247"/>
      <c r="P522" s="247"/>
      <c r="Q522" s="247"/>
      <c r="R522" s="247"/>
      <c r="S522" s="247"/>
      <c r="T522" s="247"/>
      <c r="U522" s="247"/>
      <c r="V522" s="247"/>
      <c r="W522" s="247"/>
      <c r="X522" s="248"/>
      <c r="Y522" s="13"/>
      <c r="Z522" s="13"/>
      <c r="AA522" s="13"/>
      <c r="AB522" s="13"/>
      <c r="AC522" s="13"/>
      <c r="AD522" s="13"/>
      <c r="AE522" s="13"/>
      <c r="AT522" s="249" t="s">
        <v>206</v>
      </c>
      <c r="AU522" s="249" t="s">
        <v>84</v>
      </c>
      <c r="AV522" s="13" t="s">
        <v>82</v>
      </c>
      <c r="AW522" s="13" t="s">
        <v>5</v>
      </c>
      <c r="AX522" s="13" t="s">
        <v>74</v>
      </c>
      <c r="AY522" s="249" t="s">
        <v>194</v>
      </c>
    </row>
    <row r="523" s="14" customFormat="1">
      <c r="A523" s="14"/>
      <c r="B523" s="250"/>
      <c r="C523" s="251"/>
      <c r="D523" s="241" t="s">
        <v>206</v>
      </c>
      <c r="E523" s="252" t="s">
        <v>20</v>
      </c>
      <c r="F523" s="253" t="s">
        <v>3057</v>
      </c>
      <c r="G523" s="251"/>
      <c r="H523" s="254">
        <v>15.26</v>
      </c>
      <c r="I523" s="255"/>
      <c r="J523" s="255"/>
      <c r="K523" s="251"/>
      <c r="L523" s="251"/>
      <c r="M523" s="256"/>
      <c r="N523" s="257"/>
      <c r="O523" s="258"/>
      <c r="P523" s="258"/>
      <c r="Q523" s="258"/>
      <c r="R523" s="258"/>
      <c r="S523" s="258"/>
      <c r="T523" s="258"/>
      <c r="U523" s="258"/>
      <c r="V523" s="258"/>
      <c r="W523" s="258"/>
      <c r="X523" s="259"/>
      <c r="Y523" s="14"/>
      <c r="Z523" s="14"/>
      <c r="AA523" s="14"/>
      <c r="AB523" s="14"/>
      <c r="AC523" s="14"/>
      <c r="AD523" s="14"/>
      <c r="AE523" s="14"/>
      <c r="AT523" s="260" t="s">
        <v>206</v>
      </c>
      <c r="AU523" s="260" t="s">
        <v>84</v>
      </c>
      <c r="AV523" s="14" t="s">
        <v>84</v>
      </c>
      <c r="AW523" s="14" t="s">
        <v>5</v>
      </c>
      <c r="AX523" s="14" t="s">
        <v>74</v>
      </c>
      <c r="AY523" s="260" t="s">
        <v>194</v>
      </c>
    </row>
    <row r="524" s="15" customFormat="1">
      <c r="A524" s="15"/>
      <c r="B524" s="261"/>
      <c r="C524" s="262"/>
      <c r="D524" s="241" t="s">
        <v>206</v>
      </c>
      <c r="E524" s="263" t="s">
        <v>20</v>
      </c>
      <c r="F524" s="264" t="s">
        <v>210</v>
      </c>
      <c r="G524" s="262"/>
      <c r="H524" s="265">
        <v>15.26</v>
      </c>
      <c r="I524" s="266"/>
      <c r="J524" s="266"/>
      <c r="K524" s="262"/>
      <c r="L524" s="262"/>
      <c r="M524" s="267"/>
      <c r="N524" s="268"/>
      <c r="O524" s="269"/>
      <c r="P524" s="269"/>
      <c r="Q524" s="269"/>
      <c r="R524" s="269"/>
      <c r="S524" s="269"/>
      <c r="T524" s="269"/>
      <c r="U524" s="269"/>
      <c r="V524" s="269"/>
      <c r="W524" s="269"/>
      <c r="X524" s="270"/>
      <c r="Y524" s="15"/>
      <c r="Z524" s="15"/>
      <c r="AA524" s="15"/>
      <c r="AB524" s="15"/>
      <c r="AC524" s="15"/>
      <c r="AD524" s="15"/>
      <c r="AE524" s="15"/>
      <c r="AT524" s="271" t="s">
        <v>206</v>
      </c>
      <c r="AU524" s="271" t="s">
        <v>84</v>
      </c>
      <c r="AV524" s="15" t="s">
        <v>202</v>
      </c>
      <c r="AW524" s="15" t="s">
        <v>5</v>
      </c>
      <c r="AX524" s="15" t="s">
        <v>82</v>
      </c>
      <c r="AY524" s="271" t="s">
        <v>194</v>
      </c>
    </row>
    <row r="525" s="12" customFormat="1" ht="22.8" customHeight="1">
      <c r="A525" s="12"/>
      <c r="B525" s="203"/>
      <c r="C525" s="204"/>
      <c r="D525" s="205" t="s">
        <v>73</v>
      </c>
      <c r="E525" s="218" t="s">
        <v>3058</v>
      </c>
      <c r="F525" s="218" t="s">
        <v>3059</v>
      </c>
      <c r="G525" s="204"/>
      <c r="H525" s="204"/>
      <c r="I525" s="207"/>
      <c r="J525" s="207"/>
      <c r="K525" s="219">
        <f>BK525</f>
        <v>0</v>
      </c>
      <c r="L525" s="204"/>
      <c r="M525" s="209"/>
      <c r="N525" s="210"/>
      <c r="O525" s="211"/>
      <c r="P525" s="211"/>
      <c r="Q525" s="212">
        <f>SUM(Q526:Q571)</f>
        <v>0</v>
      </c>
      <c r="R525" s="212">
        <f>SUM(R526:R571)</f>
        <v>0</v>
      </c>
      <c r="S525" s="211"/>
      <c r="T525" s="213">
        <f>SUM(T526:T571)</f>
        <v>0</v>
      </c>
      <c r="U525" s="211"/>
      <c r="V525" s="213">
        <f>SUM(V526:V571)</f>
        <v>0</v>
      </c>
      <c r="W525" s="211"/>
      <c r="X525" s="214">
        <f>SUM(X526:X571)</f>
        <v>0.57550000000000012</v>
      </c>
      <c r="Y525" s="12"/>
      <c r="Z525" s="12"/>
      <c r="AA525" s="12"/>
      <c r="AB525" s="12"/>
      <c r="AC525" s="12"/>
      <c r="AD525" s="12"/>
      <c r="AE525" s="12"/>
      <c r="AR525" s="215" t="s">
        <v>84</v>
      </c>
      <c r="AT525" s="216" t="s">
        <v>73</v>
      </c>
      <c r="AU525" s="216" t="s">
        <v>82</v>
      </c>
      <c r="AY525" s="215" t="s">
        <v>194</v>
      </c>
      <c r="BK525" s="217">
        <f>SUM(BK526:BK571)</f>
        <v>0</v>
      </c>
    </row>
    <row r="526" s="2" customFormat="1" ht="24.15" customHeight="1">
      <c r="A526" s="41"/>
      <c r="B526" s="42"/>
      <c r="C526" s="220" t="s">
        <v>361</v>
      </c>
      <c r="D526" s="220" t="s">
        <v>197</v>
      </c>
      <c r="E526" s="221" t="s">
        <v>3060</v>
      </c>
      <c r="F526" s="222" t="s">
        <v>2974</v>
      </c>
      <c r="G526" s="223" t="s">
        <v>503</v>
      </c>
      <c r="H526" s="224">
        <v>23</v>
      </c>
      <c r="I526" s="225"/>
      <c r="J526" s="225"/>
      <c r="K526" s="226">
        <f>ROUND(P526*H526,2)</f>
        <v>0</v>
      </c>
      <c r="L526" s="222" t="s">
        <v>201</v>
      </c>
      <c r="M526" s="47"/>
      <c r="N526" s="227" t="s">
        <v>20</v>
      </c>
      <c r="O526" s="228" t="s">
        <v>43</v>
      </c>
      <c r="P526" s="229">
        <f>I526+J526</f>
        <v>0</v>
      </c>
      <c r="Q526" s="229">
        <f>ROUND(I526*H526,2)</f>
        <v>0</v>
      </c>
      <c r="R526" s="229">
        <f>ROUND(J526*H526,2)</f>
        <v>0</v>
      </c>
      <c r="S526" s="87"/>
      <c r="T526" s="230">
        <f>S526*H526</f>
        <v>0</v>
      </c>
      <c r="U526" s="230">
        <v>0</v>
      </c>
      <c r="V526" s="230">
        <f>U526*H526</f>
        <v>0</v>
      </c>
      <c r="W526" s="230">
        <v>0.012500000000000001</v>
      </c>
      <c r="X526" s="231">
        <f>W526*H526</f>
        <v>0.28750000000000003</v>
      </c>
      <c r="Y526" s="41"/>
      <c r="Z526" s="41"/>
      <c r="AA526" s="41"/>
      <c r="AB526" s="41"/>
      <c r="AC526" s="41"/>
      <c r="AD526" s="41"/>
      <c r="AE526" s="41"/>
      <c r="AR526" s="232" t="s">
        <v>289</v>
      </c>
      <c r="AT526" s="232" t="s">
        <v>197</v>
      </c>
      <c r="AU526" s="232" t="s">
        <v>84</v>
      </c>
      <c r="AY526" s="20" t="s">
        <v>194</v>
      </c>
      <c r="BE526" s="233">
        <f>IF(O526="základní",K526,0)</f>
        <v>0</v>
      </c>
      <c r="BF526" s="233">
        <f>IF(O526="snížená",K526,0)</f>
        <v>0</v>
      </c>
      <c r="BG526" s="233">
        <f>IF(O526="zákl. přenesená",K526,0)</f>
        <v>0</v>
      </c>
      <c r="BH526" s="233">
        <f>IF(O526="sníž. přenesená",K526,0)</f>
        <v>0</v>
      </c>
      <c r="BI526" s="233">
        <f>IF(O526="nulová",K526,0)</f>
        <v>0</v>
      </c>
      <c r="BJ526" s="20" t="s">
        <v>82</v>
      </c>
      <c r="BK526" s="233">
        <f>ROUND(P526*H526,2)</f>
        <v>0</v>
      </c>
      <c r="BL526" s="20" t="s">
        <v>289</v>
      </c>
      <c r="BM526" s="232" t="s">
        <v>3061</v>
      </c>
    </row>
    <row r="527" s="2" customFormat="1">
      <c r="A527" s="41"/>
      <c r="B527" s="42"/>
      <c r="C527" s="43"/>
      <c r="D527" s="234" t="s">
        <v>204</v>
      </c>
      <c r="E527" s="43"/>
      <c r="F527" s="235" t="s">
        <v>3062</v>
      </c>
      <c r="G527" s="43"/>
      <c r="H527" s="43"/>
      <c r="I527" s="236"/>
      <c r="J527" s="236"/>
      <c r="K527" s="43"/>
      <c r="L527" s="43"/>
      <c r="M527" s="47"/>
      <c r="N527" s="237"/>
      <c r="O527" s="238"/>
      <c r="P527" s="87"/>
      <c r="Q527" s="87"/>
      <c r="R527" s="87"/>
      <c r="S527" s="87"/>
      <c r="T527" s="87"/>
      <c r="U527" s="87"/>
      <c r="V527" s="87"/>
      <c r="W527" s="87"/>
      <c r="X527" s="88"/>
      <c r="Y527" s="41"/>
      <c r="Z527" s="41"/>
      <c r="AA527" s="41"/>
      <c r="AB527" s="41"/>
      <c r="AC527" s="41"/>
      <c r="AD527" s="41"/>
      <c r="AE527" s="41"/>
      <c r="AT527" s="20" t="s">
        <v>204</v>
      </c>
      <c r="AU527" s="20" t="s">
        <v>84</v>
      </c>
    </row>
    <row r="528" s="13" customFormat="1">
      <c r="A528" s="13"/>
      <c r="B528" s="239"/>
      <c r="C528" s="240"/>
      <c r="D528" s="241" t="s">
        <v>206</v>
      </c>
      <c r="E528" s="242" t="s">
        <v>20</v>
      </c>
      <c r="F528" s="243" t="s">
        <v>2774</v>
      </c>
      <c r="G528" s="240"/>
      <c r="H528" s="242" t="s">
        <v>20</v>
      </c>
      <c r="I528" s="244"/>
      <c r="J528" s="244"/>
      <c r="K528" s="240"/>
      <c r="L528" s="240"/>
      <c r="M528" s="245"/>
      <c r="N528" s="246"/>
      <c r="O528" s="247"/>
      <c r="P528" s="247"/>
      <c r="Q528" s="247"/>
      <c r="R528" s="247"/>
      <c r="S528" s="247"/>
      <c r="T528" s="247"/>
      <c r="U528" s="247"/>
      <c r="V528" s="247"/>
      <c r="W528" s="247"/>
      <c r="X528" s="248"/>
      <c r="Y528" s="13"/>
      <c r="Z528" s="13"/>
      <c r="AA528" s="13"/>
      <c r="AB528" s="13"/>
      <c r="AC528" s="13"/>
      <c r="AD528" s="13"/>
      <c r="AE528" s="13"/>
      <c r="AT528" s="249" t="s">
        <v>206</v>
      </c>
      <c r="AU528" s="249" t="s">
        <v>84</v>
      </c>
      <c r="AV528" s="13" t="s">
        <v>82</v>
      </c>
      <c r="AW528" s="13" t="s">
        <v>5</v>
      </c>
      <c r="AX528" s="13" t="s">
        <v>74</v>
      </c>
      <c r="AY528" s="249" t="s">
        <v>194</v>
      </c>
    </row>
    <row r="529" s="13" customFormat="1">
      <c r="A529" s="13"/>
      <c r="B529" s="239"/>
      <c r="C529" s="240"/>
      <c r="D529" s="241" t="s">
        <v>206</v>
      </c>
      <c r="E529" s="242" t="s">
        <v>20</v>
      </c>
      <c r="F529" s="243" t="s">
        <v>3063</v>
      </c>
      <c r="G529" s="240"/>
      <c r="H529" s="242" t="s">
        <v>20</v>
      </c>
      <c r="I529" s="244"/>
      <c r="J529" s="244"/>
      <c r="K529" s="240"/>
      <c r="L529" s="240"/>
      <c r="M529" s="245"/>
      <c r="N529" s="246"/>
      <c r="O529" s="247"/>
      <c r="P529" s="247"/>
      <c r="Q529" s="247"/>
      <c r="R529" s="247"/>
      <c r="S529" s="247"/>
      <c r="T529" s="247"/>
      <c r="U529" s="247"/>
      <c r="V529" s="247"/>
      <c r="W529" s="247"/>
      <c r="X529" s="248"/>
      <c r="Y529" s="13"/>
      <c r="Z529" s="13"/>
      <c r="AA529" s="13"/>
      <c r="AB529" s="13"/>
      <c r="AC529" s="13"/>
      <c r="AD529" s="13"/>
      <c r="AE529" s="13"/>
      <c r="AT529" s="249" t="s">
        <v>206</v>
      </c>
      <c r="AU529" s="249" t="s">
        <v>84</v>
      </c>
      <c r="AV529" s="13" t="s">
        <v>82</v>
      </c>
      <c r="AW529" s="13" t="s">
        <v>5</v>
      </c>
      <c r="AX529" s="13" t="s">
        <v>74</v>
      </c>
      <c r="AY529" s="249" t="s">
        <v>194</v>
      </c>
    </row>
    <row r="530" s="13" customFormat="1">
      <c r="A530" s="13"/>
      <c r="B530" s="239"/>
      <c r="C530" s="240"/>
      <c r="D530" s="241" t="s">
        <v>206</v>
      </c>
      <c r="E530" s="242" t="s">
        <v>20</v>
      </c>
      <c r="F530" s="243" t="s">
        <v>3064</v>
      </c>
      <c r="G530" s="240"/>
      <c r="H530" s="242" t="s">
        <v>20</v>
      </c>
      <c r="I530" s="244"/>
      <c r="J530" s="244"/>
      <c r="K530" s="240"/>
      <c r="L530" s="240"/>
      <c r="M530" s="245"/>
      <c r="N530" s="246"/>
      <c r="O530" s="247"/>
      <c r="P530" s="247"/>
      <c r="Q530" s="247"/>
      <c r="R530" s="247"/>
      <c r="S530" s="247"/>
      <c r="T530" s="247"/>
      <c r="U530" s="247"/>
      <c r="V530" s="247"/>
      <c r="W530" s="247"/>
      <c r="X530" s="248"/>
      <c r="Y530" s="13"/>
      <c r="Z530" s="13"/>
      <c r="AA530" s="13"/>
      <c r="AB530" s="13"/>
      <c r="AC530" s="13"/>
      <c r="AD530" s="13"/>
      <c r="AE530" s="13"/>
      <c r="AT530" s="249" t="s">
        <v>206</v>
      </c>
      <c r="AU530" s="249" t="s">
        <v>84</v>
      </c>
      <c r="AV530" s="13" t="s">
        <v>82</v>
      </c>
      <c r="AW530" s="13" t="s">
        <v>5</v>
      </c>
      <c r="AX530" s="13" t="s">
        <v>74</v>
      </c>
      <c r="AY530" s="249" t="s">
        <v>194</v>
      </c>
    </row>
    <row r="531" s="14" customFormat="1">
      <c r="A531" s="14"/>
      <c r="B531" s="250"/>
      <c r="C531" s="251"/>
      <c r="D531" s="241" t="s">
        <v>206</v>
      </c>
      <c r="E531" s="252" t="s">
        <v>20</v>
      </c>
      <c r="F531" s="253" t="s">
        <v>2890</v>
      </c>
      <c r="G531" s="251"/>
      <c r="H531" s="254">
        <v>4</v>
      </c>
      <c r="I531" s="255"/>
      <c r="J531" s="255"/>
      <c r="K531" s="251"/>
      <c r="L531" s="251"/>
      <c r="M531" s="256"/>
      <c r="N531" s="257"/>
      <c r="O531" s="258"/>
      <c r="P531" s="258"/>
      <c r="Q531" s="258"/>
      <c r="R531" s="258"/>
      <c r="S531" s="258"/>
      <c r="T531" s="258"/>
      <c r="U531" s="258"/>
      <c r="V531" s="258"/>
      <c r="W531" s="258"/>
      <c r="X531" s="259"/>
      <c r="Y531" s="14"/>
      <c r="Z531" s="14"/>
      <c r="AA531" s="14"/>
      <c r="AB531" s="14"/>
      <c r="AC531" s="14"/>
      <c r="AD531" s="14"/>
      <c r="AE531" s="14"/>
      <c r="AT531" s="260" t="s">
        <v>206</v>
      </c>
      <c r="AU531" s="260" t="s">
        <v>84</v>
      </c>
      <c r="AV531" s="14" t="s">
        <v>84</v>
      </c>
      <c r="AW531" s="14" t="s">
        <v>5</v>
      </c>
      <c r="AX531" s="14" t="s">
        <v>74</v>
      </c>
      <c r="AY531" s="260" t="s">
        <v>194</v>
      </c>
    </row>
    <row r="532" s="13" customFormat="1">
      <c r="A532" s="13"/>
      <c r="B532" s="239"/>
      <c r="C532" s="240"/>
      <c r="D532" s="241" t="s">
        <v>206</v>
      </c>
      <c r="E532" s="242" t="s">
        <v>20</v>
      </c>
      <c r="F532" s="243" t="s">
        <v>2780</v>
      </c>
      <c r="G532" s="240"/>
      <c r="H532" s="242" t="s">
        <v>20</v>
      </c>
      <c r="I532" s="244"/>
      <c r="J532" s="244"/>
      <c r="K532" s="240"/>
      <c r="L532" s="240"/>
      <c r="M532" s="245"/>
      <c r="N532" s="246"/>
      <c r="O532" s="247"/>
      <c r="P532" s="247"/>
      <c r="Q532" s="247"/>
      <c r="R532" s="247"/>
      <c r="S532" s="247"/>
      <c r="T532" s="247"/>
      <c r="U532" s="247"/>
      <c r="V532" s="247"/>
      <c r="W532" s="247"/>
      <c r="X532" s="248"/>
      <c r="Y532" s="13"/>
      <c r="Z532" s="13"/>
      <c r="AA532" s="13"/>
      <c r="AB532" s="13"/>
      <c r="AC532" s="13"/>
      <c r="AD532" s="13"/>
      <c r="AE532" s="13"/>
      <c r="AT532" s="249" t="s">
        <v>206</v>
      </c>
      <c r="AU532" s="249" t="s">
        <v>84</v>
      </c>
      <c r="AV532" s="13" t="s">
        <v>82</v>
      </c>
      <c r="AW532" s="13" t="s">
        <v>5</v>
      </c>
      <c r="AX532" s="13" t="s">
        <v>74</v>
      </c>
      <c r="AY532" s="249" t="s">
        <v>194</v>
      </c>
    </row>
    <row r="533" s="13" customFormat="1">
      <c r="A533" s="13"/>
      <c r="B533" s="239"/>
      <c r="C533" s="240"/>
      <c r="D533" s="241" t="s">
        <v>206</v>
      </c>
      <c r="E533" s="242" t="s">
        <v>20</v>
      </c>
      <c r="F533" s="243" t="s">
        <v>2774</v>
      </c>
      <c r="G533" s="240"/>
      <c r="H533" s="242" t="s">
        <v>20</v>
      </c>
      <c r="I533" s="244"/>
      <c r="J533" s="244"/>
      <c r="K533" s="240"/>
      <c r="L533" s="240"/>
      <c r="M533" s="245"/>
      <c r="N533" s="246"/>
      <c r="O533" s="247"/>
      <c r="P533" s="247"/>
      <c r="Q533" s="247"/>
      <c r="R533" s="247"/>
      <c r="S533" s="247"/>
      <c r="T533" s="247"/>
      <c r="U533" s="247"/>
      <c r="V533" s="247"/>
      <c r="W533" s="247"/>
      <c r="X533" s="248"/>
      <c r="Y533" s="13"/>
      <c r="Z533" s="13"/>
      <c r="AA533" s="13"/>
      <c r="AB533" s="13"/>
      <c r="AC533" s="13"/>
      <c r="AD533" s="13"/>
      <c r="AE533" s="13"/>
      <c r="AT533" s="249" t="s">
        <v>206</v>
      </c>
      <c r="AU533" s="249" t="s">
        <v>84</v>
      </c>
      <c r="AV533" s="13" t="s">
        <v>82</v>
      </c>
      <c r="AW533" s="13" t="s">
        <v>5</v>
      </c>
      <c r="AX533" s="13" t="s">
        <v>74</v>
      </c>
      <c r="AY533" s="249" t="s">
        <v>194</v>
      </c>
    </row>
    <row r="534" s="13" customFormat="1">
      <c r="A534" s="13"/>
      <c r="B534" s="239"/>
      <c r="C534" s="240"/>
      <c r="D534" s="241" t="s">
        <v>206</v>
      </c>
      <c r="E534" s="242" t="s">
        <v>20</v>
      </c>
      <c r="F534" s="243" t="s">
        <v>3063</v>
      </c>
      <c r="G534" s="240"/>
      <c r="H534" s="242" t="s">
        <v>20</v>
      </c>
      <c r="I534" s="244"/>
      <c r="J534" s="244"/>
      <c r="K534" s="240"/>
      <c r="L534" s="240"/>
      <c r="M534" s="245"/>
      <c r="N534" s="246"/>
      <c r="O534" s="247"/>
      <c r="P534" s="247"/>
      <c r="Q534" s="247"/>
      <c r="R534" s="247"/>
      <c r="S534" s="247"/>
      <c r="T534" s="247"/>
      <c r="U534" s="247"/>
      <c r="V534" s="247"/>
      <c r="W534" s="247"/>
      <c r="X534" s="248"/>
      <c r="Y534" s="13"/>
      <c r="Z534" s="13"/>
      <c r="AA534" s="13"/>
      <c r="AB534" s="13"/>
      <c r="AC534" s="13"/>
      <c r="AD534" s="13"/>
      <c r="AE534" s="13"/>
      <c r="AT534" s="249" t="s">
        <v>206</v>
      </c>
      <c r="AU534" s="249" t="s">
        <v>84</v>
      </c>
      <c r="AV534" s="13" t="s">
        <v>82</v>
      </c>
      <c r="AW534" s="13" t="s">
        <v>5</v>
      </c>
      <c r="AX534" s="13" t="s">
        <v>74</v>
      </c>
      <c r="AY534" s="249" t="s">
        <v>194</v>
      </c>
    </row>
    <row r="535" s="13" customFormat="1">
      <c r="A535" s="13"/>
      <c r="B535" s="239"/>
      <c r="C535" s="240"/>
      <c r="D535" s="241" t="s">
        <v>206</v>
      </c>
      <c r="E535" s="242" t="s">
        <v>20</v>
      </c>
      <c r="F535" s="243" t="s">
        <v>3064</v>
      </c>
      <c r="G535" s="240"/>
      <c r="H535" s="242" t="s">
        <v>20</v>
      </c>
      <c r="I535" s="244"/>
      <c r="J535" s="244"/>
      <c r="K535" s="240"/>
      <c r="L535" s="240"/>
      <c r="M535" s="245"/>
      <c r="N535" s="246"/>
      <c r="O535" s="247"/>
      <c r="P535" s="247"/>
      <c r="Q535" s="247"/>
      <c r="R535" s="247"/>
      <c r="S535" s="247"/>
      <c r="T535" s="247"/>
      <c r="U535" s="247"/>
      <c r="V535" s="247"/>
      <c r="W535" s="247"/>
      <c r="X535" s="248"/>
      <c r="Y535" s="13"/>
      <c r="Z535" s="13"/>
      <c r="AA535" s="13"/>
      <c r="AB535" s="13"/>
      <c r="AC535" s="13"/>
      <c r="AD535" s="13"/>
      <c r="AE535" s="13"/>
      <c r="AT535" s="249" t="s">
        <v>206</v>
      </c>
      <c r="AU535" s="249" t="s">
        <v>84</v>
      </c>
      <c r="AV535" s="13" t="s">
        <v>82</v>
      </c>
      <c r="AW535" s="13" t="s">
        <v>5</v>
      </c>
      <c r="AX535" s="13" t="s">
        <v>74</v>
      </c>
      <c r="AY535" s="249" t="s">
        <v>194</v>
      </c>
    </row>
    <row r="536" s="14" customFormat="1">
      <c r="A536" s="14"/>
      <c r="B536" s="250"/>
      <c r="C536" s="251"/>
      <c r="D536" s="241" t="s">
        <v>206</v>
      </c>
      <c r="E536" s="252" t="s">
        <v>20</v>
      </c>
      <c r="F536" s="253" t="s">
        <v>215</v>
      </c>
      <c r="G536" s="251"/>
      <c r="H536" s="254">
        <v>3</v>
      </c>
      <c r="I536" s="255"/>
      <c r="J536" s="255"/>
      <c r="K536" s="251"/>
      <c r="L536" s="251"/>
      <c r="M536" s="256"/>
      <c r="N536" s="257"/>
      <c r="O536" s="258"/>
      <c r="P536" s="258"/>
      <c r="Q536" s="258"/>
      <c r="R536" s="258"/>
      <c r="S536" s="258"/>
      <c r="T536" s="258"/>
      <c r="U536" s="258"/>
      <c r="V536" s="258"/>
      <c r="W536" s="258"/>
      <c r="X536" s="259"/>
      <c r="Y536" s="14"/>
      <c r="Z536" s="14"/>
      <c r="AA536" s="14"/>
      <c r="AB536" s="14"/>
      <c r="AC536" s="14"/>
      <c r="AD536" s="14"/>
      <c r="AE536" s="14"/>
      <c r="AT536" s="260" t="s">
        <v>206</v>
      </c>
      <c r="AU536" s="260" t="s">
        <v>84</v>
      </c>
      <c r="AV536" s="14" t="s">
        <v>84</v>
      </c>
      <c r="AW536" s="14" t="s">
        <v>5</v>
      </c>
      <c r="AX536" s="14" t="s">
        <v>74</v>
      </c>
      <c r="AY536" s="260" t="s">
        <v>194</v>
      </c>
    </row>
    <row r="537" s="13" customFormat="1">
      <c r="A537" s="13"/>
      <c r="B537" s="239"/>
      <c r="C537" s="240"/>
      <c r="D537" s="241" t="s">
        <v>206</v>
      </c>
      <c r="E537" s="242" t="s">
        <v>20</v>
      </c>
      <c r="F537" s="243" t="s">
        <v>2780</v>
      </c>
      <c r="G537" s="240"/>
      <c r="H537" s="242" t="s">
        <v>20</v>
      </c>
      <c r="I537" s="244"/>
      <c r="J537" s="244"/>
      <c r="K537" s="240"/>
      <c r="L537" s="240"/>
      <c r="M537" s="245"/>
      <c r="N537" s="246"/>
      <c r="O537" s="247"/>
      <c r="P537" s="247"/>
      <c r="Q537" s="247"/>
      <c r="R537" s="247"/>
      <c r="S537" s="247"/>
      <c r="T537" s="247"/>
      <c r="U537" s="247"/>
      <c r="V537" s="247"/>
      <c r="W537" s="247"/>
      <c r="X537" s="248"/>
      <c r="Y537" s="13"/>
      <c r="Z537" s="13"/>
      <c r="AA537" s="13"/>
      <c r="AB537" s="13"/>
      <c r="AC537" s="13"/>
      <c r="AD537" s="13"/>
      <c r="AE537" s="13"/>
      <c r="AT537" s="249" t="s">
        <v>206</v>
      </c>
      <c r="AU537" s="249" t="s">
        <v>84</v>
      </c>
      <c r="AV537" s="13" t="s">
        <v>82</v>
      </c>
      <c r="AW537" s="13" t="s">
        <v>5</v>
      </c>
      <c r="AX537" s="13" t="s">
        <v>74</v>
      </c>
      <c r="AY537" s="249" t="s">
        <v>194</v>
      </c>
    </row>
    <row r="538" s="13" customFormat="1">
      <c r="A538" s="13"/>
      <c r="B538" s="239"/>
      <c r="C538" s="240"/>
      <c r="D538" s="241" t="s">
        <v>206</v>
      </c>
      <c r="E538" s="242" t="s">
        <v>20</v>
      </c>
      <c r="F538" s="243" t="s">
        <v>2774</v>
      </c>
      <c r="G538" s="240"/>
      <c r="H538" s="242" t="s">
        <v>20</v>
      </c>
      <c r="I538" s="244"/>
      <c r="J538" s="244"/>
      <c r="K538" s="240"/>
      <c r="L538" s="240"/>
      <c r="M538" s="245"/>
      <c r="N538" s="246"/>
      <c r="O538" s="247"/>
      <c r="P538" s="247"/>
      <c r="Q538" s="247"/>
      <c r="R538" s="247"/>
      <c r="S538" s="247"/>
      <c r="T538" s="247"/>
      <c r="U538" s="247"/>
      <c r="V538" s="247"/>
      <c r="W538" s="247"/>
      <c r="X538" s="248"/>
      <c r="Y538" s="13"/>
      <c r="Z538" s="13"/>
      <c r="AA538" s="13"/>
      <c r="AB538" s="13"/>
      <c r="AC538" s="13"/>
      <c r="AD538" s="13"/>
      <c r="AE538" s="13"/>
      <c r="AT538" s="249" t="s">
        <v>206</v>
      </c>
      <c r="AU538" s="249" t="s">
        <v>84</v>
      </c>
      <c r="AV538" s="13" t="s">
        <v>82</v>
      </c>
      <c r="AW538" s="13" t="s">
        <v>5</v>
      </c>
      <c r="AX538" s="13" t="s">
        <v>74</v>
      </c>
      <c r="AY538" s="249" t="s">
        <v>194</v>
      </c>
    </row>
    <row r="539" s="13" customFormat="1">
      <c r="A539" s="13"/>
      <c r="B539" s="239"/>
      <c r="C539" s="240"/>
      <c r="D539" s="241" t="s">
        <v>206</v>
      </c>
      <c r="E539" s="242" t="s">
        <v>20</v>
      </c>
      <c r="F539" s="243" t="s">
        <v>3063</v>
      </c>
      <c r="G539" s="240"/>
      <c r="H539" s="242" t="s">
        <v>20</v>
      </c>
      <c r="I539" s="244"/>
      <c r="J539" s="244"/>
      <c r="K539" s="240"/>
      <c r="L539" s="240"/>
      <c r="M539" s="245"/>
      <c r="N539" s="246"/>
      <c r="O539" s="247"/>
      <c r="P539" s="247"/>
      <c r="Q539" s="247"/>
      <c r="R539" s="247"/>
      <c r="S539" s="247"/>
      <c r="T539" s="247"/>
      <c r="U539" s="247"/>
      <c r="V539" s="247"/>
      <c r="W539" s="247"/>
      <c r="X539" s="248"/>
      <c r="Y539" s="13"/>
      <c r="Z539" s="13"/>
      <c r="AA539" s="13"/>
      <c r="AB539" s="13"/>
      <c r="AC539" s="13"/>
      <c r="AD539" s="13"/>
      <c r="AE539" s="13"/>
      <c r="AT539" s="249" t="s">
        <v>206</v>
      </c>
      <c r="AU539" s="249" t="s">
        <v>84</v>
      </c>
      <c r="AV539" s="13" t="s">
        <v>82</v>
      </c>
      <c r="AW539" s="13" t="s">
        <v>5</v>
      </c>
      <c r="AX539" s="13" t="s">
        <v>74</v>
      </c>
      <c r="AY539" s="249" t="s">
        <v>194</v>
      </c>
    </row>
    <row r="540" s="13" customFormat="1">
      <c r="A540" s="13"/>
      <c r="B540" s="239"/>
      <c r="C540" s="240"/>
      <c r="D540" s="241" t="s">
        <v>206</v>
      </c>
      <c r="E540" s="242" t="s">
        <v>20</v>
      </c>
      <c r="F540" s="243" t="s">
        <v>3064</v>
      </c>
      <c r="G540" s="240"/>
      <c r="H540" s="242" t="s">
        <v>20</v>
      </c>
      <c r="I540" s="244"/>
      <c r="J540" s="244"/>
      <c r="K540" s="240"/>
      <c r="L540" s="240"/>
      <c r="M540" s="245"/>
      <c r="N540" s="246"/>
      <c r="O540" s="247"/>
      <c r="P540" s="247"/>
      <c r="Q540" s="247"/>
      <c r="R540" s="247"/>
      <c r="S540" s="247"/>
      <c r="T540" s="247"/>
      <c r="U540" s="247"/>
      <c r="V540" s="247"/>
      <c r="W540" s="247"/>
      <c r="X540" s="248"/>
      <c r="Y540" s="13"/>
      <c r="Z540" s="13"/>
      <c r="AA540" s="13"/>
      <c r="AB540" s="13"/>
      <c r="AC540" s="13"/>
      <c r="AD540" s="13"/>
      <c r="AE540" s="13"/>
      <c r="AT540" s="249" t="s">
        <v>206</v>
      </c>
      <c r="AU540" s="249" t="s">
        <v>84</v>
      </c>
      <c r="AV540" s="13" t="s">
        <v>82</v>
      </c>
      <c r="AW540" s="13" t="s">
        <v>5</v>
      </c>
      <c r="AX540" s="13" t="s">
        <v>74</v>
      </c>
      <c r="AY540" s="249" t="s">
        <v>194</v>
      </c>
    </row>
    <row r="541" s="14" customFormat="1">
      <c r="A541" s="14"/>
      <c r="B541" s="250"/>
      <c r="C541" s="251"/>
      <c r="D541" s="241" t="s">
        <v>206</v>
      </c>
      <c r="E541" s="252" t="s">
        <v>20</v>
      </c>
      <c r="F541" s="253" t="s">
        <v>3065</v>
      </c>
      <c r="G541" s="251"/>
      <c r="H541" s="254">
        <v>12</v>
      </c>
      <c r="I541" s="255"/>
      <c r="J541" s="255"/>
      <c r="K541" s="251"/>
      <c r="L541" s="251"/>
      <c r="M541" s="256"/>
      <c r="N541" s="257"/>
      <c r="O541" s="258"/>
      <c r="P541" s="258"/>
      <c r="Q541" s="258"/>
      <c r="R541" s="258"/>
      <c r="S541" s="258"/>
      <c r="T541" s="258"/>
      <c r="U541" s="258"/>
      <c r="V541" s="258"/>
      <c r="W541" s="258"/>
      <c r="X541" s="259"/>
      <c r="Y541" s="14"/>
      <c r="Z541" s="14"/>
      <c r="AA541" s="14"/>
      <c r="AB541" s="14"/>
      <c r="AC541" s="14"/>
      <c r="AD541" s="14"/>
      <c r="AE541" s="14"/>
      <c r="AT541" s="260" t="s">
        <v>206</v>
      </c>
      <c r="AU541" s="260" t="s">
        <v>84</v>
      </c>
      <c r="AV541" s="14" t="s">
        <v>84</v>
      </c>
      <c r="AW541" s="14" t="s">
        <v>5</v>
      </c>
      <c r="AX541" s="14" t="s">
        <v>74</v>
      </c>
      <c r="AY541" s="260" t="s">
        <v>194</v>
      </c>
    </row>
    <row r="542" s="13" customFormat="1">
      <c r="A542" s="13"/>
      <c r="B542" s="239"/>
      <c r="C542" s="240"/>
      <c r="D542" s="241" t="s">
        <v>206</v>
      </c>
      <c r="E542" s="242" t="s">
        <v>20</v>
      </c>
      <c r="F542" s="243" t="s">
        <v>2782</v>
      </c>
      <c r="G542" s="240"/>
      <c r="H542" s="242" t="s">
        <v>20</v>
      </c>
      <c r="I542" s="244"/>
      <c r="J542" s="244"/>
      <c r="K542" s="240"/>
      <c r="L542" s="240"/>
      <c r="M542" s="245"/>
      <c r="N542" s="246"/>
      <c r="O542" s="247"/>
      <c r="P542" s="247"/>
      <c r="Q542" s="247"/>
      <c r="R542" s="247"/>
      <c r="S542" s="247"/>
      <c r="T542" s="247"/>
      <c r="U542" s="247"/>
      <c r="V542" s="247"/>
      <c r="W542" s="247"/>
      <c r="X542" s="248"/>
      <c r="Y542" s="13"/>
      <c r="Z542" s="13"/>
      <c r="AA542" s="13"/>
      <c r="AB542" s="13"/>
      <c r="AC542" s="13"/>
      <c r="AD542" s="13"/>
      <c r="AE542" s="13"/>
      <c r="AT542" s="249" t="s">
        <v>206</v>
      </c>
      <c r="AU542" s="249" t="s">
        <v>84</v>
      </c>
      <c r="AV542" s="13" t="s">
        <v>82</v>
      </c>
      <c r="AW542" s="13" t="s">
        <v>5</v>
      </c>
      <c r="AX542" s="13" t="s">
        <v>74</v>
      </c>
      <c r="AY542" s="249" t="s">
        <v>194</v>
      </c>
    </row>
    <row r="543" s="13" customFormat="1">
      <c r="A543" s="13"/>
      <c r="B543" s="239"/>
      <c r="C543" s="240"/>
      <c r="D543" s="241" t="s">
        <v>206</v>
      </c>
      <c r="E543" s="242" t="s">
        <v>20</v>
      </c>
      <c r="F543" s="243" t="s">
        <v>2774</v>
      </c>
      <c r="G543" s="240"/>
      <c r="H543" s="242" t="s">
        <v>20</v>
      </c>
      <c r="I543" s="244"/>
      <c r="J543" s="244"/>
      <c r="K543" s="240"/>
      <c r="L543" s="240"/>
      <c r="M543" s="245"/>
      <c r="N543" s="246"/>
      <c r="O543" s="247"/>
      <c r="P543" s="247"/>
      <c r="Q543" s="247"/>
      <c r="R543" s="247"/>
      <c r="S543" s="247"/>
      <c r="T543" s="247"/>
      <c r="U543" s="247"/>
      <c r="V543" s="247"/>
      <c r="W543" s="247"/>
      <c r="X543" s="248"/>
      <c r="Y543" s="13"/>
      <c r="Z543" s="13"/>
      <c r="AA543" s="13"/>
      <c r="AB543" s="13"/>
      <c r="AC543" s="13"/>
      <c r="AD543" s="13"/>
      <c r="AE543" s="13"/>
      <c r="AT543" s="249" t="s">
        <v>206</v>
      </c>
      <c r="AU543" s="249" t="s">
        <v>84</v>
      </c>
      <c r="AV543" s="13" t="s">
        <v>82</v>
      </c>
      <c r="AW543" s="13" t="s">
        <v>5</v>
      </c>
      <c r="AX543" s="13" t="s">
        <v>74</v>
      </c>
      <c r="AY543" s="249" t="s">
        <v>194</v>
      </c>
    </row>
    <row r="544" s="13" customFormat="1">
      <c r="A544" s="13"/>
      <c r="B544" s="239"/>
      <c r="C544" s="240"/>
      <c r="D544" s="241" t="s">
        <v>206</v>
      </c>
      <c r="E544" s="242" t="s">
        <v>20</v>
      </c>
      <c r="F544" s="243" t="s">
        <v>3063</v>
      </c>
      <c r="G544" s="240"/>
      <c r="H544" s="242" t="s">
        <v>20</v>
      </c>
      <c r="I544" s="244"/>
      <c r="J544" s="244"/>
      <c r="K544" s="240"/>
      <c r="L544" s="240"/>
      <c r="M544" s="245"/>
      <c r="N544" s="246"/>
      <c r="O544" s="247"/>
      <c r="P544" s="247"/>
      <c r="Q544" s="247"/>
      <c r="R544" s="247"/>
      <c r="S544" s="247"/>
      <c r="T544" s="247"/>
      <c r="U544" s="247"/>
      <c r="V544" s="247"/>
      <c r="W544" s="247"/>
      <c r="X544" s="248"/>
      <c r="Y544" s="13"/>
      <c r="Z544" s="13"/>
      <c r="AA544" s="13"/>
      <c r="AB544" s="13"/>
      <c r="AC544" s="13"/>
      <c r="AD544" s="13"/>
      <c r="AE544" s="13"/>
      <c r="AT544" s="249" t="s">
        <v>206</v>
      </c>
      <c r="AU544" s="249" t="s">
        <v>84</v>
      </c>
      <c r="AV544" s="13" t="s">
        <v>82</v>
      </c>
      <c r="AW544" s="13" t="s">
        <v>5</v>
      </c>
      <c r="AX544" s="13" t="s">
        <v>74</v>
      </c>
      <c r="AY544" s="249" t="s">
        <v>194</v>
      </c>
    </row>
    <row r="545" s="13" customFormat="1">
      <c r="A545" s="13"/>
      <c r="B545" s="239"/>
      <c r="C545" s="240"/>
      <c r="D545" s="241" t="s">
        <v>206</v>
      </c>
      <c r="E545" s="242" t="s">
        <v>20</v>
      </c>
      <c r="F545" s="243" t="s">
        <v>3064</v>
      </c>
      <c r="G545" s="240"/>
      <c r="H545" s="242" t="s">
        <v>20</v>
      </c>
      <c r="I545" s="244"/>
      <c r="J545" s="244"/>
      <c r="K545" s="240"/>
      <c r="L545" s="240"/>
      <c r="M545" s="245"/>
      <c r="N545" s="246"/>
      <c r="O545" s="247"/>
      <c r="P545" s="247"/>
      <c r="Q545" s="247"/>
      <c r="R545" s="247"/>
      <c r="S545" s="247"/>
      <c r="T545" s="247"/>
      <c r="U545" s="247"/>
      <c r="V545" s="247"/>
      <c r="W545" s="247"/>
      <c r="X545" s="248"/>
      <c r="Y545" s="13"/>
      <c r="Z545" s="13"/>
      <c r="AA545" s="13"/>
      <c r="AB545" s="13"/>
      <c r="AC545" s="13"/>
      <c r="AD545" s="13"/>
      <c r="AE545" s="13"/>
      <c r="AT545" s="249" t="s">
        <v>206</v>
      </c>
      <c r="AU545" s="249" t="s">
        <v>84</v>
      </c>
      <c r="AV545" s="13" t="s">
        <v>82</v>
      </c>
      <c r="AW545" s="13" t="s">
        <v>5</v>
      </c>
      <c r="AX545" s="13" t="s">
        <v>74</v>
      </c>
      <c r="AY545" s="249" t="s">
        <v>194</v>
      </c>
    </row>
    <row r="546" s="14" customFormat="1">
      <c r="A546" s="14"/>
      <c r="B546" s="250"/>
      <c r="C546" s="251"/>
      <c r="D546" s="241" t="s">
        <v>206</v>
      </c>
      <c r="E546" s="252" t="s">
        <v>20</v>
      </c>
      <c r="F546" s="253" t="s">
        <v>202</v>
      </c>
      <c r="G546" s="251"/>
      <c r="H546" s="254">
        <v>4</v>
      </c>
      <c r="I546" s="255"/>
      <c r="J546" s="255"/>
      <c r="K546" s="251"/>
      <c r="L546" s="251"/>
      <c r="M546" s="256"/>
      <c r="N546" s="257"/>
      <c r="O546" s="258"/>
      <c r="P546" s="258"/>
      <c r="Q546" s="258"/>
      <c r="R546" s="258"/>
      <c r="S546" s="258"/>
      <c r="T546" s="258"/>
      <c r="U546" s="258"/>
      <c r="V546" s="258"/>
      <c r="W546" s="258"/>
      <c r="X546" s="259"/>
      <c r="Y546" s="14"/>
      <c r="Z546" s="14"/>
      <c r="AA546" s="14"/>
      <c r="AB546" s="14"/>
      <c r="AC546" s="14"/>
      <c r="AD546" s="14"/>
      <c r="AE546" s="14"/>
      <c r="AT546" s="260" t="s">
        <v>206</v>
      </c>
      <c r="AU546" s="260" t="s">
        <v>84</v>
      </c>
      <c r="AV546" s="14" t="s">
        <v>84</v>
      </c>
      <c r="AW546" s="14" t="s">
        <v>5</v>
      </c>
      <c r="AX546" s="14" t="s">
        <v>74</v>
      </c>
      <c r="AY546" s="260" t="s">
        <v>194</v>
      </c>
    </row>
    <row r="547" s="13" customFormat="1">
      <c r="A547" s="13"/>
      <c r="B547" s="239"/>
      <c r="C547" s="240"/>
      <c r="D547" s="241" t="s">
        <v>206</v>
      </c>
      <c r="E547" s="242" t="s">
        <v>20</v>
      </c>
      <c r="F547" s="243" t="s">
        <v>2782</v>
      </c>
      <c r="G547" s="240"/>
      <c r="H547" s="242" t="s">
        <v>20</v>
      </c>
      <c r="I547" s="244"/>
      <c r="J547" s="244"/>
      <c r="K547" s="240"/>
      <c r="L547" s="240"/>
      <c r="M547" s="245"/>
      <c r="N547" s="246"/>
      <c r="O547" s="247"/>
      <c r="P547" s="247"/>
      <c r="Q547" s="247"/>
      <c r="R547" s="247"/>
      <c r="S547" s="247"/>
      <c r="T547" s="247"/>
      <c r="U547" s="247"/>
      <c r="V547" s="247"/>
      <c r="W547" s="247"/>
      <c r="X547" s="248"/>
      <c r="Y547" s="13"/>
      <c r="Z547" s="13"/>
      <c r="AA547" s="13"/>
      <c r="AB547" s="13"/>
      <c r="AC547" s="13"/>
      <c r="AD547" s="13"/>
      <c r="AE547" s="13"/>
      <c r="AT547" s="249" t="s">
        <v>206</v>
      </c>
      <c r="AU547" s="249" t="s">
        <v>84</v>
      </c>
      <c r="AV547" s="13" t="s">
        <v>82</v>
      </c>
      <c r="AW547" s="13" t="s">
        <v>5</v>
      </c>
      <c r="AX547" s="13" t="s">
        <v>74</v>
      </c>
      <c r="AY547" s="249" t="s">
        <v>194</v>
      </c>
    </row>
    <row r="548" s="15" customFormat="1">
      <c r="A548" s="15"/>
      <c r="B548" s="261"/>
      <c r="C548" s="262"/>
      <c r="D548" s="241" t="s">
        <v>206</v>
      </c>
      <c r="E548" s="263" t="s">
        <v>20</v>
      </c>
      <c r="F548" s="264" t="s">
        <v>210</v>
      </c>
      <c r="G548" s="262"/>
      <c r="H548" s="265">
        <v>23</v>
      </c>
      <c r="I548" s="266"/>
      <c r="J548" s="266"/>
      <c r="K548" s="262"/>
      <c r="L548" s="262"/>
      <c r="M548" s="267"/>
      <c r="N548" s="268"/>
      <c r="O548" s="269"/>
      <c r="P548" s="269"/>
      <c r="Q548" s="269"/>
      <c r="R548" s="269"/>
      <c r="S548" s="269"/>
      <c r="T548" s="269"/>
      <c r="U548" s="269"/>
      <c r="V548" s="269"/>
      <c r="W548" s="269"/>
      <c r="X548" s="270"/>
      <c r="Y548" s="15"/>
      <c r="Z548" s="15"/>
      <c r="AA548" s="15"/>
      <c r="AB548" s="15"/>
      <c r="AC548" s="15"/>
      <c r="AD548" s="15"/>
      <c r="AE548" s="15"/>
      <c r="AT548" s="271" t="s">
        <v>206</v>
      </c>
      <c r="AU548" s="271" t="s">
        <v>84</v>
      </c>
      <c r="AV548" s="15" t="s">
        <v>202</v>
      </c>
      <c r="AW548" s="15" t="s">
        <v>5</v>
      </c>
      <c r="AX548" s="15" t="s">
        <v>82</v>
      </c>
      <c r="AY548" s="271" t="s">
        <v>194</v>
      </c>
    </row>
    <row r="549" s="2" customFormat="1" ht="24.15" customHeight="1">
      <c r="A549" s="41"/>
      <c r="B549" s="42"/>
      <c r="C549" s="220" t="s">
        <v>364</v>
      </c>
      <c r="D549" s="220" t="s">
        <v>197</v>
      </c>
      <c r="E549" s="221" t="s">
        <v>3066</v>
      </c>
      <c r="F549" s="222" t="s">
        <v>2976</v>
      </c>
      <c r="G549" s="223" t="s">
        <v>503</v>
      </c>
      <c r="H549" s="224">
        <v>12</v>
      </c>
      <c r="I549" s="225"/>
      <c r="J549" s="225"/>
      <c r="K549" s="226">
        <f>ROUND(P549*H549,2)</f>
        <v>0</v>
      </c>
      <c r="L549" s="222" t="s">
        <v>201</v>
      </c>
      <c r="M549" s="47"/>
      <c r="N549" s="227" t="s">
        <v>20</v>
      </c>
      <c r="O549" s="228" t="s">
        <v>43</v>
      </c>
      <c r="P549" s="229">
        <f>I549+J549</f>
        <v>0</v>
      </c>
      <c r="Q549" s="229">
        <f>ROUND(I549*H549,2)</f>
        <v>0</v>
      </c>
      <c r="R549" s="229">
        <f>ROUND(J549*H549,2)</f>
        <v>0</v>
      </c>
      <c r="S549" s="87"/>
      <c r="T549" s="230">
        <f>S549*H549</f>
        <v>0</v>
      </c>
      <c r="U549" s="230">
        <v>0</v>
      </c>
      <c r="V549" s="230">
        <f>U549*H549</f>
        <v>0</v>
      </c>
      <c r="W549" s="230">
        <v>0.024</v>
      </c>
      <c r="X549" s="231">
        <f>W549*H549</f>
        <v>0.28800000000000003</v>
      </c>
      <c r="Y549" s="41"/>
      <c r="Z549" s="41"/>
      <c r="AA549" s="41"/>
      <c r="AB549" s="41"/>
      <c r="AC549" s="41"/>
      <c r="AD549" s="41"/>
      <c r="AE549" s="41"/>
      <c r="AR549" s="232" t="s">
        <v>289</v>
      </c>
      <c r="AT549" s="232" t="s">
        <v>197</v>
      </c>
      <c r="AU549" s="232" t="s">
        <v>84</v>
      </c>
      <c r="AY549" s="20" t="s">
        <v>194</v>
      </c>
      <c r="BE549" s="233">
        <f>IF(O549="základní",K549,0)</f>
        <v>0</v>
      </c>
      <c r="BF549" s="233">
        <f>IF(O549="snížená",K549,0)</f>
        <v>0</v>
      </c>
      <c r="BG549" s="233">
        <f>IF(O549="zákl. přenesená",K549,0)</f>
        <v>0</v>
      </c>
      <c r="BH549" s="233">
        <f>IF(O549="sníž. přenesená",K549,0)</f>
        <v>0</v>
      </c>
      <c r="BI549" s="233">
        <f>IF(O549="nulová",K549,0)</f>
        <v>0</v>
      </c>
      <c r="BJ549" s="20" t="s">
        <v>82</v>
      </c>
      <c r="BK549" s="233">
        <f>ROUND(P549*H549,2)</f>
        <v>0</v>
      </c>
      <c r="BL549" s="20" t="s">
        <v>289</v>
      </c>
      <c r="BM549" s="232" t="s">
        <v>3067</v>
      </c>
    </row>
    <row r="550" s="2" customFormat="1">
      <c r="A550" s="41"/>
      <c r="B550" s="42"/>
      <c r="C550" s="43"/>
      <c r="D550" s="234" t="s">
        <v>204</v>
      </c>
      <c r="E550" s="43"/>
      <c r="F550" s="235" t="s">
        <v>3068</v>
      </c>
      <c r="G550" s="43"/>
      <c r="H550" s="43"/>
      <c r="I550" s="236"/>
      <c r="J550" s="236"/>
      <c r="K550" s="43"/>
      <c r="L550" s="43"/>
      <c r="M550" s="47"/>
      <c r="N550" s="237"/>
      <c r="O550" s="238"/>
      <c r="P550" s="87"/>
      <c r="Q550" s="87"/>
      <c r="R550" s="87"/>
      <c r="S550" s="87"/>
      <c r="T550" s="87"/>
      <c r="U550" s="87"/>
      <c r="V550" s="87"/>
      <c r="W550" s="87"/>
      <c r="X550" s="88"/>
      <c r="Y550" s="41"/>
      <c r="Z550" s="41"/>
      <c r="AA550" s="41"/>
      <c r="AB550" s="41"/>
      <c r="AC550" s="41"/>
      <c r="AD550" s="41"/>
      <c r="AE550" s="41"/>
      <c r="AT550" s="20" t="s">
        <v>204</v>
      </c>
      <c r="AU550" s="20" t="s">
        <v>84</v>
      </c>
    </row>
    <row r="551" s="13" customFormat="1">
      <c r="A551" s="13"/>
      <c r="B551" s="239"/>
      <c r="C551" s="240"/>
      <c r="D551" s="241" t="s">
        <v>206</v>
      </c>
      <c r="E551" s="242" t="s">
        <v>20</v>
      </c>
      <c r="F551" s="243" t="s">
        <v>2774</v>
      </c>
      <c r="G551" s="240"/>
      <c r="H551" s="242" t="s">
        <v>20</v>
      </c>
      <c r="I551" s="244"/>
      <c r="J551" s="244"/>
      <c r="K551" s="240"/>
      <c r="L551" s="240"/>
      <c r="M551" s="245"/>
      <c r="N551" s="246"/>
      <c r="O551" s="247"/>
      <c r="P551" s="247"/>
      <c r="Q551" s="247"/>
      <c r="R551" s="247"/>
      <c r="S551" s="247"/>
      <c r="T551" s="247"/>
      <c r="U551" s="247"/>
      <c r="V551" s="247"/>
      <c r="W551" s="247"/>
      <c r="X551" s="248"/>
      <c r="Y551" s="13"/>
      <c r="Z551" s="13"/>
      <c r="AA551" s="13"/>
      <c r="AB551" s="13"/>
      <c r="AC551" s="13"/>
      <c r="AD551" s="13"/>
      <c r="AE551" s="13"/>
      <c r="AT551" s="249" t="s">
        <v>206</v>
      </c>
      <c r="AU551" s="249" t="s">
        <v>84</v>
      </c>
      <c r="AV551" s="13" t="s">
        <v>82</v>
      </c>
      <c r="AW551" s="13" t="s">
        <v>5</v>
      </c>
      <c r="AX551" s="13" t="s">
        <v>74</v>
      </c>
      <c r="AY551" s="249" t="s">
        <v>194</v>
      </c>
    </row>
    <row r="552" s="13" customFormat="1">
      <c r="A552" s="13"/>
      <c r="B552" s="239"/>
      <c r="C552" s="240"/>
      <c r="D552" s="241" t="s">
        <v>206</v>
      </c>
      <c r="E552" s="242" t="s">
        <v>20</v>
      </c>
      <c r="F552" s="243" t="s">
        <v>3069</v>
      </c>
      <c r="G552" s="240"/>
      <c r="H552" s="242" t="s">
        <v>20</v>
      </c>
      <c r="I552" s="244"/>
      <c r="J552" s="244"/>
      <c r="K552" s="240"/>
      <c r="L552" s="240"/>
      <c r="M552" s="245"/>
      <c r="N552" s="246"/>
      <c r="O552" s="247"/>
      <c r="P552" s="247"/>
      <c r="Q552" s="247"/>
      <c r="R552" s="247"/>
      <c r="S552" s="247"/>
      <c r="T552" s="247"/>
      <c r="U552" s="247"/>
      <c r="V552" s="247"/>
      <c r="W552" s="247"/>
      <c r="X552" s="248"/>
      <c r="Y552" s="13"/>
      <c r="Z552" s="13"/>
      <c r="AA552" s="13"/>
      <c r="AB552" s="13"/>
      <c r="AC552" s="13"/>
      <c r="AD552" s="13"/>
      <c r="AE552" s="13"/>
      <c r="AT552" s="249" t="s">
        <v>206</v>
      </c>
      <c r="AU552" s="249" t="s">
        <v>84</v>
      </c>
      <c r="AV552" s="13" t="s">
        <v>82</v>
      </c>
      <c r="AW552" s="13" t="s">
        <v>5</v>
      </c>
      <c r="AX552" s="13" t="s">
        <v>74</v>
      </c>
      <c r="AY552" s="249" t="s">
        <v>194</v>
      </c>
    </row>
    <row r="553" s="13" customFormat="1">
      <c r="A553" s="13"/>
      <c r="B553" s="239"/>
      <c r="C553" s="240"/>
      <c r="D553" s="241" t="s">
        <v>206</v>
      </c>
      <c r="E553" s="242" t="s">
        <v>20</v>
      </c>
      <c r="F553" s="243" t="s">
        <v>3070</v>
      </c>
      <c r="G553" s="240"/>
      <c r="H553" s="242" t="s">
        <v>20</v>
      </c>
      <c r="I553" s="244"/>
      <c r="J553" s="244"/>
      <c r="K553" s="240"/>
      <c r="L553" s="240"/>
      <c r="M553" s="245"/>
      <c r="N553" s="246"/>
      <c r="O553" s="247"/>
      <c r="P553" s="247"/>
      <c r="Q553" s="247"/>
      <c r="R553" s="247"/>
      <c r="S553" s="247"/>
      <c r="T553" s="247"/>
      <c r="U553" s="247"/>
      <c r="V553" s="247"/>
      <c r="W553" s="247"/>
      <c r="X553" s="248"/>
      <c r="Y553" s="13"/>
      <c r="Z553" s="13"/>
      <c r="AA553" s="13"/>
      <c r="AB553" s="13"/>
      <c r="AC553" s="13"/>
      <c r="AD553" s="13"/>
      <c r="AE553" s="13"/>
      <c r="AT553" s="249" t="s">
        <v>206</v>
      </c>
      <c r="AU553" s="249" t="s">
        <v>84</v>
      </c>
      <c r="AV553" s="13" t="s">
        <v>82</v>
      </c>
      <c r="AW553" s="13" t="s">
        <v>5</v>
      </c>
      <c r="AX553" s="13" t="s">
        <v>74</v>
      </c>
      <c r="AY553" s="249" t="s">
        <v>194</v>
      </c>
    </row>
    <row r="554" s="14" customFormat="1">
      <c r="A554" s="14"/>
      <c r="B554" s="250"/>
      <c r="C554" s="251"/>
      <c r="D554" s="241" t="s">
        <v>206</v>
      </c>
      <c r="E554" s="252" t="s">
        <v>20</v>
      </c>
      <c r="F554" s="253" t="s">
        <v>215</v>
      </c>
      <c r="G554" s="251"/>
      <c r="H554" s="254">
        <v>3</v>
      </c>
      <c r="I554" s="255"/>
      <c r="J554" s="255"/>
      <c r="K554" s="251"/>
      <c r="L554" s="251"/>
      <c r="M554" s="256"/>
      <c r="N554" s="257"/>
      <c r="O554" s="258"/>
      <c r="P554" s="258"/>
      <c r="Q554" s="258"/>
      <c r="R554" s="258"/>
      <c r="S554" s="258"/>
      <c r="T554" s="258"/>
      <c r="U554" s="258"/>
      <c r="V554" s="258"/>
      <c r="W554" s="258"/>
      <c r="X554" s="259"/>
      <c r="Y554" s="14"/>
      <c r="Z554" s="14"/>
      <c r="AA554" s="14"/>
      <c r="AB554" s="14"/>
      <c r="AC554" s="14"/>
      <c r="AD554" s="14"/>
      <c r="AE554" s="14"/>
      <c r="AT554" s="260" t="s">
        <v>206</v>
      </c>
      <c r="AU554" s="260" t="s">
        <v>84</v>
      </c>
      <c r="AV554" s="14" t="s">
        <v>84</v>
      </c>
      <c r="AW554" s="14" t="s">
        <v>5</v>
      </c>
      <c r="AX554" s="14" t="s">
        <v>74</v>
      </c>
      <c r="AY554" s="260" t="s">
        <v>194</v>
      </c>
    </row>
    <row r="555" s="13" customFormat="1">
      <c r="A555" s="13"/>
      <c r="B555" s="239"/>
      <c r="C555" s="240"/>
      <c r="D555" s="241" t="s">
        <v>206</v>
      </c>
      <c r="E555" s="242" t="s">
        <v>20</v>
      </c>
      <c r="F555" s="243" t="s">
        <v>2780</v>
      </c>
      <c r="G555" s="240"/>
      <c r="H555" s="242" t="s">
        <v>20</v>
      </c>
      <c r="I555" s="244"/>
      <c r="J555" s="244"/>
      <c r="K555" s="240"/>
      <c r="L555" s="240"/>
      <c r="M555" s="245"/>
      <c r="N555" s="246"/>
      <c r="O555" s="247"/>
      <c r="P555" s="247"/>
      <c r="Q555" s="247"/>
      <c r="R555" s="247"/>
      <c r="S555" s="247"/>
      <c r="T555" s="247"/>
      <c r="U555" s="247"/>
      <c r="V555" s="247"/>
      <c r="W555" s="247"/>
      <c r="X555" s="248"/>
      <c r="Y555" s="13"/>
      <c r="Z555" s="13"/>
      <c r="AA555" s="13"/>
      <c r="AB555" s="13"/>
      <c r="AC555" s="13"/>
      <c r="AD555" s="13"/>
      <c r="AE555" s="13"/>
      <c r="AT555" s="249" t="s">
        <v>206</v>
      </c>
      <c r="AU555" s="249" t="s">
        <v>84</v>
      </c>
      <c r="AV555" s="13" t="s">
        <v>82</v>
      </c>
      <c r="AW555" s="13" t="s">
        <v>5</v>
      </c>
      <c r="AX555" s="13" t="s">
        <v>74</v>
      </c>
      <c r="AY555" s="249" t="s">
        <v>194</v>
      </c>
    </row>
    <row r="556" s="13" customFormat="1">
      <c r="A556" s="13"/>
      <c r="B556" s="239"/>
      <c r="C556" s="240"/>
      <c r="D556" s="241" t="s">
        <v>206</v>
      </c>
      <c r="E556" s="242" t="s">
        <v>20</v>
      </c>
      <c r="F556" s="243" t="s">
        <v>2774</v>
      </c>
      <c r="G556" s="240"/>
      <c r="H556" s="242" t="s">
        <v>20</v>
      </c>
      <c r="I556" s="244"/>
      <c r="J556" s="244"/>
      <c r="K556" s="240"/>
      <c r="L556" s="240"/>
      <c r="M556" s="245"/>
      <c r="N556" s="246"/>
      <c r="O556" s="247"/>
      <c r="P556" s="247"/>
      <c r="Q556" s="247"/>
      <c r="R556" s="247"/>
      <c r="S556" s="247"/>
      <c r="T556" s="247"/>
      <c r="U556" s="247"/>
      <c r="V556" s="247"/>
      <c r="W556" s="247"/>
      <c r="X556" s="248"/>
      <c r="Y556" s="13"/>
      <c r="Z556" s="13"/>
      <c r="AA556" s="13"/>
      <c r="AB556" s="13"/>
      <c r="AC556" s="13"/>
      <c r="AD556" s="13"/>
      <c r="AE556" s="13"/>
      <c r="AT556" s="249" t="s">
        <v>206</v>
      </c>
      <c r="AU556" s="249" t="s">
        <v>84</v>
      </c>
      <c r="AV556" s="13" t="s">
        <v>82</v>
      </c>
      <c r="AW556" s="13" t="s">
        <v>5</v>
      </c>
      <c r="AX556" s="13" t="s">
        <v>74</v>
      </c>
      <c r="AY556" s="249" t="s">
        <v>194</v>
      </c>
    </row>
    <row r="557" s="13" customFormat="1">
      <c r="A557" s="13"/>
      <c r="B557" s="239"/>
      <c r="C557" s="240"/>
      <c r="D557" s="241" t="s">
        <v>206</v>
      </c>
      <c r="E557" s="242" t="s">
        <v>20</v>
      </c>
      <c r="F557" s="243" t="s">
        <v>3069</v>
      </c>
      <c r="G557" s="240"/>
      <c r="H557" s="242" t="s">
        <v>20</v>
      </c>
      <c r="I557" s="244"/>
      <c r="J557" s="244"/>
      <c r="K557" s="240"/>
      <c r="L557" s="240"/>
      <c r="M557" s="245"/>
      <c r="N557" s="246"/>
      <c r="O557" s="247"/>
      <c r="P557" s="247"/>
      <c r="Q557" s="247"/>
      <c r="R557" s="247"/>
      <c r="S557" s="247"/>
      <c r="T557" s="247"/>
      <c r="U557" s="247"/>
      <c r="V557" s="247"/>
      <c r="W557" s="247"/>
      <c r="X557" s="248"/>
      <c r="Y557" s="13"/>
      <c r="Z557" s="13"/>
      <c r="AA557" s="13"/>
      <c r="AB557" s="13"/>
      <c r="AC557" s="13"/>
      <c r="AD557" s="13"/>
      <c r="AE557" s="13"/>
      <c r="AT557" s="249" t="s">
        <v>206</v>
      </c>
      <c r="AU557" s="249" t="s">
        <v>84</v>
      </c>
      <c r="AV557" s="13" t="s">
        <v>82</v>
      </c>
      <c r="AW557" s="13" t="s">
        <v>5</v>
      </c>
      <c r="AX557" s="13" t="s">
        <v>74</v>
      </c>
      <c r="AY557" s="249" t="s">
        <v>194</v>
      </c>
    </row>
    <row r="558" s="13" customFormat="1">
      <c r="A558" s="13"/>
      <c r="B558" s="239"/>
      <c r="C558" s="240"/>
      <c r="D558" s="241" t="s">
        <v>206</v>
      </c>
      <c r="E558" s="242" t="s">
        <v>20</v>
      </c>
      <c r="F558" s="243" t="s">
        <v>3070</v>
      </c>
      <c r="G558" s="240"/>
      <c r="H558" s="242" t="s">
        <v>20</v>
      </c>
      <c r="I558" s="244"/>
      <c r="J558" s="244"/>
      <c r="K558" s="240"/>
      <c r="L558" s="240"/>
      <c r="M558" s="245"/>
      <c r="N558" s="246"/>
      <c r="O558" s="247"/>
      <c r="P558" s="247"/>
      <c r="Q558" s="247"/>
      <c r="R558" s="247"/>
      <c r="S558" s="247"/>
      <c r="T558" s="247"/>
      <c r="U558" s="247"/>
      <c r="V558" s="247"/>
      <c r="W558" s="247"/>
      <c r="X558" s="248"/>
      <c r="Y558" s="13"/>
      <c r="Z558" s="13"/>
      <c r="AA558" s="13"/>
      <c r="AB558" s="13"/>
      <c r="AC558" s="13"/>
      <c r="AD558" s="13"/>
      <c r="AE558" s="13"/>
      <c r="AT558" s="249" t="s">
        <v>206</v>
      </c>
      <c r="AU558" s="249" t="s">
        <v>84</v>
      </c>
      <c r="AV558" s="13" t="s">
        <v>82</v>
      </c>
      <c r="AW558" s="13" t="s">
        <v>5</v>
      </c>
      <c r="AX558" s="13" t="s">
        <v>74</v>
      </c>
      <c r="AY558" s="249" t="s">
        <v>194</v>
      </c>
    </row>
    <row r="559" s="14" customFormat="1">
      <c r="A559" s="14"/>
      <c r="B559" s="250"/>
      <c r="C559" s="251"/>
      <c r="D559" s="241" t="s">
        <v>206</v>
      </c>
      <c r="E559" s="252" t="s">
        <v>20</v>
      </c>
      <c r="F559" s="253" t="s">
        <v>84</v>
      </c>
      <c r="G559" s="251"/>
      <c r="H559" s="254">
        <v>2</v>
      </c>
      <c r="I559" s="255"/>
      <c r="J559" s="255"/>
      <c r="K559" s="251"/>
      <c r="L559" s="251"/>
      <c r="M559" s="256"/>
      <c r="N559" s="257"/>
      <c r="O559" s="258"/>
      <c r="P559" s="258"/>
      <c r="Q559" s="258"/>
      <c r="R559" s="258"/>
      <c r="S559" s="258"/>
      <c r="T559" s="258"/>
      <c r="U559" s="258"/>
      <c r="V559" s="258"/>
      <c r="W559" s="258"/>
      <c r="X559" s="259"/>
      <c r="Y559" s="14"/>
      <c r="Z559" s="14"/>
      <c r="AA559" s="14"/>
      <c r="AB559" s="14"/>
      <c r="AC559" s="14"/>
      <c r="AD559" s="14"/>
      <c r="AE559" s="14"/>
      <c r="AT559" s="260" t="s">
        <v>206</v>
      </c>
      <c r="AU559" s="260" t="s">
        <v>84</v>
      </c>
      <c r="AV559" s="14" t="s">
        <v>84</v>
      </c>
      <c r="AW559" s="14" t="s">
        <v>5</v>
      </c>
      <c r="AX559" s="14" t="s">
        <v>74</v>
      </c>
      <c r="AY559" s="260" t="s">
        <v>194</v>
      </c>
    </row>
    <row r="560" s="13" customFormat="1">
      <c r="A560" s="13"/>
      <c r="B560" s="239"/>
      <c r="C560" s="240"/>
      <c r="D560" s="241" t="s">
        <v>206</v>
      </c>
      <c r="E560" s="242" t="s">
        <v>20</v>
      </c>
      <c r="F560" s="243" t="s">
        <v>2780</v>
      </c>
      <c r="G560" s="240"/>
      <c r="H560" s="242" t="s">
        <v>20</v>
      </c>
      <c r="I560" s="244"/>
      <c r="J560" s="244"/>
      <c r="K560" s="240"/>
      <c r="L560" s="240"/>
      <c r="M560" s="245"/>
      <c r="N560" s="246"/>
      <c r="O560" s="247"/>
      <c r="P560" s="247"/>
      <c r="Q560" s="247"/>
      <c r="R560" s="247"/>
      <c r="S560" s="247"/>
      <c r="T560" s="247"/>
      <c r="U560" s="247"/>
      <c r="V560" s="247"/>
      <c r="W560" s="247"/>
      <c r="X560" s="248"/>
      <c r="Y560" s="13"/>
      <c r="Z560" s="13"/>
      <c r="AA560" s="13"/>
      <c r="AB560" s="13"/>
      <c r="AC560" s="13"/>
      <c r="AD560" s="13"/>
      <c r="AE560" s="13"/>
      <c r="AT560" s="249" t="s">
        <v>206</v>
      </c>
      <c r="AU560" s="249" t="s">
        <v>84</v>
      </c>
      <c r="AV560" s="13" t="s">
        <v>82</v>
      </c>
      <c r="AW560" s="13" t="s">
        <v>5</v>
      </c>
      <c r="AX560" s="13" t="s">
        <v>74</v>
      </c>
      <c r="AY560" s="249" t="s">
        <v>194</v>
      </c>
    </row>
    <row r="561" s="13" customFormat="1">
      <c r="A561" s="13"/>
      <c r="B561" s="239"/>
      <c r="C561" s="240"/>
      <c r="D561" s="241" t="s">
        <v>206</v>
      </c>
      <c r="E561" s="242" t="s">
        <v>20</v>
      </c>
      <c r="F561" s="243" t="s">
        <v>2774</v>
      </c>
      <c r="G561" s="240"/>
      <c r="H561" s="242" t="s">
        <v>20</v>
      </c>
      <c r="I561" s="244"/>
      <c r="J561" s="244"/>
      <c r="K561" s="240"/>
      <c r="L561" s="240"/>
      <c r="M561" s="245"/>
      <c r="N561" s="246"/>
      <c r="O561" s="247"/>
      <c r="P561" s="247"/>
      <c r="Q561" s="247"/>
      <c r="R561" s="247"/>
      <c r="S561" s="247"/>
      <c r="T561" s="247"/>
      <c r="U561" s="247"/>
      <c r="V561" s="247"/>
      <c r="W561" s="247"/>
      <c r="X561" s="248"/>
      <c r="Y561" s="13"/>
      <c r="Z561" s="13"/>
      <c r="AA561" s="13"/>
      <c r="AB561" s="13"/>
      <c r="AC561" s="13"/>
      <c r="AD561" s="13"/>
      <c r="AE561" s="13"/>
      <c r="AT561" s="249" t="s">
        <v>206</v>
      </c>
      <c r="AU561" s="249" t="s">
        <v>84</v>
      </c>
      <c r="AV561" s="13" t="s">
        <v>82</v>
      </c>
      <c r="AW561" s="13" t="s">
        <v>5</v>
      </c>
      <c r="AX561" s="13" t="s">
        <v>74</v>
      </c>
      <c r="AY561" s="249" t="s">
        <v>194</v>
      </c>
    </row>
    <row r="562" s="13" customFormat="1">
      <c r="A562" s="13"/>
      <c r="B562" s="239"/>
      <c r="C562" s="240"/>
      <c r="D562" s="241" t="s">
        <v>206</v>
      </c>
      <c r="E562" s="242" t="s">
        <v>20</v>
      </c>
      <c r="F562" s="243" t="s">
        <v>3069</v>
      </c>
      <c r="G562" s="240"/>
      <c r="H562" s="242" t="s">
        <v>20</v>
      </c>
      <c r="I562" s="244"/>
      <c r="J562" s="244"/>
      <c r="K562" s="240"/>
      <c r="L562" s="240"/>
      <c r="M562" s="245"/>
      <c r="N562" s="246"/>
      <c r="O562" s="247"/>
      <c r="P562" s="247"/>
      <c r="Q562" s="247"/>
      <c r="R562" s="247"/>
      <c r="S562" s="247"/>
      <c r="T562" s="247"/>
      <c r="U562" s="247"/>
      <c r="V562" s="247"/>
      <c r="W562" s="247"/>
      <c r="X562" s="248"/>
      <c r="Y562" s="13"/>
      <c r="Z562" s="13"/>
      <c r="AA562" s="13"/>
      <c r="AB562" s="13"/>
      <c r="AC562" s="13"/>
      <c r="AD562" s="13"/>
      <c r="AE562" s="13"/>
      <c r="AT562" s="249" t="s">
        <v>206</v>
      </c>
      <c r="AU562" s="249" t="s">
        <v>84</v>
      </c>
      <c r="AV562" s="13" t="s">
        <v>82</v>
      </c>
      <c r="AW562" s="13" t="s">
        <v>5</v>
      </c>
      <c r="AX562" s="13" t="s">
        <v>74</v>
      </c>
      <c r="AY562" s="249" t="s">
        <v>194</v>
      </c>
    </row>
    <row r="563" s="13" customFormat="1">
      <c r="A563" s="13"/>
      <c r="B563" s="239"/>
      <c r="C563" s="240"/>
      <c r="D563" s="241" t="s">
        <v>206</v>
      </c>
      <c r="E563" s="242" t="s">
        <v>20</v>
      </c>
      <c r="F563" s="243" t="s">
        <v>3070</v>
      </c>
      <c r="G563" s="240"/>
      <c r="H563" s="242" t="s">
        <v>20</v>
      </c>
      <c r="I563" s="244"/>
      <c r="J563" s="244"/>
      <c r="K563" s="240"/>
      <c r="L563" s="240"/>
      <c r="M563" s="245"/>
      <c r="N563" s="246"/>
      <c r="O563" s="247"/>
      <c r="P563" s="247"/>
      <c r="Q563" s="247"/>
      <c r="R563" s="247"/>
      <c r="S563" s="247"/>
      <c r="T563" s="247"/>
      <c r="U563" s="247"/>
      <c r="V563" s="247"/>
      <c r="W563" s="247"/>
      <c r="X563" s="248"/>
      <c r="Y563" s="13"/>
      <c r="Z563" s="13"/>
      <c r="AA563" s="13"/>
      <c r="AB563" s="13"/>
      <c r="AC563" s="13"/>
      <c r="AD563" s="13"/>
      <c r="AE563" s="13"/>
      <c r="AT563" s="249" t="s">
        <v>206</v>
      </c>
      <c r="AU563" s="249" t="s">
        <v>84</v>
      </c>
      <c r="AV563" s="13" t="s">
        <v>82</v>
      </c>
      <c r="AW563" s="13" t="s">
        <v>5</v>
      </c>
      <c r="AX563" s="13" t="s">
        <v>74</v>
      </c>
      <c r="AY563" s="249" t="s">
        <v>194</v>
      </c>
    </row>
    <row r="564" s="14" customFormat="1">
      <c r="A564" s="14"/>
      <c r="B564" s="250"/>
      <c r="C564" s="251"/>
      <c r="D564" s="241" t="s">
        <v>206</v>
      </c>
      <c r="E564" s="252" t="s">
        <v>20</v>
      </c>
      <c r="F564" s="253" t="s">
        <v>215</v>
      </c>
      <c r="G564" s="251"/>
      <c r="H564" s="254">
        <v>3</v>
      </c>
      <c r="I564" s="255"/>
      <c r="J564" s="255"/>
      <c r="K564" s="251"/>
      <c r="L564" s="251"/>
      <c r="M564" s="256"/>
      <c r="N564" s="257"/>
      <c r="O564" s="258"/>
      <c r="P564" s="258"/>
      <c r="Q564" s="258"/>
      <c r="R564" s="258"/>
      <c r="S564" s="258"/>
      <c r="T564" s="258"/>
      <c r="U564" s="258"/>
      <c r="V564" s="258"/>
      <c r="W564" s="258"/>
      <c r="X564" s="259"/>
      <c r="Y564" s="14"/>
      <c r="Z564" s="14"/>
      <c r="AA564" s="14"/>
      <c r="AB564" s="14"/>
      <c r="AC564" s="14"/>
      <c r="AD564" s="14"/>
      <c r="AE564" s="14"/>
      <c r="AT564" s="260" t="s">
        <v>206</v>
      </c>
      <c r="AU564" s="260" t="s">
        <v>84</v>
      </c>
      <c r="AV564" s="14" t="s">
        <v>84</v>
      </c>
      <c r="AW564" s="14" t="s">
        <v>5</v>
      </c>
      <c r="AX564" s="14" t="s">
        <v>74</v>
      </c>
      <c r="AY564" s="260" t="s">
        <v>194</v>
      </c>
    </row>
    <row r="565" s="13" customFormat="1">
      <c r="A565" s="13"/>
      <c r="B565" s="239"/>
      <c r="C565" s="240"/>
      <c r="D565" s="241" t="s">
        <v>206</v>
      </c>
      <c r="E565" s="242" t="s">
        <v>20</v>
      </c>
      <c r="F565" s="243" t="s">
        <v>2891</v>
      </c>
      <c r="G565" s="240"/>
      <c r="H565" s="242" t="s">
        <v>20</v>
      </c>
      <c r="I565" s="244"/>
      <c r="J565" s="244"/>
      <c r="K565" s="240"/>
      <c r="L565" s="240"/>
      <c r="M565" s="245"/>
      <c r="N565" s="246"/>
      <c r="O565" s="247"/>
      <c r="P565" s="247"/>
      <c r="Q565" s="247"/>
      <c r="R565" s="247"/>
      <c r="S565" s="247"/>
      <c r="T565" s="247"/>
      <c r="U565" s="247"/>
      <c r="V565" s="247"/>
      <c r="W565" s="247"/>
      <c r="X565" s="248"/>
      <c r="Y565" s="13"/>
      <c r="Z565" s="13"/>
      <c r="AA565" s="13"/>
      <c r="AB565" s="13"/>
      <c r="AC565" s="13"/>
      <c r="AD565" s="13"/>
      <c r="AE565" s="13"/>
      <c r="AT565" s="249" t="s">
        <v>206</v>
      </c>
      <c r="AU565" s="249" t="s">
        <v>84</v>
      </c>
      <c r="AV565" s="13" t="s">
        <v>82</v>
      </c>
      <c r="AW565" s="13" t="s">
        <v>5</v>
      </c>
      <c r="AX565" s="13" t="s">
        <v>74</v>
      </c>
      <c r="AY565" s="249" t="s">
        <v>194</v>
      </c>
    </row>
    <row r="566" s="13" customFormat="1">
      <c r="A566" s="13"/>
      <c r="B566" s="239"/>
      <c r="C566" s="240"/>
      <c r="D566" s="241" t="s">
        <v>206</v>
      </c>
      <c r="E566" s="242" t="s">
        <v>20</v>
      </c>
      <c r="F566" s="243" t="s">
        <v>2774</v>
      </c>
      <c r="G566" s="240"/>
      <c r="H566" s="242" t="s">
        <v>20</v>
      </c>
      <c r="I566" s="244"/>
      <c r="J566" s="244"/>
      <c r="K566" s="240"/>
      <c r="L566" s="240"/>
      <c r="M566" s="245"/>
      <c r="N566" s="246"/>
      <c r="O566" s="247"/>
      <c r="P566" s="247"/>
      <c r="Q566" s="247"/>
      <c r="R566" s="247"/>
      <c r="S566" s="247"/>
      <c r="T566" s="247"/>
      <c r="U566" s="247"/>
      <c r="V566" s="247"/>
      <c r="W566" s="247"/>
      <c r="X566" s="248"/>
      <c r="Y566" s="13"/>
      <c r="Z566" s="13"/>
      <c r="AA566" s="13"/>
      <c r="AB566" s="13"/>
      <c r="AC566" s="13"/>
      <c r="AD566" s="13"/>
      <c r="AE566" s="13"/>
      <c r="AT566" s="249" t="s">
        <v>206</v>
      </c>
      <c r="AU566" s="249" t="s">
        <v>84</v>
      </c>
      <c r="AV566" s="13" t="s">
        <v>82</v>
      </c>
      <c r="AW566" s="13" t="s">
        <v>5</v>
      </c>
      <c r="AX566" s="13" t="s">
        <v>74</v>
      </c>
      <c r="AY566" s="249" t="s">
        <v>194</v>
      </c>
    </row>
    <row r="567" s="13" customFormat="1">
      <c r="A567" s="13"/>
      <c r="B567" s="239"/>
      <c r="C567" s="240"/>
      <c r="D567" s="241" t="s">
        <v>206</v>
      </c>
      <c r="E567" s="242" t="s">
        <v>20</v>
      </c>
      <c r="F567" s="243" t="s">
        <v>3069</v>
      </c>
      <c r="G567" s="240"/>
      <c r="H567" s="242" t="s">
        <v>20</v>
      </c>
      <c r="I567" s="244"/>
      <c r="J567" s="244"/>
      <c r="K567" s="240"/>
      <c r="L567" s="240"/>
      <c r="M567" s="245"/>
      <c r="N567" s="246"/>
      <c r="O567" s="247"/>
      <c r="P567" s="247"/>
      <c r="Q567" s="247"/>
      <c r="R567" s="247"/>
      <c r="S567" s="247"/>
      <c r="T567" s="247"/>
      <c r="U567" s="247"/>
      <c r="V567" s="247"/>
      <c r="W567" s="247"/>
      <c r="X567" s="248"/>
      <c r="Y567" s="13"/>
      <c r="Z567" s="13"/>
      <c r="AA567" s="13"/>
      <c r="AB567" s="13"/>
      <c r="AC567" s="13"/>
      <c r="AD567" s="13"/>
      <c r="AE567" s="13"/>
      <c r="AT567" s="249" t="s">
        <v>206</v>
      </c>
      <c r="AU567" s="249" t="s">
        <v>84</v>
      </c>
      <c r="AV567" s="13" t="s">
        <v>82</v>
      </c>
      <c r="AW567" s="13" t="s">
        <v>5</v>
      </c>
      <c r="AX567" s="13" t="s">
        <v>74</v>
      </c>
      <c r="AY567" s="249" t="s">
        <v>194</v>
      </c>
    </row>
    <row r="568" s="13" customFormat="1">
      <c r="A568" s="13"/>
      <c r="B568" s="239"/>
      <c r="C568" s="240"/>
      <c r="D568" s="241" t="s">
        <v>206</v>
      </c>
      <c r="E568" s="242" t="s">
        <v>20</v>
      </c>
      <c r="F568" s="243" t="s">
        <v>3070</v>
      </c>
      <c r="G568" s="240"/>
      <c r="H568" s="242" t="s">
        <v>20</v>
      </c>
      <c r="I568" s="244"/>
      <c r="J568" s="244"/>
      <c r="K568" s="240"/>
      <c r="L568" s="240"/>
      <c r="M568" s="245"/>
      <c r="N568" s="246"/>
      <c r="O568" s="247"/>
      <c r="P568" s="247"/>
      <c r="Q568" s="247"/>
      <c r="R568" s="247"/>
      <c r="S568" s="247"/>
      <c r="T568" s="247"/>
      <c r="U568" s="247"/>
      <c r="V568" s="247"/>
      <c r="W568" s="247"/>
      <c r="X568" s="248"/>
      <c r="Y568" s="13"/>
      <c r="Z568" s="13"/>
      <c r="AA568" s="13"/>
      <c r="AB568" s="13"/>
      <c r="AC568" s="13"/>
      <c r="AD568" s="13"/>
      <c r="AE568" s="13"/>
      <c r="AT568" s="249" t="s">
        <v>206</v>
      </c>
      <c r="AU568" s="249" t="s">
        <v>84</v>
      </c>
      <c r="AV568" s="13" t="s">
        <v>82</v>
      </c>
      <c r="AW568" s="13" t="s">
        <v>5</v>
      </c>
      <c r="AX568" s="13" t="s">
        <v>74</v>
      </c>
      <c r="AY568" s="249" t="s">
        <v>194</v>
      </c>
    </row>
    <row r="569" s="14" customFormat="1">
      <c r="A569" s="14"/>
      <c r="B569" s="250"/>
      <c r="C569" s="251"/>
      <c r="D569" s="241" t="s">
        <v>206</v>
      </c>
      <c r="E569" s="252" t="s">
        <v>20</v>
      </c>
      <c r="F569" s="253" t="s">
        <v>202</v>
      </c>
      <c r="G569" s="251"/>
      <c r="H569" s="254">
        <v>4</v>
      </c>
      <c r="I569" s="255"/>
      <c r="J569" s="255"/>
      <c r="K569" s="251"/>
      <c r="L569" s="251"/>
      <c r="M569" s="256"/>
      <c r="N569" s="257"/>
      <c r="O569" s="258"/>
      <c r="P569" s="258"/>
      <c r="Q569" s="258"/>
      <c r="R569" s="258"/>
      <c r="S569" s="258"/>
      <c r="T569" s="258"/>
      <c r="U569" s="258"/>
      <c r="V569" s="258"/>
      <c r="W569" s="258"/>
      <c r="X569" s="259"/>
      <c r="Y569" s="14"/>
      <c r="Z569" s="14"/>
      <c r="AA569" s="14"/>
      <c r="AB569" s="14"/>
      <c r="AC569" s="14"/>
      <c r="AD569" s="14"/>
      <c r="AE569" s="14"/>
      <c r="AT569" s="260" t="s">
        <v>206</v>
      </c>
      <c r="AU569" s="260" t="s">
        <v>84</v>
      </c>
      <c r="AV569" s="14" t="s">
        <v>84</v>
      </c>
      <c r="AW569" s="14" t="s">
        <v>5</v>
      </c>
      <c r="AX569" s="14" t="s">
        <v>74</v>
      </c>
      <c r="AY569" s="260" t="s">
        <v>194</v>
      </c>
    </row>
    <row r="570" s="13" customFormat="1">
      <c r="A570" s="13"/>
      <c r="B570" s="239"/>
      <c r="C570" s="240"/>
      <c r="D570" s="241" t="s">
        <v>206</v>
      </c>
      <c r="E570" s="242" t="s">
        <v>20</v>
      </c>
      <c r="F570" s="243" t="s">
        <v>2891</v>
      </c>
      <c r="G570" s="240"/>
      <c r="H570" s="242" t="s">
        <v>20</v>
      </c>
      <c r="I570" s="244"/>
      <c r="J570" s="244"/>
      <c r="K570" s="240"/>
      <c r="L570" s="240"/>
      <c r="M570" s="245"/>
      <c r="N570" s="246"/>
      <c r="O570" s="247"/>
      <c r="P570" s="247"/>
      <c r="Q570" s="247"/>
      <c r="R570" s="247"/>
      <c r="S570" s="247"/>
      <c r="T570" s="247"/>
      <c r="U570" s="247"/>
      <c r="V570" s="247"/>
      <c r="W570" s="247"/>
      <c r="X570" s="248"/>
      <c r="Y570" s="13"/>
      <c r="Z570" s="13"/>
      <c r="AA570" s="13"/>
      <c r="AB570" s="13"/>
      <c r="AC570" s="13"/>
      <c r="AD570" s="13"/>
      <c r="AE570" s="13"/>
      <c r="AT570" s="249" t="s">
        <v>206</v>
      </c>
      <c r="AU570" s="249" t="s">
        <v>84</v>
      </c>
      <c r="AV570" s="13" t="s">
        <v>82</v>
      </c>
      <c r="AW570" s="13" t="s">
        <v>5</v>
      </c>
      <c r="AX570" s="13" t="s">
        <v>74</v>
      </c>
      <c r="AY570" s="249" t="s">
        <v>194</v>
      </c>
    </row>
    <row r="571" s="15" customFormat="1">
      <c r="A571" s="15"/>
      <c r="B571" s="261"/>
      <c r="C571" s="262"/>
      <c r="D571" s="241" t="s">
        <v>206</v>
      </c>
      <c r="E571" s="263" t="s">
        <v>20</v>
      </c>
      <c r="F571" s="264" t="s">
        <v>210</v>
      </c>
      <c r="G571" s="262"/>
      <c r="H571" s="265">
        <v>12</v>
      </c>
      <c r="I571" s="266"/>
      <c r="J571" s="266"/>
      <c r="K571" s="262"/>
      <c r="L571" s="262"/>
      <c r="M571" s="267"/>
      <c r="N571" s="268"/>
      <c r="O571" s="269"/>
      <c r="P571" s="269"/>
      <c r="Q571" s="269"/>
      <c r="R571" s="269"/>
      <c r="S571" s="269"/>
      <c r="T571" s="269"/>
      <c r="U571" s="269"/>
      <c r="V571" s="269"/>
      <c r="W571" s="269"/>
      <c r="X571" s="270"/>
      <c r="Y571" s="15"/>
      <c r="Z571" s="15"/>
      <c r="AA571" s="15"/>
      <c r="AB571" s="15"/>
      <c r="AC571" s="15"/>
      <c r="AD571" s="15"/>
      <c r="AE571" s="15"/>
      <c r="AT571" s="271" t="s">
        <v>206</v>
      </c>
      <c r="AU571" s="271" t="s">
        <v>84</v>
      </c>
      <c r="AV571" s="15" t="s">
        <v>202</v>
      </c>
      <c r="AW571" s="15" t="s">
        <v>5</v>
      </c>
      <c r="AX571" s="15" t="s">
        <v>82</v>
      </c>
      <c r="AY571" s="271" t="s">
        <v>194</v>
      </c>
    </row>
    <row r="572" s="12" customFormat="1" ht="22.8" customHeight="1">
      <c r="A572" s="12"/>
      <c r="B572" s="203"/>
      <c r="C572" s="204"/>
      <c r="D572" s="205" t="s">
        <v>73</v>
      </c>
      <c r="E572" s="218" t="s">
        <v>3071</v>
      </c>
      <c r="F572" s="218" t="s">
        <v>3072</v>
      </c>
      <c r="G572" s="204"/>
      <c r="H572" s="204"/>
      <c r="I572" s="207"/>
      <c r="J572" s="207"/>
      <c r="K572" s="219">
        <f>BK572</f>
        <v>0</v>
      </c>
      <c r="L572" s="204"/>
      <c r="M572" s="209"/>
      <c r="N572" s="210"/>
      <c r="O572" s="211"/>
      <c r="P572" s="211"/>
      <c r="Q572" s="212">
        <f>SUM(Q573:Q595)</f>
        <v>0</v>
      </c>
      <c r="R572" s="212">
        <f>SUM(R573:R595)</f>
        <v>0</v>
      </c>
      <c r="S572" s="211"/>
      <c r="T572" s="213">
        <f>SUM(T573:T595)</f>
        <v>0</v>
      </c>
      <c r="U572" s="211"/>
      <c r="V572" s="213">
        <f>SUM(V573:V595)</f>
        <v>0</v>
      </c>
      <c r="W572" s="211"/>
      <c r="X572" s="214">
        <f>SUM(X573:X595)</f>
        <v>0.31680000000000003</v>
      </c>
      <c r="Y572" s="12"/>
      <c r="Z572" s="12"/>
      <c r="AA572" s="12"/>
      <c r="AB572" s="12"/>
      <c r="AC572" s="12"/>
      <c r="AD572" s="12"/>
      <c r="AE572" s="12"/>
      <c r="AR572" s="215" t="s">
        <v>84</v>
      </c>
      <c r="AT572" s="216" t="s">
        <v>73</v>
      </c>
      <c r="AU572" s="216" t="s">
        <v>82</v>
      </c>
      <c r="AY572" s="215" t="s">
        <v>194</v>
      </c>
      <c r="BK572" s="217">
        <f>SUM(BK573:BK595)</f>
        <v>0</v>
      </c>
    </row>
    <row r="573" s="2" customFormat="1" ht="24.15" customHeight="1">
      <c r="A573" s="41"/>
      <c r="B573" s="42"/>
      <c r="C573" s="220" t="s">
        <v>357</v>
      </c>
      <c r="D573" s="220" t="s">
        <v>197</v>
      </c>
      <c r="E573" s="221" t="s">
        <v>3073</v>
      </c>
      <c r="F573" s="222" t="s">
        <v>2945</v>
      </c>
      <c r="G573" s="223" t="s">
        <v>200</v>
      </c>
      <c r="H573" s="224">
        <v>15.84</v>
      </c>
      <c r="I573" s="225"/>
      <c r="J573" s="225"/>
      <c r="K573" s="226">
        <f>ROUND(P573*H573,2)</f>
        <v>0</v>
      </c>
      <c r="L573" s="222" t="s">
        <v>201</v>
      </c>
      <c r="M573" s="47"/>
      <c r="N573" s="227" t="s">
        <v>20</v>
      </c>
      <c r="O573" s="228" t="s">
        <v>43</v>
      </c>
      <c r="P573" s="229">
        <f>I573+J573</f>
        <v>0</v>
      </c>
      <c r="Q573" s="229">
        <f>ROUND(I573*H573,2)</f>
        <v>0</v>
      </c>
      <c r="R573" s="229">
        <f>ROUND(J573*H573,2)</f>
        <v>0</v>
      </c>
      <c r="S573" s="87"/>
      <c r="T573" s="230">
        <f>S573*H573</f>
        <v>0</v>
      </c>
      <c r="U573" s="230">
        <v>0</v>
      </c>
      <c r="V573" s="230">
        <f>U573*H573</f>
        <v>0</v>
      </c>
      <c r="W573" s="230">
        <v>0.02</v>
      </c>
      <c r="X573" s="231">
        <f>W573*H573</f>
        <v>0.31680000000000003</v>
      </c>
      <c r="Y573" s="41"/>
      <c r="Z573" s="41"/>
      <c r="AA573" s="41"/>
      <c r="AB573" s="41"/>
      <c r="AC573" s="41"/>
      <c r="AD573" s="41"/>
      <c r="AE573" s="41"/>
      <c r="AR573" s="232" t="s">
        <v>289</v>
      </c>
      <c r="AT573" s="232" t="s">
        <v>197</v>
      </c>
      <c r="AU573" s="232" t="s">
        <v>84</v>
      </c>
      <c r="AY573" s="20" t="s">
        <v>194</v>
      </c>
      <c r="BE573" s="233">
        <f>IF(O573="základní",K573,0)</f>
        <v>0</v>
      </c>
      <c r="BF573" s="233">
        <f>IF(O573="snížená",K573,0)</f>
        <v>0</v>
      </c>
      <c r="BG573" s="233">
        <f>IF(O573="zákl. přenesená",K573,0)</f>
        <v>0</v>
      </c>
      <c r="BH573" s="233">
        <f>IF(O573="sníž. přenesená",K573,0)</f>
        <v>0</v>
      </c>
      <c r="BI573" s="233">
        <f>IF(O573="nulová",K573,0)</f>
        <v>0</v>
      </c>
      <c r="BJ573" s="20" t="s">
        <v>82</v>
      </c>
      <c r="BK573" s="233">
        <f>ROUND(P573*H573,2)</f>
        <v>0</v>
      </c>
      <c r="BL573" s="20" t="s">
        <v>289</v>
      </c>
      <c r="BM573" s="232" t="s">
        <v>3074</v>
      </c>
    </row>
    <row r="574" s="2" customFormat="1">
      <c r="A574" s="41"/>
      <c r="B574" s="42"/>
      <c r="C574" s="43"/>
      <c r="D574" s="234" t="s">
        <v>204</v>
      </c>
      <c r="E574" s="43"/>
      <c r="F574" s="235" t="s">
        <v>3075</v>
      </c>
      <c r="G574" s="43"/>
      <c r="H574" s="43"/>
      <c r="I574" s="236"/>
      <c r="J574" s="236"/>
      <c r="K574" s="43"/>
      <c r="L574" s="43"/>
      <c r="M574" s="47"/>
      <c r="N574" s="237"/>
      <c r="O574" s="238"/>
      <c r="P574" s="87"/>
      <c r="Q574" s="87"/>
      <c r="R574" s="87"/>
      <c r="S574" s="87"/>
      <c r="T574" s="87"/>
      <c r="U574" s="87"/>
      <c r="V574" s="87"/>
      <c r="W574" s="87"/>
      <c r="X574" s="88"/>
      <c r="Y574" s="41"/>
      <c r="Z574" s="41"/>
      <c r="AA574" s="41"/>
      <c r="AB574" s="41"/>
      <c r="AC574" s="41"/>
      <c r="AD574" s="41"/>
      <c r="AE574" s="41"/>
      <c r="AT574" s="20" t="s">
        <v>204</v>
      </c>
      <c r="AU574" s="20" t="s">
        <v>84</v>
      </c>
    </row>
    <row r="575" s="13" customFormat="1">
      <c r="A575" s="13"/>
      <c r="B575" s="239"/>
      <c r="C575" s="240"/>
      <c r="D575" s="241" t="s">
        <v>206</v>
      </c>
      <c r="E575" s="242" t="s">
        <v>20</v>
      </c>
      <c r="F575" s="243" t="s">
        <v>2774</v>
      </c>
      <c r="G575" s="240"/>
      <c r="H575" s="242" t="s">
        <v>20</v>
      </c>
      <c r="I575" s="244"/>
      <c r="J575" s="244"/>
      <c r="K575" s="240"/>
      <c r="L575" s="240"/>
      <c r="M575" s="245"/>
      <c r="N575" s="246"/>
      <c r="O575" s="247"/>
      <c r="P575" s="247"/>
      <c r="Q575" s="247"/>
      <c r="R575" s="247"/>
      <c r="S575" s="247"/>
      <c r="T575" s="247"/>
      <c r="U575" s="247"/>
      <c r="V575" s="247"/>
      <c r="W575" s="247"/>
      <c r="X575" s="248"/>
      <c r="Y575" s="13"/>
      <c r="Z575" s="13"/>
      <c r="AA575" s="13"/>
      <c r="AB575" s="13"/>
      <c r="AC575" s="13"/>
      <c r="AD575" s="13"/>
      <c r="AE575" s="13"/>
      <c r="AT575" s="249" t="s">
        <v>206</v>
      </c>
      <c r="AU575" s="249" t="s">
        <v>84</v>
      </c>
      <c r="AV575" s="13" t="s">
        <v>82</v>
      </c>
      <c r="AW575" s="13" t="s">
        <v>5</v>
      </c>
      <c r="AX575" s="13" t="s">
        <v>74</v>
      </c>
      <c r="AY575" s="249" t="s">
        <v>194</v>
      </c>
    </row>
    <row r="576" s="13" customFormat="1">
      <c r="A576" s="13"/>
      <c r="B576" s="239"/>
      <c r="C576" s="240"/>
      <c r="D576" s="241" t="s">
        <v>206</v>
      </c>
      <c r="E576" s="242" t="s">
        <v>20</v>
      </c>
      <c r="F576" s="243" t="s">
        <v>3076</v>
      </c>
      <c r="G576" s="240"/>
      <c r="H576" s="242" t="s">
        <v>20</v>
      </c>
      <c r="I576" s="244"/>
      <c r="J576" s="244"/>
      <c r="K576" s="240"/>
      <c r="L576" s="240"/>
      <c r="M576" s="245"/>
      <c r="N576" s="246"/>
      <c r="O576" s="247"/>
      <c r="P576" s="247"/>
      <c r="Q576" s="247"/>
      <c r="R576" s="247"/>
      <c r="S576" s="247"/>
      <c r="T576" s="247"/>
      <c r="U576" s="247"/>
      <c r="V576" s="247"/>
      <c r="W576" s="247"/>
      <c r="X576" s="248"/>
      <c r="Y576" s="13"/>
      <c r="Z576" s="13"/>
      <c r="AA576" s="13"/>
      <c r="AB576" s="13"/>
      <c r="AC576" s="13"/>
      <c r="AD576" s="13"/>
      <c r="AE576" s="13"/>
      <c r="AT576" s="249" t="s">
        <v>206</v>
      </c>
      <c r="AU576" s="249" t="s">
        <v>84</v>
      </c>
      <c r="AV576" s="13" t="s">
        <v>82</v>
      </c>
      <c r="AW576" s="13" t="s">
        <v>5</v>
      </c>
      <c r="AX576" s="13" t="s">
        <v>74</v>
      </c>
      <c r="AY576" s="249" t="s">
        <v>194</v>
      </c>
    </row>
    <row r="577" s="13" customFormat="1">
      <c r="A577" s="13"/>
      <c r="B577" s="239"/>
      <c r="C577" s="240"/>
      <c r="D577" s="241" t="s">
        <v>206</v>
      </c>
      <c r="E577" s="242" t="s">
        <v>20</v>
      </c>
      <c r="F577" s="243" t="s">
        <v>3077</v>
      </c>
      <c r="G577" s="240"/>
      <c r="H577" s="242" t="s">
        <v>20</v>
      </c>
      <c r="I577" s="244"/>
      <c r="J577" s="244"/>
      <c r="K577" s="240"/>
      <c r="L577" s="240"/>
      <c r="M577" s="245"/>
      <c r="N577" s="246"/>
      <c r="O577" s="247"/>
      <c r="P577" s="247"/>
      <c r="Q577" s="247"/>
      <c r="R577" s="247"/>
      <c r="S577" s="247"/>
      <c r="T577" s="247"/>
      <c r="U577" s="247"/>
      <c r="V577" s="247"/>
      <c r="W577" s="247"/>
      <c r="X577" s="248"/>
      <c r="Y577" s="13"/>
      <c r="Z577" s="13"/>
      <c r="AA577" s="13"/>
      <c r="AB577" s="13"/>
      <c r="AC577" s="13"/>
      <c r="AD577" s="13"/>
      <c r="AE577" s="13"/>
      <c r="AT577" s="249" t="s">
        <v>206</v>
      </c>
      <c r="AU577" s="249" t="s">
        <v>84</v>
      </c>
      <c r="AV577" s="13" t="s">
        <v>82</v>
      </c>
      <c r="AW577" s="13" t="s">
        <v>5</v>
      </c>
      <c r="AX577" s="13" t="s">
        <v>74</v>
      </c>
      <c r="AY577" s="249" t="s">
        <v>194</v>
      </c>
    </row>
    <row r="578" s="14" customFormat="1">
      <c r="A578" s="14"/>
      <c r="B578" s="250"/>
      <c r="C578" s="251"/>
      <c r="D578" s="241" t="s">
        <v>206</v>
      </c>
      <c r="E578" s="252" t="s">
        <v>20</v>
      </c>
      <c r="F578" s="253" t="s">
        <v>3078</v>
      </c>
      <c r="G578" s="251"/>
      <c r="H578" s="254">
        <v>2.8799999999999999</v>
      </c>
      <c r="I578" s="255"/>
      <c r="J578" s="255"/>
      <c r="K578" s="251"/>
      <c r="L578" s="251"/>
      <c r="M578" s="256"/>
      <c r="N578" s="257"/>
      <c r="O578" s="258"/>
      <c r="P578" s="258"/>
      <c r="Q578" s="258"/>
      <c r="R578" s="258"/>
      <c r="S578" s="258"/>
      <c r="T578" s="258"/>
      <c r="U578" s="258"/>
      <c r="V578" s="258"/>
      <c r="W578" s="258"/>
      <c r="X578" s="259"/>
      <c r="Y578" s="14"/>
      <c r="Z578" s="14"/>
      <c r="AA578" s="14"/>
      <c r="AB578" s="14"/>
      <c r="AC578" s="14"/>
      <c r="AD578" s="14"/>
      <c r="AE578" s="14"/>
      <c r="AT578" s="260" t="s">
        <v>206</v>
      </c>
      <c r="AU578" s="260" t="s">
        <v>84</v>
      </c>
      <c r="AV578" s="14" t="s">
        <v>84</v>
      </c>
      <c r="AW578" s="14" t="s">
        <v>5</v>
      </c>
      <c r="AX578" s="14" t="s">
        <v>74</v>
      </c>
      <c r="AY578" s="260" t="s">
        <v>194</v>
      </c>
    </row>
    <row r="579" s="13" customFormat="1">
      <c r="A579" s="13"/>
      <c r="B579" s="239"/>
      <c r="C579" s="240"/>
      <c r="D579" s="241" t="s">
        <v>206</v>
      </c>
      <c r="E579" s="242" t="s">
        <v>20</v>
      </c>
      <c r="F579" s="243" t="s">
        <v>2780</v>
      </c>
      <c r="G579" s="240"/>
      <c r="H579" s="242" t="s">
        <v>20</v>
      </c>
      <c r="I579" s="244"/>
      <c r="J579" s="244"/>
      <c r="K579" s="240"/>
      <c r="L579" s="240"/>
      <c r="M579" s="245"/>
      <c r="N579" s="246"/>
      <c r="O579" s="247"/>
      <c r="P579" s="247"/>
      <c r="Q579" s="247"/>
      <c r="R579" s="247"/>
      <c r="S579" s="247"/>
      <c r="T579" s="247"/>
      <c r="U579" s="247"/>
      <c r="V579" s="247"/>
      <c r="W579" s="247"/>
      <c r="X579" s="248"/>
      <c r="Y579" s="13"/>
      <c r="Z579" s="13"/>
      <c r="AA579" s="13"/>
      <c r="AB579" s="13"/>
      <c r="AC579" s="13"/>
      <c r="AD579" s="13"/>
      <c r="AE579" s="13"/>
      <c r="AT579" s="249" t="s">
        <v>206</v>
      </c>
      <c r="AU579" s="249" t="s">
        <v>84</v>
      </c>
      <c r="AV579" s="13" t="s">
        <v>82</v>
      </c>
      <c r="AW579" s="13" t="s">
        <v>5</v>
      </c>
      <c r="AX579" s="13" t="s">
        <v>74</v>
      </c>
      <c r="AY579" s="249" t="s">
        <v>194</v>
      </c>
    </row>
    <row r="580" s="13" customFormat="1">
      <c r="A580" s="13"/>
      <c r="B580" s="239"/>
      <c r="C580" s="240"/>
      <c r="D580" s="241" t="s">
        <v>206</v>
      </c>
      <c r="E580" s="242" t="s">
        <v>20</v>
      </c>
      <c r="F580" s="243" t="s">
        <v>2774</v>
      </c>
      <c r="G580" s="240"/>
      <c r="H580" s="242" t="s">
        <v>20</v>
      </c>
      <c r="I580" s="244"/>
      <c r="J580" s="244"/>
      <c r="K580" s="240"/>
      <c r="L580" s="240"/>
      <c r="M580" s="245"/>
      <c r="N580" s="246"/>
      <c r="O580" s="247"/>
      <c r="P580" s="247"/>
      <c r="Q580" s="247"/>
      <c r="R580" s="247"/>
      <c r="S580" s="247"/>
      <c r="T580" s="247"/>
      <c r="U580" s="247"/>
      <c r="V580" s="247"/>
      <c r="W580" s="247"/>
      <c r="X580" s="248"/>
      <c r="Y580" s="13"/>
      <c r="Z580" s="13"/>
      <c r="AA580" s="13"/>
      <c r="AB580" s="13"/>
      <c r="AC580" s="13"/>
      <c r="AD580" s="13"/>
      <c r="AE580" s="13"/>
      <c r="AT580" s="249" t="s">
        <v>206</v>
      </c>
      <c r="AU580" s="249" t="s">
        <v>84</v>
      </c>
      <c r="AV580" s="13" t="s">
        <v>82</v>
      </c>
      <c r="AW580" s="13" t="s">
        <v>5</v>
      </c>
      <c r="AX580" s="13" t="s">
        <v>74</v>
      </c>
      <c r="AY580" s="249" t="s">
        <v>194</v>
      </c>
    </row>
    <row r="581" s="13" customFormat="1">
      <c r="A581" s="13"/>
      <c r="B581" s="239"/>
      <c r="C581" s="240"/>
      <c r="D581" s="241" t="s">
        <v>206</v>
      </c>
      <c r="E581" s="242" t="s">
        <v>20</v>
      </c>
      <c r="F581" s="243" t="s">
        <v>3076</v>
      </c>
      <c r="G581" s="240"/>
      <c r="H581" s="242" t="s">
        <v>20</v>
      </c>
      <c r="I581" s="244"/>
      <c r="J581" s="244"/>
      <c r="K581" s="240"/>
      <c r="L581" s="240"/>
      <c r="M581" s="245"/>
      <c r="N581" s="246"/>
      <c r="O581" s="247"/>
      <c r="P581" s="247"/>
      <c r="Q581" s="247"/>
      <c r="R581" s="247"/>
      <c r="S581" s="247"/>
      <c r="T581" s="247"/>
      <c r="U581" s="247"/>
      <c r="V581" s="247"/>
      <c r="W581" s="247"/>
      <c r="X581" s="248"/>
      <c r="Y581" s="13"/>
      <c r="Z581" s="13"/>
      <c r="AA581" s="13"/>
      <c r="AB581" s="13"/>
      <c r="AC581" s="13"/>
      <c r="AD581" s="13"/>
      <c r="AE581" s="13"/>
      <c r="AT581" s="249" t="s">
        <v>206</v>
      </c>
      <c r="AU581" s="249" t="s">
        <v>84</v>
      </c>
      <c r="AV581" s="13" t="s">
        <v>82</v>
      </c>
      <c r="AW581" s="13" t="s">
        <v>5</v>
      </c>
      <c r="AX581" s="13" t="s">
        <v>74</v>
      </c>
      <c r="AY581" s="249" t="s">
        <v>194</v>
      </c>
    </row>
    <row r="582" s="13" customFormat="1">
      <c r="A582" s="13"/>
      <c r="B582" s="239"/>
      <c r="C582" s="240"/>
      <c r="D582" s="241" t="s">
        <v>206</v>
      </c>
      <c r="E582" s="242" t="s">
        <v>20</v>
      </c>
      <c r="F582" s="243" t="s">
        <v>3077</v>
      </c>
      <c r="G582" s="240"/>
      <c r="H582" s="242" t="s">
        <v>20</v>
      </c>
      <c r="I582" s="244"/>
      <c r="J582" s="244"/>
      <c r="K582" s="240"/>
      <c r="L582" s="240"/>
      <c r="M582" s="245"/>
      <c r="N582" s="246"/>
      <c r="O582" s="247"/>
      <c r="P582" s="247"/>
      <c r="Q582" s="247"/>
      <c r="R582" s="247"/>
      <c r="S582" s="247"/>
      <c r="T582" s="247"/>
      <c r="U582" s="247"/>
      <c r="V582" s="247"/>
      <c r="W582" s="247"/>
      <c r="X582" s="248"/>
      <c r="Y582" s="13"/>
      <c r="Z582" s="13"/>
      <c r="AA582" s="13"/>
      <c r="AB582" s="13"/>
      <c r="AC582" s="13"/>
      <c r="AD582" s="13"/>
      <c r="AE582" s="13"/>
      <c r="AT582" s="249" t="s">
        <v>206</v>
      </c>
      <c r="AU582" s="249" t="s">
        <v>84</v>
      </c>
      <c r="AV582" s="13" t="s">
        <v>82</v>
      </c>
      <c r="AW582" s="13" t="s">
        <v>5</v>
      </c>
      <c r="AX582" s="13" t="s">
        <v>74</v>
      </c>
      <c r="AY582" s="249" t="s">
        <v>194</v>
      </c>
    </row>
    <row r="583" s="14" customFormat="1">
      <c r="A583" s="14"/>
      <c r="B583" s="250"/>
      <c r="C583" s="251"/>
      <c r="D583" s="241" t="s">
        <v>206</v>
      </c>
      <c r="E583" s="252" t="s">
        <v>20</v>
      </c>
      <c r="F583" s="253" t="s">
        <v>2876</v>
      </c>
      <c r="G583" s="251"/>
      <c r="H583" s="254">
        <v>1.0800000000000001</v>
      </c>
      <c r="I583" s="255"/>
      <c r="J583" s="255"/>
      <c r="K583" s="251"/>
      <c r="L583" s="251"/>
      <c r="M583" s="256"/>
      <c r="N583" s="257"/>
      <c r="O583" s="258"/>
      <c r="P583" s="258"/>
      <c r="Q583" s="258"/>
      <c r="R583" s="258"/>
      <c r="S583" s="258"/>
      <c r="T583" s="258"/>
      <c r="U583" s="258"/>
      <c r="V583" s="258"/>
      <c r="W583" s="258"/>
      <c r="X583" s="259"/>
      <c r="Y583" s="14"/>
      <c r="Z583" s="14"/>
      <c r="AA583" s="14"/>
      <c r="AB583" s="14"/>
      <c r="AC583" s="14"/>
      <c r="AD583" s="14"/>
      <c r="AE583" s="14"/>
      <c r="AT583" s="260" t="s">
        <v>206</v>
      </c>
      <c r="AU583" s="260" t="s">
        <v>84</v>
      </c>
      <c r="AV583" s="14" t="s">
        <v>84</v>
      </c>
      <c r="AW583" s="14" t="s">
        <v>5</v>
      </c>
      <c r="AX583" s="14" t="s">
        <v>74</v>
      </c>
      <c r="AY583" s="260" t="s">
        <v>194</v>
      </c>
    </row>
    <row r="584" s="13" customFormat="1">
      <c r="A584" s="13"/>
      <c r="B584" s="239"/>
      <c r="C584" s="240"/>
      <c r="D584" s="241" t="s">
        <v>206</v>
      </c>
      <c r="E584" s="242" t="s">
        <v>20</v>
      </c>
      <c r="F584" s="243" t="s">
        <v>2780</v>
      </c>
      <c r="G584" s="240"/>
      <c r="H584" s="242" t="s">
        <v>20</v>
      </c>
      <c r="I584" s="244"/>
      <c r="J584" s="244"/>
      <c r="K584" s="240"/>
      <c r="L584" s="240"/>
      <c r="M584" s="245"/>
      <c r="N584" s="246"/>
      <c r="O584" s="247"/>
      <c r="P584" s="247"/>
      <c r="Q584" s="247"/>
      <c r="R584" s="247"/>
      <c r="S584" s="247"/>
      <c r="T584" s="247"/>
      <c r="U584" s="247"/>
      <c r="V584" s="247"/>
      <c r="W584" s="247"/>
      <c r="X584" s="248"/>
      <c r="Y584" s="13"/>
      <c r="Z584" s="13"/>
      <c r="AA584" s="13"/>
      <c r="AB584" s="13"/>
      <c r="AC584" s="13"/>
      <c r="AD584" s="13"/>
      <c r="AE584" s="13"/>
      <c r="AT584" s="249" t="s">
        <v>206</v>
      </c>
      <c r="AU584" s="249" t="s">
        <v>84</v>
      </c>
      <c r="AV584" s="13" t="s">
        <v>82</v>
      </c>
      <c r="AW584" s="13" t="s">
        <v>5</v>
      </c>
      <c r="AX584" s="13" t="s">
        <v>74</v>
      </c>
      <c r="AY584" s="249" t="s">
        <v>194</v>
      </c>
    </row>
    <row r="585" s="13" customFormat="1">
      <c r="A585" s="13"/>
      <c r="B585" s="239"/>
      <c r="C585" s="240"/>
      <c r="D585" s="241" t="s">
        <v>206</v>
      </c>
      <c r="E585" s="242" t="s">
        <v>20</v>
      </c>
      <c r="F585" s="243" t="s">
        <v>2774</v>
      </c>
      <c r="G585" s="240"/>
      <c r="H585" s="242" t="s">
        <v>20</v>
      </c>
      <c r="I585" s="244"/>
      <c r="J585" s="244"/>
      <c r="K585" s="240"/>
      <c r="L585" s="240"/>
      <c r="M585" s="245"/>
      <c r="N585" s="246"/>
      <c r="O585" s="247"/>
      <c r="P585" s="247"/>
      <c r="Q585" s="247"/>
      <c r="R585" s="247"/>
      <c r="S585" s="247"/>
      <c r="T585" s="247"/>
      <c r="U585" s="247"/>
      <c r="V585" s="247"/>
      <c r="W585" s="247"/>
      <c r="X585" s="248"/>
      <c r="Y585" s="13"/>
      <c r="Z585" s="13"/>
      <c r="AA585" s="13"/>
      <c r="AB585" s="13"/>
      <c r="AC585" s="13"/>
      <c r="AD585" s="13"/>
      <c r="AE585" s="13"/>
      <c r="AT585" s="249" t="s">
        <v>206</v>
      </c>
      <c r="AU585" s="249" t="s">
        <v>84</v>
      </c>
      <c r="AV585" s="13" t="s">
        <v>82</v>
      </c>
      <c r="AW585" s="13" t="s">
        <v>5</v>
      </c>
      <c r="AX585" s="13" t="s">
        <v>74</v>
      </c>
      <c r="AY585" s="249" t="s">
        <v>194</v>
      </c>
    </row>
    <row r="586" s="13" customFormat="1">
      <c r="A586" s="13"/>
      <c r="B586" s="239"/>
      <c r="C586" s="240"/>
      <c r="D586" s="241" t="s">
        <v>206</v>
      </c>
      <c r="E586" s="242" t="s">
        <v>20</v>
      </c>
      <c r="F586" s="243" t="s">
        <v>3076</v>
      </c>
      <c r="G586" s="240"/>
      <c r="H586" s="242" t="s">
        <v>20</v>
      </c>
      <c r="I586" s="244"/>
      <c r="J586" s="244"/>
      <c r="K586" s="240"/>
      <c r="L586" s="240"/>
      <c r="M586" s="245"/>
      <c r="N586" s="246"/>
      <c r="O586" s="247"/>
      <c r="P586" s="247"/>
      <c r="Q586" s="247"/>
      <c r="R586" s="247"/>
      <c r="S586" s="247"/>
      <c r="T586" s="247"/>
      <c r="U586" s="247"/>
      <c r="V586" s="247"/>
      <c r="W586" s="247"/>
      <c r="X586" s="248"/>
      <c r="Y586" s="13"/>
      <c r="Z586" s="13"/>
      <c r="AA586" s="13"/>
      <c r="AB586" s="13"/>
      <c r="AC586" s="13"/>
      <c r="AD586" s="13"/>
      <c r="AE586" s="13"/>
      <c r="AT586" s="249" t="s">
        <v>206</v>
      </c>
      <c r="AU586" s="249" t="s">
        <v>84</v>
      </c>
      <c r="AV586" s="13" t="s">
        <v>82</v>
      </c>
      <c r="AW586" s="13" t="s">
        <v>5</v>
      </c>
      <c r="AX586" s="13" t="s">
        <v>74</v>
      </c>
      <c r="AY586" s="249" t="s">
        <v>194</v>
      </c>
    </row>
    <row r="587" s="13" customFormat="1">
      <c r="A587" s="13"/>
      <c r="B587" s="239"/>
      <c r="C587" s="240"/>
      <c r="D587" s="241" t="s">
        <v>206</v>
      </c>
      <c r="E587" s="242" t="s">
        <v>20</v>
      </c>
      <c r="F587" s="243" t="s">
        <v>3077</v>
      </c>
      <c r="G587" s="240"/>
      <c r="H587" s="242" t="s">
        <v>20</v>
      </c>
      <c r="I587" s="244"/>
      <c r="J587" s="244"/>
      <c r="K587" s="240"/>
      <c r="L587" s="240"/>
      <c r="M587" s="245"/>
      <c r="N587" s="246"/>
      <c r="O587" s="247"/>
      <c r="P587" s="247"/>
      <c r="Q587" s="247"/>
      <c r="R587" s="247"/>
      <c r="S587" s="247"/>
      <c r="T587" s="247"/>
      <c r="U587" s="247"/>
      <c r="V587" s="247"/>
      <c r="W587" s="247"/>
      <c r="X587" s="248"/>
      <c r="Y587" s="13"/>
      <c r="Z587" s="13"/>
      <c r="AA587" s="13"/>
      <c r="AB587" s="13"/>
      <c r="AC587" s="13"/>
      <c r="AD587" s="13"/>
      <c r="AE587" s="13"/>
      <c r="AT587" s="249" t="s">
        <v>206</v>
      </c>
      <c r="AU587" s="249" t="s">
        <v>84</v>
      </c>
      <c r="AV587" s="13" t="s">
        <v>82</v>
      </c>
      <c r="AW587" s="13" t="s">
        <v>5</v>
      </c>
      <c r="AX587" s="13" t="s">
        <v>74</v>
      </c>
      <c r="AY587" s="249" t="s">
        <v>194</v>
      </c>
    </row>
    <row r="588" s="14" customFormat="1">
      <c r="A588" s="14"/>
      <c r="B588" s="250"/>
      <c r="C588" s="251"/>
      <c r="D588" s="241" t="s">
        <v>206</v>
      </c>
      <c r="E588" s="252" t="s">
        <v>20</v>
      </c>
      <c r="F588" s="253" t="s">
        <v>3079</v>
      </c>
      <c r="G588" s="251"/>
      <c r="H588" s="254">
        <v>8.6400000000000006</v>
      </c>
      <c r="I588" s="255"/>
      <c r="J588" s="255"/>
      <c r="K588" s="251"/>
      <c r="L588" s="251"/>
      <c r="M588" s="256"/>
      <c r="N588" s="257"/>
      <c r="O588" s="258"/>
      <c r="P588" s="258"/>
      <c r="Q588" s="258"/>
      <c r="R588" s="258"/>
      <c r="S588" s="258"/>
      <c r="T588" s="258"/>
      <c r="U588" s="258"/>
      <c r="V588" s="258"/>
      <c r="W588" s="258"/>
      <c r="X588" s="259"/>
      <c r="Y588" s="14"/>
      <c r="Z588" s="14"/>
      <c r="AA588" s="14"/>
      <c r="AB588" s="14"/>
      <c r="AC588" s="14"/>
      <c r="AD588" s="14"/>
      <c r="AE588" s="14"/>
      <c r="AT588" s="260" t="s">
        <v>206</v>
      </c>
      <c r="AU588" s="260" t="s">
        <v>84</v>
      </c>
      <c r="AV588" s="14" t="s">
        <v>84</v>
      </c>
      <c r="AW588" s="14" t="s">
        <v>5</v>
      </c>
      <c r="AX588" s="14" t="s">
        <v>74</v>
      </c>
      <c r="AY588" s="260" t="s">
        <v>194</v>
      </c>
    </row>
    <row r="589" s="13" customFormat="1">
      <c r="A589" s="13"/>
      <c r="B589" s="239"/>
      <c r="C589" s="240"/>
      <c r="D589" s="241" t="s">
        <v>206</v>
      </c>
      <c r="E589" s="242" t="s">
        <v>20</v>
      </c>
      <c r="F589" s="243" t="s">
        <v>2782</v>
      </c>
      <c r="G589" s="240"/>
      <c r="H589" s="242" t="s">
        <v>20</v>
      </c>
      <c r="I589" s="244"/>
      <c r="J589" s="244"/>
      <c r="K589" s="240"/>
      <c r="L589" s="240"/>
      <c r="M589" s="245"/>
      <c r="N589" s="246"/>
      <c r="O589" s="247"/>
      <c r="P589" s="247"/>
      <c r="Q589" s="247"/>
      <c r="R589" s="247"/>
      <c r="S589" s="247"/>
      <c r="T589" s="247"/>
      <c r="U589" s="247"/>
      <c r="V589" s="247"/>
      <c r="W589" s="247"/>
      <c r="X589" s="248"/>
      <c r="Y589" s="13"/>
      <c r="Z589" s="13"/>
      <c r="AA589" s="13"/>
      <c r="AB589" s="13"/>
      <c r="AC589" s="13"/>
      <c r="AD589" s="13"/>
      <c r="AE589" s="13"/>
      <c r="AT589" s="249" t="s">
        <v>206</v>
      </c>
      <c r="AU589" s="249" t="s">
        <v>84</v>
      </c>
      <c r="AV589" s="13" t="s">
        <v>82</v>
      </c>
      <c r="AW589" s="13" t="s">
        <v>5</v>
      </c>
      <c r="AX589" s="13" t="s">
        <v>74</v>
      </c>
      <c r="AY589" s="249" t="s">
        <v>194</v>
      </c>
    </row>
    <row r="590" s="13" customFormat="1">
      <c r="A590" s="13"/>
      <c r="B590" s="239"/>
      <c r="C590" s="240"/>
      <c r="D590" s="241" t="s">
        <v>206</v>
      </c>
      <c r="E590" s="242" t="s">
        <v>20</v>
      </c>
      <c r="F590" s="243" t="s">
        <v>2774</v>
      </c>
      <c r="G590" s="240"/>
      <c r="H590" s="242" t="s">
        <v>20</v>
      </c>
      <c r="I590" s="244"/>
      <c r="J590" s="244"/>
      <c r="K590" s="240"/>
      <c r="L590" s="240"/>
      <c r="M590" s="245"/>
      <c r="N590" s="246"/>
      <c r="O590" s="247"/>
      <c r="P590" s="247"/>
      <c r="Q590" s="247"/>
      <c r="R590" s="247"/>
      <c r="S590" s="247"/>
      <c r="T590" s="247"/>
      <c r="U590" s="247"/>
      <c r="V590" s="247"/>
      <c r="W590" s="247"/>
      <c r="X590" s="248"/>
      <c r="Y590" s="13"/>
      <c r="Z590" s="13"/>
      <c r="AA590" s="13"/>
      <c r="AB590" s="13"/>
      <c r="AC590" s="13"/>
      <c r="AD590" s="13"/>
      <c r="AE590" s="13"/>
      <c r="AT590" s="249" t="s">
        <v>206</v>
      </c>
      <c r="AU590" s="249" t="s">
        <v>84</v>
      </c>
      <c r="AV590" s="13" t="s">
        <v>82</v>
      </c>
      <c r="AW590" s="13" t="s">
        <v>5</v>
      </c>
      <c r="AX590" s="13" t="s">
        <v>74</v>
      </c>
      <c r="AY590" s="249" t="s">
        <v>194</v>
      </c>
    </row>
    <row r="591" s="13" customFormat="1">
      <c r="A591" s="13"/>
      <c r="B591" s="239"/>
      <c r="C591" s="240"/>
      <c r="D591" s="241" t="s">
        <v>206</v>
      </c>
      <c r="E591" s="242" t="s">
        <v>20</v>
      </c>
      <c r="F591" s="243" t="s">
        <v>3076</v>
      </c>
      <c r="G591" s="240"/>
      <c r="H591" s="242" t="s">
        <v>20</v>
      </c>
      <c r="I591" s="244"/>
      <c r="J591" s="244"/>
      <c r="K591" s="240"/>
      <c r="L591" s="240"/>
      <c r="M591" s="245"/>
      <c r="N591" s="246"/>
      <c r="O591" s="247"/>
      <c r="P591" s="247"/>
      <c r="Q591" s="247"/>
      <c r="R591" s="247"/>
      <c r="S591" s="247"/>
      <c r="T591" s="247"/>
      <c r="U591" s="247"/>
      <c r="V591" s="247"/>
      <c r="W591" s="247"/>
      <c r="X591" s="248"/>
      <c r="Y591" s="13"/>
      <c r="Z591" s="13"/>
      <c r="AA591" s="13"/>
      <c r="AB591" s="13"/>
      <c r="AC591" s="13"/>
      <c r="AD591" s="13"/>
      <c r="AE591" s="13"/>
      <c r="AT591" s="249" t="s">
        <v>206</v>
      </c>
      <c r="AU591" s="249" t="s">
        <v>84</v>
      </c>
      <c r="AV591" s="13" t="s">
        <v>82</v>
      </c>
      <c r="AW591" s="13" t="s">
        <v>5</v>
      </c>
      <c r="AX591" s="13" t="s">
        <v>74</v>
      </c>
      <c r="AY591" s="249" t="s">
        <v>194</v>
      </c>
    </row>
    <row r="592" s="13" customFormat="1">
      <c r="A592" s="13"/>
      <c r="B592" s="239"/>
      <c r="C592" s="240"/>
      <c r="D592" s="241" t="s">
        <v>206</v>
      </c>
      <c r="E592" s="242" t="s">
        <v>20</v>
      </c>
      <c r="F592" s="243" t="s">
        <v>3077</v>
      </c>
      <c r="G592" s="240"/>
      <c r="H592" s="242" t="s">
        <v>20</v>
      </c>
      <c r="I592" s="244"/>
      <c r="J592" s="244"/>
      <c r="K592" s="240"/>
      <c r="L592" s="240"/>
      <c r="M592" s="245"/>
      <c r="N592" s="246"/>
      <c r="O592" s="247"/>
      <c r="P592" s="247"/>
      <c r="Q592" s="247"/>
      <c r="R592" s="247"/>
      <c r="S592" s="247"/>
      <c r="T592" s="247"/>
      <c r="U592" s="247"/>
      <c r="V592" s="247"/>
      <c r="W592" s="247"/>
      <c r="X592" s="248"/>
      <c r="Y592" s="13"/>
      <c r="Z592" s="13"/>
      <c r="AA592" s="13"/>
      <c r="AB592" s="13"/>
      <c r="AC592" s="13"/>
      <c r="AD592" s="13"/>
      <c r="AE592" s="13"/>
      <c r="AT592" s="249" t="s">
        <v>206</v>
      </c>
      <c r="AU592" s="249" t="s">
        <v>84</v>
      </c>
      <c r="AV592" s="13" t="s">
        <v>82</v>
      </c>
      <c r="AW592" s="13" t="s">
        <v>5</v>
      </c>
      <c r="AX592" s="13" t="s">
        <v>74</v>
      </c>
      <c r="AY592" s="249" t="s">
        <v>194</v>
      </c>
    </row>
    <row r="593" s="14" customFormat="1">
      <c r="A593" s="14"/>
      <c r="B593" s="250"/>
      <c r="C593" s="251"/>
      <c r="D593" s="241" t="s">
        <v>206</v>
      </c>
      <c r="E593" s="252" t="s">
        <v>20</v>
      </c>
      <c r="F593" s="253" t="s">
        <v>2877</v>
      </c>
      <c r="G593" s="251"/>
      <c r="H593" s="254">
        <v>3.2400000000000002</v>
      </c>
      <c r="I593" s="255"/>
      <c r="J593" s="255"/>
      <c r="K593" s="251"/>
      <c r="L593" s="251"/>
      <c r="M593" s="256"/>
      <c r="N593" s="257"/>
      <c r="O593" s="258"/>
      <c r="P593" s="258"/>
      <c r="Q593" s="258"/>
      <c r="R593" s="258"/>
      <c r="S593" s="258"/>
      <c r="T593" s="258"/>
      <c r="U593" s="258"/>
      <c r="V593" s="258"/>
      <c r="W593" s="258"/>
      <c r="X593" s="259"/>
      <c r="Y593" s="14"/>
      <c r="Z593" s="14"/>
      <c r="AA593" s="14"/>
      <c r="AB593" s="14"/>
      <c r="AC593" s="14"/>
      <c r="AD593" s="14"/>
      <c r="AE593" s="14"/>
      <c r="AT593" s="260" t="s">
        <v>206</v>
      </c>
      <c r="AU593" s="260" t="s">
        <v>84</v>
      </c>
      <c r="AV593" s="14" t="s">
        <v>84</v>
      </c>
      <c r="AW593" s="14" t="s">
        <v>5</v>
      </c>
      <c r="AX593" s="14" t="s">
        <v>74</v>
      </c>
      <c r="AY593" s="260" t="s">
        <v>194</v>
      </c>
    </row>
    <row r="594" s="13" customFormat="1">
      <c r="A594" s="13"/>
      <c r="B594" s="239"/>
      <c r="C594" s="240"/>
      <c r="D594" s="241" t="s">
        <v>206</v>
      </c>
      <c r="E594" s="242" t="s">
        <v>20</v>
      </c>
      <c r="F594" s="243" t="s">
        <v>2782</v>
      </c>
      <c r="G594" s="240"/>
      <c r="H594" s="242" t="s">
        <v>20</v>
      </c>
      <c r="I594" s="244"/>
      <c r="J594" s="244"/>
      <c r="K594" s="240"/>
      <c r="L594" s="240"/>
      <c r="M594" s="245"/>
      <c r="N594" s="246"/>
      <c r="O594" s="247"/>
      <c r="P594" s="247"/>
      <c r="Q594" s="247"/>
      <c r="R594" s="247"/>
      <c r="S594" s="247"/>
      <c r="T594" s="247"/>
      <c r="U594" s="247"/>
      <c r="V594" s="247"/>
      <c r="W594" s="247"/>
      <c r="X594" s="248"/>
      <c r="Y594" s="13"/>
      <c r="Z594" s="13"/>
      <c r="AA594" s="13"/>
      <c r="AB594" s="13"/>
      <c r="AC594" s="13"/>
      <c r="AD594" s="13"/>
      <c r="AE594" s="13"/>
      <c r="AT594" s="249" t="s">
        <v>206</v>
      </c>
      <c r="AU594" s="249" t="s">
        <v>84</v>
      </c>
      <c r="AV594" s="13" t="s">
        <v>82</v>
      </c>
      <c r="AW594" s="13" t="s">
        <v>5</v>
      </c>
      <c r="AX594" s="13" t="s">
        <v>74</v>
      </c>
      <c r="AY594" s="249" t="s">
        <v>194</v>
      </c>
    </row>
    <row r="595" s="15" customFormat="1">
      <c r="A595" s="15"/>
      <c r="B595" s="261"/>
      <c r="C595" s="262"/>
      <c r="D595" s="241" t="s">
        <v>206</v>
      </c>
      <c r="E595" s="263" t="s">
        <v>20</v>
      </c>
      <c r="F595" s="264" t="s">
        <v>210</v>
      </c>
      <c r="G595" s="262"/>
      <c r="H595" s="265">
        <v>15.84</v>
      </c>
      <c r="I595" s="266"/>
      <c r="J595" s="266"/>
      <c r="K595" s="262"/>
      <c r="L595" s="262"/>
      <c r="M595" s="267"/>
      <c r="N595" s="268"/>
      <c r="O595" s="269"/>
      <c r="P595" s="269"/>
      <c r="Q595" s="269"/>
      <c r="R595" s="269"/>
      <c r="S595" s="269"/>
      <c r="T595" s="269"/>
      <c r="U595" s="269"/>
      <c r="V595" s="269"/>
      <c r="W595" s="269"/>
      <c r="X595" s="270"/>
      <c r="Y595" s="15"/>
      <c r="Z595" s="15"/>
      <c r="AA595" s="15"/>
      <c r="AB595" s="15"/>
      <c r="AC595" s="15"/>
      <c r="AD595" s="15"/>
      <c r="AE595" s="15"/>
      <c r="AT595" s="271" t="s">
        <v>206</v>
      </c>
      <c r="AU595" s="271" t="s">
        <v>84</v>
      </c>
      <c r="AV595" s="15" t="s">
        <v>202</v>
      </c>
      <c r="AW595" s="15" t="s">
        <v>5</v>
      </c>
      <c r="AX595" s="15" t="s">
        <v>82</v>
      </c>
      <c r="AY595" s="271" t="s">
        <v>194</v>
      </c>
    </row>
    <row r="596" s="12" customFormat="1" ht="22.8" customHeight="1">
      <c r="A596" s="12"/>
      <c r="B596" s="203"/>
      <c r="C596" s="204"/>
      <c r="D596" s="205" t="s">
        <v>73</v>
      </c>
      <c r="E596" s="218" t="s">
        <v>3080</v>
      </c>
      <c r="F596" s="218" t="s">
        <v>3081</v>
      </c>
      <c r="G596" s="204"/>
      <c r="H596" s="204"/>
      <c r="I596" s="207"/>
      <c r="J596" s="207"/>
      <c r="K596" s="219">
        <f>BK596</f>
        <v>0</v>
      </c>
      <c r="L596" s="204"/>
      <c r="M596" s="209"/>
      <c r="N596" s="210"/>
      <c r="O596" s="211"/>
      <c r="P596" s="211"/>
      <c r="Q596" s="212">
        <f>SUM(Q597:Q603)</f>
        <v>0</v>
      </c>
      <c r="R596" s="212">
        <f>SUM(R597:R603)</f>
        <v>0</v>
      </c>
      <c r="S596" s="211"/>
      <c r="T596" s="213">
        <f>SUM(T597:T603)</f>
        <v>0</v>
      </c>
      <c r="U596" s="211"/>
      <c r="V596" s="213">
        <f>SUM(V597:V603)</f>
        <v>0</v>
      </c>
      <c r="W596" s="211"/>
      <c r="X596" s="214">
        <f>SUM(X597:X603)</f>
        <v>0.27325499999999997</v>
      </c>
      <c r="Y596" s="12"/>
      <c r="Z596" s="12"/>
      <c r="AA596" s="12"/>
      <c r="AB596" s="12"/>
      <c r="AC596" s="12"/>
      <c r="AD596" s="12"/>
      <c r="AE596" s="12"/>
      <c r="AR596" s="215" t="s">
        <v>84</v>
      </c>
      <c r="AT596" s="216" t="s">
        <v>73</v>
      </c>
      <c r="AU596" s="216" t="s">
        <v>82</v>
      </c>
      <c r="AY596" s="215" t="s">
        <v>194</v>
      </c>
      <c r="BK596" s="217">
        <f>SUM(BK597:BK603)</f>
        <v>0</v>
      </c>
    </row>
    <row r="597" s="2" customFormat="1" ht="24.15" customHeight="1">
      <c r="A597" s="41"/>
      <c r="B597" s="42"/>
      <c r="C597" s="220" t="s">
        <v>367</v>
      </c>
      <c r="D597" s="220" t="s">
        <v>197</v>
      </c>
      <c r="E597" s="221" t="s">
        <v>3082</v>
      </c>
      <c r="F597" s="222" t="s">
        <v>2981</v>
      </c>
      <c r="G597" s="223" t="s">
        <v>200</v>
      </c>
      <c r="H597" s="224">
        <v>91.084999999999994</v>
      </c>
      <c r="I597" s="225"/>
      <c r="J597" s="225"/>
      <c r="K597" s="226">
        <f>ROUND(P597*H597,2)</f>
        <v>0</v>
      </c>
      <c r="L597" s="222" t="s">
        <v>201</v>
      </c>
      <c r="M597" s="47"/>
      <c r="N597" s="227" t="s">
        <v>20</v>
      </c>
      <c r="O597" s="228" t="s">
        <v>43</v>
      </c>
      <c r="P597" s="229">
        <f>I597+J597</f>
        <v>0</v>
      </c>
      <c r="Q597" s="229">
        <f>ROUND(I597*H597,2)</f>
        <v>0</v>
      </c>
      <c r="R597" s="229">
        <f>ROUND(J597*H597,2)</f>
        <v>0</v>
      </c>
      <c r="S597" s="87"/>
      <c r="T597" s="230">
        <f>S597*H597</f>
        <v>0</v>
      </c>
      <c r="U597" s="230">
        <v>0</v>
      </c>
      <c r="V597" s="230">
        <f>U597*H597</f>
        <v>0</v>
      </c>
      <c r="W597" s="230">
        <v>0.0030000000000000001</v>
      </c>
      <c r="X597" s="231">
        <f>W597*H597</f>
        <v>0.27325499999999997</v>
      </c>
      <c r="Y597" s="41"/>
      <c r="Z597" s="41"/>
      <c r="AA597" s="41"/>
      <c r="AB597" s="41"/>
      <c r="AC597" s="41"/>
      <c r="AD597" s="41"/>
      <c r="AE597" s="41"/>
      <c r="AR597" s="232" t="s">
        <v>289</v>
      </c>
      <c r="AT597" s="232" t="s">
        <v>197</v>
      </c>
      <c r="AU597" s="232" t="s">
        <v>84</v>
      </c>
      <c r="AY597" s="20" t="s">
        <v>194</v>
      </c>
      <c r="BE597" s="233">
        <f>IF(O597="základní",K597,0)</f>
        <v>0</v>
      </c>
      <c r="BF597" s="233">
        <f>IF(O597="snížená",K597,0)</f>
        <v>0</v>
      </c>
      <c r="BG597" s="233">
        <f>IF(O597="zákl. přenesená",K597,0)</f>
        <v>0</v>
      </c>
      <c r="BH597" s="233">
        <f>IF(O597="sníž. přenesená",K597,0)</f>
        <v>0</v>
      </c>
      <c r="BI597" s="233">
        <f>IF(O597="nulová",K597,0)</f>
        <v>0</v>
      </c>
      <c r="BJ597" s="20" t="s">
        <v>82</v>
      </c>
      <c r="BK597" s="233">
        <f>ROUND(P597*H597,2)</f>
        <v>0</v>
      </c>
      <c r="BL597" s="20" t="s">
        <v>289</v>
      </c>
      <c r="BM597" s="232" t="s">
        <v>3083</v>
      </c>
    </row>
    <row r="598" s="2" customFormat="1">
      <c r="A598" s="41"/>
      <c r="B598" s="42"/>
      <c r="C598" s="43"/>
      <c r="D598" s="234" t="s">
        <v>204</v>
      </c>
      <c r="E598" s="43"/>
      <c r="F598" s="235" t="s">
        <v>3084</v>
      </c>
      <c r="G598" s="43"/>
      <c r="H598" s="43"/>
      <c r="I598" s="236"/>
      <c r="J598" s="236"/>
      <c r="K598" s="43"/>
      <c r="L598" s="43"/>
      <c r="M598" s="47"/>
      <c r="N598" s="237"/>
      <c r="O598" s="238"/>
      <c r="P598" s="87"/>
      <c r="Q598" s="87"/>
      <c r="R598" s="87"/>
      <c r="S598" s="87"/>
      <c r="T598" s="87"/>
      <c r="U598" s="87"/>
      <c r="V598" s="87"/>
      <c r="W598" s="87"/>
      <c r="X598" s="88"/>
      <c r="Y598" s="41"/>
      <c r="Z598" s="41"/>
      <c r="AA598" s="41"/>
      <c r="AB598" s="41"/>
      <c r="AC598" s="41"/>
      <c r="AD598" s="41"/>
      <c r="AE598" s="41"/>
      <c r="AT598" s="20" t="s">
        <v>204</v>
      </c>
      <c r="AU598" s="20" t="s">
        <v>84</v>
      </c>
    </row>
    <row r="599" s="13" customFormat="1">
      <c r="A599" s="13"/>
      <c r="B599" s="239"/>
      <c r="C599" s="240"/>
      <c r="D599" s="241" t="s">
        <v>206</v>
      </c>
      <c r="E599" s="242" t="s">
        <v>20</v>
      </c>
      <c r="F599" s="243" t="s">
        <v>2774</v>
      </c>
      <c r="G599" s="240"/>
      <c r="H599" s="242" t="s">
        <v>20</v>
      </c>
      <c r="I599" s="244"/>
      <c r="J599" s="244"/>
      <c r="K599" s="240"/>
      <c r="L599" s="240"/>
      <c r="M599" s="245"/>
      <c r="N599" s="246"/>
      <c r="O599" s="247"/>
      <c r="P599" s="247"/>
      <c r="Q599" s="247"/>
      <c r="R599" s="247"/>
      <c r="S599" s="247"/>
      <c r="T599" s="247"/>
      <c r="U599" s="247"/>
      <c r="V599" s="247"/>
      <c r="W599" s="247"/>
      <c r="X599" s="248"/>
      <c r="Y599" s="13"/>
      <c r="Z599" s="13"/>
      <c r="AA599" s="13"/>
      <c r="AB599" s="13"/>
      <c r="AC599" s="13"/>
      <c r="AD599" s="13"/>
      <c r="AE599" s="13"/>
      <c r="AT599" s="249" t="s">
        <v>206</v>
      </c>
      <c r="AU599" s="249" t="s">
        <v>84</v>
      </c>
      <c r="AV599" s="13" t="s">
        <v>82</v>
      </c>
      <c r="AW599" s="13" t="s">
        <v>5</v>
      </c>
      <c r="AX599" s="13" t="s">
        <v>74</v>
      </c>
      <c r="AY599" s="249" t="s">
        <v>194</v>
      </c>
    </row>
    <row r="600" s="13" customFormat="1">
      <c r="A600" s="13"/>
      <c r="B600" s="239"/>
      <c r="C600" s="240"/>
      <c r="D600" s="241" t="s">
        <v>206</v>
      </c>
      <c r="E600" s="242" t="s">
        <v>20</v>
      </c>
      <c r="F600" s="243" t="s">
        <v>3085</v>
      </c>
      <c r="G600" s="240"/>
      <c r="H600" s="242" t="s">
        <v>20</v>
      </c>
      <c r="I600" s="244"/>
      <c r="J600" s="244"/>
      <c r="K600" s="240"/>
      <c r="L600" s="240"/>
      <c r="M600" s="245"/>
      <c r="N600" s="246"/>
      <c r="O600" s="247"/>
      <c r="P600" s="247"/>
      <c r="Q600" s="247"/>
      <c r="R600" s="247"/>
      <c r="S600" s="247"/>
      <c r="T600" s="247"/>
      <c r="U600" s="247"/>
      <c r="V600" s="247"/>
      <c r="W600" s="247"/>
      <c r="X600" s="248"/>
      <c r="Y600" s="13"/>
      <c r="Z600" s="13"/>
      <c r="AA600" s="13"/>
      <c r="AB600" s="13"/>
      <c r="AC600" s="13"/>
      <c r="AD600" s="13"/>
      <c r="AE600" s="13"/>
      <c r="AT600" s="249" t="s">
        <v>206</v>
      </c>
      <c r="AU600" s="249" t="s">
        <v>84</v>
      </c>
      <c r="AV600" s="13" t="s">
        <v>82</v>
      </c>
      <c r="AW600" s="13" t="s">
        <v>5</v>
      </c>
      <c r="AX600" s="13" t="s">
        <v>74</v>
      </c>
      <c r="AY600" s="249" t="s">
        <v>194</v>
      </c>
    </row>
    <row r="601" s="13" customFormat="1">
      <c r="A601" s="13"/>
      <c r="B601" s="239"/>
      <c r="C601" s="240"/>
      <c r="D601" s="241" t="s">
        <v>206</v>
      </c>
      <c r="E601" s="242" t="s">
        <v>20</v>
      </c>
      <c r="F601" s="243" t="s">
        <v>3086</v>
      </c>
      <c r="G601" s="240"/>
      <c r="H601" s="242" t="s">
        <v>20</v>
      </c>
      <c r="I601" s="244"/>
      <c r="J601" s="244"/>
      <c r="K601" s="240"/>
      <c r="L601" s="240"/>
      <c r="M601" s="245"/>
      <c r="N601" s="246"/>
      <c r="O601" s="247"/>
      <c r="P601" s="247"/>
      <c r="Q601" s="247"/>
      <c r="R601" s="247"/>
      <c r="S601" s="247"/>
      <c r="T601" s="247"/>
      <c r="U601" s="247"/>
      <c r="V601" s="247"/>
      <c r="W601" s="247"/>
      <c r="X601" s="248"/>
      <c r="Y601" s="13"/>
      <c r="Z601" s="13"/>
      <c r="AA601" s="13"/>
      <c r="AB601" s="13"/>
      <c r="AC601" s="13"/>
      <c r="AD601" s="13"/>
      <c r="AE601" s="13"/>
      <c r="AT601" s="249" t="s">
        <v>206</v>
      </c>
      <c r="AU601" s="249" t="s">
        <v>84</v>
      </c>
      <c r="AV601" s="13" t="s">
        <v>82</v>
      </c>
      <c r="AW601" s="13" t="s">
        <v>5</v>
      </c>
      <c r="AX601" s="13" t="s">
        <v>74</v>
      </c>
      <c r="AY601" s="249" t="s">
        <v>194</v>
      </c>
    </row>
    <row r="602" s="14" customFormat="1">
      <c r="A602" s="14"/>
      <c r="B602" s="250"/>
      <c r="C602" s="251"/>
      <c r="D602" s="241" t="s">
        <v>206</v>
      </c>
      <c r="E602" s="252" t="s">
        <v>20</v>
      </c>
      <c r="F602" s="253" t="s">
        <v>3087</v>
      </c>
      <c r="G602" s="251"/>
      <c r="H602" s="254">
        <v>91.084999999999994</v>
      </c>
      <c r="I602" s="255"/>
      <c r="J602" s="255"/>
      <c r="K602" s="251"/>
      <c r="L602" s="251"/>
      <c r="M602" s="256"/>
      <c r="N602" s="257"/>
      <c r="O602" s="258"/>
      <c r="P602" s="258"/>
      <c r="Q602" s="258"/>
      <c r="R602" s="258"/>
      <c r="S602" s="258"/>
      <c r="T602" s="258"/>
      <c r="U602" s="258"/>
      <c r="V602" s="258"/>
      <c r="W602" s="258"/>
      <c r="X602" s="259"/>
      <c r="Y602" s="14"/>
      <c r="Z602" s="14"/>
      <c r="AA602" s="14"/>
      <c r="AB602" s="14"/>
      <c r="AC602" s="14"/>
      <c r="AD602" s="14"/>
      <c r="AE602" s="14"/>
      <c r="AT602" s="260" t="s">
        <v>206</v>
      </c>
      <c r="AU602" s="260" t="s">
        <v>84</v>
      </c>
      <c r="AV602" s="14" t="s">
        <v>84</v>
      </c>
      <c r="AW602" s="14" t="s">
        <v>5</v>
      </c>
      <c r="AX602" s="14" t="s">
        <v>74</v>
      </c>
      <c r="AY602" s="260" t="s">
        <v>194</v>
      </c>
    </row>
    <row r="603" s="15" customFormat="1">
      <c r="A603" s="15"/>
      <c r="B603" s="261"/>
      <c r="C603" s="262"/>
      <c r="D603" s="241" t="s">
        <v>206</v>
      </c>
      <c r="E603" s="263" t="s">
        <v>20</v>
      </c>
      <c r="F603" s="264" t="s">
        <v>210</v>
      </c>
      <c r="G603" s="262"/>
      <c r="H603" s="265">
        <v>91.084999999999994</v>
      </c>
      <c r="I603" s="266"/>
      <c r="J603" s="266"/>
      <c r="K603" s="262"/>
      <c r="L603" s="262"/>
      <c r="M603" s="267"/>
      <c r="N603" s="268"/>
      <c r="O603" s="269"/>
      <c r="P603" s="269"/>
      <c r="Q603" s="269"/>
      <c r="R603" s="269"/>
      <c r="S603" s="269"/>
      <c r="T603" s="269"/>
      <c r="U603" s="269"/>
      <c r="V603" s="269"/>
      <c r="W603" s="269"/>
      <c r="X603" s="270"/>
      <c r="Y603" s="15"/>
      <c r="Z603" s="15"/>
      <c r="AA603" s="15"/>
      <c r="AB603" s="15"/>
      <c r="AC603" s="15"/>
      <c r="AD603" s="15"/>
      <c r="AE603" s="15"/>
      <c r="AT603" s="271" t="s">
        <v>206</v>
      </c>
      <c r="AU603" s="271" t="s">
        <v>84</v>
      </c>
      <c r="AV603" s="15" t="s">
        <v>202</v>
      </c>
      <c r="AW603" s="15" t="s">
        <v>5</v>
      </c>
      <c r="AX603" s="15" t="s">
        <v>82</v>
      </c>
      <c r="AY603" s="271" t="s">
        <v>194</v>
      </c>
    </row>
    <row r="604" s="12" customFormat="1" ht="25.92" customHeight="1">
      <c r="A604" s="12"/>
      <c r="B604" s="203"/>
      <c r="C604" s="204"/>
      <c r="D604" s="205" t="s">
        <v>73</v>
      </c>
      <c r="E604" s="206" t="s">
        <v>1297</v>
      </c>
      <c r="F604" s="206" t="s">
        <v>3088</v>
      </c>
      <c r="G604" s="204"/>
      <c r="H604" s="204"/>
      <c r="I604" s="207"/>
      <c r="J604" s="207"/>
      <c r="K604" s="208">
        <f>BK604</f>
        <v>0</v>
      </c>
      <c r="L604" s="204"/>
      <c r="M604" s="209"/>
      <c r="N604" s="210"/>
      <c r="O604" s="211"/>
      <c r="P604" s="211"/>
      <c r="Q604" s="212">
        <f>SUM(Q605:Q617)</f>
        <v>0</v>
      </c>
      <c r="R604" s="212">
        <f>SUM(R605:R617)</f>
        <v>0</v>
      </c>
      <c r="S604" s="211"/>
      <c r="T604" s="213">
        <f>SUM(T605:T617)</f>
        <v>0</v>
      </c>
      <c r="U604" s="211"/>
      <c r="V604" s="213">
        <f>SUM(V605:V617)</f>
        <v>0</v>
      </c>
      <c r="W604" s="211"/>
      <c r="X604" s="214">
        <f>SUM(X605:X617)</f>
        <v>0</v>
      </c>
      <c r="Y604" s="12"/>
      <c r="Z604" s="12"/>
      <c r="AA604" s="12"/>
      <c r="AB604" s="12"/>
      <c r="AC604" s="12"/>
      <c r="AD604" s="12"/>
      <c r="AE604" s="12"/>
      <c r="AR604" s="215" t="s">
        <v>202</v>
      </c>
      <c r="AT604" s="216" t="s">
        <v>73</v>
      </c>
      <c r="AU604" s="216" t="s">
        <v>74</v>
      </c>
      <c r="AY604" s="215" t="s">
        <v>194</v>
      </c>
      <c r="BK604" s="217">
        <f>SUM(BK605:BK617)</f>
        <v>0</v>
      </c>
    </row>
    <row r="605" s="2" customFormat="1" ht="24.15" customHeight="1">
      <c r="A605" s="41"/>
      <c r="B605" s="42"/>
      <c r="C605" s="220" t="s">
        <v>371</v>
      </c>
      <c r="D605" s="220" t="s">
        <v>197</v>
      </c>
      <c r="E605" s="221" t="s">
        <v>3089</v>
      </c>
      <c r="F605" s="222" t="s">
        <v>2947</v>
      </c>
      <c r="G605" s="223" t="s">
        <v>1301</v>
      </c>
      <c r="H605" s="224">
        <v>18</v>
      </c>
      <c r="I605" s="225"/>
      <c r="J605" s="225"/>
      <c r="K605" s="226">
        <f>ROUND(P605*H605,2)</f>
        <v>0</v>
      </c>
      <c r="L605" s="222" t="s">
        <v>201</v>
      </c>
      <c r="M605" s="47"/>
      <c r="N605" s="227" t="s">
        <v>20</v>
      </c>
      <c r="O605" s="228" t="s">
        <v>43</v>
      </c>
      <c r="P605" s="229">
        <f>I605+J605</f>
        <v>0</v>
      </c>
      <c r="Q605" s="229">
        <f>ROUND(I605*H605,2)</f>
        <v>0</v>
      </c>
      <c r="R605" s="229">
        <f>ROUND(J605*H605,2)</f>
        <v>0</v>
      </c>
      <c r="S605" s="87"/>
      <c r="T605" s="230">
        <f>S605*H605</f>
        <v>0</v>
      </c>
      <c r="U605" s="230">
        <v>0</v>
      </c>
      <c r="V605" s="230">
        <f>U605*H605</f>
        <v>0</v>
      </c>
      <c r="W605" s="230">
        <v>0</v>
      </c>
      <c r="X605" s="231">
        <f>W605*H605</f>
        <v>0</v>
      </c>
      <c r="Y605" s="41"/>
      <c r="Z605" s="41"/>
      <c r="AA605" s="41"/>
      <c r="AB605" s="41"/>
      <c r="AC605" s="41"/>
      <c r="AD605" s="41"/>
      <c r="AE605" s="41"/>
      <c r="AR605" s="232" t="s">
        <v>1302</v>
      </c>
      <c r="AT605" s="232" t="s">
        <v>197</v>
      </c>
      <c r="AU605" s="232" t="s">
        <v>82</v>
      </c>
      <c r="AY605" s="20" t="s">
        <v>194</v>
      </c>
      <c r="BE605" s="233">
        <f>IF(O605="základní",K605,0)</f>
        <v>0</v>
      </c>
      <c r="BF605" s="233">
        <f>IF(O605="snížená",K605,0)</f>
        <v>0</v>
      </c>
      <c r="BG605" s="233">
        <f>IF(O605="zákl. přenesená",K605,0)</f>
        <v>0</v>
      </c>
      <c r="BH605" s="233">
        <f>IF(O605="sníž. přenesená",K605,0)</f>
        <v>0</v>
      </c>
      <c r="BI605" s="233">
        <f>IF(O605="nulová",K605,0)</f>
        <v>0</v>
      </c>
      <c r="BJ605" s="20" t="s">
        <v>82</v>
      </c>
      <c r="BK605" s="233">
        <f>ROUND(P605*H605,2)</f>
        <v>0</v>
      </c>
      <c r="BL605" s="20" t="s">
        <v>1302</v>
      </c>
      <c r="BM605" s="232" t="s">
        <v>3090</v>
      </c>
    </row>
    <row r="606" s="2" customFormat="1">
      <c r="A606" s="41"/>
      <c r="B606" s="42"/>
      <c r="C606" s="43"/>
      <c r="D606" s="234" t="s">
        <v>204</v>
      </c>
      <c r="E606" s="43"/>
      <c r="F606" s="235" t="s">
        <v>3091</v>
      </c>
      <c r="G606" s="43"/>
      <c r="H606" s="43"/>
      <c r="I606" s="236"/>
      <c r="J606" s="236"/>
      <c r="K606" s="43"/>
      <c r="L606" s="43"/>
      <c r="M606" s="47"/>
      <c r="N606" s="237"/>
      <c r="O606" s="238"/>
      <c r="P606" s="87"/>
      <c r="Q606" s="87"/>
      <c r="R606" s="87"/>
      <c r="S606" s="87"/>
      <c r="T606" s="87"/>
      <c r="U606" s="87"/>
      <c r="V606" s="87"/>
      <c r="W606" s="87"/>
      <c r="X606" s="88"/>
      <c r="Y606" s="41"/>
      <c r="Z606" s="41"/>
      <c r="AA606" s="41"/>
      <c r="AB606" s="41"/>
      <c r="AC606" s="41"/>
      <c r="AD606" s="41"/>
      <c r="AE606" s="41"/>
      <c r="AT606" s="20" t="s">
        <v>204</v>
      </c>
      <c r="AU606" s="20" t="s">
        <v>82</v>
      </c>
    </row>
    <row r="607" s="13" customFormat="1">
      <c r="A607" s="13"/>
      <c r="B607" s="239"/>
      <c r="C607" s="240"/>
      <c r="D607" s="241" t="s">
        <v>206</v>
      </c>
      <c r="E607" s="242" t="s">
        <v>20</v>
      </c>
      <c r="F607" s="243" t="s">
        <v>2774</v>
      </c>
      <c r="G607" s="240"/>
      <c r="H607" s="242" t="s">
        <v>20</v>
      </c>
      <c r="I607" s="244"/>
      <c r="J607" s="244"/>
      <c r="K607" s="240"/>
      <c r="L607" s="240"/>
      <c r="M607" s="245"/>
      <c r="N607" s="246"/>
      <c r="O607" s="247"/>
      <c r="P607" s="247"/>
      <c r="Q607" s="247"/>
      <c r="R607" s="247"/>
      <c r="S607" s="247"/>
      <c r="T607" s="247"/>
      <c r="U607" s="247"/>
      <c r="V607" s="247"/>
      <c r="W607" s="247"/>
      <c r="X607" s="248"/>
      <c r="Y607" s="13"/>
      <c r="Z607" s="13"/>
      <c r="AA607" s="13"/>
      <c r="AB607" s="13"/>
      <c r="AC607" s="13"/>
      <c r="AD607" s="13"/>
      <c r="AE607" s="13"/>
      <c r="AT607" s="249" t="s">
        <v>206</v>
      </c>
      <c r="AU607" s="249" t="s">
        <v>82</v>
      </c>
      <c r="AV607" s="13" t="s">
        <v>82</v>
      </c>
      <c r="AW607" s="13" t="s">
        <v>5</v>
      </c>
      <c r="AX607" s="13" t="s">
        <v>74</v>
      </c>
      <c r="AY607" s="249" t="s">
        <v>194</v>
      </c>
    </row>
    <row r="608" s="13" customFormat="1">
      <c r="A608" s="13"/>
      <c r="B608" s="239"/>
      <c r="C608" s="240"/>
      <c r="D608" s="241" t="s">
        <v>206</v>
      </c>
      <c r="E608" s="242" t="s">
        <v>20</v>
      </c>
      <c r="F608" s="243" t="s">
        <v>3002</v>
      </c>
      <c r="G608" s="240"/>
      <c r="H608" s="242" t="s">
        <v>20</v>
      </c>
      <c r="I608" s="244"/>
      <c r="J608" s="244"/>
      <c r="K608" s="240"/>
      <c r="L608" s="240"/>
      <c r="M608" s="245"/>
      <c r="N608" s="246"/>
      <c r="O608" s="247"/>
      <c r="P608" s="247"/>
      <c r="Q608" s="247"/>
      <c r="R608" s="247"/>
      <c r="S608" s="247"/>
      <c r="T608" s="247"/>
      <c r="U608" s="247"/>
      <c r="V608" s="247"/>
      <c r="W608" s="247"/>
      <c r="X608" s="248"/>
      <c r="Y608" s="13"/>
      <c r="Z608" s="13"/>
      <c r="AA608" s="13"/>
      <c r="AB608" s="13"/>
      <c r="AC608" s="13"/>
      <c r="AD608" s="13"/>
      <c r="AE608" s="13"/>
      <c r="AT608" s="249" t="s">
        <v>206</v>
      </c>
      <c r="AU608" s="249" t="s">
        <v>82</v>
      </c>
      <c r="AV608" s="13" t="s">
        <v>82</v>
      </c>
      <c r="AW608" s="13" t="s">
        <v>5</v>
      </c>
      <c r="AX608" s="13" t="s">
        <v>74</v>
      </c>
      <c r="AY608" s="249" t="s">
        <v>194</v>
      </c>
    </row>
    <row r="609" s="13" customFormat="1">
      <c r="A609" s="13"/>
      <c r="B609" s="239"/>
      <c r="C609" s="240"/>
      <c r="D609" s="241" t="s">
        <v>206</v>
      </c>
      <c r="E609" s="242" t="s">
        <v>20</v>
      </c>
      <c r="F609" s="243" t="s">
        <v>3092</v>
      </c>
      <c r="G609" s="240"/>
      <c r="H609" s="242" t="s">
        <v>20</v>
      </c>
      <c r="I609" s="244"/>
      <c r="J609" s="244"/>
      <c r="K609" s="240"/>
      <c r="L609" s="240"/>
      <c r="M609" s="245"/>
      <c r="N609" s="246"/>
      <c r="O609" s="247"/>
      <c r="P609" s="247"/>
      <c r="Q609" s="247"/>
      <c r="R609" s="247"/>
      <c r="S609" s="247"/>
      <c r="T609" s="247"/>
      <c r="U609" s="247"/>
      <c r="V609" s="247"/>
      <c r="W609" s="247"/>
      <c r="X609" s="248"/>
      <c r="Y609" s="13"/>
      <c r="Z609" s="13"/>
      <c r="AA609" s="13"/>
      <c r="AB609" s="13"/>
      <c r="AC609" s="13"/>
      <c r="AD609" s="13"/>
      <c r="AE609" s="13"/>
      <c r="AT609" s="249" t="s">
        <v>206</v>
      </c>
      <c r="AU609" s="249" t="s">
        <v>82</v>
      </c>
      <c r="AV609" s="13" t="s">
        <v>82</v>
      </c>
      <c r="AW609" s="13" t="s">
        <v>5</v>
      </c>
      <c r="AX609" s="13" t="s">
        <v>74</v>
      </c>
      <c r="AY609" s="249" t="s">
        <v>194</v>
      </c>
    </row>
    <row r="610" s="14" customFormat="1">
      <c r="A610" s="14"/>
      <c r="B610" s="250"/>
      <c r="C610" s="251"/>
      <c r="D610" s="241" t="s">
        <v>206</v>
      </c>
      <c r="E610" s="252" t="s">
        <v>20</v>
      </c>
      <c r="F610" s="253" t="s">
        <v>84</v>
      </c>
      <c r="G610" s="251"/>
      <c r="H610" s="254">
        <v>2</v>
      </c>
      <c r="I610" s="255"/>
      <c r="J610" s="255"/>
      <c r="K610" s="251"/>
      <c r="L610" s="251"/>
      <c r="M610" s="256"/>
      <c r="N610" s="257"/>
      <c r="O610" s="258"/>
      <c r="P610" s="258"/>
      <c r="Q610" s="258"/>
      <c r="R610" s="258"/>
      <c r="S610" s="258"/>
      <c r="T610" s="258"/>
      <c r="U610" s="258"/>
      <c r="V610" s="258"/>
      <c r="W610" s="258"/>
      <c r="X610" s="259"/>
      <c r="Y610" s="14"/>
      <c r="Z610" s="14"/>
      <c r="AA610" s="14"/>
      <c r="AB610" s="14"/>
      <c r="AC610" s="14"/>
      <c r="AD610" s="14"/>
      <c r="AE610" s="14"/>
      <c r="AT610" s="260" t="s">
        <v>206</v>
      </c>
      <c r="AU610" s="260" t="s">
        <v>82</v>
      </c>
      <c r="AV610" s="14" t="s">
        <v>84</v>
      </c>
      <c r="AW610" s="14" t="s">
        <v>5</v>
      </c>
      <c r="AX610" s="14" t="s">
        <v>74</v>
      </c>
      <c r="AY610" s="260" t="s">
        <v>194</v>
      </c>
    </row>
    <row r="611" s="13" customFormat="1">
      <c r="A611" s="13"/>
      <c r="B611" s="239"/>
      <c r="C611" s="240"/>
      <c r="D611" s="241" t="s">
        <v>206</v>
      </c>
      <c r="E611" s="242" t="s">
        <v>20</v>
      </c>
      <c r="F611" s="243" t="s">
        <v>3093</v>
      </c>
      <c r="G611" s="240"/>
      <c r="H611" s="242" t="s">
        <v>20</v>
      </c>
      <c r="I611" s="244"/>
      <c r="J611" s="244"/>
      <c r="K611" s="240"/>
      <c r="L611" s="240"/>
      <c r="M611" s="245"/>
      <c r="N611" s="246"/>
      <c r="O611" s="247"/>
      <c r="P611" s="247"/>
      <c r="Q611" s="247"/>
      <c r="R611" s="247"/>
      <c r="S611" s="247"/>
      <c r="T611" s="247"/>
      <c r="U611" s="247"/>
      <c r="V611" s="247"/>
      <c r="W611" s="247"/>
      <c r="X611" s="248"/>
      <c r="Y611" s="13"/>
      <c r="Z611" s="13"/>
      <c r="AA611" s="13"/>
      <c r="AB611" s="13"/>
      <c r="AC611" s="13"/>
      <c r="AD611" s="13"/>
      <c r="AE611" s="13"/>
      <c r="AT611" s="249" t="s">
        <v>206</v>
      </c>
      <c r="AU611" s="249" t="s">
        <v>82</v>
      </c>
      <c r="AV611" s="13" t="s">
        <v>82</v>
      </c>
      <c r="AW611" s="13" t="s">
        <v>5</v>
      </c>
      <c r="AX611" s="13" t="s">
        <v>74</v>
      </c>
      <c r="AY611" s="249" t="s">
        <v>194</v>
      </c>
    </row>
    <row r="612" s="13" customFormat="1">
      <c r="A612" s="13"/>
      <c r="B612" s="239"/>
      <c r="C612" s="240"/>
      <c r="D612" s="241" t="s">
        <v>206</v>
      </c>
      <c r="E612" s="242" t="s">
        <v>20</v>
      </c>
      <c r="F612" s="243" t="s">
        <v>2774</v>
      </c>
      <c r="G612" s="240"/>
      <c r="H612" s="242" t="s">
        <v>20</v>
      </c>
      <c r="I612" s="244"/>
      <c r="J612" s="244"/>
      <c r="K612" s="240"/>
      <c r="L612" s="240"/>
      <c r="M612" s="245"/>
      <c r="N612" s="246"/>
      <c r="O612" s="247"/>
      <c r="P612" s="247"/>
      <c r="Q612" s="247"/>
      <c r="R612" s="247"/>
      <c r="S612" s="247"/>
      <c r="T612" s="247"/>
      <c r="U612" s="247"/>
      <c r="V612" s="247"/>
      <c r="W612" s="247"/>
      <c r="X612" s="248"/>
      <c r="Y612" s="13"/>
      <c r="Z612" s="13"/>
      <c r="AA612" s="13"/>
      <c r="AB612" s="13"/>
      <c r="AC612" s="13"/>
      <c r="AD612" s="13"/>
      <c r="AE612" s="13"/>
      <c r="AT612" s="249" t="s">
        <v>206</v>
      </c>
      <c r="AU612" s="249" t="s">
        <v>82</v>
      </c>
      <c r="AV612" s="13" t="s">
        <v>82</v>
      </c>
      <c r="AW612" s="13" t="s">
        <v>5</v>
      </c>
      <c r="AX612" s="13" t="s">
        <v>74</v>
      </c>
      <c r="AY612" s="249" t="s">
        <v>194</v>
      </c>
    </row>
    <row r="613" s="13" customFormat="1">
      <c r="A613" s="13"/>
      <c r="B613" s="239"/>
      <c r="C613" s="240"/>
      <c r="D613" s="241" t="s">
        <v>206</v>
      </c>
      <c r="E613" s="242" t="s">
        <v>20</v>
      </c>
      <c r="F613" s="243" t="s">
        <v>3002</v>
      </c>
      <c r="G613" s="240"/>
      <c r="H613" s="242" t="s">
        <v>20</v>
      </c>
      <c r="I613" s="244"/>
      <c r="J613" s="244"/>
      <c r="K613" s="240"/>
      <c r="L613" s="240"/>
      <c r="M613" s="245"/>
      <c r="N613" s="246"/>
      <c r="O613" s="247"/>
      <c r="P613" s="247"/>
      <c r="Q613" s="247"/>
      <c r="R613" s="247"/>
      <c r="S613" s="247"/>
      <c r="T613" s="247"/>
      <c r="U613" s="247"/>
      <c r="V613" s="247"/>
      <c r="W613" s="247"/>
      <c r="X613" s="248"/>
      <c r="Y613" s="13"/>
      <c r="Z613" s="13"/>
      <c r="AA613" s="13"/>
      <c r="AB613" s="13"/>
      <c r="AC613" s="13"/>
      <c r="AD613" s="13"/>
      <c r="AE613" s="13"/>
      <c r="AT613" s="249" t="s">
        <v>206</v>
      </c>
      <c r="AU613" s="249" t="s">
        <v>82</v>
      </c>
      <c r="AV613" s="13" t="s">
        <v>82</v>
      </c>
      <c r="AW613" s="13" t="s">
        <v>5</v>
      </c>
      <c r="AX613" s="13" t="s">
        <v>74</v>
      </c>
      <c r="AY613" s="249" t="s">
        <v>194</v>
      </c>
    </row>
    <row r="614" s="13" customFormat="1">
      <c r="A614" s="13"/>
      <c r="B614" s="239"/>
      <c r="C614" s="240"/>
      <c r="D614" s="241" t="s">
        <v>206</v>
      </c>
      <c r="E614" s="242" t="s">
        <v>20</v>
      </c>
      <c r="F614" s="243" t="s">
        <v>3094</v>
      </c>
      <c r="G614" s="240"/>
      <c r="H614" s="242" t="s">
        <v>20</v>
      </c>
      <c r="I614" s="244"/>
      <c r="J614" s="244"/>
      <c r="K614" s="240"/>
      <c r="L614" s="240"/>
      <c r="M614" s="245"/>
      <c r="N614" s="246"/>
      <c r="O614" s="247"/>
      <c r="P614" s="247"/>
      <c r="Q614" s="247"/>
      <c r="R614" s="247"/>
      <c r="S614" s="247"/>
      <c r="T614" s="247"/>
      <c r="U614" s="247"/>
      <c r="V614" s="247"/>
      <c r="W614" s="247"/>
      <c r="X614" s="248"/>
      <c r="Y614" s="13"/>
      <c r="Z614" s="13"/>
      <c r="AA614" s="13"/>
      <c r="AB614" s="13"/>
      <c r="AC614" s="13"/>
      <c r="AD614" s="13"/>
      <c r="AE614" s="13"/>
      <c r="AT614" s="249" t="s">
        <v>206</v>
      </c>
      <c r="AU614" s="249" t="s">
        <v>82</v>
      </c>
      <c r="AV614" s="13" t="s">
        <v>82</v>
      </c>
      <c r="AW614" s="13" t="s">
        <v>5</v>
      </c>
      <c r="AX614" s="13" t="s">
        <v>74</v>
      </c>
      <c r="AY614" s="249" t="s">
        <v>194</v>
      </c>
    </row>
    <row r="615" s="14" customFormat="1">
      <c r="A615" s="14"/>
      <c r="B615" s="250"/>
      <c r="C615" s="251"/>
      <c r="D615" s="241" t="s">
        <v>206</v>
      </c>
      <c r="E615" s="252" t="s">
        <v>20</v>
      </c>
      <c r="F615" s="253" t="s">
        <v>289</v>
      </c>
      <c r="G615" s="251"/>
      <c r="H615" s="254">
        <v>16</v>
      </c>
      <c r="I615" s="255"/>
      <c r="J615" s="255"/>
      <c r="K615" s="251"/>
      <c r="L615" s="251"/>
      <c r="M615" s="256"/>
      <c r="N615" s="257"/>
      <c r="O615" s="258"/>
      <c r="P615" s="258"/>
      <c r="Q615" s="258"/>
      <c r="R615" s="258"/>
      <c r="S615" s="258"/>
      <c r="T615" s="258"/>
      <c r="U615" s="258"/>
      <c r="V615" s="258"/>
      <c r="W615" s="258"/>
      <c r="X615" s="259"/>
      <c r="Y615" s="14"/>
      <c r="Z615" s="14"/>
      <c r="AA615" s="14"/>
      <c r="AB615" s="14"/>
      <c r="AC615" s="14"/>
      <c r="AD615" s="14"/>
      <c r="AE615" s="14"/>
      <c r="AT615" s="260" t="s">
        <v>206</v>
      </c>
      <c r="AU615" s="260" t="s">
        <v>82</v>
      </c>
      <c r="AV615" s="14" t="s">
        <v>84</v>
      </c>
      <c r="AW615" s="14" t="s">
        <v>5</v>
      </c>
      <c r="AX615" s="14" t="s">
        <v>74</v>
      </c>
      <c r="AY615" s="260" t="s">
        <v>194</v>
      </c>
    </row>
    <row r="616" s="13" customFormat="1">
      <c r="A616" s="13"/>
      <c r="B616" s="239"/>
      <c r="C616" s="240"/>
      <c r="D616" s="241" t="s">
        <v>206</v>
      </c>
      <c r="E616" s="242" t="s">
        <v>20</v>
      </c>
      <c r="F616" s="243" t="s">
        <v>3093</v>
      </c>
      <c r="G616" s="240"/>
      <c r="H616" s="242" t="s">
        <v>20</v>
      </c>
      <c r="I616" s="244"/>
      <c r="J616" s="244"/>
      <c r="K616" s="240"/>
      <c r="L616" s="240"/>
      <c r="M616" s="245"/>
      <c r="N616" s="246"/>
      <c r="O616" s="247"/>
      <c r="P616" s="247"/>
      <c r="Q616" s="247"/>
      <c r="R616" s="247"/>
      <c r="S616" s="247"/>
      <c r="T616" s="247"/>
      <c r="U616" s="247"/>
      <c r="V616" s="247"/>
      <c r="W616" s="247"/>
      <c r="X616" s="248"/>
      <c r="Y616" s="13"/>
      <c r="Z616" s="13"/>
      <c r="AA616" s="13"/>
      <c r="AB616" s="13"/>
      <c r="AC616" s="13"/>
      <c r="AD616" s="13"/>
      <c r="AE616" s="13"/>
      <c r="AT616" s="249" t="s">
        <v>206</v>
      </c>
      <c r="AU616" s="249" t="s">
        <v>82</v>
      </c>
      <c r="AV616" s="13" t="s">
        <v>82</v>
      </c>
      <c r="AW616" s="13" t="s">
        <v>5</v>
      </c>
      <c r="AX616" s="13" t="s">
        <v>74</v>
      </c>
      <c r="AY616" s="249" t="s">
        <v>194</v>
      </c>
    </row>
    <row r="617" s="15" customFormat="1">
      <c r="A617" s="15"/>
      <c r="B617" s="261"/>
      <c r="C617" s="262"/>
      <c r="D617" s="241" t="s">
        <v>206</v>
      </c>
      <c r="E617" s="263" t="s">
        <v>20</v>
      </c>
      <c r="F617" s="264" t="s">
        <v>210</v>
      </c>
      <c r="G617" s="262"/>
      <c r="H617" s="265">
        <v>18</v>
      </c>
      <c r="I617" s="266"/>
      <c r="J617" s="266"/>
      <c r="K617" s="262"/>
      <c r="L617" s="262"/>
      <c r="M617" s="267"/>
      <c r="N617" s="298"/>
      <c r="O617" s="299"/>
      <c r="P617" s="299"/>
      <c r="Q617" s="299"/>
      <c r="R617" s="299"/>
      <c r="S617" s="299"/>
      <c r="T617" s="299"/>
      <c r="U617" s="299"/>
      <c r="V617" s="299"/>
      <c r="W617" s="299"/>
      <c r="X617" s="300"/>
      <c r="Y617" s="15"/>
      <c r="Z617" s="15"/>
      <c r="AA617" s="15"/>
      <c r="AB617" s="15"/>
      <c r="AC617" s="15"/>
      <c r="AD617" s="15"/>
      <c r="AE617" s="15"/>
      <c r="AT617" s="271" t="s">
        <v>206</v>
      </c>
      <c r="AU617" s="271" t="s">
        <v>82</v>
      </c>
      <c r="AV617" s="15" t="s">
        <v>202</v>
      </c>
      <c r="AW617" s="15" t="s">
        <v>5</v>
      </c>
      <c r="AX617" s="15" t="s">
        <v>82</v>
      </c>
      <c r="AY617" s="271" t="s">
        <v>194</v>
      </c>
    </row>
    <row r="618" s="2" customFormat="1" ht="6.96" customHeight="1">
      <c r="A618" s="41"/>
      <c r="B618" s="62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47"/>
      <c r="N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</row>
  </sheetData>
  <sheetProtection sheet="1" autoFilter="0" formatColumns="0" formatRows="0" objects="1" scenarios="1" spinCount="100000" saltValue="v1uGNPwtL6tCENK3cCJsqYNWyUHWf1jL6dgfCRaYpv+jcL3OfrbWK2NlF76X1SYsCH6u6xWDRZf2Pcjqeri7dQ==" hashValue="ajRHBwH6LvXlq1AsALJbESxwDdyV0ytNBmbAcPhtSZH8h+zE1WsTGkcdTCPR8H9akSfCtRhCgnnS1X6CvTnPvA==" algorithmName="SHA-512" password="CC35"/>
  <autoFilter ref="C94:L617"/>
  <mergeCells count="9">
    <mergeCell ref="E7:H7"/>
    <mergeCell ref="E9:H9"/>
    <mergeCell ref="E18:H18"/>
    <mergeCell ref="E27:H27"/>
    <mergeCell ref="E50:H50"/>
    <mergeCell ref="E52:H52"/>
    <mergeCell ref="E85:H85"/>
    <mergeCell ref="E87:H87"/>
    <mergeCell ref="M2:Z2"/>
  </mergeCells>
  <hyperlinks>
    <hyperlink ref="F99" r:id="rId1" display="https://podminky.urs.cz/item/CS_URS_2025_01/113106121"/>
    <hyperlink ref="F107" r:id="rId2" display="https://podminky.urs.cz/item/CS_URS_2025_01/113107123"/>
    <hyperlink ref="F130" r:id="rId3" display="https://podminky.urs.cz/item/CS_URS_2025_01/113107130"/>
    <hyperlink ref="F146" r:id="rId4" display="https://podminky.urs.cz/item/CS_URS_2025_01/941111111"/>
    <hyperlink ref="F164" r:id="rId5" display="https://podminky.urs.cz/item/CS_URS_2025_01/941111211"/>
    <hyperlink ref="F183" r:id="rId6" display="https://podminky.urs.cz/item/CS_URS_2025_01/941111811"/>
    <hyperlink ref="F202" r:id="rId7" display="https://podminky.urs.cz/item/CS_URS_2025_01/961031311"/>
    <hyperlink ref="F210" r:id="rId8" display="https://podminky.urs.cz/item/CS_URS_2025_01/961044111"/>
    <hyperlink ref="F228" r:id="rId9" display="https://podminky.urs.cz/item/CS_URS_2025_01/961055111"/>
    <hyperlink ref="F235" r:id="rId10" display="https://podminky.urs.cz/item/CS_URS_2025_01/962031133"/>
    <hyperlink ref="F251" r:id="rId11" display="https://podminky.urs.cz/item/CS_URS_2025_01/962032231"/>
    <hyperlink ref="F272" r:id="rId12" display="https://podminky.urs.cz/item/CS_URS_2025_01/964061321"/>
    <hyperlink ref="F277" r:id="rId13" display="https://podminky.urs.cz/item/CS_URS_2025_01/965045112"/>
    <hyperlink ref="F285" r:id="rId14" display="https://podminky.urs.cz/item/CS_URS_2025_01/965045113"/>
    <hyperlink ref="F293" r:id="rId15" display="https://podminky.urs.cz/item/CS_URS_2025_01/965082933"/>
    <hyperlink ref="F300" r:id="rId16" display="https://podminky.urs.cz/item/CS_URS_2025_01/968062354"/>
    <hyperlink ref="F313" r:id="rId17" display="https://podminky.urs.cz/item/CS_URS_2025_01/968062355"/>
    <hyperlink ref="F326" r:id="rId18" display="https://podminky.urs.cz/item/CS_URS_2025_01/968072455"/>
    <hyperlink ref="F350" r:id="rId19" display="https://podminky.urs.cz/item/CS_URS_2025_01/997013151"/>
    <hyperlink ref="F352" r:id="rId20" display="https://podminky.urs.cz/item/CS_URS_2025_01/997013501"/>
    <hyperlink ref="F354" r:id="rId21" display="https://podminky.urs.cz/item/CS_URS_2025_01/997013509"/>
    <hyperlink ref="F357" r:id="rId22" display="https://podminky.urs.cz/item/CS_URS_2025_01/997013601"/>
    <hyperlink ref="F368" r:id="rId23" display="https://podminky.urs.cz/item/CS_URS_2025_01/997013602"/>
    <hyperlink ref="F373" r:id="rId24" display="https://podminky.urs.cz/item/CS_URS_2025_01/997013603"/>
    <hyperlink ref="F384" r:id="rId25" display="https://podminky.urs.cz/item/CS_URS_2025_01/997013631"/>
    <hyperlink ref="F402" r:id="rId26" display="https://podminky.urs.cz/item/CS_URS_2025_01/997013655"/>
    <hyperlink ref="F411" r:id="rId27" display="https://podminky.urs.cz/item/CS_URS_2025_01/997013811"/>
    <hyperlink ref="F432" r:id="rId28" display="https://podminky.urs.cz/item/CS_URS_2025_01/997013813"/>
    <hyperlink ref="F437" r:id="rId29" display="https://podminky.urs.cz/item/CS_URS_2025_01/997013814"/>
    <hyperlink ref="F444" r:id="rId30" display="https://podminky.urs.cz/item/CS_URS_2025_01/712440831"/>
    <hyperlink ref="F452" r:id="rId31" display="https://podminky.urs.cz/item/CS_URS_2025_01/741371900"/>
    <hyperlink ref="F460" r:id="rId32" display="https://podminky.urs.cz/item/CS_URS_2025_01/762331811"/>
    <hyperlink ref="F471" r:id="rId33" display="https://podminky.urs.cz/item/CS_URS_2025_01/762331812"/>
    <hyperlink ref="F482" r:id="rId34" display="https://podminky.urs.cz/item/CS_URS_2025_01/762341811"/>
    <hyperlink ref="F489" r:id="rId35" display="https://podminky.urs.cz/item/CS_URS_2025_01/762822820"/>
    <hyperlink ref="F496" r:id="rId36" display="https://podminky.urs.cz/item/CS_URS_2025_01/762841812"/>
    <hyperlink ref="F504" r:id="rId37" display="https://podminky.urs.cz/item/CS_URS_2025_01/764001821"/>
    <hyperlink ref="F512" r:id="rId38" display="https://podminky.urs.cz/item/CS_URS_2025_01/764004801"/>
    <hyperlink ref="F519" r:id="rId39" display="https://podminky.urs.cz/item/CS_URS_2025_01/764004861"/>
    <hyperlink ref="F527" r:id="rId40" display="https://podminky.urs.cz/item/CS_URS_2025_01/766691911"/>
    <hyperlink ref="F550" r:id="rId41" display="https://podminky.urs.cz/item/CS_URS_2025_01/766691914"/>
    <hyperlink ref="F574" r:id="rId42" display="https://podminky.urs.cz/item/CS_URS_2025_01/767661811"/>
    <hyperlink ref="F598" r:id="rId43" display="https://podminky.urs.cz/item/CS_URS_2025_01/776201812"/>
    <hyperlink ref="F606" r:id="rId44" display="https://podminky.urs.cz/item/CS_URS_2025_01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148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2" customFormat="1" ht="12" customHeight="1">
      <c r="A8" s="41"/>
      <c r="B8" s="47"/>
      <c r="C8" s="41"/>
      <c r="D8" s="148" t="s">
        <v>153</v>
      </c>
      <c r="E8" s="41"/>
      <c r="F8" s="41"/>
      <c r="G8" s="41"/>
      <c r="H8" s="41"/>
      <c r="I8" s="41"/>
      <c r="J8" s="41"/>
      <c r="K8" s="41"/>
      <c r="L8" s="41"/>
      <c r="M8" s="15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1" t="s">
        <v>3095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8" t="s">
        <v>19</v>
      </c>
      <c r="E11" s="41"/>
      <c r="F11" s="139" t="s">
        <v>20</v>
      </c>
      <c r="G11" s="41"/>
      <c r="H11" s="41"/>
      <c r="I11" s="148" t="s">
        <v>21</v>
      </c>
      <c r="J11" s="139" t="s">
        <v>20</v>
      </c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8" t="s">
        <v>22</v>
      </c>
      <c r="E12" s="41"/>
      <c r="F12" s="139" t="s">
        <v>23</v>
      </c>
      <c r="G12" s="41"/>
      <c r="H12" s="41"/>
      <c r="I12" s="148" t="s">
        <v>24</v>
      </c>
      <c r="J12" s="152" t="str">
        <f>'Rekapitulace stavby'!AN8</f>
        <v>5. 6. 2025</v>
      </c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26</v>
      </c>
      <c r="E14" s="41"/>
      <c r="F14" s="41"/>
      <c r="G14" s="41"/>
      <c r="H14" s="41"/>
      <c r="I14" s="148" t="s">
        <v>27</v>
      </c>
      <c r="J14" s="139" t="s">
        <v>20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48" t="s">
        <v>29</v>
      </c>
      <c r="J15" s="139" t="s">
        <v>20</v>
      </c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8" t="s">
        <v>30</v>
      </c>
      <c r="E17" s="41"/>
      <c r="F17" s="41"/>
      <c r="G17" s="41"/>
      <c r="H17" s="41"/>
      <c r="I17" s="148" t="s">
        <v>27</v>
      </c>
      <c r="J17" s="36" t="str">
        <f>'Rekapitulace stavby'!AN13</f>
        <v>Vyplň údaj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48" t="s">
        <v>29</v>
      </c>
      <c r="J18" s="36" t="str">
        <f>'Rekapitulace stavby'!AN14</f>
        <v>Vyplň údaj</v>
      </c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8" t="s">
        <v>32</v>
      </c>
      <c r="E20" s="41"/>
      <c r="F20" s="41"/>
      <c r="G20" s="41"/>
      <c r="H20" s="41"/>
      <c r="I20" s="148" t="s">
        <v>27</v>
      </c>
      <c r="J20" s="139" t="s">
        <v>20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48" t="s">
        <v>29</v>
      </c>
      <c r="J21" s="139" t="s">
        <v>20</v>
      </c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8" t="s">
        <v>34</v>
      </c>
      <c r="E23" s="41"/>
      <c r="F23" s="41"/>
      <c r="G23" s="41"/>
      <c r="H23" s="41"/>
      <c r="I23" s="148" t="s">
        <v>27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48" t="s">
        <v>29</v>
      </c>
      <c r="J24" s="139" t="s">
        <v>20</v>
      </c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8" t="s">
        <v>36</v>
      </c>
      <c r="E26" s="41"/>
      <c r="F26" s="41"/>
      <c r="G26" s="41"/>
      <c r="H26" s="41"/>
      <c r="I26" s="41"/>
      <c r="J26" s="41"/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3"/>
      <c r="B27" s="154"/>
      <c r="C27" s="153"/>
      <c r="D27" s="153"/>
      <c r="E27" s="155" t="s">
        <v>520</v>
      </c>
      <c r="F27" s="155"/>
      <c r="G27" s="155"/>
      <c r="H27" s="155"/>
      <c r="I27" s="153"/>
      <c r="J27" s="153"/>
      <c r="K27" s="153"/>
      <c r="L27" s="153"/>
      <c r="M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57"/>
      <c r="M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>
      <c r="A30" s="41"/>
      <c r="B30" s="47"/>
      <c r="C30" s="41"/>
      <c r="D30" s="41"/>
      <c r="E30" s="148" t="s">
        <v>156</v>
      </c>
      <c r="F30" s="41"/>
      <c r="G30" s="41"/>
      <c r="H30" s="41"/>
      <c r="I30" s="41"/>
      <c r="J30" s="41"/>
      <c r="K30" s="158">
        <f>I61</f>
        <v>0</v>
      </c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>
      <c r="A31" s="41"/>
      <c r="B31" s="47"/>
      <c r="C31" s="41"/>
      <c r="D31" s="41"/>
      <c r="E31" s="148" t="s">
        <v>157</v>
      </c>
      <c r="F31" s="41"/>
      <c r="G31" s="41"/>
      <c r="H31" s="41"/>
      <c r="I31" s="41"/>
      <c r="J31" s="41"/>
      <c r="K31" s="158">
        <f>J61</f>
        <v>0</v>
      </c>
      <c r="L31" s="41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9" t="s">
        <v>38</v>
      </c>
      <c r="E32" s="41"/>
      <c r="F32" s="41"/>
      <c r="G32" s="41"/>
      <c r="H32" s="41"/>
      <c r="I32" s="41"/>
      <c r="J32" s="41"/>
      <c r="K32" s="160">
        <f>ROUND(K95, 2)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7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1" t="s">
        <v>40</v>
      </c>
      <c r="G34" s="41"/>
      <c r="H34" s="41"/>
      <c r="I34" s="161" t="s">
        <v>39</v>
      </c>
      <c r="J34" s="41"/>
      <c r="K34" s="161" t="s">
        <v>41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2" t="s">
        <v>42</v>
      </c>
      <c r="E35" s="148" t="s">
        <v>43</v>
      </c>
      <c r="F35" s="158">
        <f>ROUND((SUM(BE95:BE554)),  2)</f>
        <v>0</v>
      </c>
      <c r="G35" s="41"/>
      <c r="H35" s="41"/>
      <c r="I35" s="163">
        <v>0.20999999999999999</v>
      </c>
      <c r="J35" s="41"/>
      <c r="K35" s="158">
        <f>ROUND(((SUM(BE95:BE554))*I35),  2)</f>
        <v>0</v>
      </c>
      <c r="L35" s="41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8" t="s">
        <v>44</v>
      </c>
      <c r="F36" s="158">
        <f>ROUND((SUM(BF95:BF554)),  2)</f>
        <v>0</v>
      </c>
      <c r="G36" s="41"/>
      <c r="H36" s="41"/>
      <c r="I36" s="163">
        <v>0.12</v>
      </c>
      <c r="J36" s="41"/>
      <c r="K36" s="158">
        <f>ROUND(((SUM(BF95:BF554))*I36),  2)</f>
        <v>0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8" t="s">
        <v>45</v>
      </c>
      <c r="F37" s="158">
        <f>ROUND((SUM(BG95:BG554)),  2)</f>
        <v>0</v>
      </c>
      <c r="G37" s="41"/>
      <c r="H37" s="41"/>
      <c r="I37" s="163">
        <v>0.20999999999999999</v>
      </c>
      <c r="J37" s="41"/>
      <c r="K37" s="158">
        <f>0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8" t="s">
        <v>46</v>
      </c>
      <c r="F38" s="158">
        <f>ROUND((SUM(BH95:BH554)),  2)</f>
        <v>0</v>
      </c>
      <c r="G38" s="41"/>
      <c r="H38" s="41"/>
      <c r="I38" s="163">
        <v>0.12</v>
      </c>
      <c r="J38" s="41"/>
      <c r="K38" s="158">
        <f>0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47</v>
      </c>
      <c r="F39" s="158">
        <f>ROUND((SUM(BI95:BI554)),  2)</f>
        <v>0</v>
      </c>
      <c r="G39" s="41"/>
      <c r="H39" s="41"/>
      <c r="I39" s="163">
        <v>0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48</v>
      </c>
      <c r="E41" s="166"/>
      <c r="F41" s="166"/>
      <c r="G41" s="167" t="s">
        <v>49</v>
      </c>
      <c r="H41" s="168" t="s">
        <v>50</v>
      </c>
      <c r="I41" s="166"/>
      <c r="J41" s="166"/>
      <c r="K41" s="169">
        <f>SUM(K32:K39)</f>
        <v>0</v>
      </c>
      <c r="L41" s="170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158</v>
      </c>
      <c r="D47" s="43"/>
      <c r="E47" s="43"/>
      <c r="F47" s="43"/>
      <c r="G47" s="43"/>
      <c r="H47" s="43"/>
      <c r="I47" s="43"/>
      <c r="J47" s="43"/>
      <c r="K47" s="43"/>
      <c r="L47" s="43"/>
      <c r="M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5" t="str">
        <f>E7</f>
        <v>Revitalizace zahrady Benediktinského opatství</v>
      </c>
      <c r="F50" s="35"/>
      <c r="G50" s="35"/>
      <c r="H50" s="35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153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72" t="str">
        <f>E9</f>
        <v>2025-014-07 - Bourací práce - objekt domek</v>
      </c>
      <c r="F52" s="43"/>
      <c r="G52" s="43"/>
      <c r="H52" s="43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2" customHeight="1">
      <c r="A54" s="41"/>
      <c r="B54" s="42"/>
      <c r="C54" s="35" t="s">
        <v>22</v>
      </c>
      <c r="D54" s="43"/>
      <c r="E54" s="43"/>
      <c r="F54" s="30" t="str">
        <f>F12</f>
        <v>parc.č.:1236, 1237/1, 1237/2, 1238, k.ú</v>
      </c>
      <c r="G54" s="43"/>
      <c r="H54" s="43"/>
      <c r="I54" s="35" t="s">
        <v>24</v>
      </c>
      <c r="J54" s="75" t="str">
        <f>IF(J12="","",J12)</f>
        <v>5. 6. 2025</v>
      </c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40.05" customHeight="1">
      <c r="A56" s="41"/>
      <c r="B56" s="42"/>
      <c r="C56" s="35" t="s">
        <v>26</v>
      </c>
      <c r="D56" s="43"/>
      <c r="E56" s="43"/>
      <c r="F56" s="30" t="str">
        <f>E15</f>
        <v xml:space="preserve">Benediktinské opatství, Vyšehradská 49, Praha 2   </v>
      </c>
      <c r="G56" s="43"/>
      <c r="H56" s="43"/>
      <c r="I56" s="35" t="s">
        <v>32</v>
      </c>
      <c r="J56" s="39" t="str">
        <f>E21</f>
        <v xml:space="preserve">Ing. arch. Tomáš Hradečný, Sestupná 21, Praha 6   </v>
      </c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5.15" customHeight="1">
      <c r="A57" s="41"/>
      <c r="B57" s="42"/>
      <c r="C57" s="35" t="s">
        <v>30</v>
      </c>
      <c r="D57" s="43"/>
      <c r="E57" s="43"/>
      <c r="F57" s="30" t="str">
        <f>IF(E18="","",E18)</f>
        <v>Vyplň údaj</v>
      </c>
      <c r="G57" s="43"/>
      <c r="H57" s="43"/>
      <c r="I57" s="35" t="s">
        <v>34</v>
      </c>
      <c r="J57" s="39" t="str">
        <f>E24</f>
        <v>Ing. Dana Mlejnková</v>
      </c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9.28" customHeight="1">
      <c r="A59" s="41"/>
      <c r="B59" s="42"/>
      <c r="C59" s="176" t="s">
        <v>159</v>
      </c>
      <c r="D59" s="177"/>
      <c r="E59" s="177"/>
      <c r="F59" s="177"/>
      <c r="G59" s="177"/>
      <c r="H59" s="177"/>
      <c r="I59" s="178" t="s">
        <v>160</v>
      </c>
      <c r="J59" s="178" t="s">
        <v>161</v>
      </c>
      <c r="K59" s="178" t="s">
        <v>162</v>
      </c>
      <c r="L59" s="177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2.8" customHeight="1">
      <c r="A61" s="41"/>
      <c r="B61" s="42"/>
      <c r="C61" s="179" t="s">
        <v>72</v>
      </c>
      <c r="D61" s="43"/>
      <c r="E61" s="43"/>
      <c r="F61" s="43"/>
      <c r="G61" s="43"/>
      <c r="H61" s="43"/>
      <c r="I61" s="105">
        <f>Q95</f>
        <v>0</v>
      </c>
      <c r="J61" s="105">
        <f>R95</f>
        <v>0</v>
      </c>
      <c r="K61" s="105">
        <f>K95</f>
        <v>0</v>
      </c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U61" s="20" t="s">
        <v>163</v>
      </c>
    </row>
    <row r="62" s="9" customFormat="1" ht="24.96" customHeight="1">
      <c r="A62" s="9"/>
      <c r="B62" s="180"/>
      <c r="C62" s="181"/>
      <c r="D62" s="182" t="s">
        <v>2725</v>
      </c>
      <c r="E62" s="183"/>
      <c r="F62" s="183"/>
      <c r="G62" s="183"/>
      <c r="H62" s="183"/>
      <c r="I62" s="184">
        <f>Q96</f>
        <v>0</v>
      </c>
      <c r="J62" s="184">
        <f>R96</f>
        <v>0</v>
      </c>
      <c r="K62" s="184">
        <f>K96</f>
        <v>0</v>
      </c>
      <c r="L62" s="181"/>
      <c r="M62" s="18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6"/>
      <c r="C63" s="131"/>
      <c r="D63" s="187" t="s">
        <v>522</v>
      </c>
      <c r="E63" s="188"/>
      <c r="F63" s="188"/>
      <c r="G63" s="188"/>
      <c r="H63" s="188"/>
      <c r="I63" s="189">
        <f>Q97</f>
        <v>0</v>
      </c>
      <c r="J63" s="189">
        <f>R97</f>
        <v>0</v>
      </c>
      <c r="K63" s="189">
        <f>K97</f>
        <v>0</v>
      </c>
      <c r="L63" s="131"/>
      <c r="M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31"/>
      <c r="D64" s="187" t="s">
        <v>2726</v>
      </c>
      <c r="E64" s="188"/>
      <c r="F64" s="188"/>
      <c r="G64" s="188"/>
      <c r="H64" s="188"/>
      <c r="I64" s="189">
        <f>Q153</f>
        <v>0</v>
      </c>
      <c r="J64" s="189">
        <f>R153</f>
        <v>0</v>
      </c>
      <c r="K64" s="189">
        <f>K153</f>
        <v>0</v>
      </c>
      <c r="L64" s="131"/>
      <c r="M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31"/>
      <c r="D65" s="187" t="s">
        <v>2727</v>
      </c>
      <c r="E65" s="188"/>
      <c r="F65" s="188"/>
      <c r="G65" s="188"/>
      <c r="H65" s="188"/>
      <c r="I65" s="189">
        <f>Q183</f>
        <v>0</v>
      </c>
      <c r="J65" s="189">
        <f>R183</f>
        <v>0</v>
      </c>
      <c r="K65" s="189">
        <f>K183</f>
        <v>0</v>
      </c>
      <c r="L65" s="131"/>
      <c r="M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31"/>
      <c r="D66" s="187" t="s">
        <v>2728</v>
      </c>
      <c r="E66" s="188"/>
      <c r="F66" s="188"/>
      <c r="G66" s="188"/>
      <c r="H66" s="188"/>
      <c r="I66" s="189">
        <f>Q309</f>
        <v>0</v>
      </c>
      <c r="J66" s="189">
        <f>R309</f>
        <v>0</v>
      </c>
      <c r="K66" s="189">
        <f>K309</f>
        <v>0</v>
      </c>
      <c r="L66" s="131"/>
      <c r="M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80"/>
      <c r="C67" s="181"/>
      <c r="D67" s="182" t="s">
        <v>774</v>
      </c>
      <c r="E67" s="183"/>
      <c r="F67" s="183"/>
      <c r="G67" s="183"/>
      <c r="H67" s="183"/>
      <c r="I67" s="184">
        <f>Q405</f>
        <v>0</v>
      </c>
      <c r="J67" s="184">
        <f>R405</f>
        <v>0</v>
      </c>
      <c r="K67" s="184">
        <f>K405</f>
        <v>0</v>
      </c>
      <c r="L67" s="181"/>
      <c r="M67" s="18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6"/>
      <c r="C68" s="131"/>
      <c r="D68" s="187" t="s">
        <v>2729</v>
      </c>
      <c r="E68" s="188"/>
      <c r="F68" s="188"/>
      <c r="G68" s="188"/>
      <c r="H68" s="188"/>
      <c r="I68" s="189">
        <f>Q406</f>
        <v>0</v>
      </c>
      <c r="J68" s="189">
        <f>R406</f>
        <v>0</v>
      </c>
      <c r="K68" s="189">
        <f>K406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31"/>
      <c r="D69" s="187" t="s">
        <v>775</v>
      </c>
      <c r="E69" s="188"/>
      <c r="F69" s="188"/>
      <c r="G69" s="188"/>
      <c r="H69" s="188"/>
      <c r="I69" s="189">
        <f>Q414</f>
        <v>0</v>
      </c>
      <c r="J69" s="189">
        <f>R414</f>
        <v>0</v>
      </c>
      <c r="K69" s="189">
        <f>K414</f>
        <v>0</v>
      </c>
      <c r="L69" s="131"/>
      <c r="M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31"/>
      <c r="D70" s="187" t="s">
        <v>2731</v>
      </c>
      <c r="E70" s="188"/>
      <c r="F70" s="188"/>
      <c r="G70" s="188"/>
      <c r="H70" s="188"/>
      <c r="I70" s="189">
        <f>Q455</f>
        <v>0</v>
      </c>
      <c r="J70" s="189">
        <f>R455</f>
        <v>0</v>
      </c>
      <c r="K70" s="189">
        <f>K455</f>
        <v>0</v>
      </c>
      <c r="L70" s="131"/>
      <c r="M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31"/>
      <c r="D71" s="187" t="s">
        <v>2732</v>
      </c>
      <c r="E71" s="188"/>
      <c r="F71" s="188"/>
      <c r="G71" s="188"/>
      <c r="H71" s="188"/>
      <c r="I71" s="189">
        <f>Q477</f>
        <v>0</v>
      </c>
      <c r="J71" s="189">
        <f>R477</f>
        <v>0</v>
      </c>
      <c r="K71" s="189">
        <f>K477</f>
        <v>0</v>
      </c>
      <c r="L71" s="131"/>
      <c r="M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31"/>
      <c r="D72" s="187" t="s">
        <v>2733</v>
      </c>
      <c r="E72" s="188"/>
      <c r="F72" s="188"/>
      <c r="G72" s="188"/>
      <c r="H72" s="188"/>
      <c r="I72" s="189">
        <f>Q506</f>
        <v>0</v>
      </c>
      <c r="J72" s="189">
        <f>R506</f>
        <v>0</v>
      </c>
      <c r="K72" s="189">
        <f>K506</f>
        <v>0</v>
      </c>
      <c r="L72" s="131"/>
      <c r="M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31"/>
      <c r="D73" s="187" t="s">
        <v>3096</v>
      </c>
      <c r="E73" s="188"/>
      <c r="F73" s="188"/>
      <c r="G73" s="188"/>
      <c r="H73" s="188"/>
      <c r="I73" s="189">
        <f>Q518</f>
        <v>0</v>
      </c>
      <c r="J73" s="189">
        <f>R518</f>
        <v>0</v>
      </c>
      <c r="K73" s="189">
        <f>K518</f>
        <v>0</v>
      </c>
      <c r="L73" s="131"/>
      <c r="M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31"/>
      <c r="D74" s="187" t="s">
        <v>2734</v>
      </c>
      <c r="E74" s="188"/>
      <c r="F74" s="188"/>
      <c r="G74" s="188"/>
      <c r="H74" s="188"/>
      <c r="I74" s="189">
        <f>Q526</f>
        <v>0</v>
      </c>
      <c r="J74" s="189">
        <f>R526</f>
        <v>0</v>
      </c>
      <c r="K74" s="189">
        <f>K526</f>
        <v>0</v>
      </c>
      <c r="L74" s="131"/>
      <c r="M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80"/>
      <c r="C75" s="181"/>
      <c r="D75" s="182" t="s">
        <v>2735</v>
      </c>
      <c r="E75" s="183"/>
      <c r="F75" s="183"/>
      <c r="G75" s="183"/>
      <c r="H75" s="183"/>
      <c r="I75" s="184">
        <f>Q534</f>
        <v>0</v>
      </c>
      <c r="J75" s="184">
        <f>R534</f>
        <v>0</v>
      </c>
      <c r="K75" s="184">
        <f>K534</f>
        <v>0</v>
      </c>
      <c r="L75" s="181"/>
      <c r="M75" s="185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175</v>
      </c>
      <c r="D82" s="43"/>
      <c r="E82" s="43"/>
      <c r="F82" s="43"/>
      <c r="G82" s="43"/>
      <c r="H82" s="43"/>
      <c r="I82" s="43"/>
      <c r="J82" s="43"/>
      <c r="K82" s="43"/>
      <c r="L82" s="43"/>
      <c r="M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17</v>
      </c>
      <c r="D84" s="43"/>
      <c r="E84" s="43"/>
      <c r="F84" s="43"/>
      <c r="G84" s="43"/>
      <c r="H84" s="43"/>
      <c r="I84" s="43"/>
      <c r="J84" s="43"/>
      <c r="K84" s="43"/>
      <c r="L84" s="43"/>
      <c r="M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5" t="str">
        <f>E7</f>
        <v>Revitalizace zahrady Benediktinského opatství</v>
      </c>
      <c r="F85" s="35"/>
      <c r="G85" s="35"/>
      <c r="H85" s="35"/>
      <c r="I85" s="43"/>
      <c r="J85" s="43"/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153</v>
      </c>
      <c r="D86" s="43"/>
      <c r="E86" s="43"/>
      <c r="F86" s="43"/>
      <c r="G86" s="43"/>
      <c r="H86" s="43"/>
      <c r="I86" s="43"/>
      <c r="J86" s="43"/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E9</f>
        <v>2025-014-07 - Bourací práce - objekt domek</v>
      </c>
      <c r="F87" s="43"/>
      <c r="G87" s="43"/>
      <c r="H87" s="43"/>
      <c r="I87" s="43"/>
      <c r="J87" s="43"/>
      <c r="K87" s="43"/>
      <c r="L87" s="43"/>
      <c r="M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F12</f>
        <v>parc.č.:1236, 1237/1, 1237/2, 1238, k.ú</v>
      </c>
      <c r="G89" s="43"/>
      <c r="H89" s="43"/>
      <c r="I89" s="35" t="s">
        <v>24</v>
      </c>
      <c r="J89" s="75" t="str">
        <f>IF(J12="","",J12)</f>
        <v>5. 6. 2025</v>
      </c>
      <c r="K89" s="43"/>
      <c r="L89" s="43"/>
      <c r="M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5" t="s">
        <v>26</v>
      </c>
      <c r="D91" s="43"/>
      <c r="E91" s="43"/>
      <c r="F91" s="30" t="str">
        <f>E15</f>
        <v xml:space="preserve">Benediktinské opatství, Vyšehradská 49, Praha 2   </v>
      </c>
      <c r="G91" s="43"/>
      <c r="H91" s="43"/>
      <c r="I91" s="35" t="s">
        <v>32</v>
      </c>
      <c r="J91" s="39" t="str">
        <f>E21</f>
        <v xml:space="preserve">Ing. arch. Tomáš Hradečný, Sestupná 21, Praha 6   </v>
      </c>
      <c r="K91" s="43"/>
      <c r="L91" s="43"/>
      <c r="M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IF(E18="","",E18)</f>
        <v>Vyplň údaj</v>
      </c>
      <c r="G92" s="43"/>
      <c r="H92" s="43"/>
      <c r="I92" s="35" t="s">
        <v>34</v>
      </c>
      <c r="J92" s="39" t="str">
        <f>E24</f>
        <v>Ing. Dana Mlejnková</v>
      </c>
      <c r="K92" s="43"/>
      <c r="L92" s="43"/>
      <c r="M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1"/>
      <c r="B94" s="192"/>
      <c r="C94" s="193" t="s">
        <v>176</v>
      </c>
      <c r="D94" s="194" t="s">
        <v>57</v>
      </c>
      <c r="E94" s="194" t="s">
        <v>53</v>
      </c>
      <c r="F94" s="194" t="s">
        <v>54</v>
      </c>
      <c r="G94" s="194" t="s">
        <v>177</v>
      </c>
      <c r="H94" s="194" t="s">
        <v>178</v>
      </c>
      <c r="I94" s="194" t="s">
        <v>179</v>
      </c>
      <c r="J94" s="194" t="s">
        <v>180</v>
      </c>
      <c r="K94" s="194" t="s">
        <v>162</v>
      </c>
      <c r="L94" s="195" t="s">
        <v>181</v>
      </c>
      <c r="M94" s="196"/>
      <c r="N94" s="95" t="s">
        <v>20</v>
      </c>
      <c r="O94" s="96" t="s">
        <v>42</v>
      </c>
      <c r="P94" s="96" t="s">
        <v>182</v>
      </c>
      <c r="Q94" s="96" t="s">
        <v>183</v>
      </c>
      <c r="R94" s="96" t="s">
        <v>184</v>
      </c>
      <c r="S94" s="96" t="s">
        <v>185</v>
      </c>
      <c r="T94" s="96" t="s">
        <v>186</v>
      </c>
      <c r="U94" s="96" t="s">
        <v>187</v>
      </c>
      <c r="V94" s="96" t="s">
        <v>188</v>
      </c>
      <c r="W94" s="96" t="s">
        <v>189</v>
      </c>
      <c r="X94" s="97" t="s">
        <v>190</v>
      </c>
      <c r="Y94" s="191"/>
      <c r="Z94" s="191"/>
      <c r="AA94" s="191"/>
      <c r="AB94" s="191"/>
      <c r="AC94" s="191"/>
      <c r="AD94" s="191"/>
      <c r="AE94" s="191"/>
    </row>
    <row r="95" s="2" customFormat="1" ht="22.8" customHeight="1">
      <c r="A95" s="41"/>
      <c r="B95" s="42"/>
      <c r="C95" s="102" t="s">
        <v>191</v>
      </c>
      <c r="D95" s="43"/>
      <c r="E95" s="43"/>
      <c r="F95" s="43"/>
      <c r="G95" s="43"/>
      <c r="H95" s="43"/>
      <c r="I95" s="43"/>
      <c r="J95" s="43"/>
      <c r="K95" s="197">
        <f>BK95</f>
        <v>0</v>
      </c>
      <c r="L95" s="43"/>
      <c r="M95" s="47"/>
      <c r="N95" s="98"/>
      <c r="O95" s="198"/>
      <c r="P95" s="99"/>
      <c r="Q95" s="199">
        <f>Q96+Q405+Q534</f>
        <v>0</v>
      </c>
      <c r="R95" s="199">
        <f>R96+R405+R534</f>
        <v>0</v>
      </c>
      <c r="S95" s="99"/>
      <c r="T95" s="200">
        <f>T96+T405+T534</f>
        <v>0</v>
      </c>
      <c r="U95" s="99"/>
      <c r="V95" s="200">
        <f>V96+V405+V534</f>
        <v>0</v>
      </c>
      <c r="W95" s="99"/>
      <c r="X95" s="201">
        <f>X96+X405+X534</f>
        <v>220.57720074</v>
      </c>
      <c r="Y95" s="41"/>
      <c r="Z95" s="41"/>
      <c r="AA95" s="41"/>
      <c r="AB95" s="41"/>
      <c r="AC95" s="41"/>
      <c r="AD95" s="41"/>
      <c r="AE95" s="41"/>
      <c r="AT95" s="20" t="s">
        <v>73</v>
      </c>
      <c r="AU95" s="20" t="s">
        <v>163</v>
      </c>
      <c r="BK95" s="202">
        <f>BK96+BK405+BK534</f>
        <v>0</v>
      </c>
    </row>
    <row r="96" s="12" customFormat="1" ht="25.92" customHeight="1">
      <c r="A96" s="12"/>
      <c r="B96" s="203"/>
      <c r="C96" s="204"/>
      <c r="D96" s="205" t="s">
        <v>73</v>
      </c>
      <c r="E96" s="206" t="s">
        <v>192</v>
      </c>
      <c r="F96" s="206" t="s">
        <v>2736</v>
      </c>
      <c r="G96" s="204"/>
      <c r="H96" s="204"/>
      <c r="I96" s="207"/>
      <c r="J96" s="207"/>
      <c r="K96" s="208">
        <f>BK96</f>
        <v>0</v>
      </c>
      <c r="L96" s="204"/>
      <c r="M96" s="209"/>
      <c r="N96" s="210"/>
      <c r="O96" s="211"/>
      <c r="P96" s="211"/>
      <c r="Q96" s="212">
        <f>Q97+Q153+Q183+Q309</f>
        <v>0</v>
      </c>
      <c r="R96" s="212">
        <f>R97+R153+R183+R309</f>
        <v>0</v>
      </c>
      <c r="S96" s="211"/>
      <c r="T96" s="213">
        <f>T97+T153+T183+T309</f>
        <v>0</v>
      </c>
      <c r="U96" s="211"/>
      <c r="V96" s="213">
        <f>V97+V153+V183+V309</f>
        <v>0</v>
      </c>
      <c r="W96" s="211"/>
      <c r="X96" s="214">
        <f>X97+X153+X183+X309</f>
        <v>211.919456</v>
      </c>
      <c r="Y96" s="12"/>
      <c r="Z96" s="12"/>
      <c r="AA96" s="12"/>
      <c r="AB96" s="12"/>
      <c r="AC96" s="12"/>
      <c r="AD96" s="12"/>
      <c r="AE96" s="12"/>
      <c r="AR96" s="215" t="s">
        <v>82</v>
      </c>
      <c r="AT96" s="216" t="s">
        <v>73</v>
      </c>
      <c r="AU96" s="216" t="s">
        <v>74</v>
      </c>
      <c r="AY96" s="215" t="s">
        <v>194</v>
      </c>
      <c r="BK96" s="217">
        <f>BK97+BK153+BK183+BK309</f>
        <v>0</v>
      </c>
    </row>
    <row r="97" s="12" customFormat="1" ht="22.8" customHeight="1">
      <c r="A97" s="12"/>
      <c r="B97" s="203"/>
      <c r="C97" s="204"/>
      <c r="D97" s="205" t="s">
        <v>73</v>
      </c>
      <c r="E97" s="218" t="s">
        <v>82</v>
      </c>
      <c r="F97" s="218" t="s">
        <v>530</v>
      </c>
      <c r="G97" s="204"/>
      <c r="H97" s="204"/>
      <c r="I97" s="207"/>
      <c r="J97" s="207"/>
      <c r="K97" s="219">
        <f>BK97</f>
        <v>0</v>
      </c>
      <c r="L97" s="204"/>
      <c r="M97" s="209"/>
      <c r="N97" s="210"/>
      <c r="O97" s="211"/>
      <c r="P97" s="211"/>
      <c r="Q97" s="212">
        <f>SUM(Q98:Q152)</f>
        <v>0</v>
      </c>
      <c r="R97" s="212">
        <f>SUM(R98:R152)</f>
        <v>0</v>
      </c>
      <c r="S97" s="211"/>
      <c r="T97" s="213">
        <f>SUM(T98:T152)</f>
        <v>0</v>
      </c>
      <c r="U97" s="211"/>
      <c r="V97" s="213">
        <f>SUM(V98:V152)</f>
        <v>0</v>
      </c>
      <c r="W97" s="211"/>
      <c r="X97" s="214">
        <f>SUM(X98:X152)</f>
        <v>39.965049999999998</v>
      </c>
      <c r="Y97" s="12"/>
      <c r="Z97" s="12"/>
      <c r="AA97" s="12"/>
      <c r="AB97" s="12"/>
      <c r="AC97" s="12"/>
      <c r="AD97" s="12"/>
      <c r="AE97" s="12"/>
      <c r="AR97" s="215" t="s">
        <v>82</v>
      </c>
      <c r="AT97" s="216" t="s">
        <v>73</v>
      </c>
      <c r="AU97" s="216" t="s">
        <v>82</v>
      </c>
      <c r="AY97" s="215" t="s">
        <v>194</v>
      </c>
      <c r="BK97" s="217">
        <f>SUM(BK98:BK152)</f>
        <v>0</v>
      </c>
    </row>
    <row r="98" s="2" customFormat="1" ht="24.15" customHeight="1">
      <c r="A98" s="41"/>
      <c r="B98" s="42"/>
      <c r="C98" s="220" t="s">
        <v>82</v>
      </c>
      <c r="D98" s="220" t="s">
        <v>197</v>
      </c>
      <c r="E98" s="221" t="s">
        <v>3097</v>
      </c>
      <c r="F98" s="222" t="s">
        <v>3098</v>
      </c>
      <c r="G98" s="223" t="s">
        <v>200</v>
      </c>
      <c r="H98" s="224">
        <v>14.255000000000001</v>
      </c>
      <c r="I98" s="225"/>
      <c r="J98" s="225"/>
      <c r="K98" s="226">
        <f>ROUND(P98*H98,2)</f>
        <v>0</v>
      </c>
      <c r="L98" s="222" t="s">
        <v>201</v>
      </c>
      <c r="M98" s="47"/>
      <c r="N98" s="227" t="s">
        <v>20</v>
      </c>
      <c r="O98" s="228" t="s">
        <v>43</v>
      </c>
      <c r="P98" s="229">
        <f>I98+J98</f>
        <v>0</v>
      </c>
      <c r="Q98" s="229">
        <f>ROUND(I98*H98,2)</f>
        <v>0</v>
      </c>
      <c r="R98" s="229">
        <f>ROUND(J98*H98,2)</f>
        <v>0</v>
      </c>
      <c r="S98" s="87"/>
      <c r="T98" s="230">
        <f>S98*H98</f>
        <v>0</v>
      </c>
      <c r="U98" s="230">
        <v>0</v>
      </c>
      <c r="V98" s="230">
        <f>U98*H98</f>
        <v>0</v>
      </c>
      <c r="W98" s="230">
        <v>0</v>
      </c>
      <c r="X98" s="231">
        <f>W98*H98</f>
        <v>0</v>
      </c>
      <c r="Y98" s="41"/>
      <c r="Z98" s="41"/>
      <c r="AA98" s="41"/>
      <c r="AB98" s="41"/>
      <c r="AC98" s="41"/>
      <c r="AD98" s="41"/>
      <c r="AE98" s="41"/>
      <c r="AR98" s="232" t="s">
        <v>202</v>
      </c>
      <c r="AT98" s="232" t="s">
        <v>197</v>
      </c>
      <c r="AU98" s="232" t="s">
        <v>84</v>
      </c>
      <c r="AY98" s="20" t="s">
        <v>194</v>
      </c>
      <c r="BE98" s="233">
        <f>IF(O98="základní",K98,0)</f>
        <v>0</v>
      </c>
      <c r="BF98" s="233">
        <f>IF(O98="snížená",K98,0)</f>
        <v>0</v>
      </c>
      <c r="BG98" s="233">
        <f>IF(O98="zákl. přenesená",K98,0)</f>
        <v>0</v>
      </c>
      <c r="BH98" s="233">
        <f>IF(O98="sníž. přenesená",K98,0)</f>
        <v>0</v>
      </c>
      <c r="BI98" s="233">
        <f>IF(O98="nulová",K98,0)</f>
        <v>0</v>
      </c>
      <c r="BJ98" s="20" t="s">
        <v>82</v>
      </c>
      <c r="BK98" s="233">
        <f>ROUND(P98*H98,2)</f>
        <v>0</v>
      </c>
      <c r="BL98" s="20" t="s">
        <v>202</v>
      </c>
      <c r="BM98" s="232" t="s">
        <v>3099</v>
      </c>
    </row>
    <row r="99" s="2" customFormat="1">
      <c r="A99" s="41"/>
      <c r="B99" s="42"/>
      <c r="C99" s="43"/>
      <c r="D99" s="234" t="s">
        <v>204</v>
      </c>
      <c r="E99" s="43"/>
      <c r="F99" s="235" t="s">
        <v>3100</v>
      </c>
      <c r="G99" s="43"/>
      <c r="H99" s="43"/>
      <c r="I99" s="236"/>
      <c r="J99" s="236"/>
      <c r="K99" s="43"/>
      <c r="L99" s="43"/>
      <c r="M99" s="47"/>
      <c r="N99" s="237"/>
      <c r="O99" s="238"/>
      <c r="P99" s="87"/>
      <c r="Q99" s="87"/>
      <c r="R99" s="87"/>
      <c r="S99" s="87"/>
      <c r="T99" s="87"/>
      <c r="U99" s="87"/>
      <c r="V99" s="87"/>
      <c r="W99" s="87"/>
      <c r="X99" s="88"/>
      <c r="Y99" s="41"/>
      <c r="Z99" s="41"/>
      <c r="AA99" s="41"/>
      <c r="AB99" s="41"/>
      <c r="AC99" s="41"/>
      <c r="AD99" s="41"/>
      <c r="AE99" s="41"/>
      <c r="AT99" s="20" t="s">
        <v>204</v>
      </c>
      <c r="AU99" s="20" t="s">
        <v>84</v>
      </c>
    </row>
    <row r="100" s="13" customFormat="1">
      <c r="A100" s="13"/>
      <c r="B100" s="239"/>
      <c r="C100" s="240"/>
      <c r="D100" s="241" t="s">
        <v>206</v>
      </c>
      <c r="E100" s="242" t="s">
        <v>20</v>
      </c>
      <c r="F100" s="243" t="s">
        <v>3101</v>
      </c>
      <c r="G100" s="240"/>
      <c r="H100" s="242" t="s">
        <v>20</v>
      </c>
      <c r="I100" s="244"/>
      <c r="J100" s="244"/>
      <c r="K100" s="240"/>
      <c r="L100" s="240"/>
      <c r="M100" s="245"/>
      <c r="N100" s="246"/>
      <c r="O100" s="247"/>
      <c r="P100" s="247"/>
      <c r="Q100" s="247"/>
      <c r="R100" s="247"/>
      <c r="S100" s="247"/>
      <c r="T100" s="247"/>
      <c r="U100" s="247"/>
      <c r="V100" s="247"/>
      <c r="W100" s="247"/>
      <c r="X100" s="248"/>
      <c r="Y100" s="13"/>
      <c r="Z100" s="13"/>
      <c r="AA100" s="13"/>
      <c r="AB100" s="13"/>
      <c r="AC100" s="13"/>
      <c r="AD100" s="13"/>
      <c r="AE100" s="13"/>
      <c r="AT100" s="249" t="s">
        <v>206</v>
      </c>
      <c r="AU100" s="249" t="s">
        <v>84</v>
      </c>
      <c r="AV100" s="13" t="s">
        <v>82</v>
      </c>
      <c r="AW100" s="13" t="s">
        <v>5</v>
      </c>
      <c r="AX100" s="13" t="s">
        <v>74</v>
      </c>
      <c r="AY100" s="249" t="s">
        <v>194</v>
      </c>
    </row>
    <row r="101" s="13" customFormat="1">
      <c r="A101" s="13"/>
      <c r="B101" s="239"/>
      <c r="C101" s="240"/>
      <c r="D101" s="241" t="s">
        <v>206</v>
      </c>
      <c r="E101" s="242" t="s">
        <v>20</v>
      </c>
      <c r="F101" s="243" t="s">
        <v>3102</v>
      </c>
      <c r="G101" s="240"/>
      <c r="H101" s="242" t="s">
        <v>20</v>
      </c>
      <c r="I101" s="244"/>
      <c r="J101" s="244"/>
      <c r="K101" s="240"/>
      <c r="L101" s="240"/>
      <c r="M101" s="245"/>
      <c r="N101" s="246"/>
      <c r="O101" s="247"/>
      <c r="P101" s="247"/>
      <c r="Q101" s="247"/>
      <c r="R101" s="247"/>
      <c r="S101" s="247"/>
      <c r="T101" s="247"/>
      <c r="U101" s="247"/>
      <c r="V101" s="247"/>
      <c r="W101" s="247"/>
      <c r="X101" s="248"/>
      <c r="Y101" s="13"/>
      <c r="Z101" s="13"/>
      <c r="AA101" s="13"/>
      <c r="AB101" s="13"/>
      <c r="AC101" s="13"/>
      <c r="AD101" s="13"/>
      <c r="AE101" s="13"/>
      <c r="AT101" s="249" t="s">
        <v>206</v>
      </c>
      <c r="AU101" s="249" t="s">
        <v>84</v>
      </c>
      <c r="AV101" s="13" t="s">
        <v>82</v>
      </c>
      <c r="AW101" s="13" t="s">
        <v>5</v>
      </c>
      <c r="AX101" s="13" t="s">
        <v>74</v>
      </c>
      <c r="AY101" s="249" t="s">
        <v>194</v>
      </c>
    </row>
    <row r="102" s="13" customFormat="1">
      <c r="A102" s="13"/>
      <c r="B102" s="239"/>
      <c r="C102" s="240"/>
      <c r="D102" s="241" t="s">
        <v>206</v>
      </c>
      <c r="E102" s="242" t="s">
        <v>20</v>
      </c>
      <c r="F102" s="243" t="s">
        <v>3103</v>
      </c>
      <c r="G102" s="240"/>
      <c r="H102" s="242" t="s">
        <v>20</v>
      </c>
      <c r="I102" s="244"/>
      <c r="J102" s="244"/>
      <c r="K102" s="240"/>
      <c r="L102" s="240"/>
      <c r="M102" s="245"/>
      <c r="N102" s="246"/>
      <c r="O102" s="247"/>
      <c r="P102" s="247"/>
      <c r="Q102" s="247"/>
      <c r="R102" s="247"/>
      <c r="S102" s="247"/>
      <c r="T102" s="247"/>
      <c r="U102" s="247"/>
      <c r="V102" s="247"/>
      <c r="W102" s="247"/>
      <c r="X102" s="248"/>
      <c r="Y102" s="13"/>
      <c r="Z102" s="13"/>
      <c r="AA102" s="13"/>
      <c r="AB102" s="13"/>
      <c r="AC102" s="13"/>
      <c r="AD102" s="13"/>
      <c r="AE102" s="13"/>
      <c r="AT102" s="249" t="s">
        <v>206</v>
      </c>
      <c r="AU102" s="249" t="s">
        <v>84</v>
      </c>
      <c r="AV102" s="13" t="s">
        <v>82</v>
      </c>
      <c r="AW102" s="13" t="s">
        <v>5</v>
      </c>
      <c r="AX102" s="13" t="s">
        <v>74</v>
      </c>
      <c r="AY102" s="249" t="s">
        <v>194</v>
      </c>
    </row>
    <row r="103" s="14" customFormat="1">
      <c r="A103" s="14"/>
      <c r="B103" s="250"/>
      <c r="C103" s="251"/>
      <c r="D103" s="241" t="s">
        <v>206</v>
      </c>
      <c r="E103" s="252" t="s">
        <v>20</v>
      </c>
      <c r="F103" s="253" t="s">
        <v>3104</v>
      </c>
      <c r="G103" s="251"/>
      <c r="H103" s="254">
        <v>14.255000000000001</v>
      </c>
      <c r="I103" s="255"/>
      <c r="J103" s="255"/>
      <c r="K103" s="251"/>
      <c r="L103" s="251"/>
      <c r="M103" s="256"/>
      <c r="N103" s="257"/>
      <c r="O103" s="258"/>
      <c r="P103" s="258"/>
      <c r="Q103" s="258"/>
      <c r="R103" s="258"/>
      <c r="S103" s="258"/>
      <c r="T103" s="258"/>
      <c r="U103" s="258"/>
      <c r="V103" s="258"/>
      <c r="W103" s="258"/>
      <c r="X103" s="259"/>
      <c r="Y103" s="14"/>
      <c r="Z103" s="14"/>
      <c r="AA103" s="14"/>
      <c r="AB103" s="14"/>
      <c r="AC103" s="14"/>
      <c r="AD103" s="14"/>
      <c r="AE103" s="14"/>
      <c r="AT103" s="260" t="s">
        <v>206</v>
      </c>
      <c r="AU103" s="260" t="s">
        <v>84</v>
      </c>
      <c r="AV103" s="14" t="s">
        <v>84</v>
      </c>
      <c r="AW103" s="14" t="s">
        <v>5</v>
      </c>
      <c r="AX103" s="14" t="s">
        <v>74</v>
      </c>
      <c r="AY103" s="260" t="s">
        <v>194</v>
      </c>
    </row>
    <row r="104" s="13" customFormat="1">
      <c r="A104" s="13"/>
      <c r="B104" s="239"/>
      <c r="C104" s="240"/>
      <c r="D104" s="241" t="s">
        <v>206</v>
      </c>
      <c r="E104" s="242" t="s">
        <v>20</v>
      </c>
      <c r="F104" s="243" t="s">
        <v>2782</v>
      </c>
      <c r="G104" s="240"/>
      <c r="H104" s="242" t="s">
        <v>20</v>
      </c>
      <c r="I104" s="244"/>
      <c r="J104" s="244"/>
      <c r="K104" s="240"/>
      <c r="L104" s="240"/>
      <c r="M104" s="245"/>
      <c r="N104" s="246"/>
      <c r="O104" s="247"/>
      <c r="P104" s="247"/>
      <c r="Q104" s="247"/>
      <c r="R104" s="247"/>
      <c r="S104" s="247"/>
      <c r="T104" s="247"/>
      <c r="U104" s="247"/>
      <c r="V104" s="247"/>
      <c r="W104" s="247"/>
      <c r="X104" s="248"/>
      <c r="Y104" s="13"/>
      <c r="Z104" s="13"/>
      <c r="AA104" s="13"/>
      <c r="AB104" s="13"/>
      <c r="AC104" s="13"/>
      <c r="AD104" s="13"/>
      <c r="AE104" s="13"/>
      <c r="AT104" s="249" t="s">
        <v>206</v>
      </c>
      <c r="AU104" s="249" t="s">
        <v>84</v>
      </c>
      <c r="AV104" s="13" t="s">
        <v>82</v>
      </c>
      <c r="AW104" s="13" t="s">
        <v>5</v>
      </c>
      <c r="AX104" s="13" t="s">
        <v>74</v>
      </c>
      <c r="AY104" s="249" t="s">
        <v>194</v>
      </c>
    </row>
    <row r="105" s="15" customFormat="1">
      <c r="A105" s="15"/>
      <c r="B105" s="261"/>
      <c r="C105" s="262"/>
      <c r="D105" s="241" t="s">
        <v>206</v>
      </c>
      <c r="E105" s="263" t="s">
        <v>20</v>
      </c>
      <c r="F105" s="264" t="s">
        <v>210</v>
      </c>
      <c r="G105" s="262"/>
      <c r="H105" s="265">
        <v>14.255000000000001</v>
      </c>
      <c r="I105" s="266"/>
      <c r="J105" s="266"/>
      <c r="K105" s="262"/>
      <c r="L105" s="262"/>
      <c r="M105" s="267"/>
      <c r="N105" s="268"/>
      <c r="O105" s="269"/>
      <c r="P105" s="269"/>
      <c r="Q105" s="269"/>
      <c r="R105" s="269"/>
      <c r="S105" s="269"/>
      <c r="T105" s="269"/>
      <c r="U105" s="269"/>
      <c r="V105" s="269"/>
      <c r="W105" s="269"/>
      <c r="X105" s="270"/>
      <c r="Y105" s="15"/>
      <c r="Z105" s="15"/>
      <c r="AA105" s="15"/>
      <c r="AB105" s="15"/>
      <c r="AC105" s="15"/>
      <c r="AD105" s="15"/>
      <c r="AE105" s="15"/>
      <c r="AT105" s="271" t="s">
        <v>206</v>
      </c>
      <c r="AU105" s="271" t="s">
        <v>84</v>
      </c>
      <c r="AV105" s="15" t="s">
        <v>202</v>
      </c>
      <c r="AW105" s="15" t="s">
        <v>5</v>
      </c>
      <c r="AX105" s="15" t="s">
        <v>82</v>
      </c>
      <c r="AY105" s="271" t="s">
        <v>194</v>
      </c>
    </row>
    <row r="106" s="2" customFormat="1" ht="24.15" customHeight="1">
      <c r="A106" s="41"/>
      <c r="B106" s="42"/>
      <c r="C106" s="220" t="s">
        <v>84</v>
      </c>
      <c r="D106" s="220" t="s">
        <v>197</v>
      </c>
      <c r="E106" s="221" t="s">
        <v>3105</v>
      </c>
      <c r="F106" s="222" t="s">
        <v>3106</v>
      </c>
      <c r="G106" s="223" t="s">
        <v>200</v>
      </c>
      <c r="H106" s="224">
        <v>14.255000000000001</v>
      </c>
      <c r="I106" s="225"/>
      <c r="J106" s="225"/>
      <c r="K106" s="226">
        <f>ROUND(P106*H106,2)</f>
        <v>0</v>
      </c>
      <c r="L106" s="222" t="s">
        <v>201</v>
      </c>
      <c r="M106" s="47"/>
      <c r="N106" s="227" t="s">
        <v>20</v>
      </c>
      <c r="O106" s="228" t="s">
        <v>43</v>
      </c>
      <c r="P106" s="229">
        <f>I106+J106</f>
        <v>0</v>
      </c>
      <c r="Q106" s="229">
        <f>ROUND(I106*H106,2)</f>
        <v>0</v>
      </c>
      <c r="R106" s="229">
        <f>ROUND(J106*H106,2)</f>
        <v>0</v>
      </c>
      <c r="S106" s="87"/>
      <c r="T106" s="230">
        <f>S106*H106</f>
        <v>0</v>
      </c>
      <c r="U106" s="230">
        <v>0</v>
      </c>
      <c r="V106" s="230">
        <f>U106*H106</f>
        <v>0</v>
      </c>
      <c r="W106" s="230">
        <v>0</v>
      </c>
      <c r="X106" s="231">
        <f>W106*H106</f>
        <v>0</v>
      </c>
      <c r="Y106" s="41"/>
      <c r="Z106" s="41"/>
      <c r="AA106" s="41"/>
      <c r="AB106" s="41"/>
      <c r="AC106" s="41"/>
      <c r="AD106" s="41"/>
      <c r="AE106" s="41"/>
      <c r="AR106" s="232" t="s">
        <v>202</v>
      </c>
      <c r="AT106" s="232" t="s">
        <v>197</v>
      </c>
      <c r="AU106" s="232" t="s">
        <v>84</v>
      </c>
      <c r="AY106" s="20" t="s">
        <v>194</v>
      </c>
      <c r="BE106" s="233">
        <f>IF(O106="základní",K106,0)</f>
        <v>0</v>
      </c>
      <c r="BF106" s="233">
        <f>IF(O106="snížená",K106,0)</f>
        <v>0</v>
      </c>
      <c r="BG106" s="233">
        <f>IF(O106="zákl. přenesená",K106,0)</f>
        <v>0</v>
      </c>
      <c r="BH106" s="233">
        <f>IF(O106="sníž. přenesená",K106,0)</f>
        <v>0</v>
      </c>
      <c r="BI106" s="233">
        <f>IF(O106="nulová",K106,0)</f>
        <v>0</v>
      </c>
      <c r="BJ106" s="20" t="s">
        <v>82</v>
      </c>
      <c r="BK106" s="233">
        <f>ROUND(P106*H106,2)</f>
        <v>0</v>
      </c>
      <c r="BL106" s="20" t="s">
        <v>202</v>
      </c>
      <c r="BM106" s="232" t="s">
        <v>3107</v>
      </c>
    </row>
    <row r="107" s="2" customFormat="1">
      <c r="A107" s="41"/>
      <c r="B107" s="42"/>
      <c r="C107" s="43"/>
      <c r="D107" s="234" t="s">
        <v>204</v>
      </c>
      <c r="E107" s="43"/>
      <c r="F107" s="235" t="s">
        <v>3108</v>
      </c>
      <c r="G107" s="43"/>
      <c r="H107" s="43"/>
      <c r="I107" s="236"/>
      <c r="J107" s="236"/>
      <c r="K107" s="43"/>
      <c r="L107" s="43"/>
      <c r="M107" s="47"/>
      <c r="N107" s="237"/>
      <c r="O107" s="238"/>
      <c r="P107" s="87"/>
      <c r="Q107" s="87"/>
      <c r="R107" s="87"/>
      <c r="S107" s="87"/>
      <c r="T107" s="87"/>
      <c r="U107" s="87"/>
      <c r="V107" s="87"/>
      <c r="W107" s="87"/>
      <c r="X107" s="88"/>
      <c r="Y107" s="41"/>
      <c r="Z107" s="41"/>
      <c r="AA107" s="41"/>
      <c r="AB107" s="41"/>
      <c r="AC107" s="41"/>
      <c r="AD107" s="41"/>
      <c r="AE107" s="41"/>
      <c r="AT107" s="20" t="s">
        <v>204</v>
      </c>
      <c r="AU107" s="20" t="s">
        <v>84</v>
      </c>
    </row>
    <row r="108" s="13" customFormat="1">
      <c r="A108" s="13"/>
      <c r="B108" s="239"/>
      <c r="C108" s="240"/>
      <c r="D108" s="241" t="s">
        <v>206</v>
      </c>
      <c r="E108" s="242" t="s">
        <v>20</v>
      </c>
      <c r="F108" s="243" t="s">
        <v>3101</v>
      </c>
      <c r="G108" s="240"/>
      <c r="H108" s="242" t="s">
        <v>20</v>
      </c>
      <c r="I108" s="244"/>
      <c r="J108" s="244"/>
      <c r="K108" s="240"/>
      <c r="L108" s="240"/>
      <c r="M108" s="245"/>
      <c r="N108" s="246"/>
      <c r="O108" s="247"/>
      <c r="P108" s="247"/>
      <c r="Q108" s="247"/>
      <c r="R108" s="247"/>
      <c r="S108" s="247"/>
      <c r="T108" s="247"/>
      <c r="U108" s="247"/>
      <c r="V108" s="247"/>
      <c r="W108" s="247"/>
      <c r="X108" s="248"/>
      <c r="Y108" s="13"/>
      <c r="Z108" s="13"/>
      <c r="AA108" s="13"/>
      <c r="AB108" s="13"/>
      <c r="AC108" s="13"/>
      <c r="AD108" s="13"/>
      <c r="AE108" s="13"/>
      <c r="AT108" s="249" t="s">
        <v>206</v>
      </c>
      <c r="AU108" s="249" t="s">
        <v>84</v>
      </c>
      <c r="AV108" s="13" t="s">
        <v>82</v>
      </c>
      <c r="AW108" s="13" t="s">
        <v>5</v>
      </c>
      <c r="AX108" s="13" t="s">
        <v>74</v>
      </c>
      <c r="AY108" s="249" t="s">
        <v>194</v>
      </c>
    </row>
    <row r="109" s="13" customFormat="1">
      <c r="A109" s="13"/>
      <c r="B109" s="239"/>
      <c r="C109" s="240"/>
      <c r="D109" s="241" t="s">
        <v>206</v>
      </c>
      <c r="E109" s="242" t="s">
        <v>20</v>
      </c>
      <c r="F109" s="243" t="s">
        <v>3102</v>
      </c>
      <c r="G109" s="240"/>
      <c r="H109" s="242" t="s">
        <v>20</v>
      </c>
      <c r="I109" s="244"/>
      <c r="J109" s="244"/>
      <c r="K109" s="240"/>
      <c r="L109" s="240"/>
      <c r="M109" s="245"/>
      <c r="N109" s="246"/>
      <c r="O109" s="247"/>
      <c r="P109" s="247"/>
      <c r="Q109" s="247"/>
      <c r="R109" s="247"/>
      <c r="S109" s="247"/>
      <c r="T109" s="247"/>
      <c r="U109" s="247"/>
      <c r="V109" s="247"/>
      <c r="W109" s="247"/>
      <c r="X109" s="248"/>
      <c r="Y109" s="13"/>
      <c r="Z109" s="13"/>
      <c r="AA109" s="13"/>
      <c r="AB109" s="13"/>
      <c r="AC109" s="13"/>
      <c r="AD109" s="13"/>
      <c r="AE109" s="13"/>
      <c r="AT109" s="249" t="s">
        <v>206</v>
      </c>
      <c r="AU109" s="249" t="s">
        <v>84</v>
      </c>
      <c r="AV109" s="13" t="s">
        <v>82</v>
      </c>
      <c r="AW109" s="13" t="s">
        <v>5</v>
      </c>
      <c r="AX109" s="13" t="s">
        <v>74</v>
      </c>
      <c r="AY109" s="249" t="s">
        <v>194</v>
      </c>
    </row>
    <row r="110" s="13" customFormat="1">
      <c r="A110" s="13"/>
      <c r="B110" s="239"/>
      <c r="C110" s="240"/>
      <c r="D110" s="241" t="s">
        <v>206</v>
      </c>
      <c r="E110" s="242" t="s">
        <v>20</v>
      </c>
      <c r="F110" s="243" t="s">
        <v>3109</v>
      </c>
      <c r="G110" s="240"/>
      <c r="H110" s="242" t="s">
        <v>20</v>
      </c>
      <c r="I110" s="244"/>
      <c r="J110" s="244"/>
      <c r="K110" s="240"/>
      <c r="L110" s="240"/>
      <c r="M110" s="245"/>
      <c r="N110" s="246"/>
      <c r="O110" s="247"/>
      <c r="P110" s="247"/>
      <c r="Q110" s="247"/>
      <c r="R110" s="247"/>
      <c r="S110" s="247"/>
      <c r="T110" s="247"/>
      <c r="U110" s="247"/>
      <c r="V110" s="247"/>
      <c r="W110" s="247"/>
      <c r="X110" s="248"/>
      <c r="Y110" s="13"/>
      <c r="Z110" s="13"/>
      <c r="AA110" s="13"/>
      <c r="AB110" s="13"/>
      <c r="AC110" s="13"/>
      <c r="AD110" s="13"/>
      <c r="AE110" s="13"/>
      <c r="AT110" s="249" t="s">
        <v>206</v>
      </c>
      <c r="AU110" s="249" t="s">
        <v>84</v>
      </c>
      <c r="AV110" s="13" t="s">
        <v>82</v>
      </c>
      <c r="AW110" s="13" t="s">
        <v>5</v>
      </c>
      <c r="AX110" s="13" t="s">
        <v>74</v>
      </c>
      <c r="AY110" s="249" t="s">
        <v>194</v>
      </c>
    </row>
    <row r="111" s="14" customFormat="1">
      <c r="A111" s="14"/>
      <c r="B111" s="250"/>
      <c r="C111" s="251"/>
      <c r="D111" s="241" t="s">
        <v>206</v>
      </c>
      <c r="E111" s="252" t="s">
        <v>20</v>
      </c>
      <c r="F111" s="253" t="s">
        <v>3104</v>
      </c>
      <c r="G111" s="251"/>
      <c r="H111" s="254">
        <v>14.255000000000001</v>
      </c>
      <c r="I111" s="255"/>
      <c r="J111" s="255"/>
      <c r="K111" s="251"/>
      <c r="L111" s="251"/>
      <c r="M111" s="256"/>
      <c r="N111" s="257"/>
      <c r="O111" s="258"/>
      <c r="P111" s="258"/>
      <c r="Q111" s="258"/>
      <c r="R111" s="258"/>
      <c r="S111" s="258"/>
      <c r="T111" s="258"/>
      <c r="U111" s="258"/>
      <c r="V111" s="258"/>
      <c r="W111" s="258"/>
      <c r="X111" s="259"/>
      <c r="Y111" s="14"/>
      <c r="Z111" s="14"/>
      <c r="AA111" s="14"/>
      <c r="AB111" s="14"/>
      <c r="AC111" s="14"/>
      <c r="AD111" s="14"/>
      <c r="AE111" s="14"/>
      <c r="AT111" s="260" t="s">
        <v>206</v>
      </c>
      <c r="AU111" s="260" t="s">
        <v>84</v>
      </c>
      <c r="AV111" s="14" t="s">
        <v>84</v>
      </c>
      <c r="AW111" s="14" t="s">
        <v>5</v>
      </c>
      <c r="AX111" s="14" t="s">
        <v>74</v>
      </c>
      <c r="AY111" s="260" t="s">
        <v>194</v>
      </c>
    </row>
    <row r="112" s="13" customFormat="1">
      <c r="A112" s="13"/>
      <c r="B112" s="239"/>
      <c r="C112" s="240"/>
      <c r="D112" s="241" t="s">
        <v>206</v>
      </c>
      <c r="E112" s="242" t="s">
        <v>20</v>
      </c>
      <c r="F112" s="243" t="s">
        <v>2782</v>
      </c>
      <c r="G112" s="240"/>
      <c r="H112" s="242" t="s">
        <v>20</v>
      </c>
      <c r="I112" s="244"/>
      <c r="J112" s="244"/>
      <c r="K112" s="240"/>
      <c r="L112" s="240"/>
      <c r="M112" s="245"/>
      <c r="N112" s="246"/>
      <c r="O112" s="247"/>
      <c r="P112" s="247"/>
      <c r="Q112" s="247"/>
      <c r="R112" s="247"/>
      <c r="S112" s="247"/>
      <c r="T112" s="247"/>
      <c r="U112" s="247"/>
      <c r="V112" s="247"/>
      <c r="W112" s="247"/>
      <c r="X112" s="248"/>
      <c r="Y112" s="13"/>
      <c r="Z112" s="13"/>
      <c r="AA112" s="13"/>
      <c r="AB112" s="13"/>
      <c r="AC112" s="13"/>
      <c r="AD112" s="13"/>
      <c r="AE112" s="13"/>
      <c r="AT112" s="249" t="s">
        <v>206</v>
      </c>
      <c r="AU112" s="249" t="s">
        <v>84</v>
      </c>
      <c r="AV112" s="13" t="s">
        <v>82</v>
      </c>
      <c r="AW112" s="13" t="s">
        <v>5</v>
      </c>
      <c r="AX112" s="13" t="s">
        <v>74</v>
      </c>
      <c r="AY112" s="249" t="s">
        <v>194</v>
      </c>
    </row>
    <row r="113" s="15" customFormat="1">
      <c r="A113" s="15"/>
      <c r="B113" s="261"/>
      <c r="C113" s="262"/>
      <c r="D113" s="241" t="s">
        <v>206</v>
      </c>
      <c r="E113" s="263" t="s">
        <v>20</v>
      </c>
      <c r="F113" s="264" t="s">
        <v>210</v>
      </c>
      <c r="G113" s="262"/>
      <c r="H113" s="265">
        <v>14.255000000000001</v>
      </c>
      <c r="I113" s="266"/>
      <c r="J113" s="266"/>
      <c r="K113" s="262"/>
      <c r="L113" s="262"/>
      <c r="M113" s="267"/>
      <c r="N113" s="268"/>
      <c r="O113" s="269"/>
      <c r="P113" s="269"/>
      <c r="Q113" s="269"/>
      <c r="R113" s="269"/>
      <c r="S113" s="269"/>
      <c r="T113" s="269"/>
      <c r="U113" s="269"/>
      <c r="V113" s="269"/>
      <c r="W113" s="269"/>
      <c r="X113" s="270"/>
      <c r="Y113" s="15"/>
      <c r="Z113" s="15"/>
      <c r="AA113" s="15"/>
      <c r="AB113" s="15"/>
      <c r="AC113" s="15"/>
      <c r="AD113" s="15"/>
      <c r="AE113" s="15"/>
      <c r="AT113" s="271" t="s">
        <v>206</v>
      </c>
      <c r="AU113" s="271" t="s">
        <v>84</v>
      </c>
      <c r="AV113" s="15" t="s">
        <v>202</v>
      </c>
      <c r="AW113" s="15" t="s">
        <v>5</v>
      </c>
      <c r="AX113" s="15" t="s">
        <v>82</v>
      </c>
      <c r="AY113" s="271" t="s">
        <v>194</v>
      </c>
    </row>
    <row r="114" s="2" customFormat="1" ht="37.8" customHeight="1">
      <c r="A114" s="41"/>
      <c r="B114" s="42"/>
      <c r="C114" s="220" t="s">
        <v>215</v>
      </c>
      <c r="D114" s="220" t="s">
        <v>197</v>
      </c>
      <c r="E114" s="221" t="s">
        <v>2313</v>
      </c>
      <c r="F114" s="222" t="s">
        <v>2314</v>
      </c>
      <c r="G114" s="223" t="s">
        <v>200</v>
      </c>
      <c r="H114" s="224">
        <v>3.75</v>
      </c>
      <c r="I114" s="225"/>
      <c r="J114" s="225"/>
      <c r="K114" s="226">
        <f>ROUND(P114*H114,2)</f>
        <v>0</v>
      </c>
      <c r="L114" s="222" t="s">
        <v>201</v>
      </c>
      <c r="M114" s="47"/>
      <c r="N114" s="227" t="s">
        <v>20</v>
      </c>
      <c r="O114" s="228" t="s">
        <v>43</v>
      </c>
      <c r="P114" s="229">
        <f>I114+J114</f>
        <v>0</v>
      </c>
      <c r="Q114" s="229">
        <f>ROUND(I114*H114,2)</f>
        <v>0</v>
      </c>
      <c r="R114" s="229">
        <f>ROUND(J114*H114,2)</f>
        <v>0</v>
      </c>
      <c r="S114" s="87"/>
      <c r="T114" s="230">
        <f>S114*H114</f>
        <v>0</v>
      </c>
      <c r="U114" s="230">
        <v>0</v>
      </c>
      <c r="V114" s="230">
        <f>U114*H114</f>
        <v>0</v>
      </c>
      <c r="W114" s="230">
        <v>0.255</v>
      </c>
      <c r="X114" s="231">
        <f>W114*H114</f>
        <v>0.95625000000000004</v>
      </c>
      <c r="Y114" s="41"/>
      <c r="Z114" s="41"/>
      <c r="AA114" s="41"/>
      <c r="AB114" s="41"/>
      <c r="AC114" s="41"/>
      <c r="AD114" s="41"/>
      <c r="AE114" s="41"/>
      <c r="AR114" s="232" t="s">
        <v>202</v>
      </c>
      <c r="AT114" s="232" t="s">
        <v>197</v>
      </c>
      <c r="AU114" s="232" t="s">
        <v>84</v>
      </c>
      <c r="AY114" s="20" t="s">
        <v>194</v>
      </c>
      <c r="BE114" s="233">
        <f>IF(O114="základní",K114,0)</f>
        <v>0</v>
      </c>
      <c r="BF114" s="233">
        <f>IF(O114="snížená",K114,0)</f>
        <v>0</v>
      </c>
      <c r="BG114" s="233">
        <f>IF(O114="zákl. přenesená",K114,0)</f>
        <v>0</v>
      </c>
      <c r="BH114" s="233">
        <f>IF(O114="sníž. přenesená",K114,0)</f>
        <v>0</v>
      </c>
      <c r="BI114" s="233">
        <f>IF(O114="nulová",K114,0)</f>
        <v>0</v>
      </c>
      <c r="BJ114" s="20" t="s">
        <v>82</v>
      </c>
      <c r="BK114" s="233">
        <f>ROUND(P114*H114,2)</f>
        <v>0</v>
      </c>
      <c r="BL114" s="20" t="s">
        <v>202</v>
      </c>
      <c r="BM114" s="232" t="s">
        <v>3110</v>
      </c>
    </row>
    <row r="115" s="2" customFormat="1">
      <c r="A115" s="41"/>
      <c r="B115" s="42"/>
      <c r="C115" s="43"/>
      <c r="D115" s="234" t="s">
        <v>204</v>
      </c>
      <c r="E115" s="43"/>
      <c r="F115" s="235" t="s">
        <v>2738</v>
      </c>
      <c r="G115" s="43"/>
      <c r="H115" s="43"/>
      <c r="I115" s="236"/>
      <c r="J115" s="236"/>
      <c r="K115" s="43"/>
      <c r="L115" s="43"/>
      <c r="M115" s="47"/>
      <c r="N115" s="237"/>
      <c r="O115" s="238"/>
      <c r="P115" s="87"/>
      <c r="Q115" s="87"/>
      <c r="R115" s="87"/>
      <c r="S115" s="87"/>
      <c r="T115" s="87"/>
      <c r="U115" s="87"/>
      <c r="V115" s="87"/>
      <c r="W115" s="87"/>
      <c r="X115" s="88"/>
      <c r="Y115" s="41"/>
      <c r="Z115" s="41"/>
      <c r="AA115" s="41"/>
      <c r="AB115" s="41"/>
      <c r="AC115" s="41"/>
      <c r="AD115" s="41"/>
      <c r="AE115" s="41"/>
      <c r="AT115" s="20" t="s">
        <v>204</v>
      </c>
      <c r="AU115" s="20" t="s">
        <v>84</v>
      </c>
    </row>
    <row r="116" s="13" customFormat="1">
      <c r="A116" s="13"/>
      <c r="B116" s="239"/>
      <c r="C116" s="240"/>
      <c r="D116" s="241" t="s">
        <v>206</v>
      </c>
      <c r="E116" s="242" t="s">
        <v>20</v>
      </c>
      <c r="F116" s="243" t="s">
        <v>3101</v>
      </c>
      <c r="G116" s="240"/>
      <c r="H116" s="242" t="s">
        <v>20</v>
      </c>
      <c r="I116" s="244"/>
      <c r="J116" s="244"/>
      <c r="K116" s="240"/>
      <c r="L116" s="240"/>
      <c r="M116" s="245"/>
      <c r="N116" s="246"/>
      <c r="O116" s="247"/>
      <c r="P116" s="247"/>
      <c r="Q116" s="247"/>
      <c r="R116" s="247"/>
      <c r="S116" s="247"/>
      <c r="T116" s="247"/>
      <c r="U116" s="247"/>
      <c r="V116" s="247"/>
      <c r="W116" s="247"/>
      <c r="X116" s="248"/>
      <c r="Y116" s="13"/>
      <c r="Z116" s="13"/>
      <c r="AA116" s="13"/>
      <c r="AB116" s="13"/>
      <c r="AC116" s="13"/>
      <c r="AD116" s="13"/>
      <c r="AE116" s="13"/>
      <c r="AT116" s="249" t="s">
        <v>206</v>
      </c>
      <c r="AU116" s="249" t="s">
        <v>84</v>
      </c>
      <c r="AV116" s="13" t="s">
        <v>82</v>
      </c>
      <c r="AW116" s="13" t="s">
        <v>5</v>
      </c>
      <c r="AX116" s="13" t="s">
        <v>74</v>
      </c>
      <c r="AY116" s="249" t="s">
        <v>194</v>
      </c>
    </row>
    <row r="117" s="13" customFormat="1">
      <c r="A117" s="13"/>
      <c r="B117" s="239"/>
      <c r="C117" s="240"/>
      <c r="D117" s="241" t="s">
        <v>206</v>
      </c>
      <c r="E117" s="242" t="s">
        <v>20</v>
      </c>
      <c r="F117" s="243" t="s">
        <v>2740</v>
      </c>
      <c r="G117" s="240"/>
      <c r="H117" s="242" t="s">
        <v>20</v>
      </c>
      <c r="I117" s="244"/>
      <c r="J117" s="244"/>
      <c r="K117" s="240"/>
      <c r="L117" s="240"/>
      <c r="M117" s="245"/>
      <c r="N117" s="246"/>
      <c r="O117" s="247"/>
      <c r="P117" s="247"/>
      <c r="Q117" s="247"/>
      <c r="R117" s="247"/>
      <c r="S117" s="247"/>
      <c r="T117" s="247"/>
      <c r="U117" s="247"/>
      <c r="V117" s="247"/>
      <c r="W117" s="247"/>
      <c r="X117" s="248"/>
      <c r="Y117" s="13"/>
      <c r="Z117" s="13"/>
      <c r="AA117" s="13"/>
      <c r="AB117" s="13"/>
      <c r="AC117" s="13"/>
      <c r="AD117" s="13"/>
      <c r="AE117" s="13"/>
      <c r="AT117" s="249" t="s">
        <v>206</v>
      </c>
      <c r="AU117" s="249" t="s">
        <v>84</v>
      </c>
      <c r="AV117" s="13" t="s">
        <v>82</v>
      </c>
      <c r="AW117" s="13" t="s">
        <v>5</v>
      </c>
      <c r="AX117" s="13" t="s">
        <v>74</v>
      </c>
      <c r="AY117" s="249" t="s">
        <v>194</v>
      </c>
    </row>
    <row r="118" s="13" customFormat="1">
      <c r="A118" s="13"/>
      <c r="B118" s="239"/>
      <c r="C118" s="240"/>
      <c r="D118" s="241" t="s">
        <v>206</v>
      </c>
      <c r="E118" s="242" t="s">
        <v>20</v>
      </c>
      <c r="F118" s="243" t="s">
        <v>3111</v>
      </c>
      <c r="G118" s="240"/>
      <c r="H118" s="242" t="s">
        <v>20</v>
      </c>
      <c r="I118" s="244"/>
      <c r="J118" s="244"/>
      <c r="K118" s="240"/>
      <c r="L118" s="240"/>
      <c r="M118" s="245"/>
      <c r="N118" s="246"/>
      <c r="O118" s="247"/>
      <c r="P118" s="247"/>
      <c r="Q118" s="247"/>
      <c r="R118" s="247"/>
      <c r="S118" s="247"/>
      <c r="T118" s="247"/>
      <c r="U118" s="247"/>
      <c r="V118" s="247"/>
      <c r="W118" s="247"/>
      <c r="X118" s="248"/>
      <c r="Y118" s="13"/>
      <c r="Z118" s="13"/>
      <c r="AA118" s="13"/>
      <c r="AB118" s="13"/>
      <c r="AC118" s="13"/>
      <c r="AD118" s="13"/>
      <c r="AE118" s="13"/>
      <c r="AT118" s="249" t="s">
        <v>206</v>
      </c>
      <c r="AU118" s="249" t="s">
        <v>84</v>
      </c>
      <c r="AV118" s="13" t="s">
        <v>82</v>
      </c>
      <c r="AW118" s="13" t="s">
        <v>5</v>
      </c>
      <c r="AX118" s="13" t="s">
        <v>74</v>
      </c>
      <c r="AY118" s="249" t="s">
        <v>194</v>
      </c>
    </row>
    <row r="119" s="14" customFormat="1">
      <c r="A119" s="14"/>
      <c r="B119" s="250"/>
      <c r="C119" s="251"/>
      <c r="D119" s="241" t="s">
        <v>206</v>
      </c>
      <c r="E119" s="252" t="s">
        <v>20</v>
      </c>
      <c r="F119" s="253" t="s">
        <v>3112</v>
      </c>
      <c r="G119" s="251"/>
      <c r="H119" s="254">
        <v>3.75</v>
      </c>
      <c r="I119" s="255"/>
      <c r="J119" s="255"/>
      <c r="K119" s="251"/>
      <c r="L119" s="251"/>
      <c r="M119" s="256"/>
      <c r="N119" s="257"/>
      <c r="O119" s="258"/>
      <c r="P119" s="258"/>
      <c r="Q119" s="258"/>
      <c r="R119" s="258"/>
      <c r="S119" s="258"/>
      <c r="T119" s="258"/>
      <c r="U119" s="258"/>
      <c r="V119" s="258"/>
      <c r="W119" s="258"/>
      <c r="X119" s="259"/>
      <c r="Y119" s="14"/>
      <c r="Z119" s="14"/>
      <c r="AA119" s="14"/>
      <c r="AB119" s="14"/>
      <c r="AC119" s="14"/>
      <c r="AD119" s="14"/>
      <c r="AE119" s="14"/>
      <c r="AT119" s="260" t="s">
        <v>206</v>
      </c>
      <c r="AU119" s="260" t="s">
        <v>84</v>
      </c>
      <c r="AV119" s="14" t="s">
        <v>84</v>
      </c>
      <c r="AW119" s="14" t="s">
        <v>5</v>
      </c>
      <c r="AX119" s="14" t="s">
        <v>74</v>
      </c>
      <c r="AY119" s="260" t="s">
        <v>194</v>
      </c>
    </row>
    <row r="120" s="13" customFormat="1">
      <c r="A120" s="13"/>
      <c r="B120" s="239"/>
      <c r="C120" s="240"/>
      <c r="D120" s="241" t="s">
        <v>206</v>
      </c>
      <c r="E120" s="242" t="s">
        <v>20</v>
      </c>
      <c r="F120" s="243" t="s">
        <v>3113</v>
      </c>
      <c r="G120" s="240"/>
      <c r="H120" s="242" t="s">
        <v>20</v>
      </c>
      <c r="I120" s="244"/>
      <c r="J120" s="244"/>
      <c r="K120" s="240"/>
      <c r="L120" s="240"/>
      <c r="M120" s="245"/>
      <c r="N120" s="246"/>
      <c r="O120" s="247"/>
      <c r="P120" s="247"/>
      <c r="Q120" s="247"/>
      <c r="R120" s="247"/>
      <c r="S120" s="247"/>
      <c r="T120" s="247"/>
      <c r="U120" s="247"/>
      <c r="V120" s="247"/>
      <c r="W120" s="247"/>
      <c r="X120" s="248"/>
      <c r="Y120" s="13"/>
      <c r="Z120" s="13"/>
      <c r="AA120" s="13"/>
      <c r="AB120" s="13"/>
      <c r="AC120" s="13"/>
      <c r="AD120" s="13"/>
      <c r="AE120" s="13"/>
      <c r="AT120" s="249" t="s">
        <v>206</v>
      </c>
      <c r="AU120" s="249" t="s">
        <v>84</v>
      </c>
      <c r="AV120" s="13" t="s">
        <v>82</v>
      </c>
      <c r="AW120" s="13" t="s">
        <v>5</v>
      </c>
      <c r="AX120" s="13" t="s">
        <v>74</v>
      </c>
      <c r="AY120" s="249" t="s">
        <v>194</v>
      </c>
    </row>
    <row r="121" s="15" customFormat="1">
      <c r="A121" s="15"/>
      <c r="B121" s="261"/>
      <c r="C121" s="262"/>
      <c r="D121" s="241" t="s">
        <v>206</v>
      </c>
      <c r="E121" s="263" t="s">
        <v>20</v>
      </c>
      <c r="F121" s="264" t="s">
        <v>210</v>
      </c>
      <c r="G121" s="262"/>
      <c r="H121" s="265">
        <v>3.75</v>
      </c>
      <c r="I121" s="266"/>
      <c r="J121" s="266"/>
      <c r="K121" s="262"/>
      <c r="L121" s="262"/>
      <c r="M121" s="267"/>
      <c r="N121" s="268"/>
      <c r="O121" s="269"/>
      <c r="P121" s="269"/>
      <c r="Q121" s="269"/>
      <c r="R121" s="269"/>
      <c r="S121" s="269"/>
      <c r="T121" s="269"/>
      <c r="U121" s="269"/>
      <c r="V121" s="269"/>
      <c r="W121" s="269"/>
      <c r="X121" s="270"/>
      <c r="Y121" s="15"/>
      <c r="Z121" s="15"/>
      <c r="AA121" s="15"/>
      <c r="AB121" s="15"/>
      <c r="AC121" s="15"/>
      <c r="AD121" s="15"/>
      <c r="AE121" s="15"/>
      <c r="AT121" s="271" t="s">
        <v>206</v>
      </c>
      <c r="AU121" s="271" t="s">
        <v>84</v>
      </c>
      <c r="AV121" s="15" t="s">
        <v>202</v>
      </c>
      <c r="AW121" s="15" t="s">
        <v>5</v>
      </c>
      <c r="AX121" s="15" t="s">
        <v>82</v>
      </c>
      <c r="AY121" s="271" t="s">
        <v>194</v>
      </c>
    </row>
    <row r="122" s="2" customFormat="1" ht="33" customHeight="1">
      <c r="A122" s="41"/>
      <c r="B122" s="42"/>
      <c r="C122" s="220" t="s">
        <v>202</v>
      </c>
      <c r="D122" s="220" t="s">
        <v>197</v>
      </c>
      <c r="E122" s="221" t="s">
        <v>2744</v>
      </c>
      <c r="F122" s="222" t="s">
        <v>2745</v>
      </c>
      <c r="G122" s="223" t="s">
        <v>200</v>
      </c>
      <c r="H122" s="224">
        <v>58.862000000000002</v>
      </c>
      <c r="I122" s="225"/>
      <c r="J122" s="225"/>
      <c r="K122" s="226">
        <f>ROUND(P122*H122,2)</f>
        <v>0</v>
      </c>
      <c r="L122" s="222" t="s">
        <v>201</v>
      </c>
      <c r="M122" s="47"/>
      <c r="N122" s="227" t="s">
        <v>20</v>
      </c>
      <c r="O122" s="228" t="s">
        <v>43</v>
      </c>
      <c r="P122" s="229">
        <f>I122+J122</f>
        <v>0</v>
      </c>
      <c r="Q122" s="229">
        <f>ROUND(I122*H122,2)</f>
        <v>0</v>
      </c>
      <c r="R122" s="229">
        <f>ROUND(J122*H122,2)</f>
        <v>0</v>
      </c>
      <c r="S122" s="87"/>
      <c r="T122" s="230">
        <f>S122*H122</f>
        <v>0</v>
      </c>
      <c r="U122" s="230">
        <v>0</v>
      </c>
      <c r="V122" s="230">
        <f>U122*H122</f>
        <v>0</v>
      </c>
      <c r="W122" s="230">
        <v>0.44</v>
      </c>
      <c r="X122" s="231">
        <f>W122*H122</f>
        <v>25.899280000000001</v>
      </c>
      <c r="Y122" s="41"/>
      <c r="Z122" s="41"/>
      <c r="AA122" s="41"/>
      <c r="AB122" s="41"/>
      <c r="AC122" s="41"/>
      <c r="AD122" s="41"/>
      <c r="AE122" s="41"/>
      <c r="AR122" s="232" t="s">
        <v>202</v>
      </c>
      <c r="AT122" s="232" t="s">
        <v>197</v>
      </c>
      <c r="AU122" s="232" t="s">
        <v>84</v>
      </c>
      <c r="AY122" s="20" t="s">
        <v>194</v>
      </c>
      <c r="BE122" s="233">
        <f>IF(O122="základní",K122,0)</f>
        <v>0</v>
      </c>
      <c r="BF122" s="233">
        <f>IF(O122="snížená",K122,0)</f>
        <v>0</v>
      </c>
      <c r="BG122" s="233">
        <f>IF(O122="zákl. přenesená",K122,0)</f>
        <v>0</v>
      </c>
      <c r="BH122" s="233">
        <f>IF(O122="sníž. přenesená",K122,0)</f>
        <v>0</v>
      </c>
      <c r="BI122" s="233">
        <f>IF(O122="nulová",K122,0)</f>
        <v>0</v>
      </c>
      <c r="BJ122" s="20" t="s">
        <v>82</v>
      </c>
      <c r="BK122" s="233">
        <f>ROUND(P122*H122,2)</f>
        <v>0</v>
      </c>
      <c r="BL122" s="20" t="s">
        <v>202</v>
      </c>
      <c r="BM122" s="232" t="s">
        <v>3114</v>
      </c>
    </row>
    <row r="123" s="2" customFormat="1">
      <c r="A123" s="41"/>
      <c r="B123" s="42"/>
      <c r="C123" s="43"/>
      <c r="D123" s="234" t="s">
        <v>204</v>
      </c>
      <c r="E123" s="43"/>
      <c r="F123" s="235" t="s">
        <v>2747</v>
      </c>
      <c r="G123" s="43"/>
      <c r="H123" s="43"/>
      <c r="I123" s="236"/>
      <c r="J123" s="236"/>
      <c r="K123" s="43"/>
      <c r="L123" s="43"/>
      <c r="M123" s="47"/>
      <c r="N123" s="237"/>
      <c r="O123" s="238"/>
      <c r="P123" s="87"/>
      <c r="Q123" s="87"/>
      <c r="R123" s="87"/>
      <c r="S123" s="87"/>
      <c r="T123" s="87"/>
      <c r="U123" s="87"/>
      <c r="V123" s="87"/>
      <c r="W123" s="87"/>
      <c r="X123" s="88"/>
      <c r="Y123" s="41"/>
      <c r="Z123" s="41"/>
      <c r="AA123" s="41"/>
      <c r="AB123" s="41"/>
      <c r="AC123" s="41"/>
      <c r="AD123" s="41"/>
      <c r="AE123" s="41"/>
      <c r="AT123" s="20" t="s">
        <v>204</v>
      </c>
      <c r="AU123" s="20" t="s">
        <v>84</v>
      </c>
    </row>
    <row r="124" s="13" customFormat="1">
      <c r="A124" s="13"/>
      <c r="B124" s="239"/>
      <c r="C124" s="240"/>
      <c r="D124" s="241" t="s">
        <v>206</v>
      </c>
      <c r="E124" s="242" t="s">
        <v>20</v>
      </c>
      <c r="F124" s="243" t="s">
        <v>3101</v>
      </c>
      <c r="G124" s="240"/>
      <c r="H124" s="242" t="s">
        <v>20</v>
      </c>
      <c r="I124" s="244"/>
      <c r="J124" s="244"/>
      <c r="K124" s="240"/>
      <c r="L124" s="240"/>
      <c r="M124" s="245"/>
      <c r="N124" s="246"/>
      <c r="O124" s="247"/>
      <c r="P124" s="247"/>
      <c r="Q124" s="247"/>
      <c r="R124" s="247"/>
      <c r="S124" s="247"/>
      <c r="T124" s="247"/>
      <c r="U124" s="247"/>
      <c r="V124" s="247"/>
      <c r="W124" s="247"/>
      <c r="X124" s="248"/>
      <c r="Y124" s="13"/>
      <c r="Z124" s="13"/>
      <c r="AA124" s="13"/>
      <c r="AB124" s="13"/>
      <c r="AC124" s="13"/>
      <c r="AD124" s="13"/>
      <c r="AE124" s="13"/>
      <c r="AT124" s="249" t="s">
        <v>206</v>
      </c>
      <c r="AU124" s="249" t="s">
        <v>84</v>
      </c>
      <c r="AV124" s="13" t="s">
        <v>82</v>
      </c>
      <c r="AW124" s="13" t="s">
        <v>5</v>
      </c>
      <c r="AX124" s="13" t="s">
        <v>74</v>
      </c>
      <c r="AY124" s="249" t="s">
        <v>194</v>
      </c>
    </row>
    <row r="125" s="13" customFormat="1">
      <c r="A125" s="13"/>
      <c r="B125" s="239"/>
      <c r="C125" s="240"/>
      <c r="D125" s="241" t="s">
        <v>206</v>
      </c>
      <c r="E125" s="242" t="s">
        <v>20</v>
      </c>
      <c r="F125" s="243" t="s">
        <v>2748</v>
      </c>
      <c r="G125" s="240"/>
      <c r="H125" s="242" t="s">
        <v>20</v>
      </c>
      <c r="I125" s="244"/>
      <c r="J125" s="244"/>
      <c r="K125" s="240"/>
      <c r="L125" s="240"/>
      <c r="M125" s="245"/>
      <c r="N125" s="246"/>
      <c r="O125" s="247"/>
      <c r="P125" s="247"/>
      <c r="Q125" s="247"/>
      <c r="R125" s="247"/>
      <c r="S125" s="247"/>
      <c r="T125" s="247"/>
      <c r="U125" s="247"/>
      <c r="V125" s="247"/>
      <c r="W125" s="247"/>
      <c r="X125" s="248"/>
      <c r="Y125" s="13"/>
      <c r="Z125" s="13"/>
      <c r="AA125" s="13"/>
      <c r="AB125" s="13"/>
      <c r="AC125" s="13"/>
      <c r="AD125" s="13"/>
      <c r="AE125" s="13"/>
      <c r="AT125" s="249" t="s">
        <v>206</v>
      </c>
      <c r="AU125" s="249" t="s">
        <v>84</v>
      </c>
      <c r="AV125" s="13" t="s">
        <v>82</v>
      </c>
      <c r="AW125" s="13" t="s">
        <v>5</v>
      </c>
      <c r="AX125" s="13" t="s">
        <v>74</v>
      </c>
      <c r="AY125" s="249" t="s">
        <v>194</v>
      </c>
    </row>
    <row r="126" s="13" customFormat="1">
      <c r="A126" s="13"/>
      <c r="B126" s="239"/>
      <c r="C126" s="240"/>
      <c r="D126" s="241" t="s">
        <v>206</v>
      </c>
      <c r="E126" s="242" t="s">
        <v>20</v>
      </c>
      <c r="F126" s="243" t="s">
        <v>3115</v>
      </c>
      <c r="G126" s="240"/>
      <c r="H126" s="242" t="s">
        <v>20</v>
      </c>
      <c r="I126" s="244"/>
      <c r="J126" s="244"/>
      <c r="K126" s="240"/>
      <c r="L126" s="240"/>
      <c r="M126" s="245"/>
      <c r="N126" s="246"/>
      <c r="O126" s="247"/>
      <c r="P126" s="247"/>
      <c r="Q126" s="247"/>
      <c r="R126" s="247"/>
      <c r="S126" s="247"/>
      <c r="T126" s="247"/>
      <c r="U126" s="247"/>
      <c r="V126" s="247"/>
      <c r="W126" s="247"/>
      <c r="X126" s="248"/>
      <c r="Y126" s="13"/>
      <c r="Z126" s="13"/>
      <c r="AA126" s="13"/>
      <c r="AB126" s="13"/>
      <c r="AC126" s="13"/>
      <c r="AD126" s="13"/>
      <c r="AE126" s="13"/>
      <c r="AT126" s="249" t="s">
        <v>206</v>
      </c>
      <c r="AU126" s="249" t="s">
        <v>84</v>
      </c>
      <c r="AV126" s="13" t="s">
        <v>82</v>
      </c>
      <c r="AW126" s="13" t="s">
        <v>5</v>
      </c>
      <c r="AX126" s="13" t="s">
        <v>74</v>
      </c>
      <c r="AY126" s="249" t="s">
        <v>194</v>
      </c>
    </row>
    <row r="127" s="14" customFormat="1">
      <c r="A127" s="14"/>
      <c r="B127" s="250"/>
      <c r="C127" s="251"/>
      <c r="D127" s="241" t="s">
        <v>206</v>
      </c>
      <c r="E127" s="252" t="s">
        <v>20</v>
      </c>
      <c r="F127" s="253" t="s">
        <v>3116</v>
      </c>
      <c r="G127" s="251"/>
      <c r="H127" s="254">
        <v>52.383000000000003</v>
      </c>
      <c r="I127" s="255"/>
      <c r="J127" s="255"/>
      <c r="K127" s="251"/>
      <c r="L127" s="251"/>
      <c r="M127" s="256"/>
      <c r="N127" s="257"/>
      <c r="O127" s="258"/>
      <c r="P127" s="258"/>
      <c r="Q127" s="258"/>
      <c r="R127" s="258"/>
      <c r="S127" s="258"/>
      <c r="T127" s="258"/>
      <c r="U127" s="258"/>
      <c r="V127" s="258"/>
      <c r="W127" s="258"/>
      <c r="X127" s="259"/>
      <c r="Y127" s="14"/>
      <c r="Z127" s="14"/>
      <c r="AA127" s="14"/>
      <c r="AB127" s="14"/>
      <c r="AC127" s="14"/>
      <c r="AD127" s="14"/>
      <c r="AE127" s="14"/>
      <c r="AT127" s="260" t="s">
        <v>206</v>
      </c>
      <c r="AU127" s="260" t="s">
        <v>84</v>
      </c>
      <c r="AV127" s="14" t="s">
        <v>84</v>
      </c>
      <c r="AW127" s="14" t="s">
        <v>5</v>
      </c>
      <c r="AX127" s="14" t="s">
        <v>74</v>
      </c>
      <c r="AY127" s="260" t="s">
        <v>194</v>
      </c>
    </row>
    <row r="128" s="13" customFormat="1">
      <c r="A128" s="13"/>
      <c r="B128" s="239"/>
      <c r="C128" s="240"/>
      <c r="D128" s="241" t="s">
        <v>206</v>
      </c>
      <c r="E128" s="242" t="s">
        <v>20</v>
      </c>
      <c r="F128" s="243" t="s">
        <v>3101</v>
      </c>
      <c r="G128" s="240"/>
      <c r="H128" s="242" t="s">
        <v>20</v>
      </c>
      <c r="I128" s="244"/>
      <c r="J128" s="244"/>
      <c r="K128" s="240"/>
      <c r="L128" s="240"/>
      <c r="M128" s="245"/>
      <c r="N128" s="246"/>
      <c r="O128" s="247"/>
      <c r="P128" s="247"/>
      <c r="Q128" s="247"/>
      <c r="R128" s="247"/>
      <c r="S128" s="247"/>
      <c r="T128" s="247"/>
      <c r="U128" s="247"/>
      <c r="V128" s="247"/>
      <c r="W128" s="247"/>
      <c r="X128" s="248"/>
      <c r="Y128" s="13"/>
      <c r="Z128" s="13"/>
      <c r="AA128" s="13"/>
      <c r="AB128" s="13"/>
      <c r="AC128" s="13"/>
      <c r="AD128" s="13"/>
      <c r="AE128" s="13"/>
      <c r="AT128" s="249" t="s">
        <v>206</v>
      </c>
      <c r="AU128" s="249" t="s">
        <v>84</v>
      </c>
      <c r="AV128" s="13" t="s">
        <v>82</v>
      </c>
      <c r="AW128" s="13" t="s">
        <v>5</v>
      </c>
      <c r="AX128" s="13" t="s">
        <v>74</v>
      </c>
      <c r="AY128" s="249" t="s">
        <v>194</v>
      </c>
    </row>
    <row r="129" s="13" customFormat="1">
      <c r="A129" s="13"/>
      <c r="B129" s="239"/>
      <c r="C129" s="240"/>
      <c r="D129" s="241" t="s">
        <v>206</v>
      </c>
      <c r="E129" s="242" t="s">
        <v>20</v>
      </c>
      <c r="F129" s="243" t="s">
        <v>2748</v>
      </c>
      <c r="G129" s="240"/>
      <c r="H129" s="242" t="s">
        <v>20</v>
      </c>
      <c r="I129" s="244"/>
      <c r="J129" s="244"/>
      <c r="K129" s="240"/>
      <c r="L129" s="240"/>
      <c r="M129" s="245"/>
      <c r="N129" s="246"/>
      <c r="O129" s="247"/>
      <c r="P129" s="247"/>
      <c r="Q129" s="247"/>
      <c r="R129" s="247"/>
      <c r="S129" s="247"/>
      <c r="T129" s="247"/>
      <c r="U129" s="247"/>
      <c r="V129" s="247"/>
      <c r="W129" s="247"/>
      <c r="X129" s="248"/>
      <c r="Y129" s="13"/>
      <c r="Z129" s="13"/>
      <c r="AA129" s="13"/>
      <c r="AB129" s="13"/>
      <c r="AC129" s="13"/>
      <c r="AD129" s="13"/>
      <c r="AE129" s="13"/>
      <c r="AT129" s="249" t="s">
        <v>206</v>
      </c>
      <c r="AU129" s="249" t="s">
        <v>84</v>
      </c>
      <c r="AV129" s="13" t="s">
        <v>82</v>
      </c>
      <c r="AW129" s="13" t="s">
        <v>5</v>
      </c>
      <c r="AX129" s="13" t="s">
        <v>74</v>
      </c>
      <c r="AY129" s="249" t="s">
        <v>194</v>
      </c>
    </row>
    <row r="130" s="13" customFormat="1">
      <c r="A130" s="13"/>
      <c r="B130" s="239"/>
      <c r="C130" s="240"/>
      <c r="D130" s="241" t="s">
        <v>206</v>
      </c>
      <c r="E130" s="242" t="s">
        <v>20</v>
      </c>
      <c r="F130" s="243" t="s">
        <v>3117</v>
      </c>
      <c r="G130" s="240"/>
      <c r="H130" s="242" t="s">
        <v>20</v>
      </c>
      <c r="I130" s="244"/>
      <c r="J130" s="244"/>
      <c r="K130" s="240"/>
      <c r="L130" s="240"/>
      <c r="M130" s="245"/>
      <c r="N130" s="246"/>
      <c r="O130" s="247"/>
      <c r="P130" s="247"/>
      <c r="Q130" s="247"/>
      <c r="R130" s="247"/>
      <c r="S130" s="247"/>
      <c r="T130" s="247"/>
      <c r="U130" s="247"/>
      <c r="V130" s="247"/>
      <c r="W130" s="247"/>
      <c r="X130" s="248"/>
      <c r="Y130" s="13"/>
      <c r="Z130" s="13"/>
      <c r="AA130" s="13"/>
      <c r="AB130" s="13"/>
      <c r="AC130" s="13"/>
      <c r="AD130" s="13"/>
      <c r="AE130" s="13"/>
      <c r="AT130" s="249" t="s">
        <v>206</v>
      </c>
      <c r="AU130" s="249" t="s">
        <v>84</v>
      </c>
      <c r="AV130" s="13" t="s">
        <v>82</v>
      </c>
      <c r="AW130" s="13" t="s">
        <v>5</v>
      </c>
      <c r="AX130" s="13" t="s">
        <v>74</v>
      </c>
      <c r="AY130" s="249" t="s">
        <v>194</v>
      </c>
    </row>
    <row r="131" s="14" customFormat="1">
      <c r="A131" s="14"/>
      <c r="B131" s="250"/>
      <c r="C131" s="251"/>
      <c r="D131" s="241" t="s">
        <v>206</v>
      </c>
      <c r="E131" s="252" t="s">
        <v>20</v>
      </c>
      <c r="F131" s="253" t="s">
        <v>3118</v>
      </c>
      <c r="G131" s="251"/>
      <c r="H131" s="254">
        <v>0.48899999999999999</v>
      </c>
      <c r="I131" s="255"/>
      <c r="J131" s="255"/>
      <c r="K131" s="251"/>
      <c r="L131" s="251"/>
      <c r="M131" s="256"/>
      <c r="N131" s="257"/>
      <c r="O131" s="258"/>
      <c r="P131" s="258"/>
      <c r="Q131" s="258"/>
      <c r="R131" s="258"/>
      <c r="S131" s="258"/>
      <c r="T131" s="258"/>
      <c r="U131" s="258"/>
      <c r="V131" s="258"/>
      <c r="W131" s="258"/>
      <c r="X131" s="259"/>
      <c r="Y131" s="14"/>
      <c r="Z131" s="14"/>
      <c r="AA131" s="14"/>
      <c r="AB131" s="14"/>
      <c r="AC131" s="14"/>
      <c r="AD131" s="14"/>
      <c r="AE131" s="14"/>
      <c r="AT131" s="260" t="s">
        <v>206</v>
      </c>
      <c r="AU131" s="260" t="s">
        <v>84</v>
      </c>
      <c r="AV131" s="14" t="s">
        <v>84</v>
      </c>
      <c r="AW131" s="14" t="s">
        <v>5</v>
      </c>
      <c r="AX131" s="14" t="s">
        <v>74</v>
      </c>
      <c r="AY131" s="260" t="s">
        <v>194</v>
      </c>
    </row>
    <row r="132" s="13" customFormat="1">
      <c r="A132" s="13"/>
      <c r="B132" s="239"/>
      <c r="C132" s="240"/>
      <c r="D132" s="241" t="s">
        <v>206</v>
      </c>
      <c r="E132" s="242" t="s">
        <v>20</v>
      </c>
      <c r="F132" s="243" t="s">
        <v>3101</v>
      </c>
      <c r="G132" s="240"/>
      <c r="H132" s="242" t="s">
        <v>20</v>
      </c>
      <c r="I132" s="244"/>
      <c r="J132" s="244"/>
      <c r="K132" s="240"/>
      <c r="L132" s="240"/>
      <c r="M132" s="245"/>
      <c r="N132" s="246"/>
      <c r="O132" s="247"/>
      <c r="P132" s="247"/>
      <c r="Q132" s="247"/>
      <c r="R132" s="247"/>
      <c r="S132" s="247"/>
      <c r="T132" s="247"/>
      <c r="U132" s="247"/>
      <c r="V132" s="247"/>
      <c r="W132" s="247"/>
      <c r="X132" s="248"/>
      <c r="Y132" s="13"/>
      <c r="Z132" s="13"/>
      <c r="AA132" s="13"/>
      <c r="AB132" s="13"/>
      <c r="AC132" s="13"/>
      <c r="AD132" s="13"/>
      <c r="AE132" s="13"/>
      <c r="AT132" s="249" t="s">
        <v>206</v>
      </c>
      <c r="AU132" s="249" t="s">
        <v>84</v>
      </c>
      <c r="AV132" s="13" t="s">
        <v>82</v>
      </c>
      <c r="AW132" s="13" t="s">
        <v>5</v>
      </c>
      <c r="AX132" s="13" t="s">
        <v>74</v>
      </c>
      <c r="AY132" s="249" t="s">
        <v>194</v>
      </c>
    </row>
    <row r="133" s="13" customFormat="1">
      <c r="A133" s="13"/>
      <c r="B133" s="239"/>
      <c r="C133" s="240"/>
      <c r="D133" s="241" t="s">
        <v>206</v>
      </c>
      <c r="E133" s="242" t="s">
        <v>20</v>
      </c>
      <c r="F133" s="243" t="s">
        <v>2748</v>
      </c>
      <c r="G133" s="240"/>
      <c r="H133" s="242" t="s">
        <v>20</v>
      </c>
      <c r="I133" s="244"/>
      <c r="J133" s="244"/>
      <c r="K133" s="240"/>
      <c r="L133" s="240"/>
      <c r="M133" s="245"/>
      <c r="N133" s="246"/>
      <c r="O133" s="247"/>
      <c r="P133" s="247"/>
      <c r="Q133" s="247"/>
      <c r="R133" s="247"/>
      <c r="S133" s="247"/>
      <c r="T133" s="247"/>
      <c r="U133" s="247"/>
      <c r="V133" s="247"/>
      <c r="W133" s="247"/>
      <c r="X133" s="248"/>
      <c r="Y133" s="13"/>
      <c r="Z133" s="13"/>
      <c r="AA133" s="13"/>
      <c r="AB133" s="13"/>
      <c r="AC133" s="13"/>
      <c r="AD133" s="13"/>
      <c r="AE133" s="13"/>
      <c r="AT133" s="249" t="s">
        <v>206</v>
      </c>
      <c r="AU133" s="249" t="s">
        <v>84</v>
      </c>
      <c r="AV133" s="13" t="s">
        <v>82</v>
      </c>
      <c r="AW133" s="13" t="s">
        <v>5</v>
      </c>
      <c r="AX133" s="13" t="s">
        <v>74</v>
      </c>
      <c r="AY133" s="249" t="s">
        <v>194</v>
      </c>
    </row>
    <row r="134" s="13" customFormat="1">
      <c r="A134" s="13"/>
      <c r="B134" s="239"/>
      <c r="C134" s="240"/>
      <c r="D134" s="241" t="s">
        <v>206</v>
      </c>
      <c r="E134" s="242" t="s">
        <v>20</v>
      </c>
      <c r="F134" s="243" t="s">
        <v>2754</v>
      </c>
      <c r="G134" s="240"/>
      <c r="H134" s="242" t="s">
        <v>20</v>
      </c>
      <c r="I134" s="244"/>
      <c r="J134" s="244"/>
      <c r="K134" s="240"/>
      <c r="L134" s="240"/>
      <c r="M134" s="245"/>
      <c r="N134" s="246"/>
      <c r="O134" s="247"/>
      <c r="P134" s="247"/>
      <c r="Q134" s="247"/>
      <c r="R134" s="247"/>
      <c r="S134" s="247"/>
      <c r="T134" s="247"/>
      <c r="U134" s="247"/>
      <c r="V134" s="247"/>
      <c r="W134" s="247"/>
      <c r="X134" s="248"/>
      <c r="Y134" s="13"/>
      <c r="Z134" s="13"/>
      <c r="AA134" s="13"/>
      <c r="AB134" s="13"/>
      <c r="AC134" s="13"/>
      <c r="AD134" s="13"/>
      <c r="AE134" s="13"/>
      <c r="AT134" s="249" t="s">
        <v>206</v>
      </c>
      <c r="AU134" s="249" t="s">
        <v>84</v>
      </c>
      <c r="AV134" s="13" t="s">
        <v>82</v>
      </c>
      <c r="AW134" s="13" t="s">
        <v>5</v>
      </c>
      <c r="AX134" s="13" t="s">
        <v>74</v>
      </c>
      <c r="AY134" s="249" t="s">
        <v>194</v>
      </c>
    </row>
    <row r="135" s="14" customFormat="1">
      <c r="A135" s="14"/>
      <c r="B135" s="250"/>
      <c r="C135" s="251"/>
      <c r="D135" s="241" t="s">
        <v>206</v>
      </c>
      <c r="E135" s="252" t="s">
        <v>20</v>
      </c>
      <c r="F135" s="253" t="s">
        <v>3112</v>
      </c>
      <c r="G135" s="251"/>
      <c r="H135" s="254">
        <v>3.75</v>
      </c>
      <c r="I135" s="255"/>
      <c r="J135" s="255"/>
      <c r="K135" s="251"/>
      <c r="L135" s="251"/>
      <c r="M135" s="256"/>
      <c r="N135" s="257"/>
      <c r="O135" s="258"/>
      <c r="P135" s="258"/>
      <c r="Q135" s="258"/>
      <c r="R135" s="258"/>
      <c r="S135" s="258"/>
      <c r="T135" s="258"/>
      <c r="U135" s="258"/>
      <c r="V135" s="258"/>
      <c r="W135" s="258"/>
      <c r="X135" s="259"/>
      <c r="Y135" s="14"/>
      <c r="Z135" s="14"/>
      <c r="AA135" s="14"/>
      <c r="AB135" s="14"/>
      <c r="AC135" s="14"/>
      <c r="AD135" s="14"/>
      <c r="AE135" s="14"/>
      <c r="AT135" s="260" t="s">
        <v>206</v>
      </c>
      <c r="AU135" s="260" t="s">
        <v>84</v>
      </c>
      <c r="AV135" s="14" t="s">
        <v>84</v>
      </c>
      <c r="AW135" s="14" t="s">
        <v>5</v>
      </c>
      <c r="AX135" s="14" t="s">
        <v>74</v>
      </c>
      <c r="AY135" s="260" t="s">
        <v>194</v>
      </c>
    </row>
    <row r="136" s="13" customFormat="1">
      <c r="A136" s="13"/>
      <c r="B136" s="239"/>
      <c r="C136" s="240"/>
      <c r="D136" s="241" t="s">
        <v>206</v>
      </c>
      <c r="E136" s="242" t="s">
        <v>20</v>
      </c>
      <c r="F136" s="243" t="s">
        <v>3113</v>
      </c>
      <c r="G136" s="240"/>
      <c r="H136" s="242" t="s">
        <v>20</v>
      </c>
      <c r="I136" s="244"/>
      <c r="J136" s="244"/>
      <c r="K136" s="240"/>
      <c r="L136" s="240"/>
      <c r="M136" s="245"/>
      <c r="N136" s="246"/>
      <c r="O136" s="247"/>
      <c r="P136" s="247"/>
      <c r="Q136" s="247"/>
      <c r="R136" s="247"/>
      <c r="S136" s="247"/>
      <c r="T136" s="247"/>
      <c r="U136" s="247"/>
      <c r="V136" s="247"/>
      <c r="W136" s="247"/>
      <c r="X136" s="248"/>
      <c r="Y136" s="13"/>
      <c r="Z136" s="13"/>
      <c r="AA136" s="13"/>
      <c r="AB136" s="13"/>
      <c r="AC136" s="13"/>
      <c r="AD136" s="13"/>
      <c r="AE136" s="13"/>
      <c r="AT136" s="249" t="s">
        <v>206</v>
      </c>
      <c r="AU136" s="249" t="s">
        <v>84</v>
      </c>
      <c r="AV136" s="13" t="s">
        <v>82</v>
      </c>
      <c r="AW136" s="13" t="s">
        <v>5</v>
      </c>
      <c r="AX136" s="13" t="s">
        <v>74</v>
      </c>
      <c r="AY136" s="249" t="s">
        <v>194</v>
      </c>
    </row>
    <row r="137" s="13" customFormat="1">
      <c r="A137" s="13"/>
      <c r="B137" s="239"/>
      <c r="C137" s="240"/>
      <c r="D137" s="241" t="s">
        <v>206</v>
      </c>
      <c r="E137" s="242" t="s">
        <v>20</v>
      </c>
      <c r="F137" s="243" t="s">
        <v>3101</v>
      </c>
      <c r="G137" s="240"/>
      <c r="H137" s="242" t="s">
        <v>20</v>
      </c>
      <c r="I137" s="244"/>
      <c r="J137" s="244"/>
      <c r="K137" s="240"/>
      <c r="L137" s="240"/>
      <c r="M137" s="245"/>
      <c r="N137" s="246"/>
      <c r="O137" s="247"/>
      <c r="P137" s="247"/>
      <c r="Q137" s="247"/>
      <c r="R137" s="247"/>
      <c r="S137" s="247"/>
      <c r="T137" s="247"/>
      <c r="U137" s="247"/>
      <c r="V137" s="247"/>
      <c r="W137" s="247"/>
      <c r="X137" s="248"/>
      <c r="Y137" s="13"/>
      <c r="Z137" s="13"/>
      <c r="AA137" s="13"/>
      <c r="AB137" s="13"/>
      <c r="AC137" s="13"/>
      <c r="AD137" s="13"/>
      <c r="AE137" s="13"/>
      <c r="AT137" s="249" t="s">
        <v>206</v>
      </c>
      <c r="AU137" s="249" t="s">
        <v>84</v>
      </c>
      <c r="AV137" s="13" t="s">
        <v>82</v>
      </c>
      <c r="AW137" s="13" t="s">
        <v>5</v>
      </c>
      <c r="AX137" s="13" t="s">
        <v>74</v>
      </c>
      <c r="AY137" s="249" t="s">
        <v>194</v>
      </c>
    </row>
    <row r="138" s="13" customFormat="1">
      <c r="A138" s="13"/>
      <c r="B138" s="239"/>
      <c r="C138" s="240"/>
      <c r="D138" s="241" t="s">
        <v>206</v>
      </c>
      <c r="E138" s="242" t="s">
        <v>20</v>
      </c>
      <c r="F138" s="243" t="s">
        <v>2748</v>
      </c>
      <c r="G138" s="240"/>
      <c r="H138" s="242" t="s">
        <v>20</v>
      </c>
      <c r="I138" s="244"/>
      <c r="J138" s="244"/>
      <c r="K138" s="240"/>
      <c r="L138" s="240"/>
      <c r="M138" s="245"/>
      <c r="N138" s="246"/>
      <c r="O138" s="247"/>
      <c r="P138" s="247"/>
      <c r="Q138" s="247"/>
      <c r="R138" s="247"/>
      <c r="S138" s="247"/>
      <c r="T138" s="247"/>
      <c r="U138" s="247"/>
      <c r="V138" s="247"/>
      <c r="W138" s="247"/>
      <c r="X138" s="248"/>
      <c r="Y138" s="13"/>
      <c r="Z138" s="13"/>
      <c r="AA138" s="13"/>
      <c r="AB138" s="13"/>
      <c r="AC138" s="13"/>
      <c r="AD138" s="13"/>
      <c r="AE138" s="13"/>
      <c r="AT138" s="249" t="s">
        <v>206</v>
      </c>
      <c r="AU138" s="249" t="s">
        <v>84</v>
      </c>
      <c r="AV138" s="13" t="s">
        <v>82</v>
      </c>
      <c r="AW138" s="13" t="s">
        <v>5</v>
      </c>
      <c r="AX138" s="13" t="s">
        <v>74</v>
      </c>
      <c r="AY138" s="249" t="s">
        <v>194</v>
      </c>
    </row>
    <row r="139" s="13" customFormat="1">
      <c r="A139" s="13"/>
      <c r="B139" s="239"/>
      <c r="C139" s="240"/>
      <c r="D139" s="241" t="s">
        <v>206</v>
      </c>
      <c r="E139" s="242" t="s">
        <v>20</v>
      </c>
      <c r="F139" s="243" t="s">
        <v>3119</v>
      </c>
      <c r="G139" s="240"/>
      <c r="H139" s="242" t="s">
        <v>20</v>
      </c>
      <c r="I139" s="244"/>
      <c r="J139" s="244"/>
      <c r="K139" s="240"/>
      <c r="L139" s="240"/>
      <c r="M139" s="245"/>
      <c r="N139" s="246"/>
      <c r="O139" s="247"/>
      <c r="P139" s="247"/>
      <c r="Q139" s="247"/>
      <c r="R139" s="247"/>
      <c r="S139" s="247"/>
      <c r="T139" s="247"/>
      <c r="U139" s="247"/>
      <c r="V139" s="247"/>
      <c r="W139" s="247"/>
      <c r="X139" s="248"/>
      <c r="Y139" s="13"/>
      <c r="Z139" s="13"/>
      <c r="AA139" s="13"/>
      <c r="AB139" s="13"/>
      <c r="AC139" s="13"/>
      <c r="AD139" s="13"/>
      <c r="AE139" s="13"/>
      <c r="AT139" s="249" t="s">
        <v>206</v>
      </c>
      <c r="AU139" s="249" t="s">
        <v>84</v>
      </c>
      <c r="AV139" s="13" t="s">
        <v>82</v>
      </c>
      <c r="AW139" s="13" t="s">
        <v>5</v>
      </c>
      <c r="AX139" s="13" t="s">
        <v>74</v>
      </c>
      <c r="AY139" s="249" t="s">
        <v>194</v>
      </c>
    </row>
    <row r="140" s="14" customFormat="1">
      <c r="A140" s="14"/>
      <c r="B140" s="250"/>
      <c r="C140" s="251"/>
      <c r="D140" s="241" t="s">
        <v>206</v>
      </c>
      <c r="E140" s="252" t="s">
        <v>20</v>
      </c>
      <c r="F140" s="253" t="s">
        <v>3120</v>
      </c>
      <c r="G140" s="251"/>
      <c r="H140" s="254">
        <v>2.2400000000000002</v>
      </c>
      <c r="I140" s="255"/>
      <c r="J140" s="255"/>
      <c r="K140" s="251"/>
      <c r="L140" s="251"/>
      <c r="M140" s="256"/>
      <c r="N140" s="257"/>
      <c r="O140" s="258"/>
      <c r="P140" s="258"/>
      <c r="Q140" s="258"/>
      <c r="R140" s="258"/>
      <c r="S140" s="258"/>
      <c r="T140" s="258"/>
      <c r="U140" s="258"/>
      <c r="V140" s="258"/>
      <c r="W140" s="258"/>
      <c r="X140" s="259"/>
      <c r="Y140" s="14"/>
      <c r="Z140" s="14"/>
      <c r="AA140" s="14"/>
      <c r="AB140" s="14"/>
      <c r="AC140" s="14"/>
      <c r="AD140" s="14"/>
      <c r="AE140" s="14"/>
      <c r="AT140" s="260" t="s">
        <v>206</v>
      </c>
      <c r="AU140" s="260" t="s">
        <v>84</v>
      </c>
      <c r="AV140" s="14" t="s">
        <v>84</v>
      </c>
      <c r="AW140" s="14" t="s">
        <v>5</v>
      </c>
      <c r="AX140" s="14" t="s">
        <v>74</v>
      </c>
      <c r="AY140" s="260" t="s">
        <v>194</v>
      </c>
    </row>
    <row r="141" s="15" customFormat="1">
      <c r="A141" s="15"/>
      <c r="B141" s="261"/>
      <c r="C141" s="262"/>
      <c r="D141" s="241" t="s">
        <v>206</v>
      </c>
      <c r="E141" s="263" t="s">
        <v>20</v>
      </c>
      <c r="F141" s="264" t="s">
        <v>210</v>
      </c>
      <c r="G141" s="262"/>
      <c r="H141" s="265">
        <v>58.862000000000002</v>
      </c>
      <c r="I141" s="266"/>
      <c r="J141" s="266"/>
      <c r="K141" s="262"/>
      <c r="L141" s="262"/>
      <c r="M141" s="267"/>
      <c r="N141" s="268"/>
      <c r="O141" s="269"/>
      <c r="P141" s="269"/>
      <c r="Q141" s="269"/>
      <c r="R141" s="269"/>
      <c r="S141" s="269"/>
      <c r="T141" s="269"/>
      <c r="U141" s="269"/>
      <c r="V141" s="269"/>
      <c r="W141" s="269"/>
      <c r="X141" s="270"/>
      <c r="Y141" s="15"/>
      <c r="Z141" s="15"/>
      <c r="AA141" s="15"/>
      <c r="AB141" s="15"/>
      <c r="AC141" s="15"/>
      <c r="AD141" s="15"/>
      <c r="AE141" s="15"/>
      <c r="AT141" s="271" t="s">
        <v>206</v>
      </c>
      <c r="AU141" s="271" t="s">
        <v>84</v>
      </c>
      <c r="AV141" s="15" t="s">
        <v>202</v>
      </c>
      <c r="AW141" s="15" t="s">
        <v>5</v>
      </c>
      <c r="AX141" s="15" t="s">
        <v>82</v>
      </c>
      <c r="AY141" s="271" t="s">
        <v>194</v>
      </c>
    </row>
    <row r="142" s="2" customFormat="1" ht="24.15" customHeight="1">
      <c r="A142" s="41"/>
      <c r="B142" s="42"/>
      <c r="C142" s="220" t="s">
        <v>232</v>
      </c>
      <c r="D142" s="220" t="s">
        <v>197</v>
      </c>
      <c r="E142" s="221" t="s">
        <v>2758</v>
      </c>
      <c r="F142" s="222" t="s">
        <v>2759</v>
      </c>
      <c r="G142" s="223" t="s">
        <v>200</v>
      </c>
      <c r="H142" s="224">
        <v>54.622999999999998</v>
      </c>
      <c r="I142" s="225"/>
      <c r="J142" s="225"/>
      <c r="K142" s="226">
        <f>ROUND(P142*H142,2)</f>
        <v>0</v>
      </c>
      <c r="L142" s="222" t="s">
        <v>201</v>
      </c>
      <c r="M142" s="47"/>
      <c r="N142" s="227" t="s">
        <v>20</v>
      </c>
      <c r="O142" s="228" t="s">
        <v>43</v>
      </c>
      <c r="P142" s="229">
        <f>I142+J142</f>
        <v>0</v>
      </c>
      <c r="Q142" s="229">
        <f>ROUND(I142*H142,2)</f>
        <v>0</v>
      </c>
      <c r="R142" s="229">
        <f>ROUND(J142*H142,2)</f>
        <v>0</v>
      </c>
      <c r="S142" s="87"/>
      <c r="T142" s="230">
        <f>S142*H142</f>
        <v>0</v>
      </c>
      <c r="U142" s="230">
        <v>0</v>
      </c>
      <c r="V142" s="230">
        <f>U142*H142</f>
        <v>0</v>
      </c>
      <c r="W142" s="230">
        <v>0.23999999999999999</v>
      </c>
      <c r="X142" s="231">
        <f>W142*H142</f>
        <v>13.109519999999998</v>
      </c>
      <c r="Y142" s="41"/>
      <c r="Z142" s="41"/>
      <c r="AA142" s="41"/>
      <c r="AB142" s="41"/>
      <c r="AC142" s="41"/>
      <c r="AD142" s="41"/>
      <c r="AE142" s="41"/>
      <c r="AR142" s="232" t="s">
        <v>202</v>
      </c>
      <c r="AT142" s="232" t="s">
        <v>197</v>
      </c>
      <c r="AU142" s="232" t="s">
        <v>84</v>
      </c>
      <c r="AY142" s="20" t="s">
        <v>194</v>
      </c>
      <c r="BE142" s="233">
        <f>IF(O142="základní",K142,0)</f>
        <v>0</v>
      </c>
      <c r="BF142" s="233">
        <f>IF(O142="snížená",K142,0)</f>
        <v>0</v>
      </c>
      <c r="BG142" s="233">
        <f>IF(O142="zákl. přenesená",K142,0)</f>
        <v>0</v>
      </c>
      <c r="BH142" s="233">
        <f>IF(O142="sníž. přenesená",K142,0)</f>
        <v>0</v>
      </c>
      <c r="BI142" s="233">
        <f>IF(O142="nulová",K142,0)</f>
        <v>0</v>
      </c>
      <c r="BJ142" s="20" t="s">
        <v>82</v>
      </c>
      <c r="BK142" s="233">
        <f>ROUND(P142*H142,2)</f>
        <v>0</v>
      </c>
      <c r="BL142" s="20" t="s">
        <v>202</v>
      </c>
      <c r="BM142" s="232" t="s">
        <v>3121</v>
      </c>
    </row>
    <row r="143" s="2" customFormat="1">
      <c r="A143" s="41"/>
      <c r="B143" s="42"/>
      <c r="C143" s="43"/>
      <c r="D143" s="234" t="s">
        <v>204</v>
      </c>
      <c r="E143" s="43"/>
      <c r="F143" s="235" t="s">
        <v>2761</v>
      </c>
      <c r="G143" s="43"/>
      <c r="H143" s="43"/>
      <c r="I143" s="236"/>
      <c r="J143" s="236"/>
      <c r="K143" s="43"/>
      <c r="L143" s="43"/>
      <c r="M143" s="47"/>
      <c r="N143" s="237"/>
      <c r="O143" s="238"/>
      <c r="P143" s="87"/>
      <c r="Q143" s="87"/>
      <c r="R143" s="87"/>
      <c r="S143" s="87"/>
      <c r="T143" s="87"/>
      <c r="U143" s="87"/>
      <c r="V143" s="87"/>
      <c r="W143" s="87"/>
      <c r="X143" s="88"/>
      <c r="Y143" s="41"/>
      <c r="Z143" s="41"/>
      <c r="AA143" s="41"/>
      <c r="AB143" s="41"/>
      <c r="AC143" s="41"/>
      <c r="AD143" s="41"/>
      <c r="AE143" s="41"/>
      <c r="AT143" s="20" t="s">
        <v>204</v>
      </c>
      <c r="AU143" s="20" t="s">
        <v>84</v>
      </c>
    </row>
    <row r="144" s="13" customFormat="1">
      <c r="A144" s="13"/>
      <c r="B144" s="239"/>
      <c r="C144" s="240"/>
      <c r="D144" s="241" t="s">
        <v>206</v>
      </c>
      <c r="E144" s="242" t="s">
        <v>20</v>
      </c>
      <c r="F144" s="243" t="s">
        <v>3101</v>
      </c>
      <c r="G144" s="240"/>
      <c r="H144" s="242" t="s">
        <v>20</v>
      </c>
      <c r="I144" s="244"/>
      <c r="J144" s="244"/>
      <c r="K144" s="240"/>
      <c r="L144" s="240"/>
      <c r="M144" s="245"/>
      <c r="N144" s="246"/>
      <c r="O144" s="247"/>
      <c r="P144" s="247"/>
      <c r="Q144" s="247"/>
      <c r="R144" s="247"/>
      <c r="S144" s="247"/>
      <c r="T144" s="247"/>
      <c r="U144" s="247"/>
      <c r="V144" s="247"/>
      <c r="W144" s="247"/>
      <c r="X144" s="248"/>
      <c r="Y144" s="13"/>
      <c r="Z144" s="13"/>
      <c r="AA144" s="13"/>
      <c r="AB144" s="13"/>
      <c r="AC144" s="13"/>
      <c r="AD144" s="13"/>
      <c r="AE144" s="13"/>
      <c r="AT144" s="249" t="s">
        <v>206</v>
      </c>
      <c r="AU144" s="249" t="s">
        <v>84</v>
      </c>
      <c r="AV144" s="13" t="s">
        <v>82</v>
      </c>
      <c r="AW144" s="13" t="s">
        <v>5</v>
      </c>
      <c r="AX144" s="13" t="s">
        <v>74</v>
      </c>
      <c r="AY144" s="249" t="s">
        <v>194</v>
      </c>
    </row>
    <row r="145" s="13" customFormat="1">
      <c r="A145" s="13"/>
      <c r="B145" s="239"/>
      <c r="C145" s="240"/>
      <c r="D145" s="241" t="s">
        <v>206</v>
      </c>
      <c r="E145" s="242" t="s">
        <v>20</v>
      </c>
      <c r="F145" s="243" t="s">
        <v>2765</v>
      </c>
      <c r="G145" s="240"/>
      <c r="H145" s="242" t="s">
        <v>20</v>
      </c>
      <c r="I145" s="244"/>
      <c r="J145" s="244"/>
      <c r="K145" s="240"/>
      <c r="L145" s="240"/>
      <c r="M145" s="245"/>
      <c r="N145" s="246"/>
      <c r="O145" s="247"/>
      <c r="P145" s="247"/>
      <c r="Q145" s="247"/>
      <c r="R145" s="247"/>
      <c r="S145" s="247"/>
      <c r="T145" s="247"/>
      <c r="U145" s="247"/>
      <c r="V145" s="247"/>
      <c r="W145" s="247"/>
      <c r="X145" s="248"/>
      <c r="Y145" s="13"/>
      <c r="Z145" s="13"/>
      <c r="AA145" s="13"/>
      <c r="AB145" s="13"/>
      <c r="AC145" s="13"/>
      <c r="AD145" s="13"/>
      <c r="AE145" s="13"/>
      <c r="AT145" s="249" t="s">
        <v>206</v>
      </c>
      <c r="AU145" s="249" t="s">
        <v>84</v>
      </c>
      <c r="AV145" s="13" t="s">
        <v>82</v>
      </c>
      <c r="AW145" s="13" t="s">
        <v>5</v>
      </c>
      <c r="AX145" s="13" t="s">
        <v>74</v>
      </c>
      <c r="AY145" s="249" t="s">
        <v>194</v>
      </c>
    </row>
    <row r="146" s="13" customFormat="1">
      <c r="A146" s="13"/>
      <c r="B146" s="239"/>
      <c r="C146" s="240"/>
      <c r="D146" s="241" t="s">
        <v>206</v>
      </c>
      <c r="E146" s="242" t="s">
        <v>20</v>
      </c>
      <c r="F146" s="243" t="s">
        <v>3122</v>
      </c>
      <c r="G146" s="240"/>
      <c r="H146" s="242" t="s">
        <v>20</v>
      </c>
      <c r="I146" s="244"/>
      <c r="J146" s="244"/>
      <c r="K146" s="240"/>
      <c r="L146" s="240"/>
      <c r="M146" s="245"/>
      <c r="N146" s="246"/>
      <c r="O146" s="247"/>
      <c r="P146" s="247"/>
      <c r="Q146" s="247"/>
      <c r="R146" s="247"/>
      <c r="S146" s="247"/>
      <c r="T146" s="247"/>
      <c r="U146" s="247"/>
      <c r="V146" s="247"/>
      <c r="W146" s="247"/>
      <c r="X146" s="248"/>
      <c r="Y146" s="13"/>
      <c r="Z146" s="13"/>
      <c r="AA146" s="13"/>
      <c r="AB146" s="13"/>
      <c r="AC146" s="13"/>
      <c r="AD146" s="13"/>
      <c r="AE146" s="13"/>
      <c r="AT146" s="249" t="s">
        <v>206</v>
      </c>
      <c r="AU146" s="249" t="s">
        <v>84</v>
      </c>
      <c r="AV146" s="13" t="s">
        <v>82</v>
      </c>
      <c r="AW146" s="13" t="s">
        <v>5</v>
      </c>
      <c r="AX146" s="13" t="s">
        <v>74</v>
      </c>
      <c r="AY146" s="249" t="s">
        <v>194</v>
      </c>
    </row>
    <row r="147" s="14" customFormat="1">
      <c r="A147" s="14"/>
      <c r="B147" s="250"/>
      <c r="C147" s="251"/>
      <c r="D147" s="241" t="s">
        <v>206</v>
      </c>
      <c r="E147" s="252" t="s">
        <v>20</v>
      </c>
      <c r="F147" s="253" t="s">
        <v>3116</v>
      </c>
      <c r="G147" s="251"/>
      <c r="H147" s="254">
        <v>52.383000000000003</v>
      </c>
      <c r="I147" s="255"/>
      <c r="J147" s="255"/>
      <c r="K147" s="251"/>
      <c r="L147" s="251"/>
      <c r="M147" s="256"/>
      <c r="N147" s="257"/>
      <c r="O147" s="258"/>
      <c r="P147" s="258"/>
      <c r="Q147" s="258"/>
      <c r="R147" s="258"/>
      <c r="S147" s="258"/>
      <c r="T147" s="258"/>
      <c r="U147" s="258"/>
      <c r="V147" s="258"/>
      <c r="W147" s="258"/>
      <c r="X147" s="259"/>
      <c r="Y147" s="14"/>
      <c r="Z147" s="14"/>
      <c r="AA147" s="14"/>
      <c r="AB147" s="14"/>
      <c r="AC147" s="14"/>
      <c r="AD147" s="14"/>
      <c r="AE147" s="14"/>
      <c r="AT147" s="260" t="s">
        <v>206</v>
      </c>
      <c r="AU147" s="260" t="s">
        <v>84</v>
      </c>
      <c r="AV147" s="14" t="s">
        <v>84</v>
      </c>
      <c r="AW147" s="14" t="s">
        <v>5</v>
      </c>
      <c r="AX147" s="14" t="s">
        <v>74</v>
      </c>
      <c r="AY147" s="260" t="s">
        <v>194</v>
      </c>
    </row>
    <row r="148" s="13" customFormat="1">
      <c r="A148" s="13"/>
      <c r="B148" s="239"/>
      <c r="C148" s="240"/>
      <c r="D148" s="241" t="s">
        <v>206</v>
      </c>
      <c r="E148" s="242" t="s">
        <v>20</v>
      </c>
      <c r="F148" s="243" t="s">
        <v>3101</v>
      </c>
      <c r="G148" s="240"/>
      <c r="H148" s="242" t="s">
        <v>20</v>
      </c>
      <c r="I148" s="244"/>
      <c r="J148" s="244"/>
      <c r="K148" s="240"/>
      <c r="L148" s="240"/>
      <c r="M148" s="245"/>
      <c r="N148" s="246"/>
      <c r="O148" s="247"/>
      <c r="P148" s="247"/>
      <c r="Q148" s="247"/>
      <c r="R148" s="247"/>
      <c r="S148" s="247"/>
      <c r="T148" s="247"/>
      <c r="U148" s="247"/>
      <c r="V148" s="247"/>
      <c r="W148" s="247"/>
      <c r="X148" s="248"/>
      <c r="Y148" s="13"/>
      <c r="Z148" s="13"/>
      <c r="AA148" s="13"/>
      <c r="AB148" s="13"/>
      <c r="AC148" s="13"/>
      <c r="AD148" s="13"/>
      <c r="AE148" s="13"/>
      <c r="AT148" s="249" t="s">
        <v>206</v>
      </c>
      <c r="AU148" s="249" t="s">
        <v>84</v>
      </c>
      <c r="AV148" s="13" t="s">
        <v>82</v>
      </c>
      <c r="AW148" s="13" t="s">
        <v>5</v>
      </c>
      <c r="AX148" s="13" t="s">
        <v>74</v>
      </c>
      <c r="AY148" s="249" t="s">
        <v>194</v>
      </c>
    </row>
    <row r="149" s="13" customFormat="1">
      <c r="A149" s="13"/>
      <c r="B149" s="239"/>
      <c r="C149" s="240"/>
      <c r="D149" s="241" t="s">
        <v>206</v>
      </c>
      <c r="E149" s="242" t="s">
        <v>20</v>
      </c>
      <c r="F149" s="243" t="s">
        <v>2765</v>
      </c>
      <c r="G149" s="240"/>
      <c r="H149" s="242" t="s">
        <v>20</v>
      </c>
      <c r="I149" s="244"/>
      <c r="J149" s="244"/>
      <c r="K149" s="240"/>
      <c r="L149" s="240"/>
      <c r="M149" s="245"/>
      <c r="N149" s="246"/>
      <c r="O149" s="247"/>
      <c r="P149" s="247"/>
      <c r="Q149" s="247"/>
      <c r="R149" s="247"/>
      <c r="S149" s="247"/>
      <c r="T149" s="247"/>
      <c r="U149" s="247"/>
      <c r="V149" s="247"/>
      <c r="W149" s="247"/>
      <c r="X149" s="248"/>
      <c r="Y149" s="13"/>
      <c r="Z149" s="13"/>
      <c r="AA149" s="13"/>
      <c r="AB149" s="13"/>
      <c r="AC149" s="13"/>
      <c r="AD149" s="13"/>
      <c r="AE149" s="13"/>
      <c r="AT149" s="249" t="s">
        <v>206</v>
      </c>
      <c r="AU149" s="249" t="s">
        <v>84</v>
      </c>
      <c r="AV149" s="13" t="s">
        <v>82</v>
      </c>
      <c r="AW149" s="13" t="s">
        <v>5</v>
      </c>
      <c r="AX149" s="13" t="s">
        <v>74</v>
      </c>
      <c r="AY149" s="249" t="s">
        <v>194</v>
      </c>
    </row>
    <row r="150" s="13" customFormat="1">
      <c r="A150" s="13"/>
      <c r="B150" s="239"/>
      <c r="C150" s="240"/>
      <c r="D150" s="241" t="s">
        <v>206</v>
      </c>
      <c r="E150" s="242" t="s">
        <v>20</v>
      </c>
      <c r="F150" s="243" t="s">
        <v>3123</v>
      </c>
      <c r="G150" s="240"/>
      <c r="H150" s="242" t="s">
        <v>20</v>
      </c>
      <c r="I150" s="244"/>
      <c r="J150" s="244"/>
      <c r="K150" s="240"/>
      <c r="L150" s="240"/>
      <c r="M150" s="245"/>
      <c r="N150" s="246"/>
      <c r="O150" s="247"/>
      <c r="P150" s="247"/>
      <c r="Q150" s="247"/>
      <c r="R150" s="247"/>
      <c r="S150" s="247"/>
      <c r="T150" s="247"/>
      <c r="U150" s="247"/>
      <c r="V150" s="247"/>
      <c r="W150" s="247"/>
      <c r="X150" s="248"/>
      <c r="Y150" s="13"/>
      <c r="Z150" s="13"/>
      <c r="AA150" s="13"/>
      <c r="AB150" s="13"/>
      <c r="AC150" s="13"/>
      <c r="AD150" s="13"/>
      <c r="AE150" s="13"/>
      <c r="AT150" s="249" t="s">
        <v>206</v>
      </c>
      <c r="AU150" s="249" t="s">
        <v>84</v>
      </c>
      <c r="AV150" s="13" t="s">
        <v>82</v>
      </c>
      <c r="AW150" s="13" t="s">
        <v>5</v>
      </c>
      <c r="AX150" s="13" t="s">
        <v>74</v>
      </c>
      <c r="AY150" s="249" t="s">
        <v>194</v>
      </c>
    </row>
    <row r="151" s="14" customFormat="1">
      <c r="A151" s="14"/>
      <c r="B151" s="250"/>
      <c r="C151" s="251"/>
      <c r="D151" s="241" t="s">
        <v>206</v>
      </c>
      <c r="E151" s="252" t="s">
        <v>20</v>
      </c>
      <c r="F151" s="253" t="s">
        <v>3120</v>
      </c>
      <c r="G151" s="251"/>
      <c r="H151" s="254">
        <v>2.2400000000000002</v>
      </c>
      <c r="I151" s="255"/>
      <c r="J151" s="255"/>
      <c r="K151" s="251"/>
      <c r="L151" s="251"/>
      <c r="M151" s="256"/>
      <c r="N151" s="257"/>
      <c r="O151" s="258"/>
      <c r="P151" s="258"/>
      <c r="Q151" s="258"/>
      <c r="R151" s="258"/>
      <c r="S151" s="258"/>
      <c r="T151" s="258"/>
      <c r="U151" s="258"/>
      <c r="V151" s="258"/>
      <c r="W151" s="258"/>
      <c r="X151" s="259"/>
      <c r="Y151" s="14"/>
      <c r="Z151" s="14"/>
      <c r="AA151" s="14"/>
      <c r="AB151" s="14"/>
      <c r="AC151" s="14"/>
      <c r="AD151" s="14"/>
      <c r="AE151" s="14"/>
      <c r="AT151" s="260" t="s">
        <v>206</v>
      </c>
      <c r="AU151" s="260" t="s">
        <v>84</v>
      </c>
      <c r="AV151" s="14" t="s">
        <v>84</v>
      </c>
      <c r="AW151" s="14" t="s">
        <v>5</v>
      </c>
      <c r="AX151" s="14" t="s">
        <v>74</v>
      </c>
      <c r="AY151" s="260" t="s">
        <v>194</v>
      </c>
    </row>
    <row r="152" s="15" customFormat="1">
      <c r="A152" s="15"/>
      <c r="B152" s="261"/>
      <c r="C152" s="262"/>
      <c r="D152" s="241" t="s">
        <v>206</v>
      </c>
      <c r="E152" s="263" t="s">
        <v>20</v>
      </c>
      <c r="F152" s="264" t="s">
        <v>210</v>
      </c>
      <c r="G152" s="262"/>
      <c r="H152" s="265">
        <v>54.622999999999998</v>
      </c>
      <c r="I152" s="266"/>
      <c r="J152" s="266"/>
      <c r="K152" s="262"/>
      <c r="L152" s="262"/>
      <c r="M152" s="267"/>
      <c r="N152" s="268"/>
      <c r="O152" s="269"/>
      <c r="P152" s="269"/>
      <c r="Q152" s="269"/>
      <c r="R152" s="269"/>
      <c r="S152" s="269"/>
      <c r="T152" s="269"/>
      <c r="U152" s="269"/>
      <c r="V152" s="269"/>
      <c r="W152" s="269"/>
      <c r="X152" s="270"/>
      <c r="Y152" s="15"/>
      <c r="Z152" s="15"/>
      <c r="AA152" s="15"/>
      <c r="AB152" s="15"/>
      <c r="AC152" s="15"/>
      <c r="AD152" s="15"/>
      <c r="AE152" s="15"/>
      <c r="AT152" s="271" t="s">
        <v>206</v>
      </c>
      <c r="AU152" s="271" t="s">
        <v>84</v>
      </c>
      <c r="AV152" s="15" t="s">
        <v>202</v>
      </c>
      <c r="AW152" s="15" t="s">
        <v>5</v>
      </c>
      <c r="AX152" s="15" t="s">
        <v>82</v>
      </c>
      <c r="AY152" s="271" t="s">
        <v>194</v>
      </c>
    </row>
    <row r="153" s="12" customFormat="1" ht="22.8" customHeight="1">
      <c r="A153" s="12"/>
      <c r="B153" s="203"/>
      <c r="C153" s="204"/>
      <c r="D153" s="205" t="s">
        <v>73</v>
      </c>
      <c r="E153" s="218" t="s">
        <v>2768</v>
      </c>
      <c r="F153" s="218" t="s">
        <v>2769</v>
      </c>
      <c r="G153" s="204"/>
      <c r="H153" s="204"/>
      <c r="I153" s="207"/>
      <c r="J153" s="207"/>
      <c r="K153" s="219">
        <f>BK153</f>
        <v>0</v>
      </c>
      <c r="L153" s="204"/>
      <c r="M153" s="209"/>
      <c r="N153" s="210"/>
      <c r="O153" s="211"/>
      <c r="P153" s="211"/>
      <c r="Q153" s="212">
        <f>SUM(Q154:Q182)</f>
        <v>0</v>
      </c>
      <c r="R153" s="212">
        <f>SUM(R154:R182)</f>
        <v>0</v>
      </c>
      <c r="S153" s="211"/>
      <c r="T153" s="213">
        <f>SUM(T154:T182)</f>
        <v>0</v>
      </c>
      <c r="U153" s="211"/>
      <c r="V153" s="213">
        <f>SUM(V154:V182)</f>
        <v>0</v>
      </c>
      <c r="W153" s="211"/>
      <c r="X153" s="214">
        <f>SUM(X154:X182)</f>
        <v>0</v>
      </c>
      <c r="Y153" s="12"/>
      <c r="Z153" s="12"/>
      <c r="AA153" s="12"/>
      <c r="AB153" s="12"/>
      <c r="AC153" s="12"/>
      <c r="AD153" s="12"/>
      <c r="AE153" s="12"/>
      <c r="AR153" s="215" t="s">
        <v>82</v>
      </c>
      <c r="AT153" s="216" t="s">
        <v>73</v>
      </c>
      <c r="AU153" s="216" t="s">
        <v>82</v>
      </c>
      <c r="AY153" s="215" t="s">
        <v>194</v>
      </c>
      <c r="BK153" s="217">
        <f>SUM(BK154:BK182)</f>
        <v>0</v>
      </c>
    </row>
    <row r="154" s="2" customFormat="1" ht="24.15" customHeight="1">
      <c r="A154" s="41"/>
      <c r="B154" s="42"/>
      <c r="C154" s="220" t="s">
        <v>223</v>
      </c>
      <c r="D154" s="220" t="s">
        <v>197</v>
      </c>
      <c r="E154" s="221" t="s">
        <v>2770</v>
      </c>
      <c r="F154" s="222" t="s">
        <v>2771</v>
      </c>
      <c r="G154" s="223" t="s">
        <v>200</v>
      </c>
      <c r="H154" s="224">
        <v>87.793999999999997</v>
      </c>
      <c r="I154" s="225"/>
      <c r="J154" s="225"/>
      <c r="K154" s="226">
        <f>ROUND(P154*H154,2)</f>
        <v>0</v>
      </c>
      <c r="L154" s="222" t="s">
        <v>201</v>
      </c>
      <c r="M154" s="47"/>
      <c r="N154" s="227" t="s">
        <v>20</v>
      </c>
      <c r="O154" s="228" t="s">
        <v>43</v>
      </c>
      <c r="P154" s="229">
        <f>I154+J154</f>
        <v>0</v>
      </c>
      <c r="Q154" s="229">
        <f>ROUND(I154*H154,2)</f>
        <v>0</v>
      </c>
      <c r="R154" s="229">
        <f>ROUND(J154*H154,2)</f>
        <v>0</v>
      </c>
      <c r="S154" s="87"/>
      <c r="T154" s="230">
        <f>S154*H154</f>
        <v>0</v>
      </c>
      <c r="U154" s="230">
        <v>0</v>
      </c>
      <c r="V154" s="230">
        <f>U154*H154</f>
        <v>0</v>
      </c>
      <c r="W154" s="230">
        <v>0</v>
      </c>
      <c r="X154" s="231">
        <f>W154*H154</f>
        <v>0</v>
      </c>
      <c r="Y154" s="41"/>
      <c r="Z154" s="41"/>
      <c r="AA154" s="41"/>
      <c r="AB154" s="41"/>
      <c r="AC154" s="41"/>
      <c r="AD154" s="41"/>
      <c r="AE154" s="41"/>
      <c r="AR154" s="232" t="s">
        <v>202</v>
      </c>
      <c r="AT154" s="232" t="s">
        <v>197</v>
      </c>
      <c r="AU154" s="232" t="s">
        <v>84</v>
      </c>
      <c r="AY154" s="20" t="s">
        <v>194</v>
      </c>
      <c r="BE154" s="233">
        <f>IF(O154="základní",K154,0)</f>
        <v>0</v>
      </c>
      <c r="BF154" s="233">
        <f>IF(O154="snížená",K154,0)</f>
        <v>0</v>
      </c>
      <c r="BG154" s="233">
        <f>IF(O154="zákl. přenesená",K154,0)</f>
        <v>0</v>
      </c>
      <c r="BH154" s="233">
        <f>IF(O154="sníž. přenesená",K154,0)</f>
        <v>0</v>
      </c>
      <c r="BI154" s="233">
        <f>IF(O154="nulová",K154,0)</f>
        <v>0</v>
      </c>
      <c r="BJ154" s="20" t="s">
        <v>82</v>
      </c>
      <c r="BK154" s="233">
        <f>ROUND(P154*H154,2)</f>
        <v>0</v>
      </c>
      <c r="BL154" s="20" t="s">
        <v>202</v>
      </c>
      <c r="BM154" s="232" t="s">
        <v>3124</v>
      </c>
    </row>
    <row r="155" s="2" customFormat="1">
      <c r="A155" s="41"/>
      <c r="B155" s="42"/>
      <c r="C155" s="43"/>
      <c r="D155" s="234" t="s">
        <v>204</v>
      </c>
      <c r="E155" s="43"/>
      <c r="F155" s="235" t="s">
        <v>2773</v>
      </c>
      <c r="G155" s="43"/>
      <c r="H155" s="43"/>
      <c r="I155" s="236"/>
      <c r="J155" s="236"/>
      <c r="K155" s="43"/>
      <c r="L155" s="43"/>
      <c r="M155" s="47"/>
      <c r="N155" s="237"/>
      <c r="O155" s="238"/>
      <c r="P155" s="87"/>
      <c r="Q155" s="87"/>
      <c r="R155" s="87"/>
      <c r="S155" s="87"/>
      <c r="T155" s="87"/>
      <c r="U155" s="87"/>
      <c r="V155" s="87"/>
      <c r="W155" s="87"/>
      <c r="X155" s="88"/>
      <c r="Y155" s="41"/>
      <c r="Z155" s="41"/>
      <c r="AA155" s="41"/>
      <c r="AB155" s="41"/>
      <c r="AC155" s="41"/>
      <c r="AD155" s="41"/>
      <c r="AE155" s="41"/>
      <c r="AT155" s="20" t="s">
        <v>204</v>
      </c>
      <c r="AU155" s="20" t="s">
        <v>84</v>
      </c>
    </row>
    <row r="156" s="13" customFormat="1">
      <c r="A156" s="13"/>
      <c r="B156" s="239"/>
      <c r="C156" s="240"/>
      <c r="D156" s="241" t="s">
        <v>206</v>
      </c>
      <c r="E156" s="242" t="s">
        <v>20</v>
      </c>
      <c r="F156" s="243" t="s">
        <v>3125</v>
      </c>
      <c r="G156" s="240"/>
      <c r="H156" s="242" t="s">
        <v>20</v>
      </c>
      <c r="I156" s="244"/>
      <c r="J156" s="244"/>
      <c r="K156" s="240"/>
      <c r="L156" s="240"/>
      <c r="M156" s="245"/>
      <c r="N156" s="246"/>
      <c r="O156" s="247"/>
      <c r="P156" s="247"/>
      <c r="Q156" s="247"/>
      <c r="R156" s="247"/>
      <c r="S156" s="247"/>
      <c r="T156" s="247"/>
      <c r="U156" s="247"/>
      <c r="V156" s="247"/>
      <c r="W156" s="247"/>
      <c r="X156" s="248"/>
      <c r="Y156" s="13"/>
      <c r="Z156" s="13"/>
      <c r="AA156" s="13"/>
      <c r="AB156" s="13"/>
      <c r="AC156" s="13"/>
      <c r="AD156" s="13"/>
      <c r="AE156" s="13"/>
      <c r="AT156" s="249" t="s">
        <v>206</v>
      </c>
      <c r="AU156" s="249" t="s">
        <v>84</v>
      </c>
      <c r="AV156" s="13" t="s">
        <v>82</v>
      </c>
      <c r="AW156" s="13" t="s">
        <v>5</v>
      </c>
      <c r="AX156" s="13" t="s">
        <v>74</v>
      </c>
      <c r="AY156" s="249" t="s">
        <v>194</v>
      </c>
    </row>
    <row r="157" s="13" customFormat="1">
      <c r="A157" s="13"/>
      <c r="B157" s="239"/>
      <c r="C157" s="240"/>
      <c r="D157" s="241" t="s">
        <v>206</v>
      </c>
      <c r="E157" s="242" t="s">
        <v>20</v>
      </c>
      <c r="F157" s="243" t="s">
        <v>2775</v>
      </c>
      <c r="G157" s="240"/>
      <c r="H157" s="242" t="s">
        <v>20</v>
      </c>
      <c r="I157" s="244"/>
      <c r="J157" s="244"/>
      <c r="K157" s="240"/>
      <c r="L157" s="240"/>
      <c r="M157" s="245"/>
      <c r="N157" s="246"/>
      <c r="O157" s="247"/>
      <c r="P157" s="247"/>
      <c r="Q157" s="247"/>
      <c r="R157" s="247"/>
      <c r="S157" s="247"/>
      <c r="T157" s="247"/>
      <c r="U157" s="247"/>
      <c r="V157" s="247"/>
      <c r="W157" s="247"/>
      <c r="X157" s="248"/>
      <c r="Y157" s="13"/>
      <c r="Z157" s="13"/>
      <c r="AA157" s="13"/>
      <c r="AB157" s="13"/>
      <c r="AC157" s="13"/>
      <c r="AD157" s="13"/>
      <c r="AE157" s="13"/>
      <c r="AT157" s="249" t="s">
        <v>206</v>
      </c>
      <c r="AU157" s="249" t="s">
        <v>84</v>
      </c>
      <c r="AV157" s="13" t="s">
        <v>82</v>
      </c>
      <c r="AW157" s="13" t="s">
        <v>5</v>
      </c>
      <c r="AX157" s="13" t="s">
        <v>74</v>
      </c>
      <c r="AY157" s="249" t="s">
        <v>194</v>
      </c>
    </row>
    <row r="158" s="13" customFormat="1">
      <c r="A158" s="13"/>
      <c r="B158" s="239"/>
      <c r="C158" s="240"/>
      <c r="D158" s="241" t="s">
        <v>206</v>
      </c>
      <c r="E158" s="242" t="s">
        <v>20</v>
      </c>
      <c r="F158" s="243" t="s">
        <v>2776</v>
      </c>
      <c r="G158" s="240"/>
      <c r="H158" s="242" t="s">
        <v>20</v>
      </c>
      <c r="I158" s="244"/>
      <c r="J158" s="244"/>
      <c r="K158" s="240"/>
      <c r="L158" s="240"/>
      <c r="M158" s="245"/>
      <c r="N158" s="246"/>
      <c r="O158" s="247"/>
      <c r="P158" s="247"/>
      <c r="Q158" s="247"/>
      <c r="R158" s="247"/>
      <c r="S158" s="247"/>
      <c r="T158" s="247"/>
      <c r="U158" s="247"/>
      <c r="V158" s="247"/>
      <c r="W158" s="247"/>
      <c r="X158" s="248"/>
      <c r="Y158" s="13"/>
      <c r="Z158" s="13"/>
      <c r="AA158" s="13"/>
      <c r="AB158" s="13"/>
      <c r="AC158" s="13"/>
      <c r="AD158" s="13"/>
      <c r="AE158" s="13"/>
      <c r="AT158" s="249" t="s">
        <v>206</v>
      </c>
      <c r="AU158" s="249" t="s">
        <v>84</v>
      </c>
      <c r="AV158" s="13" t="s">
        <v>82</v>
      </c>
      <c r="AW158" s="13" t="s">
        <v>5</v>
      </c>
      <c r="AX158" s="13" t="s">
        <v>74</v>
      </c>
      <c r="AY158" s="249" t="s">
        <v>194</v>
      </c>
    </row>
    <row r="159" s="14" customFormat="1">
      <c r="A159" s="14"/>
      <c r="B159" s="250"/>
      <c r="C159" s="251"/>
      <c r="D159" s="241" t="s">
        <v>206</v>
      </c>
      <c r="E159" s="252" t="s">
        <v>20</v>
      </c>
      <c r="F159" s="253" t="s">
        <v>3126</v>
      </c>
      <c r="G159" s="251"/>
      <c r="H159" s="254">
        <v>87.793999999999997</v>
      </c>
      <c r="I159" s="255"/>
      <c r="J159" s="255"/>
      <c r="K159" s="251"/>
      <c r="L159" s="251"/>
      <c r="M159" s="256"/>
      <c r="N159" s="257"/>
      <c r="O159" s="258"/>
      <c r="P159" s="258"/>
      <c r="Q159" s="258"/>
      <c r="R159" s="258"/>
      <c r="S159" s="258"/>
      <c r="T159" s="258"/>
      <c r="U159" s="258"/>
      <c r="V159" s="258"/>
      <c r="W159" s="258"/>
      <c r="X159" s="259"/>
      <c r="Y159" s="14"/>
      <c r="Z159" s="14"/>
      <c r="AA159" s="14"/>
      <c r="AB159" s="14"/>
      <c r="AC159" s="14"/>
      <c r="AD159" s="14"/>
      <c r="AE159" s="14"/>
      <c r="AT159" s="260" t="s">
        <v>206</v>
      </c>
      <c r="AU159" s="260" t="s">
        <v>84</v>
      </c>
      <c r="AV159" s="14" t="s">
        <v>84</v>
      </c>
      <c r="AW159" s="14" t="s">
        <v>5</v>
      </c>
      <c r="AX159" s="14" t="s">
        <v>74</v>
      </c>
      <c r="AY159" s="260" t="s">
        <v>194</v>
      </c>
    </row>
    <row r="160" s="15" customFormat="1">
      <c r="A160" s="15"/>
      <c r="B160" s="261"/>
      <c r="C160" s="262"/>
      <c r="D160" s="241" t="s">
        <v>206</v>
      </c>
      <c r="E160" s="263" t="s">
        <v>20</v>
      </c>
      <c r="F160" s="264" t="s">
        <v>210</v>
      </c>
      <c r="G160" s="262"/>
      <c r="H160" s="265">
        <v>87.793999999999997</v>
      </c>
      <c r="I160" s="266"/>
      <c r="J160" s="266"/>
      <c r="K160" s="262"/>
      <c r="L160" s="262"/>
      <c r="M160" s="267"/>
      <c r="N160" s="268"/>
      <c r="O160" s="269"/>
      <c r="P160" s="269"/>
      <c r="Q160" s="269"/>
      <c r="R160" s="269"/>
      <c r="S160" s="269"/>
      <c r="T160" s="269"/>
      <c r="U160" s="269"/>
      <c r="V160" s="269"/>
      <c r="W160" s="269"/>
      <c r="X160" s="270"/>
      <c r="Y160" s="15"/>
      <c r="Z160" s="15"/>
      <c r="AA160" s="15"/>
      <c r="AB160" s="15"/>
      <c r="AC160" s="15"/>
      <c r="AD160" s="15"/>
      <c r="AE160" s="15"/>
      <c r="AT160" s="271" t="s">
        <v>206</v>
      </c>
      <c r="AU160" s="271" t="s">
        <v>84</v>
      </c>
      <c r="AV160" s="15" t="s">
        <v>202</v>
      </c>
      <c r="AW160" s="15" t="s">
        <v>5</v>
      </c>
      <c r="AX160" s="15" t="s">
        <v>82</v>
      </c>
      <c r="AY160" s="271" t="s">
        <v>194</v>
      </c>
    </row>
    <row r="161" s="2" customFormat="1" ht="24.15" customHeight="1">
      <c r="A161" s="41"/>
      <c r="B161" s="42"/>
      <c r="C161" s="220" t="s">
        <v>238</v>
      </c>
      <c r="D161" s="220" t="s">
        <v>197</v>
      </c>
      <c r="E161" s="221" t="s">
        <v>2783</v>
      </c>
      <c r="F161" s="222" t="s">
        <v>2784</v>
      </c>
      <c r="G161" s="223" t="s">
        <v>200</v>
      </c>
      <c r="H161" s="224">
        <v>5267.6400000000003</v>
      </c>
      <c r="I161" s="225"/>
      <c r="J161" s="225"/>
      <c r="K161" s="226">
        <f>ROUND(P161*H161,2)</f>
        <v>0</v>
      </c>
      <c r="L161" s="222" t="s">
        <v>201</v>
      </c>
      <c r="M161" s="47"/>
      <c r="N161" s="227" t="s">
        <v>20</v>
      </c>
      <c r="O161" s="228" t="s">
        <v>43</v>
      </c>
      <c r="P161" s="229">
        <f>I161+J161</f>
        <v>0</v>
      </c>
      <c r="Q161" s="229">
        <f>ROUND(I161*H161,2)</f>
        <v>0</v>
      </c>
      <c r="R161" s="229">
        <f>ROUND(J161*H161,2)</f>
        <v>0</v>
      </c>
      <c r="S161" s="87"/>
      <c r="T161" s="230">
        <f>S161*H161</f>
        <v>0</v>
      </c>
      <c r="U161" s="230">
        <v>0</v>
      </c>
      <c r="V161" s="230">
        <f>U161*H161</f>
        <v>0</v>
      </c>
      <c r="W161" s="230">
        <v>0</v>
      </c>
      <c r="X161" s="231">
        <f>W161*H161</f>
        <v>0</v>
      </c>
      <c r="Y161" s="41"/>
      <c r="Z161" s="41"/>
      <c r="AA161" s="41"/>
      <c r="AB161" s="41"/>
      <c r="AC161" s="41"/>
      <c r="AD161" s="41"/>
      <c r="AE161" s="41"/>
      <c r="AR161" s="232" t="s">
        <v>202</v>
      </c>
      <c r="AT161" s="232" t="s">
        <v>197</v>
      </c>
      <c r="AU161" s="232" t="s">
        <v>84</v>
      </c>
      <c r="AY161" s="20" t="s">
        <v>194</v>
      </c>
      <c r="BE161" s="233">
        <f>IF(O161="základní",K161,0)</f>
        <v>0</v>
      </c>
      <c r="BF161" s="233">
        <f>IF(O161="snížená",K161,0)</f>
        <v>0</v>
      </c>
      <c r="BG161" s="233">
        <f>IF(O161="zákl. přenesená",K161,0)</f>
        <v>0</v>
      </c>
      <c r="BH161" s="233">
        <f>IF(O161="sníž. přenesená",K161,0)</f>
        <v>0</v>
      </c>
      <c r="BI161" s="233">
        <f>IF(O161="nulová",K161,0)</f>
        <v>0</v>
      </c>
      <c r="BJ161" s="20" t="s">
        <v>82</v>
      </c>
      <c r="BK161" s="233">
        <f>ROUND(P161*H161,2)</f>
        <v>0</v>
      </c>
      <c r="BL161" s="20" t="s">
        <v>202</v>
      </c>
      <c r="BM161" s="232" t="s">
        <v>3127</v>
      </c>
    </row>
    <row r="162" s="2" customFormat="1">
      <c r="A162" s="41"/>
      <c r="B162" s="42"/>
      <c r="C162" s="43"/>
      <c r="D162" s="234" t="s">
        <v>204</v>
      </c>
      <c r="E162" s="43"/>
      <c r="F162" s="235" t="s">
        <v>2786</v>
      </c>
      <c r="G162" s="43"/>
      <c r="H162" s="43"/>
      <c r="I162" s="236"/>
      <c r="J162" s="236"/>
      <c r="K162" s="43"/>
      <c r="L162" s="43"/>
      <c r="M162" s="47"/>
      <c r="N162" s="237"/>
      <c r="O162" s="238"/>
      <c r="P162" s="87"/>
      <c r="Q162" s="87"/>
      <c r="R162" s="87"/>
      <c r="S162" s="87"/>
      <c r="T162" s="87"/>
      <c r="U162" s="87"/>
      <c r="V162" s="87"/>
      <c r="W162" s="87"/>
      <c r="X162" s="88"/>
      <c r="Y162" s="41"/>
      <c r="Z162" s="41"/>
      <c r="AA162" s="41"/>
      <c r="AB162" s="41"/>
      <c r="AC162" s="41"/>
      <c r="AD162" s="41"/>
      <c r="AE162" s="41"/>
      <c r="AT162" s="20" t="s">
        <v>204</v>
      </c>
      <c r="AU162" s="20" t="s">
        <v>84</v>
      </c>
    </row>
    <row r="163" s="13" customFormat="1">
      <c r="A163" s="13"/>
      <c r="B163" s="239"/>
      <c r="C163" s="240"/>
      <c r="D163" s="241" t="s">
        <v>206</v>
      </c>
      <c r="E163" s="242" t="s">
        <v>20</v>
      </c>
      <c r="F163" s="243" t="s">
        <v>3125</v>
      </c>
      <c r="G163" s="240"/>
      <c r="H163" s="242" t="s">
        <v>20</v>
      </c>
      <c r="I163" s="244"/>
      <c r="J163" s="244"/>
      <c r="K163" s="240"/>
      <c r="L163" s="240"/>
      <c r="M163" s="245"/>
      <c r="N163" s="246"/>
      <c r="O163" s="247"/>
      <c r="P163" s="247"/>
      <c r="Q163" s="247"/>
      <c r="R163" s="247"/>
      <c r="S163" s="247"/>
      <c r="T163" s="247"/>
      <c r="U163" s="247"/>
      <c r="V163" s="247"/>
      <c r="W163" s="247"/>
      <c r="X163" s="248"/>
      <c r="Y163" s="13"/>
      <c r="Z163" s="13"/>
      <c r="AA163" s="13"/>
      <c r="AB163" s="13"/>
      <c r="AC163" s="13"/>
      <c r="AD163" s="13"/>
      <c r="AE163" s="13"/>
      <c r="AT163" s="249" t="s">
        <v>206</v>
      </c>
      <c r="AU163" s="249" t="s">
        <v>84</v>
      </c>
      <c r="AV163" s="13" t="s">
        <v>82</v>
      </c>
      <c r="AW163" s="13" t="s">
        <v>5</v>
      </c>
      <c r="AX163" s="13" t="s">
        <v>74</v>
      </c>
      <c r="AY163" s="249" t="s">
        <v>194</v>
      </c>
    </row>
    <row r="164" s="13" customFormat="1">
      <c r="A164" s="13"/>
      <c r="B164" s="239"/>
      <c r="C164" s="240"/>
      <c r="D164" s="241" t="s">
        <v>206</v>
      </c>
      <c r="E164" s="242" t="s">
        <v>20</v>
      </c>
      <c r="F164" s="243" t="s">
        <v>2775</v>
      </c>
      <c r="G164" s="240"/>
      <c r="H164" s="242" t="s">
        <v>20</v>
      </c>
      <c r="I164" s="244"/>
      <c r="J164" s="244"/>
      <c r="K164" s="240"/>
      <c r="L164" s="240"/>
      <c r="M164" s="245"/>
      <c r="N164" s="246"/>
      <c r="O164" s="247"/>
      <c r="P164" s="247"/>
      <c r="Q164" s="247"/>
      <c r="R164" s="247"/>
      <c r="S164" s="247"/>
      <c r="T164" s="247"/>
      <c r="U164" s="247"/>
      <c r="V164" s="247"/>
      <c r="W164" s="247"/>
      <c r="X164" s="248"/>
      <c r="Y164" s="13"/>
      <c r="Z164" s="13"/>
      <c r="AA164" s="13"/>
      <c r="AB164" s="13"/>
      <c r="AC164" s="13"/>
      <c r="AD164" s="13"/>
      <c r="AE164" s="13"/>
      <c r="AT164" s="249" t="s">
        <v>206</v>
      </c>
      <c r="AU164" s="249" t="s">
        <v>84</v>
      </c>
      <c r="AV164" s="13" t="s">
        <v>82</v>
      </c>
      <c r="AW164" s="13" t="s">
        <v>5</v>
      </c>
      <c r="AX164" s="13" t="s">
        <v>74</v>
      </c>
      <c r="AY164" s="249" t="s">
        <v>194</v>
      </c>
    </row>
    <row r="165" s="13" customFormat="1">
      <c r="A165" s="13"/>
      <c r="B165" s="239"/>
      <c r="C165" s="240"/>
      <c r="D165" s="241" t="s">
        <v>206</v>
      </c>
      <c r="E165" s="242" t="s">
        <v>20</v>
      </c>
      <c r="F165" s="243" t="s">
        <v>2776</v>
      </c>
      <c r="G165" s="240"/>
      <c r="H165" s="242" t="s">
        <v>20</v>
      </c>
      <c r="I165" s="244"/>
      <c r="J165" s="244"/>
      <c r="K165" s="240"/>
      <c r="L165" s="240"/>
      <c r="M165" s="245"/>
      <c r="N165" s="246"/>
      <c r="O165" s="247"/>
      <c r="P165" s="247"/>
      <c r="Q165" s="247"/>
      <c r="R165" s="247"/>
      <c r="S165" s="247"/>
      <c r="T165" s="247"/>
      <c r="U165" s="247"/>
      <c r="V165" s="247"/>
      <c r="W165" s="247"/>
      <c r="X165" s="248"/>
      <c r="Y165" s="13"/>
      <c r="Z165" s="13"/>
      <c r="AA165" s="13"/>
      <c r="AB165" s="13"/>
      <c r="AC165" s="13"/>
      <c r="AD165" s="13"/>
      <c r="AE165" s="13"/>
      <c r="AT165" s="249" t="s">
        <v>206</v>
      </c>
      <c r="AU165" s="249" t="s">
        <v>84</v>
      </c>
      <c r="AV165" s="13" t="s">
        <v>82</v>
      </c>
      <c r="AW165" s="13" t="s">
        <v>5</v>
      </c>
      <c r="AX165" s="13" t="s">
        <v>74</v>
      </c>
      <c r="AY165" s="249" t="s">
        <v>194</v>
      </c>
    </row>
    <row r="166" s="14" customFormat="1">
      <c r="A166" s="14"/>
      <c r="B166" s="250"/>
      <c r="C166" s="251"/>
      <c r="D166" s="241" t="s">
        <v>206</v>
      </c>
      <c r="E166" s="252" t="s">
        <v>20</v>
      </c>
      <c r="F166" s="253" t="s">
        <v>3126</v>
      </c>
      <c r="G166" s="251"/>
      <c r="H166" s="254">
        <v>87.793999999999997</v>
      </c>
      <c r="I166" s="255"/>
      <c r="J166" s="255"/>
      <c r="K166" s="251"/>
      <c r="L166" s="251"/>
      <c r="M166" s="256"/>
      <c r="N166" s="257"/>
      <c r="O166" s="258"/>
      <c r="P166" s="258"/>
      <c r="Q166" s="258"/>
      <c r="R166" s="258"/>
      <c r="S166" s="258"/>
      <c r="T166" s="258"/>
      <c r="U166" s="258"/>
      <c r="V166" s="258"/>
      <c r="W166" s="258"/>
      <c r="X166" s="259"/>
      <c r="Y166" s="14"/>
      <c r="Z166" s="14"/>
      <c r="AA166" s="14"/>
      <c r="AB166" s="14"/>
      <c r="AC166" s="14"/>
      <c r="AD166" s="14"/>
      <c r="AE166" s="14"/>
      <c r="AT166" s="260" t="s">
        <v>206</v>
      </c>
      <c r="AU166" s="260" t="s">
        <v>84</v>
      </c>
      <c r="AV166" s="14" t="s">
        <v>84</v>
      </c>
      <c r="AW166" s="14" t="s">
        <v>5</v>
      </c>
      <c r="AX166" s="14" t="s">
        <v>74</v>
      </c>
      <c r="AY166" s="260" t="s">
        <v>194</v>
      </c>
    </row>
    <row r="167" s="15" customFormat="1">
      <c r="A167" s="15"/>
      <c r="B167" s="261"/>
      <c r="C167" s="262"/>
      <c r="D167" s="241" t="s">
        <v>206</v>
      </c>
      <c r="E167" s="263" t="s">
        <v>20</v>
      </c>
      <c r="F167" s="264" t="s">
        <v>210</v>
      </c>
      <c r="G167" s="262"/>
      <c r="H167" s="265">
        <v>87.793999999999997</v>
      </c>
      <c r="I167" s="266"/>
      <c r="J167" s="266"/>
      <c r="K167" s="262"/>
      <c r="L167" s="262"/>
      <c r="M167" s="267"/>
      <c r="N167" s="268"/>
      <c r="O167" s="269"/>
      <c r="P167" s="269"/>
      <c r="Q167" s="269"/>
      <c r="R167" s="269"/>
      <c r="S167" s="269"/>
      <c r="T167" s="269"/>
      <c r="U167" s="269"/>
      <c r="V167" s="269"/>
      <c r="W167" s="269"/>
      <c r="X167" s="270"/>
      <c r="Y167" s="15"/>
      <c r="Z167" s="15"/>
      <c r="AA167" s="15"/>
      <c r="AB167" s="15"/>
      <c r="AC167" s="15"/>
      <c r="AD167" s="15"/>
      <c r="AE167" s="15"/>
      <c r="AT167" s="271" t="s">
        <v>206</v>
      </c>
      <c r="AU167" s="271" t="s">
        <v>84</v>
      </c>
      <c r="AV167" s="15" t="s">
        <v>202</v>
      </c>
      <c r="AW167" s="15" t="s">
        <v>5</v>
      </c>
      <c r="AX167" s="15" t="s">
        <v>82</v>
      </c>
      <c r="AY167" s="271" t="s">
        <v>194</v>
      </c>
    </row>
    <row r="168" s="14" customFormat="1">
      <c r="A168" s="14"/>
      <c r="B168" s="250"/>
      <c r="C168" s="251"/>
      <c r="D168" s="241" t="s">
        <v>206</v>
      </c>
      <c r="E168" s="251"/>
      <c r="F168" s="253" t="s">
        <v>3128</v>
      </c>
      <c r="G168" s="251"/>
      <c r="H168" s="254">
        <v>5267.6400000000003</v>
      </c>
      <c r="I168" s="255"/>
      <c r="J168" s="255"/>
      <c r="K168" s="251"/>
      <c r="L168" s="251"/>
      <c r="M168" s="256"/>
      <c r="N168" s="257"/>
      <c r="O168" s="258"/>
      <c r="P168" s="258"/>
      <c r="Q168" s="258"/>
      <c r="R168" s="258"/>
      <c r="S168" s="258"/>
      <c r="T168" s="258"/>
      <c r="U168" s="258"/>
      <c r="V168" s="258"/>
      <c r="W168" s="258"/>
      <c r="X168" s="259"/>
      <c r="Y168" s="14"/>
      <c r="Z168" s="14"/>
      <c r="AA168" s="14"/>
      <c r="AB168" s="14"/>
      <c r="AC168" s="14"/>
      <c r="AD168" s="14"/>
      <c r="AE168" s="14"/>
      <c r="AT168" s="260" t="s">
        <v>206</v>
      </c>
      <c r="AU168" s="260" t="s">
        <v>84</v>
      </c>
      <c r="AV168" s="14" t="s">
        <v>84</v>
      </c>
      <c r="AW168" s="14" t="s">
        <v>4</v>
      </c>
      <c r="AX168" s="14" t="s">
        <v>82</v>
      </c>
      <c r="AY168" s="260" t="s">
        <v>194</v>
      </c>
    </row>
    <row r="169" s="2" customFormat="1" ht="24.15" customHeight="1">
      <c r="A169" s="41"/>
      <c r="B169" s="42"/>
      <c r="C169" s="220" t="s">
        <v>243</v>
      </c>
      <c r="D169" s="220" t="s">
        <v>197</v>
      </c>
      <c r="E169" s="221" t="s">
        <v>2788</v>
      </c>
      <c r="F169" s="222" t="s">
        <v>2789</v>
      </c>
      <c r="G169" s="223" t="s">
        <v>200</v>
      </c>
      <c r="H169" s="224">
        <v>87.793999999999997</v>
      </c>
      <c r="I169" s="225"/>
      <c r="J169" s="225"/>
      <c r="K169" s="226">
        <f>ROUND(P169*H169,2)</f>
        <v>0</v>
      </c>
      <c r="L169" s="222" t="s">
        <v>201</v>
      </c>
      <c r="M169" s="47"/>
      <c r="N169" s="227" t="s">
        <v>20</v>
      </c>
      <c r="O169" s="228" t="s">
        <v>43</v>
      </c>
      <c r="P169" s="229">
        <f>I169+J169</f>
        <v>0</v>
      </c>
      <c r="Q169" s="229">
        <f>ROUND(I169*H169,2)</f>
        <v>0</v>
      </c>
      <c r="R169" s="229">
        <f>ROUND(J169*H169,2)</f>
        <v>0</v>
      </c>
      <c r="S169" s="87"/>
      <c r="T169" s="230">
        <f>S169*H169</f>
        <v>0</v>
      </c>
      <c r="U169" s="230">
        <v>0</v>
      </c>
      <c r="V169" s="230">
        <f>U169*H169</f>
        <v>0</v>
      </c>
      <c r="W169" s="230">
        <v>0</v>
      </c>
      <c r="X169" s="231">
        <f>W169*H169</f>
        <v>0</v>
      </c>
      <c r="Y169" s="41"/>
      <c r="Z169" s="41"/>
      <c r="AA169" s="41"/>
      <c r="AB169" s="41"/>
      <c r="AC169" s="41"/>
      <c r="AD169" s="41"/>
      <c r="AE169" s="41"/>
      <c r="AR169" s="232" t="s">
        <v>202</v>
      </c>
      <c r="AT169" s="232" t="s">
        <v>197</v>
      </c>
      <c r="AU169" s="232" t="s">
        <v>84</v>
      </c>
      <c r="AY169" s="20" t="s">
        <v>194</v>
      </c>
      <c r="BE169" s="233">
        <f>IF(O169="základní",K169,0)</f>
        <v>0</v>
      </c>
      <c r="BF169" s="233">
        <f>IF(O169="snížená",K169,0)</f>
        <v>0</v>
      </c>
      <c r="BG169" s="233">
        <f>IF(O169="zákl. přenesená",K169,0)</f>
        <v>0</v>
      </c>
      <c r="BH169" s="233">
        <f>IF(O169="sníž. přenesená",K169,0)</f>
        <v>0</v>
      </c>
      <c r="BI169" s="233">
        <f>IF(O169="nulová",K169,0)</f>
        <v>0</v>
      </c>
      <c r="BJ169" s="20" t="s">
        <v>82</v>
      </c>
      <c r="BK169" s="233">
        <f>ROUND(P169*H169,2)</f>
        <v>0</v>
      </c>
      <c r="BL169" s="20" t="s">
        <v>202</v>
      </c>
      <c r="BM169" s="232" t="s">
        <v>3129</v>
      </c>
    </row>
    <row r="170" s="2" customFormat="1">
      <c r="A170" s="41"/>
      <c r="B170" s="42"/>
      <c r="C170" s="43"/>
      <c r="D170" s="234" t="s">
        <v>204</v>
      </c>
      <c r="E170" s="43"/>
      <c r="F170" s="235" t="s">
        <v>2791</v>
      </c>
      <c r="G170" s="43"/>
      <c r="H170" s="43"/>
      <c r="I170" s="236"/>
      <c r="J170" s="236"/>
      <c r="K170" s="43"/>
      <c r="L170" s="43"/>
      <c r="M170" s="47"/>
      <c r="N170" s="237"/>
      <c r="O170" s="238"/>
      <c r="P170" s="87"/>
      <c r="Q170" s="87"/>
      <c r="R170" s="87"/>
      <c r="S170" s="87"/>
      <c r="T170" s="87"/>
      <c r="U170" s="87"/>
      <c r="V170" s="87"/>
      <c r="W170" s="87"/>
      <c r="X170" s="88"/>
      <c r="Y170" s="41"/>
      <c r="Z170" s="41"/>
      <c r="AA170" s="41"/>
      <c r="AB170" s="41"/>
      <c r="AC170" s="41"/>
      <c r="AD170" s="41"/>
      <c r="AE170" s="41"/>
      <c r="AT170" s="20" t="s">
        <v>204</v>
      </c>
      <c r="AU170" s="20" t="s">
        <v>84</v>
      </c>
    </row>
    <row r="171" s="13" customFormat="1">
      <c r="A171" s="13"/>
      <c r="B171" s="239"/>
      <c r="C171" s="240"/>
      <c r="D171" s="241" t="s">
        <v>206</v>
      </c>
      <c r="E171" s="242" t="s">
        <v>20</v>
      </c>
      <c r="F171" s="243" t="s">
        <v>3125</v>
      </c>
      <c r="G171" s="240"/>
      <c r="H171" s="242" t="s">
        <v>20</v>
      </c>
      <c r="I171" s="244"/>
      <c r="J171" s="244"/>
      <c r="K171" s="240"/>
      <c r="L171" s="240"/>
      <c r="M171" s="245"/>
      <c r="N171" s="246"/>
      <c r="O171" s="247"/>
      <c r="P171" s="247"/>
      <c r="Q171" s="247"/>
      <c r="R171" s="247"/>
      <c r="S171" s="247"/>
      <c r="T171" s="247"/>
      <c r="U171" s="247"/>
      <c r="V171" s="247"/>
      <c r="W171" s="247"/>
      <c r="X171" s="248"/>
      <c r="Y171" s="13"/>
      <c r="Z171" s="13"/>
      <c r="AA171" s="13"/>
      <c r="AB171" s="13"/>
      <c r="AC171" s="13"/>
      <c r="AD171" s="13"/>
      <c r="AE171" s="13"/>
      <c r="AT171" s="249" t="s">
        <v>206</v>
      </c>
      <c r="AU171" s="249" t="s">
        <v>84</v>
      </c>
      <c r="AV171" s="13" t="s">
        <v>82</v>
      </c>
      <c r="AW171" s="13" t="s">
        <v>5</v>
      </c>
      <c r="AX171" s="13" t="s">
        <v>74</v>
      </c>
      <c r="AY171" s="249" t="s">
        <v>194</v>
      </c>
    </row>
    <row r="172" s="13" customFormat="1">
      <c r="A172" s="13"/>
      <c r="B172" s="239"/>
      <c r="C172" s="240"/>
      <c r="D172" s="241" t="s">
        <v>206</v>
      </c>
      <c r="E172" s="242" t="s">
        <v>20</v>
      </c>
      <c r="F172" s="243" t="s">
        <v>2775</v>
      </c>
      <c r="G172" s="240"/>
      <c r="H172" s="242" t="s">
        <v>20</v>
      </c>
      <c r="I172" s="244"/>
      <c r="J172" s="244"/>
      <c r="K172" s="240"/>
      <c r="L172" s="240"/>
      <c r="M172" s="245"/>
      <c r="N172" s="246"/>
      <c r="O172" s="247"/>
      <c r="P172" s="247"/>
      <c r="Q172" s="247"/>
      <c r="R172" s="247"/>
      <c r="S172" s="247"/>
      <c r="T172" s="247"/>
      <c r="U172" s="247"/>
      <c r="V172" s="247"/>
      <c r="W172" s="247"/>
      <c r="X172" s="248"/>
      <c r="Y172" s="13"/>
      <c r="Z172" s="13"/>
      <c r="AA172" s="13"/>
      <c r="AB172" s="13"/>
      <c r="AC172" s="13"/>
      <c r="AD172" s="13"/>
      <c r="AE172" s="13"/>
      <c r="AT172" s="249" t="s">
        <v>206</v>
      </c>
      <c r="AU172" s="249" t="s">
        <v>84</v>
      </c>
      <c r="AV172" s="13" t="s">
        <v>82</v>
      </c>
      <c r="AW172" s="13" t="s">
        <v>5</v>
      </c>
      <c r="AX172" s="13" t="s">
        <v>74</v>
      </c>
      <c r="AY172" s="249" t="s">
        <v>194</v>
      </c>
    </row>
    <row r="173" s="13" customFormat="1">
      <c r="A173" s="13"/>
      <c r="B173" s="239"/>
      <c r="C173" s="240"/>
      <c r="D173" s="241" t="s">
        <v>206</v>
      </c>
      <c r="E173" s="242" t="s">
        <v>20</v>
      </c>
      <c r="F173" s="243" t="s">
        <v>2776</v>
      </c>
      <c r="G173" s="240"/>
      <c r="H173" s="242" t="s">
        <v>20</v>
      </c>
      <c r="I173" s="244"/>
      <c r="J173" s="244"/>
      <c r="K173" s="240"/>
      <c r="L173" s="240"/>
      <c r="M173" s="245"/>
      <c r="N173" s="246"/>
      <c r="O173" s="247"/>
      <c r="P173" s="247"/>
      <c r="Q173" s="247"/>
      <c r="R173" s="247"/>
      <c r="S173" s="247"/>
      <c r="T173" s="247"/>
      <c r="U173" s="247"/>
      <c r="V173" s="247"/>
      <c r="W173" s="247"/>
      <c r="X173" s="248"/>
      <c r="Y173" s="13"/>
      <c r="Z173" s="13"/>
      <c r="AA173" s="13"/>
      <c r="AB173" s="13"/>
      <c r="AC173" s="13"/>
      <c r="AD173" s="13"/>
      <c r="AE173" s="13"/>
      <c r="AT173" s="249" t="s">
        <v>206</v>
      </c>
      <c r="AU173" s="249" t="s">
        <v>84</v>
      </c>
      <c r="AV173" s="13" t="s">
        <v>82</v>
      </c>
      <c r="AW173" s="13" t="s">
        <v>5</v>
      </c>
      <c r="AX173" s="13" t="s">
        <v>74</v>
      </c>
      <c r="AY173" s="249" t="s">
        <v>194</v>
      </c>
    </row>
    <row r="174" s="14" customFormat="1">
      <c r="A174" s="14"/>
      <c r="B174" s="250"/>
      <c r="C174" s="251"/>
      <c r="D174" s="241" t="s">
        <v>206</v>
      </c>
      <c r="E174" s="252" t="s">
        <v>20</v>
      </c>
      <c r="F174" s="253" t="s">
        <v>3126</v>
      </c>
      <c r="G174" s="251"/>
      <c r="H174" s="254">
        <v>87.793999999999997</v>
      </c>
      <c r="I174" s="255"/>
      <c r="J174" s="255"/>
      <c r="K174" s="251"/>
      <c r="L174" s="251"/>
      <c r="M174" s="256"/>
      <c r="N174" s="257"/>
      <c r="O174" s="258"/>
      <c r="P174" s="258"/>
      <c r="Q174" s="258"/>
      <c r="R174" s="258"/>
      <c r="S174" s="258"/>
      <c r="T174" s="258"/>
      <c r="U174" s="258"/>
      <c r="V174" s="258"/>
      <c r="W174" s="258"/>
      <c r="X174" s="259"/>
      <c r="Y174" s="14"/>
      <c r="Z174" s="14"/>
      <c r="AA174" s="14"/>
      <c r="AB174" s="14"/>
      <c r="AC174" s="14"/>
      <c r="AD174" s="14"/>
      <c r="AE174" s="14"/>
      <c r="AT174" s="260" t="s">
        <v>206</v>
      </c>
      <c r="AU174" s="260" t="s">
        <v>84</v>
      </c>
      <c r="AV174" s="14" t="s">
        <v>84</v>
      </c>
      <c r="AW174" s="14" t="s">
        <v>5</v>
      </c>
      <c r="AX174" s="14" t="s">
        <v>74</v>
      </c>
      <c r="AY174" s="260" t="s">
        <v>194</v>
      </c>
    </row>
    <row r="175" s="15" customFormat="1">
      <c r="A175" s="15"/>
      <c r="B175" s="261"/>
      <c r="C175" s="262"/>
      <c r="D175" s="241" t="s">
        <v>206</v>
      </c>
      <c r="E175" s="263" t="s">
        <v>20</v>
      </c>
      <c r="F175" s="264" t="s">
        <v>210</v>
      </c>
      <c r="G175" s="262"/>
      <c r="H175" s="265">
        <v>87.793999999999997</v>
      </c>
      <c r="I175" s="266"/>
      <c r="J175" s="266"/>
      <c r="K175" s="262"/>
      <c r="L175" s="262"/>
      <c r="M175" s="267"/>
      <c r="N175" s="268"/>
      <c r="O175" s="269"/>
      <c r="P175" s="269"/>
      <c r="Q175" s="269"/>
      <c r="R175" s="269"/>
      <c r="S175" s="269"/>
      <c r="T175" s="269"/>
      <c r="U175" s="269"/>
      <c r="V175" s="269"/>
      <c r="W175" s="269"/>
      <c r="X175" s="270"/>
      <c r="Y175" s="15"/>
      <c r="Z175" s="15"/>
      <c r="AA175" s="15"/>
      <c r="AB175" s="15"/>
      <c r="AC175" s="15"/>
      <c r="AD175" s="15"/>
      <c r="AE175" s="15"/>
      <c r="AT175" s="271" t="s">
        <v>206</v>
      </c>
      <c r="AU175" s="271" t="s">
        <v>84</v>
      </c>
      <c r="AV175" s="15" t="s">
        <v>202</v>
      </c>
      <c r="AW175" s="15" t="s">
        <v>5</v>
      </c>
      <c r="AX175" s="15" t="s">
        <v>82</v>
      </c>
      <c r="AY175" s="271" t="s">
        <v>194</v>
      </c>
    </row>
    <row r="176" s="2" customFormat="1" ht="24.15" customHeight="1">
      <c r="A176" s="41"/>
      <c r="B176" s="42"/>
      <c r="C176" s="220" t="s">
        <v>248</v>
      </c>
      <c r="D176" s="220" t="s">
        <v>197</v>
      </c>
      <c r="E176" s="221" t="s">
        <v>3130</v>
      </c>
      <c r="F176" s="222" t="s">
        <v>3131</v>
      </c>
      <c r="G176" s="223" t="s">
        <v>200</v>
      </c>
      <c r="H176" s="224">
        <v>67</v>
      </c>
      <c r="I176" s="225"/>
      <c r="J176" s="225"/>
      <c r="K176" s="226">
        <f>ROUND(P176*H176,2)</f>
        <v>0</v>
      </c>
      <c r="L176" s="222" t="s">
        <v>201</v>
      </c>
      <c r="M176" s="47"/>
      <c r="N176" s="227" t="s">
        <v>20</v>
      </c>
      <c r="O176" s="228" t="s">
        <v>43</v>
      </c>
      <c r="P176" s="229">
        <f>I176+J176</f>
        <v>0</v>
      </c>
      <c r="Q176" s="229">
        <f>ROUND(I176*H176,2)</f>
        <v>0</v>
      </c>
      <c r="R176" s="229">
        <f>ROUND(J176*H176,2)</f>
        <v>0</v>
      </c>
      <c r="S176" s="87"/>
      <c r="T176" s="230">
        <f>S176*H176</f>
        <v>0</v>
      </c>
      <c r="U176" s="230">
        <v>0</v>
      </c>
      <c r="V176" s="230">
        <f>U176*H176</f>
        <v>0</v>
      </c>
      <c r="W176" s="230">
        <v>0</v>
      </c>
      <c r="X176" s="231">
        <f>W176*H176</f>
        <v>0</v>
      </c>
      <c r="Y176" s="41"/>
      <c r="Z176" s="41"/>
      <c r="AA176" s="41"/>
      <c r="AB176" s="41"/>
      <c r="AC176" s="41"/>
      <c r="AD176" s="41"/>
      <c r="AE176" s="41"/>
      <c r="AR176" s="232" t="s">
        <v>202</v>
      </c>
      <c r="AT176" s="232" t="s">
        <v>197</v>
      </c>
      <c r="AU176" s="232" t="s">
        <v>84</v>
      </c>
      <c r="AY176" s="20" t="s">
        <v>194</v>
      </c>
      <c r="BE176" s="233">
        <f>IF(O176="základní",K176,0)</f>
        <v>0</v>
      </c>
      <c r="BF176" s="233">
        <f>IF(O176="snížená",K176,0)</f>
        <v>0</v>
      </c>
      <c r="BG176" s="233">
        <f>IF(O176="zákl. přenesená",K176,0)</f>
        <v>0</v>
      </c>
      <c r="BH176" s="233">
        <f>IF(O176="sníž. přenesená",K176,0)</f>
        <v>0</v>
      </c>
      <c r="BI176" s="233">
        <f>IF(O176="nulová",K176,0)</f>
        <v>0</v>
      </c>
      <c r="BJ176" s="20" t="s">
        <v>82</v>
      </c>
      <c r="BK176" s="233">
        <f>ROUND(P176*H176,2)</f>
        <v>0</v>
      </c>
      <c r="BL176" s="20" t="s">
        <v>202</v>
      </c>
      <c r="BM176" s="232" t="s">
        <v>3132</v>
      </c>
    </row>
    <row r="177" s="2" customFormat="1">
      <c r="A177" s="41"/>
      <c r="B177" s="42"/>
      <c r="C177" s="43"/>
      <c r="D177" s="234" t="s">
        <v>204</v>
      </c>
      <c r="E177" s="43"/>
      <c r="F177" s="235" t="s">
        <v>3133</v>
      </c>
      <c r="G177" s="43"/>
      <c r="H177" s="43"/>
      <c r="I177" s="236"/>
      <c r="J177" s="236"/>
      <c r="K177" s="43"/>
      <c r="L177" s="43"/>
      <c r="M177" s="47"/>
      <c r="N177" s="237"/>
      <c r="O177" s="238"/>
      <c r="P177" s="87"/>
      <c r="Q177" s="87"/>
      <c r="R177" s="87"/>
      <c r="S177" s="87"/>
      <c r="T177" s="87"/>
      <c r="U177" s="87"/>
      <c r="V177" s="87"/>
      <c r="W177" s="87"/>
      <c r="X177" s="88"/>
      <c r="Y177" s="41"/>
      <c r="Z177" s="41"/>
      <c r="AA177" s="41"/>
      <c r="AB177" s="41"/>
      <c r="AC177" s="41"/>
      <c r="AD177" s="41"/>
      <c r="AE177" s="41"/>
      <c r="AT177" s="20" t="s">
        <v>204</v>
      </c>
      <c r="AU177" s="20" t="s">
        <v>84</v>
      </c>
    </row>
    <row r="178" s="13" customFormat="1">
      <c r="A178" s="13"/>
      <c r="B178" s="239"/>
      <c r="C178" s="240"/>
      <c r="D178" s="241" t="s">
        <v>206</v>
      </c>
      <c r="E178" s="242" t="s">
        <v>20</v>
      </c>
      <c r="F178" s="243" t="s">
        <v>3125</v>
      </c>
      <c r="G178" s="240"/>
      <c r="H178" s="242" t="s">
        <v>20</v>
      </c>
      <c r="I178" s="244"/>
      <c r="J178" s="244"/>
      <c r="K178" s="240"/>
      <c r="L178" s="240"/>
      <c r="M178" s="245"/>
      <c r="N178" s="246"/>
      <c r="O178" s="247"/>
      <c r="P178" s="247"/>
      <c r="Q178" s="247"/>
      <c r="R178" s="247"/>
      <c r="S178" s="247"/>
      <c r="T178" s="247"/>
      <c r="U178" s="247"/>
      <c r="V178" s="247"/>
      <c r="W178" s="247"/>
      <c r="X178" s="248"/>
      <c r="Y178" s="13"/>
      <c r="Z178" s="13"/>
      <c r="AA178" s="13"/>
      <c r="AB178" s="13"/>
      <c r="AC178" s="13"/>
      <c r="AD178" s="13"/>
      <c r="AE178" s="13"/>
      <c r="AT178" s="249" t="s">
        <v>206</v>
      </c>
      <c r="AU178" s="249" t="s">
        <v>84</v>
      </c>
      <c r="AV178" s="13" t="s">
        <v>82</v>
      </c>
      <c r="AW178" s="13" t="s">
        <v>5</v>
      </c>
      <c r="AX178" s="13" t="s">
        <v>74</v>
      </c>
      <c r="AY178" s="249" t="s">
        <v>194</v>
      </c>
    </row>
    <row r="179" s="13" customFormat="1">
      <c r="A179" s="13"/>
      <c r="B179" s="239"/>
      <c r="C179" s="240"/>
      <c r="D179" s="241" t="s">
        <v>206</v>
      </c>
      <c r="E179" s="242" t="s">
        <v>20</v>
      </c>
      <c r="F179" s="243" t="s">
        <v>2775</v>
      </c>
      <c r="G179" s="240"/>
      <c r="H179" s="242" t="s">
        <v>20</v>
      </c>
      <c r="I179" s="244"/>
      <c r="J179" s="244"/>
      <c r="K179" s="240"/>
      <c r="L179" s="240"/>
      <c r="M179" s="245"/>
      <c r="N179" s="246"/>
      <c r="O179" s="247"/>
      <c r="P179" s="247"/>
      <c r="Q179" s="247"/>
      <c r="R179" s="247"/>
      <c r="S179" s="247"/>
      <c r="T179" s="247"/>
      <c r="U179" s="247"/>
      <c r="V179" s="247"/>
      <c r="W179" s="247"/>
      <c r="X179" s="248"/>
      <c r="Y179" s="13"/>
      <c r="Z179" s="13"/>
      <c r="AA179" s="13"/>
      <c r="AB179" s="13"/>
      <c r="AC179" s="13"/>
      <c r="AD179" s="13"/>
      <c r="AE179" s="13"/>
      <c r="AT179" s="249" t="s">
        <v>206</v>
      </c>
      <c r="AU179" s="249" t="s">
        <v>84</v>
      </c>
      <c r="AV179" s="13" t="s">
        <v>82</v>
      </c>
      <c r="AW179" s="13" t="s">
        <v>5</v>
      </c>
      <c r="AX179" s="13" t="s">
        <v>74</v>
      </c>
      <c r="AY179" s="249" t="s">
        <v>194</v>
      </c>
    </row>
    <row r="180" s="13" customFormat="1">
      <c r="A180" s="13"/>
      <c r="B180" s="239"/>
      <c r="C180" s="240"/>
      <c r="D180" s="241" t="s">
        <v>206</v>
      </c>
      <c r="E180" s="242" t="s">
        <v>20</v>
      </c>
      <c r="F180" s="243" t="s">
        <v>3134</v>
      </c>
      <c r="G180" s="240"/>
      <c r="H180" s="242" t="s">
        <v>20</v>
      </c>
      <c r="I180" s="244"/>
      <c r="J180" s="244"/>
      <c r="K180" s="240"/>
      <c r="L180" s="240"/>
      <c r="M180" s="245"/>
      <c r="N180" s="246"/>
      <c r="O180" s="247"/>
      <c r="P180" s="247"/>
      <c r="Q180" s="247"/>
      <c r="R180" s="247"/>
      <c r="S180" s="247"/>
      <c r="T180" s="247"/>
      <c r="U180" s="247"/>
      <c r="V180" s="247"/>
      <c r="W180" s="247"/>
      <c r="X180" s="248"/>
      <c r="Y180" s="13"/>
      <c r="Z180" s="13"/>
      <c r="AA180" s="13"/>
      <c r="AB180" s="13"/>
      <c r="AC180" s="13"/>
      <c r="AD180" s="13"/>
      <c r="AE180" s="13"/>
      <c r="AT180" s="249" t="s">
        <v>206</v>
      </c>
      <c r="AU180" s="249" t="s">
        <v>84</v>
      </c>
      <c r="AV180" s="13" t="s">
        <v>82</v>
      </c>
      <c r="AW180" s="13" t="s">
        <v>5</v>
      </c>
      <c r="AX180" s="13" t="s">
        <v>74</v>
      </c>
      <c r="AY180" s="249" t="s">
        <v>194</v>
      </c>
    </row>
    <row r="181" s="14" customFormat="1">
      <c r="A181" s="14"/>
      <c r="B181" s="250"/>
      <c r="C181" s="251"/>
      <c r="D181" s="241" t="s">
        <v>206</v>
      </c>
      <c r="E181" s="252" t="s">
        <v>20</v>
      </c>
      <c r="F181" s="253" t="s">
        <v>468</v>
      </c>
      <c r="G181" s="251"/>
      <c r="H181" s="254">
        <v>67</v>
      </c>
      <c r="I181" s="255"/>
      <c r="J181" s="255"/>
      <c r="K181" s="251"/>
      <c r="L181" s="251"/>
      <c r="M181" s="256"/>
      <c r="N181" s="257"/>
      <c r="O181" s="258"/>
      <c r="P181" s="258"/>
      <c r="Q181" s="258"/>
      <c r="R181" s="258"/>
      <c r="S181" s="258"/>
      <c r="T181" s="258"/>
      <c r="U181" s="258"/>
      <c r="V181" s="258"/>
      <c r="W181" s="258"/>
      <c r="X181" s="259"/>
      <c r="Y181" s="14"/>
      <c r="Z181" s="14"/>
      <c r="AA181" s="14"/>
      <c r="AB181" s="14"/>
      <c r="AC181" s="14"/>
      <c r="AD181" s="14"/>
      <c r="AE181" s="14"/>
      <c r="AT181" s="260" t="s">
        <v>206</v>
      </c>
      <c r="AU181" s="260" t="s">
        <v>84</v>
      </c>
      <c r="AV181" s="14" t="s">
        <v>84</v>
      </c>
      <c r="AW181" s="14" t="s">
        <v>5</v>
      </c>
      <c r="AX181" s="14" t="s">
        <v>74</v>
      </c>
      <c r="AY181" s="260" t="s">
        <v>194</v>
      </c>
    </row>
    <row r="182" s="15" customFormat="1">
      <c r="A182" s="15"/>
      <c r="B182" s="261"/>
      <c r="C182" s="262"/>
      <c r="D182" s="241" t="s">
        <v>206</v>
      </c>
      <c r="E182" s="263" t="s">
        <v>20</v>
      </c>
      <c r="F182" s="264" t="s">
        <v>210</v>
      </c>
      <c r="G182" s="262"/>
      <c r="H182" s="265">
        <v>67</v>
      </c>
      <c r="I182" s="266"/>
      <c r="J182" s="266"/>
      <c r="K182" s="262"/>
      <c r="L182" s="262"/>
      <c r="M182" s="267"/>
      <c r="N182" s="268"/>
      <c r="O182" s="269"/>
      <c r="P182" s="269"/>
      <c r="Q182" s="269"/>
      <c r="R182" s="269"/>
      <c r="S182" s="269"/>
      <c r="T182" s="269"/>
      <c r="U182" s="269"/>
      <c r="V182" s="269"/>
      <c r="W182" s="269"/>
      <c r="X182" s="270"/>
      <c r="Y182" s="15"/>
      <c r="Z182" s="15"/>
      <c r="AA182" s="15"/>
      <c r="AB182" s="15"/>
      <c r="AC182" s="15"/>
      <c r="AD182" s="15"/>
      <c r="AE182" s="15"/>
      <c r="AT182" s="271" t="s">
        <v>206</v>
      </c>
      <c r="AU182" s="271" t="s">
        <v>84</v>
      </c>
      <c r="AV182" s="15" t="s">
        <v>202</v>
      </c>
      <c r="AW182" s="15" t="s">
        <v>5</v>
      </c>
      <c r="AX182" s="15" t="s">
        <v>82</v>
      </c>
      <c r="AY182" s="271" t="s">
        <v>194</v>
      </c>
    </row>
    <row r="183" s="12" customFormat="1" ht="22.8" customHeight="1">
      <c r="A183" s="12"/>
      <c r="B183" s="203"/>
      <c r="C183" s="204"/>
      <c r="D183" s="205" t="s">
        <v>73</v>
      </c>
      <c r="E183" s="218" t="s">
        <v>2792</v>
      </c>
      <c r="F183" s="218" t="s">
        <v>2793</v>
      </c>
      <c r="G183" s="204"/>
      <c r="H183" s="204"/>
      <c r="I183" s="207"/>
      <c r="J183" s="207"/>
      <c r="K183" s="219">
        <f>BK183</f>
        <v>0</v>
      </c>
      <c r="L183" s="204"/>
      <c r="M183" s="209"/>
      <c r="N183" s="210"/>
      <c r="O183" s="211"/>
      <c r="P183" s="211"/>
      <c r="Q183" s="212">
        <f>SUM(Q184:Q308)</f>
        <v>0</v>
      </c>
      <c r="R183" s="212">
        <f>SUM(R184:R308)</f>
        <v>0</v>
      </c>
      <c r="S183" s="211"/>
      <c r="T183" s="213">
        <f>SUM(T184:T308)</f>
        <v>0</v>
      </c>
      <c r="U183" s="211"/>
      <c r="V183" s="213">
        <f>SUM(V184:V308)</f>
        <v>0</v>
      </c>
      <c r="W183" s="211"/>
      <c r="X183" s="214">
        <f>SUM(X184:X308)</f>
        <v>171.95440600000001</v>
      </c>
      <c r="Y183" s="12"/>
      <c r="Z183" s="12"/>
      <c r="AA183" s="12"/>
      <c r="AB183" s="12"/>
      <c r="AC183" s="12"/>
      <c r="AD183" s="12"/>
      <c r="AE183" s="12"/>
      <c r="AR183" s="215" t="s">
        <v>82</v>
      </c>
      <c r="AT183" s="216" t="s">
        <v>73</v>
      </c>
      <c r="AU183" s="216" t="s">
        <v>82</v>
      </c>
      <c r="AY183" s="215" t="s">
        <v>194</v>
      </c>
      <c r="BK183" s="217">
        <f>SUM(BK184:BK308)</f>
        <v>0</v>
      </c>
    </row>
    <row r="184" s="2" customFormat="1" ht="24.15" customHeight="1">
      <c r="A184" s="41"/>
      <c r="B184" s="42"/>
      <c r="C184" s="220" t="s">
        <v>266</v>
      </c>
      <c r="D184" s="220" t="s">
        <v>197</v>
      </c>
      <c r="E184" s="221" t="s">
        <v>2802</v>
      </c>
      <c r="F184" s="222" t="s">
        <v>2803</v>
      </c>
      <c r="G184" s="223" t="s">
        <v>218</v>
      </c>
      <c r="H184" s="224">
        <v>29.106000000000002</v>
      </c>
      <c r="I184" s="225"/>
      <c r="J184" s="225"/>
      <c r="K184" s="226">
        <f>ROUND(P184*H184,2)</f>
        <v>0</v>
      </c>
      <c r="L184" s="222" t="s">
        <v>201</v>
      </c>
      <c r="M184" s="47"/>
      <c r="N184" s="227" t="s">
        <v>20</v>
      </c>
      <c r="O184" s="228" t="s">
        <v>43</v>
      </c>
      <c r="P184" s="229">
        <f>I184+J184</f>
        <v>0</v>
      </c>
      <c r="Q184" s="229">
        <f>ROUND(I184*H184,2)</f>
        <v>0</v>
      </c>
      <c r="R184" s="229">
        <f>ROUND(J184*H184,2)</f>
        <v>0</v>
      </c>
      <c r="S184" s="87"/>
      <c r="T184" s="230">
        <f>S184*H184</f>
        <v>0</v>
      </c>
      <c r="U184" s="230">
        <v>0</v>
      </c>
      <c r="V184" s="230">
        <f>U184*H184</f>
        <v>0</v>
      </c>
      <c r="W184" s="230">
        <v>2</v>
      </c>
      <c r="X184" s="231">
        <f>W184*H184</f>
        <v>58.212000000000003</v>
      </c>
      <c r="Y184" s="41"/>
      <c r="Z184" s="41"/>
      <c r="AA184" s="41"/>
      <c r="AB184" s="41"/>
      <c r="AC184" s="41"/>
      <c r="AD184" s="41"/>
      <c r="AE184" s="41"/>
      <c r="AR184" s="232" t="s">
        <v>202</v>
      </c>
      <c r="AT184" s="232" t="s">
        <v>197</v>
      </c>
      <c r="AU184" s="232" t="s">
        <v>84</v>
      </c>
      <c r="AY184" s="20" t="s">
        <v>194</v>
      </c>
      <c r="BE184" s="233">
        <f>IF(O184="základní",K184,0)</f>
        <v>0</v>
      </c>
      <c r="BF184" s="233">
        <f>IF(O184="snížená",K184,0)</f>
        <v>0</v>
      </c>
      <c r="BG184" s="233">
        <f>IF(O184="zákl. přenesená",K184,0)</f>
        <v>0</v>
      </c>
      <c r="BH184" s="233">
        <f>IF(O184="sníž. přenesená",K184,0)</f>
        <v>0</v>
      </c>
      <c r="BI184" s="233">
        <f>IF(O184="nulová",K184,0)</f>
        <v>0</v>
      </c>
      <c r="BJ184" s="20" t="s">
        <v>82</v>
      </c>
      <c r="BK184" s="233">
        <f>ROUND(P184*H184,2)</f>
        <v>0</v>
      </c>
      <c r="BL184" s="20" t="s">
        <v>202</v>
      </c>
      <c r="BM184" s="232" t="s">
        <v>3135</v>
      </c>
    </row>
    <row r="185" s="2" customFormat="1">
      <c r="A185" s="41"/>
      <c r="B185" s="42"/>
      <c r="C185" s="43"/>
      <c r="D185" s="234" t="s">
        <v>204</v>
      </c>
      <c r="E185" s="43"/>
      <c r="F185" s="235" t="s">
        <v>2805</v>
      </c>
      <c r="G185" s="43"/>
      <c r="H185" s="43"/>
      <c r="I185" s="236"/>
      <c r="J185" s="236"/>
      <c r="K185" s="43"/>
      <c r="L185" s="43"/>
      <c r="M185" s="47"/>
      <c r="N185" s="237"/>
      <c r="O185" s="238"/>
      <c r="P185" s="87"/>
      <c r="Q185" s="87"/>
      <c r="R185" s="87"/>
      <c r="S185" s="87"/>
      <c r="T185" s="87"/>
      <c r="U185" s="87"/>
      <c r="V185" s="87"/>
      <c r="W185" s="87"/>
      <c r="X185" s="88"/>
      <c r="Y185" s="41"/>
      <c r="Z185" s="41"/>
      <c r="AA185" s="41"/>
      <c r="AB185" s="41"/>
      <c r="AC185" s="41"/>
      <c r="AD185" s="41"/>
      <c r="AE185" s="41"/>
      <c r="AT185" s="20" t="s">
        <v>204</v>
      </c>
      <c r="AU185" s="20" t="s">
        <v>84</v>
      </c>
    </row>
    <row r="186" s="13" customFormat="1">
      <c r="A186" s="13"/>
      <c r="B186" s="239"/>
      <c r="C186" s="240"/>
      <c r="D186" s="241" t="s">
        <v>206</v>
      </c>
      <c r="E186" s="242" t="s">
        <v>20</v>
      </c>
      <c r="F186" s="243" t="s">
        <v>3125</v>
      </c>
      <c r="G186" s="240"/>
      <c r="H186" s="242" t="s">
        <v>20</v>
      </c>
      <c r="I186" s="244"/>
      <c r="J186" s="244"/>
      <c r="K186" s="240"/>
      <c r="L186" s="240"/>
      <c r="M186" s="245"/>
      <c r="N186" s="246"/>
      <c r="O186" s="247"/>
      <c r="P186" s="247"/>
      <c r="Q186" s="247"/>
      <c r="R186" s="247"/>
      <c r="S186" s="247"/>
      <c r="T186" s="247"/>
      <c r="U186" s="247"/>
      <c r="V186" s="247"/>
      <c r="W186" s="247"/>
      <c r="X186" s="248"/>
      <c r="Y186" s="13"/>
      <c r="Z186" s="13"/>
      <c r="AA186" s="13"/>
      <c r="AB186" s="13"/>
      <c r="AC186" s="13"/>
      <c r="AD186" s="13"/>
      <c r="AE186" s="13"/>
      <c r="AT186" s="249" t="s">
        <v>206</v>
      </c>
      <c r="AU186" s="249" t="s">
        <v>84</v>
      </c>
      <c r="AV186" s="13" t="s">
        <v>82</v>
      </c>
      <c r="AW186" s="13" t="s">
        <v>5</v>
      </c>
      <c r="AX186" s="13" t="s">
        <v>74</v>
      </c>
      <c r="AY186" s="249" t="s">
        <v>194</v>
      </c>
    </row>
    <row r="187" s="13" customFormat="1">
      <c r="A187" s="13"/>
      <c r="B187" s="239"/>
      <c r="C187" s="240"/>
      <c r="D187" s="241" t="s">
        <v>206</v>
      </c>
      <c r="E187" s="242" t="s">
        <v>20</v>
      </c>
      <c r="F187" s="243" t="s">
        <v>3136</v>
      </c>
      <c r="G187" s="240"/>
      <c r="H187" s="242" t="s">
        <v>20</v>
      </c>
      <c r="I187" s="244"/>
      <c r="J187" s="244"/>
      <c r="K187" s="240"/>
      <c r="L187" s="240"/>
      <c r="M187" s="245"/>
      <c r="N187" s="246"/>
      <c r="O187" s="247"/>
      <c r="P187" s="247"/>
      <c r="Q187" s="247"/>
      <c r="R187" s="247"/>
      <c r="S187" s="247"/>
      <c r="T187" s="247"/>
      <c r="U187" s="247"/>
      <c r="V187" s="247"/>
      <c r="W187" s="247"/>
      <c r="X187" s="248"/>
      <c r="Y187" s="13"/>
      <c r="Z187" s="13"/>
      <c r="AA187" s="13"/>
      <c r="AB187" s="13"/>
      <c r="AC187" s="13"/>
      <c r="AD187" s="13"/>
      <c r="AE187" s="13"/>
      <c r="AT187" s="249" t="s">
        <v>206</v>
      </c>
      <c r="AU187" s="249" t="s">
        <v>84</v>
      </c>
      <c r="AV187" s="13" t="s">
        <v>82</v>
      </c>
      <c r="AW187" s="13" t="s">
        <v>5</v>
      </c>
      <c r="AX187" s="13" t="s">
        <v>74</v>
      </c>
      <c r="AY187" s="249" t="s">
        <v>194</v>
      </c>
    </row>
    <row r="188" s="13" customFormat="1">
      <c r="A188" s="13"/>
      <c r="B188" s="239"/>
      <c r="C188" s="240"/>
      <c r="D188" s="241" t="s">
        <v>206</v>
      </c>
      <c r="E188" s="242" t="s">
        <v>20</v>
      </c>
      <c r="F188" s="243" t="s">
        <v>3137</v>
      </c>
      <c r="G188" s="240"/>
      <c r="H188" s="242" t="s">
        <v>20</v>
      </c>
      <c r="I188" s="244"/>
      <c r="J188" s="244"/>
      <c r="K188" s="240"/>
      <c r="L188" s="240"/>
      <c r="M188" s="245"/>
      <c r="N188" s="246"/>
      <c r="O188" s="247"/>
      <c r="P188" s="247"/>
      <c r="Q188" s="247"/>
      <c r="R188" s="247"/>
      <c r="S188" s="247"/>
      <c r="T188" s="247"/>
      <c r="U188" s="247"/>
      <c r="V188" s="247"/>
      <c r="W188" s="247"/>
      <c r="X188" s="248"/>
      <c r="Y188" s="13"/>
      <c r="Z188" s="13"/>
      <c r="AA188" s="13"/>
      <c r="AB188" s="13"/>
      <c r="AC188" s="13"/>
      <c r="AD188" s="13"/>
      <c r="AE188" s="13"/>
      <c r="AT188" s="249" t="s">
        <v>206</v>
      </c>
      <c r="AU188" s="249" t="s">
        <v>84</v>
      </c>
      <c r="AV188" s="13" t="s">
        <v>82</v>
      </c>
      <c r="AW188" s="13" t="s">
        <v>5</v>
      </c>
      <c r="AX188" s="13" t="s">
        <v>74</v>
      </c>
      <c r="AY188" s="249" t="s">
        <v>194</v>
      </c>
    </row>
    <row r="189" s="14" customFormat="1">
      <c r="A189" s="14"/>
      <c r="B189" s="250"/>
      <c r="C189" s="251"/>
      <c r="D189" s="241" t="s">
        <v>206</v>
      </c>
      <c r="E189" s="252" t="s">
        <v>20</v>
      </c>
      <c r="F189" s="253" t="s">
        <v>3138</v>
      </c>
      <c r="G189" s="251"/>
      <c r="H189" s="254">
        <v>25.117999999999999</v>
      </c>
      <c r="I189" s="255"/>
      <c r="J189" s="255"/>
      <c r="K189" s="251"/>
      <c r="L189" s="251"/>
      <c r="M189" s="256"/>
      <c r="N189" s="257"/>
      <c r="O189" s="258"/>
      <c r="P189" s="258"/>
      <c r="Q189" s="258"/>
      <c r="R189" s="258"/>
      <c r="S189" s="258"/>
      <c r="T189" s="258"/>
      <c r="U189" s="258"/>
      <c r="V189" s="258"/>
      <c r="W189" s="258"/>
      <c r="X189" s="259"/>
      <c r="Y189" s="14"/>
      <c r="Z189" s="14"/>
      <c r="AA189" s="14"/>
      <c r="AB189" s="14"/>
      <c r="AC189" s="14"/>
      <c r="AD189" s="14"/>
      <c r="AE189" s="14"/>
      <c r="AT189" s="260" t="s">
        <v>206</v>
      </c>
      <c r="AU189" s="260" t="s">
        <v>84</v>
      </c>
      <c r="AV189" s="14" t="s">
        <v>84</v>
      </c>
      <c r="AW189" s="14" t="s">
        <v>5</v>
      </c>
      <c r="AX189" s="14" t="s">
        <v>74</v>
      </c>
      <c r="AY189" s="260" t="s">
        <v>194</v>
      </c>
    </row>
    <row r="190" s="13" customFormat="1">
      <c r="A190" s="13"/>
      <c r="B190" s="239"/>
      <c r="C190" s="240"/>
      <c r="D190" s="241" t="s">
        <v>206</v>
      </c>
      <c r="E190" s="242" t="s">
        <v>20</v>
      </c>
      <c r="F190" s="243" t="s">
        <v>3139</v>
      </c>
      <c r="G190" s="240"/>
      <c r="H190" s="242" t="s">
        <v>20</v>
      </c>
      <c r="I190" s="244"/>
      <c r="J190" s="244"/>
      <c r="K190" s="240"/>
      <c r="L190" s="240"/>
      <c r="M190" s="245"/>
      <c r="N190" s="246"/>
      <c r="O190" s="247"/>
      <c r="P190" s="247"/>
      <c r="Q190" s="247"/>
      <c r="R190" s="247"/>
      <c r="S190" s="247"/>
      <c r="T190" s="247"/>
      <c r="U190" s="247"/>
      <c r="V190" s="247"/>
      <c r="W190" s="247"/>
      <c r="X190" s="248"/>
      <c r="Y190" s="13"/>
      <c r="Z190" s="13"/>
      <c r="AA190" s="13"/>
      <c r="AB190" s="13"/>
      <c r="AC190" s="13"/>
      <c r="AD190" s="13"/>
      <c r="AE190" s="13"/>
      <c r="AT190" s="249" t="s">
        <v>206</v>
      </c>
      <c r="AU190" s="249" t="s">
        <v>84</v>
      </c>
      <c r="AV190" s="13" t="s">
        <v>82</v>
      </c>
      <c r="AW190" s="13" t="s">
        <v>5</v>
      </c>
      <c r="AX190" s="13" t="s">
        <v>74</v>
      </c>
      <c r="AY190" s="249" t="s">
        <v>194</v>
      </c>
    </row>
    <row r="191" s="13" customFormat="1">
      <c r="A191" s="13"/>
      <c r="B191" s="239"/>
      <c r="C191" s="240"/>
      <c r="D191" s="241" t="s">
        <v>206</v>
      </c>
      <c r="E191" s="242" t="s">
        <v>20</v>
      </c>
      <c r="F191" s="243" t="s">
        <v>3125</v>
      </c>
      <c r="G191" s="240"/>
      <c r="H191" s="242" t="s">
        <v>20</v>
      </c>
      <c r="I191" s="244"/>
      <c r="J191" s="244"/>
      <c r="K191" s="240"/>
      <c r="L191" s="240"/>
      <c r="M191" s="245"/>
      <c r="N191" s="246"/>
      <c r="O191" s="247"/>
      <c r="P191" s="247"/>
      <c r="Q191" s="247"/>
      <c r="R191" s="247"/>
      <c r="S191" s="247"/>
      <c r="T191" s="247"/>
      <c r="U191" s="247"/>
      <c r="V191" s="247"/>
      <c r="W191" s="247"/>
      <c r="X191" s="248"/>
      <c r="Y191" s="13"/>
      <c r="Z191" s="13"/>
      <c r="AA191" s="13"/>
      <c r="AB191" s="13"/>
      <c r="AC191" s="13"/>
      <c r="AD191" s="13"/>
      <c r="AE191" s="13"/>
      <c r="AT191" s="249" t="s">
        <v>206</v>
      </c>
      <c r="AU191" s="249" t="s">
        <v>84</v>
      </c>
      <c r="AV191" s="13" t="s">
        <v>82</v>
      </c>
      <c r="AW191" s="13" t="s">
        <v>5</v>
      </c>
      <c r="AX191" s="13" t="s">
        <v>74</v>
      </c>
      <c r="AY191" s="249" t="s">
        <v>194</v>
      </c>
    </row>
    <row r="192" s="13" customFormat="1">
      <c r="A192" s="13"/>
      <c r="B192" s="239"/>
      <c r="C192" s="240"/>
      <c r="D192" s="241" t="s">
        <v>206</v>
      </c>
      <c r="E192" s="242" t="s">
        <v>20</v>
      </c>
      <c r="F192" s="243" t="s">
        <v>3136</v>
      </c>
      <c r="G192" s="240"/>
      <c r="H192" s="242" t="s">
        <v>20</v>
      </c>
      <c r="I192" s="244"/>
      <c r="J192" s="244"/>
      <c r="K192" s="240"/>
      <c r="L192" s="240"/>
      <c r="M192" s="245"/>
      <c r="N192" s="246"/>
      <c r="O192" s="247"/>
      <c r="P192" s="247"/>
      <c r="Q192" s="247"/>
      <c r="R192" s="247"/>
      <c r="S192" s="247"/>
      <c r="T192" s="247"/>
      <c r="U192" s="247"/>
      <c r="V192" s="247"/>
      <c r="W192" s="247"/>
      <c r="X192" s="248"/>
      <c r="Y192" s="13"/>
      <c r="Z192" s="13"/>
      <c r="AA192" s="13"/>
      <c r="AB192" s="13"/>
      <c r="AC192" s="13"/>
      <c r="AD192" s="13"/>
      <c r="AE192" s="13"/>
      <c r="AT192" s="249" t="s">
        <v>206</v>
      </c>
      <c r="AU192" s="249" t="s">
        <v>84</v>
      </c>
      <c r="AV192" s="13" t="s">
        <v>82</v>
      </c>
      <c r="AW192" s="13" t="s">
        <v>5</v>
      </c>
      <c r="AX192" s="13" t="s">
        <v>74</v>
      </c>
      <c r="AY192" s="249" t="s">
        <v>194</v>
      </c>
    </row>
    <row r="193" s="13" customFormat="1">
      <c r="A193" s="13"/>
      <c r="B193" s="239"/>
      <c r="C193" s="240"/>
      <c r="D193" s="241" t="s">
        <v>206</v>
      </c>
      <c r="E193" s="242" t="s">
        <v>20</v>
      </c>
      <c r="F193" s="243" t="s">
        <v>3140</v>
      </c>
      <c r="G193" s="240"/>
      <c r="H193" s="242" t="s">
        <v>20</v>
      </c>
      <c r="I193" s="244"/>
      <c r="J193" s="244"/>
      <c r="K193" s="240"/>
      <c r="L193" s="240"/>
      <c r="M193" s="245"/>
      <c r="N193" s="246"/>
      <c r="O193" s="247"/>
      <c r="P193" s="247"/>
      <c r="Q193" s="247"/>
      <c r="R193" s="247"/>
      <c r="S193" s="247"/>
      <c r="T193" s="247"/>
      <c r="U193" s="247"/>
      <c r="V193" s="247"/>
      <c r="W193" s="247"/>
      <c r="X193" s="248"/>
      <c r="Y193" s="13"/>
      <c r="Z193" s="13"/>
      <c r="AA193" s="13"/>
      <c r="AB193" s="13"/>
      <c r="AC193" s="13"/>
      <c r="AD193" s="13"/>
      <c r="AE193" s="13"/>
      <c r="AT193" s="249" t="s">
        <v>206</v>
      </c>
      <c r="AU193" s="249" t="s">
        <v>84</v>
      </c>
      <c r="AV193" s="13" t="s">
        <v>82</v>
      </c>
      <c r="AW193" s="13" t="s">
        <v>5</v>
      </c>
      <c r="AX193" s="13" t="s">
        <v>74</v>
      </c>
      <c r="AY193" s="249" t="s">
        <v>194</v>
      </c>
    </row>
    <row r="194" s="14" customFormat="1">
      <c r="A194" s="14"/>
      <c r="B194" s="250"/>
      <c r="C194" s="251"/>
      <c r="D194" s="241" t="s">
        <v>206</v>
      </c>
      <c r="E194" s="252" t="s">
        <v>20</v>
      </c>
      <c r="F194" s="253" t="s">
        <v>3141</v>
      </c>
      <c r="G194" s="251"/>
      <c r="H194" s="254">
        <v>3.988</v>
      </c>
      <c r="I194" s="255"/>
      <c r="J194" s="255"/>
      <c r="K194" s="251"/>
      <c r="L194" s="251"/>
      <c r="M194" s="256"/>
      <c r="N194" s="257"/>
      <c r="O194" s="258"/>
      <c r="P194" s="258"/>
      <c r="Q194" s="258"/>
      <c r="R194" s="258"/>
      <c r="S194" s="258"/>
      <c r="T194" s="258"/>
      <c r="U194" s="258"/>
      <c r="V194" s="258"/>
      <c r="W194" s="258"/>
      <c r="X194" s="259"/>
      <c r="Y194" s="14"/>
      <c r="Z194" s="14"/>
      <c r="AA194" s="14"/>
      <c r="AB194" s="14"/>
      <c r="AC194" s="14"/>
      <c r="AD194" s="14"/>
      <c r="AE194" s="14"/>
      <c r="AT194" s="260" t="s">
        <v>206</v>
      </c>
      <c r="AU194" s="260" t="s">
        <v>84</v>
      </c>
      <c r="AV194" s="14" t="s">
        <v>84</v>
      </c>
      <c r="AW194" s="14" t="s">
        <v>5</v>
      </c>
      <c r="AX194" s="14" t="s">
        <v>74</v>
      </c>
      <c r="AY194" s="260" t="s">
        <v>194</v>
      </c>
    </row>
    <row r="195" s="13" customFormat="1">
      <c r="A195" s="13"/>
      <c r="B195" s="239"/>
      <c r="C195" s="240"/>
      <c r="D195" s="241" t="s">
        <v>206</v>
      </c>
      <c r="E195" s="242" t="s">
        <v>20</v>
      </c>
      <c r="F195" s="243" t="s">
        <v>3142</v>
      </c>
      <c r="G195" s="240"/>
      <c r="H195" s="242" t="s">
        <v>20</v>
      </c>
      <c r="I195" s="244"/>
      <c r="J195" s="244"/>
      <c r="K195" s="240"/>
      <c r="L195" s="240"/>
      <c r="M195" s="245"/>
      <c r="N195" s="246"/>
      <c r="O195" s="247"/>
      <c r="P195" s="247"/>
      <c r="Q195" s="247"/>
      <c r="R195" s="247"/>
      <c r="S195" s="247"/>
      <c r="T195" s="247"/>
      <c r="U195" s="247"/>
      <c r="V195" s="247"/>
      <c r="W195" s="247"/>
      <c r="X195" s="248"/>
      <c r="Y195" s="13"/>
      <c r="Z195" s="13"/>
      <c r="AA195" s="13"/>
      <c r="AB195" s="13"/>
      <c r="AC195" s="13"/>
      <c r="AD195" s="13"/>
      <c r="AE195" s="13"/>
      <c r="AT195" s="249" t="s">
        <v>206</v>
      </c>
      <c r="AU195" s="249" t="s">
        <v>84</v>
      </c>
      <c r="AV195" s="13" t="s">
        <v>82</v>
      </c>
      <c r="AW195" s="13" t="s">
        <v>5</v>
      </c>
      <c r="AX195" s="13" t="s">
        <v>74</v>
      </c>
      <c r="AY195" s="249" t="s">
        <v>194</v>
      </c>
    </row>
    <row r="196" s="15" customFormat="1">
      <c r="A196" s="15"/>
      <c r="B196" s="261"/>
      <c r="C196" s="262"/>
      <c r="D196" s="241" t="s">
        <v>206</v>
      </c>
      <c r="E196" s="263" t="s">
        <v>20</v>
      </c>
      <c r="F196" s="264" t="s">
        <v>210</v>
      </c>
      <c r="G196" s="262"/>
      <c r="H196" s="265">
        <v>29.105999999999998</v>
      </c>
      <c r="I196" s="266"/>
      <c r="J196" s="266"/>
      <c r="K196" s="262"/>
      <c r="L196" s="262"/>
      <c r="M196" s="267"/>
      <c r="N196" s="268"/>
      <c r="O196" s="269"/>
      <c r="P196" s="269"/>
      <c r="Q196" s="269"/>
      <c r="R196" s="269"/>
      <c r="S196" s="269"/>
      <c r="T196" s="269"/>
      <c r="U196" s="269"/>
      <c r="V196" s="269"/>
      <c r="W196" s="269"/>
      <c r="X196" s="270"/>
      <c r="Y196" s="15"/>
      <c r="Z196" s="15"/>
      <c r="AA196" s="15"/>
      <c r="AB196" s="15"/>
      <c r="AC196" s="15"/>
      <c r="AD196" s="15"/>
      <c r="AE196" s="15"/>
      <c r="AT196" s="271" t="s">
        <v>206</v>
      </c>
      <c r="AU196" s="271" t="s">
        <v>84</v>
      </c>
      <c r="AV196" s="15" t="s">
        <v>202</v>
      </c>
      <c r="AW196" s="15" t="s">
        <v>5</v>
      </c>
      <c r="AX196" s="15" t="s">
        <v>82</v>
      </c>
      <c r="AY196" s="271" t="s">
        <v>194</v>
      </c>
    </row>
    <row r="197" s="2" customFormat="1" ht="24.15" customHeight="1">
      <c r="A197" s="41"/>
      <c r="B197" s="42"/>
      <c r="C197" s="220" t="s">
        <v>259</v>
      </c>
      <c r="D197" s="220" t="s">
        <v>197</v>
      </c>
      <c r="E197" s="221" t="s">
        <v>2811</v>
      </c>
      <c r="F197" s="222" t="s">
        <v>2812</v>
      </c>
      <c r="G197" s="223" t="s">
        <v>218</v>
      </c>
      <c r="H197" s="224">
        <v>11.048</v>
      </c>
      <c r="I197" s="225"/>
      <c r="J197" s="225"/>
      <c r="K197" s="226">
        <f>ROUND(P197*H197,2)</f>
        <v>0</v>
      </c>
      <c r="L197" s="222" t="s">
        <v>201</v>
      </c>
      <c r="M197" s="47"/>
      <c r="N197" s="227" t="s">
        <v>20</v>
      </c>
      <c r="O197" s="228" t="s">
        <v>43</v>
      </c>
      <c r="P197" s="229">
        <f>I197+J197</f>
        <v>0</v>
      </c>
      <c r="Q197" s="229">
        <f>ROUND(I197*H197,2)</f>
        <v>0</v>
      </c>
      <c r="R197" s="229">
        <f>ROUND(J197*H197,2)</f>
        <v>0</v>
      </c>
      <c r="S197" s="87"/>
      <c r="T197" s="230">
        <f>S197*H197</f>
        <v>0</v>
      </c>
      <c r="U197" s="230">
        <v>0</v>
      </c>
      <c r="V197" s="230">
        <f>U197*H197</f>
        <v>0</v>
      </c>
      <c r="W197" s="230">
        <v>2.3999999999999999</v>
      </c>
      <c r="X197" s="231">
        <f>W197*H197</f>
        <v>26.5152</v>
      </c>
      <c r="Y197" s="41"/>
      <c r="Z197" s="41"/>
      <c r="AA197" s="41"/>
      <c r="AB197" s="41"/>
      <c r="AC197" s="41"/>
      <c r="AD197" s="41"/>
      <c r="AE197" s="41"/>
      <c r="AR197" s="232" t="s">
        <v>202</v>
      </c>
      <c r="AT197" s="232" t="s">
        <v>197</v>
      </c>
      <c r="AU197" s="232" t="s">
        <v>84</v>
      </c>
      <c r="AY197" s="20" t="s">
        <v>194</v>
      </c>
      <c r="BE197" s="233">
        <f>IF(O197="základní",K197,0)</f>
        <v>0</v>
      </c>
      <c r="BF197" s="233">
        <f>IF(O197="snížená",K197,0)</f>
        <v>0</v>
      </c>
      <c r="BG197" s="233">
        <f>IF(O197="zákl. přenesená",K197,0)</f>
        <v>0</v>
      </c>
      <c r="BH197" s="233">
        <f>IF(O197="sníž. přenesená",K197,0)</f>
        <v>0</v>
      </c>
      <c r="BI197" s="233">
        <f>IF(O197="nulová",K197,0)</f>
        <v>0</v>
      </c>
      <c r="BJ197" s="20" t="s">
        <v>82</v>
      </c>
      <c r="BK197" s="233">
        <f>ROUND(P197*H197,2)</f>
        <v>0</v>
      </c>
      <c r="BL197" s="20" t="s">
        <v>202</v>
      </c>
      <c r="BM197" s="232" t="s">
        <v>3143</v>
      </c>
    </row>
    <row r="198" s="2" customFormat="1">
      <c r="A198" s="41"/>
      <c r="B198" s="42"/>
      <c r="C198" s="43"/>
      <c r="D198" s="234" t="s">
        <v>204</v>
      </c>
      <c r="E198" s="43"/>
      <c r="F198" s="235" t="s">
        <v>2814</v>
      </c>
      <c r="G198" s="43"/>
      <c r="H198" s="43"/>
      <c r="I198" s="236"/>
      <c r="J198" s="236"/>
      <c r="K198" s="43"/>
      <c r="L198" s="43"/>
      <c r="M198" s="47"/>
      <c r="N198" s="237"/>
      <c r="O198" s="238"/>
      <c r="P198" s="87"/>
      <c r="Q198" s="87"/>
      <c r="R198" s="87"/>
      <c r="S198" s="87"/>
      <c r="T198" s="87"/>
      <c r="U198" s="87"/>
      <c r="V198" s="87"/>
      <c r="W198" s="87"/>
      <c r="X198" s="88"/>
      <c r="Y198" s="41"/>
      <c r="Z198" s="41"/>
      <c r="AA198" s="41"/>
      <c r="AB198" s="41"/>
      <c r="AC198" s="41"/>
      <c r="AD198" s="41"/>
      <c r="AE198" s="41"/>
      <c r="AT198" s="20" t="s">
        <v>204</v>
      </c>
      <c r="AU198" s="20" t="s">
        <v>84</v>
      </c>
    </row>
    <row r="199" s="13" customFormat="1">
      <c r="A199" s="13"/>
      <c r="B199" s="239"/>
      <c r="C199" s="240"/>
      <c r="D199" s="241" t="s">
        <v>206</v>
      </c>
      <c r="E199" s="242" t="s">
        <v>20</v>
      </c>
      <c r="F199" s="243" t="s">
        <v>3125</v>
      </c>
      <c r="G199" s="240"/>
      <c r="H199" s="242" t="s">
        <v>20</v>
      </c>
      <c r="I199" s="244"/>
      <c r="J199" s="244"/>
      <c r="K199" s="240"/>
      <c r="L199" s="240"/>
      <c r="M199" s="245"/>
      <c r="N199" s="246"/>
      <c r="O199" s="247"/>
      <c r="P199" s="247"/>
      <c r="Q199" s="247"/>
      <c r="R199" s="247"/>
      <c r="S199" s="247"/>
      <c r="T199" s="247"/>
      <c r="U199" s="247"/>
      <c r="V199" s="247"/>
      <c r="W199" s="247"/>
      <c r="X199" s="248"/>
      <c r="Y199" s="13"/>
      <c r="Z199" s="13"/>
      <c r="AA199" s="13"/>
      <c r="AB199" s="13"/>
      <c r="AC199" s="13"/>
      <c r="AD199" s="13"/>
      <c r="AE199" s="13"/>
      <c r="AT199" s="249" t="s">
        <v>206</v>
      </c>
      <c r="AU199" s="249" t="s">
        <v>84</v>
      </c>
      <c r="AV199" s="13" t="s">
        <v>82</v>
      </c>
      <c r="AW199" s="13" t="s">
        <v>5</v>
      </c>
      <c r="AX199" s="13" t="s">
        <v>74</v>
      </c>
      <c r="AY199" s="249" t="s">
        <v>194</v>
      </c>
    </row>
    <row r="200" s="13" customFormat="1">
      <c r="A200" s="13"/>
      <c r="B200" s="239"/>
      <c r="C200" s="240"/>
      <c r="D200" s="241" t="s">
        <v>206</v>
      </c>
      <c r="E200" s="242" t="s">
        <v>20</v>
      </c>
      <c r="F200" s="243" t="s">
        <v>1037</v>
      </c>
      <c r="G200" s="240"/>
      <c r="H200" s="242" t="s">
        <v>20</v>
      </c>
      <c r="I200" s="244"/>
      <c r="J200" s="244"/>
      <c r="K200" s="240"/>
      <c r="L200" s="240"/>
      <c r="M200" s="245"/>
      <c r="N200" s="246"/>
      <c r="O200" s="247"/>
      <c r="P200" s="247"/>
      <c r="Q200" s="247"/>
      <c r="R200" s="247"/>
      <c r="S200" s="247"/>
      <c r="T200" s="247"/>
      <c r="U200" s="247"/>
      <c r="V200" s="247"/>
      <c r="W200" s="247"/>
      <c r="X200" s="248"/>
      <c r="Y200" s="13"/>
      <c r="Z200" s="13"/>
      <c r="AA200" s="13"/>
      <c r="AB200" s="13"/>
      <c r="AC200" s="13"/>
      <c r="AD200" s="13"/>
      <c r="AE200" s="13"/>
      <c r="AT200" s="249" t="s">
        <v>206</v>
      </c>
      <c r="AU200" s="249" t="s">
        <v>84</v>
      </c>
      <c r="AV200" s="13" t="s">
        <v>82</v>
      </c>
      <c r="AW200" s="13" t="s">
        <v>5</v>
      </c>
      <c r="AX200" s="13" t="s">
        <v>74</v>
      </c>
      <c r="AY200" s="249" t="s">
        <v>194</v>
      </c>
    </row>
    <row r="201" s="13" customFormat="1">
      <c r="A201" s="13"/>
      <c r="B201" s="239"/>
      <c r="C201" s="240"/>
      <c r="D201" s="241" t="s">
        <v>206</v>
      </c>
      <c r="E201" s="242" t="s">
        <v>20</v>
      </c>
      <c r="F201" s="243" t="s">
        <v>3144</v>
      </c>
      <c r="G201" s="240"/>
      <c r="H201" s="242" t="s">
        <v>20</v>
      </c>
      <c r="I201" s="244"/>
      <c r="J201" s="244"/>
      <c r="K201" s="240"/>
      <c r="L201" s="240"/>
      <c r="M201" s="245"/>
      <c r="N201" s="246"/>
      <c r="O201" s="247"/>
      <c r="P201" s="247"/>
      <c r="Q201" s="247"/>
      <c r="R201" s="247"/>
      <c r="S201" s="247"/>
      <c r="T201" s="247"/>
      <c r="U201" s="247"/>
      <c r="V201" s="247"/>
      <c r="W201" s="247"/>
      <c r="X201" s="248"/>
      <c r="Y201" s="13"/>
      <c r="Z201" s="13"/>
      <c r="AA201" s="13"/>
      <c r="AB201" s="13"/>
      <c r="AC201" s="13"/>
      <c r="AD201" s="13"/>
      <c r="AE201" s="13"/>
      <c r="AT201" s="249" t="s">
        <v>206</v>
      </c>
      <c r="AU201" s="249" t="s">
        <v>84</v>
      </c>
      <c r="AV201" s="13" t="s">
        <v>82</v>
      </c>
      <c r="AW201" s="13" t="s">
        <v>5</v>
      </c>
      <c r="AX201" s="13" t="s">
        <v>74</v>
      </c>
      <c r="AY201" s="249" t="s">
        <v>194</v>
      </c>
    </row>
    <row r="202" s="14" customFormat="1">
      <c r="A202" s="14"/>
      <c r="B202" s="250"/>
      <c r="C202" s="251"/>
      <c r="D202" s="241" t="s">
        <v>206</v>
      </c>
      <c r="E202" s="252" t="s">
        <v>20</v>
      </c>
      <c r="F202" s="253" t="s">
        <v>3145</v>
      </c>
      <c r="G202" s="251"/>
      <c r="H202" s="254">
        <v>11.048</v>
      </c>
      <c r="I202" s="255"/>
      <c r="J202" s="255"/>
      <c r="K202" s="251"/>
      <c r="L202" s="251"/>
      <c r="M202" s="256"/>
      <c r="N202" s="257"/>
      <c r="O202" s="258"/>
      <c r="P202" s="258"/>
      <c r="Q202" s="258"/>
      <c r="R202" s="258"/>
      <c r="S202" s="258"/>
      <c r="T202" s="258"/>
      <c r="U202" s="258"/>
      <c r="V202" s="258"/>
      <c r="W202" s="258"/>
      <c r="X202" s="259"/>
      <c r="Y202" s="14"/>
      <c r="Z202" s="14"/>
      <c r="AA202" s="14"/>
      <c r="AB202" s="14"/>
      <c r="AC202" s="14"/>
      <c r="AD202" s="14"/>
      <c r="AE202" s="14"/>
      <c r="AT202" s="260" t="s">
        <v>206</v>
      </c>
      <c r="AU202" s="260" t="s">
        <v>84</v>
      </c>
      <c r="AV202" s="14" t="s">
        <v>84</v>
      </c>
      <c r="AW202" s="14" t="s">
        <v>5</v>
      </c>
      <c r="AX202" s="14" t="s">
        <v>74</v>
      </c>
      <c r="AY202" s="260" t="s">
        <v>194</v>
      </c>
    </row>
    <row r="203" s="15" customFormat="1">
      <c r="A203" s="15"/>
      <c r="B203" s="261"/>
      <c r="C203" s="262"/>
      <c r="D203" s="241" t="s">
        <v>206</v>
      </c>
      <c r="E203" s="263" t="s">
        <v>20</v>
      </c>
      <c r="F203" s="264" t="s">
        <v>210</v>
      </c>
      <c r="G203" s="262"/>
      <c r="H203" s="265">
        <v>11.048</v>
      </c>
      <c r="I203" s="266"/>
      <c r="J203" s="266"/>
      <c r="K203" s="262"/>
      <c r="L203" s="262"/>
      <c r="M203" s="267"/>
      <c r="N203" s="268"/>
      <c r="O203" s="269"/>
      <c r="P203" s="269"/>
      <c r="Q203" s="269"/>
      <c r="R203" s="269"/>
      <c r="S203" s="269"/>
      <c r="T203" s="269"/>
      <c r="U203" s="269"/>
      <c r="V203" s="269"/>
      <c r="W203" s="269"/>
      <c r="X203" s="270"/>
      <c r="Y203" s="15"/>
      <c r="Z203" s="15"/>
      <c r="AA203" s="15"/>
      <c r="AB203" s="15"/>
      <c r="AC203" s="15"/>
      <c r="AD203" s="15"/>
      <c r="AE203" s="15"/>
      <c r="AT203" s="271" t="s">
        <v>206</v>
      </c>
      <c r="AU203" s="271" t="s">
        <v>84</v>
      </c>
      <c r="AV203" s="15" t="s">
        <v>202</v>
      </c>
      <c r="AW203" s="15" t="s">
        <v>5</v>
      </c>
      <c r="AX203" s="15" t="s">
        <v>82</v>
      </c>
      <c r="AY203" s="271" t="s">
        <v>194</v>
      </c>
    </row>
    <row r="204" s="2" customFormat="1" ht="24.15" customHeight="1">
      <c r="A204" s="41"/>
      <c r="B204" s="42"/>
      <c r="C204" s="220" t="s">
        <v>9</v>
      </c>
      <c r="D204" s="220" t="s">
        <v>197</v>
      </c>
      <c r="E204" s="221" t="s">
        <v>2818</v>
      </c>
      <c r="F204" s="222" t="s">
        <v>2819</v>
      </c>
      <c r="G204" s="223" t="s">
        <v>200</v>
      </c>
      <c r="H204" s="224">
        <v>31.274999999999999</v>
      </c>
      <c r="I204" s="225"/>
      <c r="J204" s="225"/>
      <c r="K204" s="226">
        <f>ROUND(P204*H204,2)</f>
        <v>0</v>
      </c>
      <c r="L204" s="222" t="s">
        <v>201</v>
      </c>
      <c r="M204" s="47"/>
      <c r="N204" s="227" t="s">
        <v>20</v>
      </c>
      <c r="O204" s="228" t="s">
        <v>43</v>
      </c>
      <c r="P204" s="229">
        <f>I204+J204</f>
        <v>0</v>
      </c>
      <c r="Q204" s="229">
        <f>ROUND(I204*H204,2)</f>
        <v>0</v>
      </c>
      <c r="R204" s="229">
        <f>ROUND(J204*H204,2)</f>
        <v>0</v>
      </c>
      <c r="S204" s="87"/>
      <c r="T204" s="230">
        <f>S204*H204</f>
        <v>0</v>
      </c>
      <c r="U204" s="230">
        <v>0</v>
      </c>
      <c r="V204" s="230">
        <f>U204*H204</f>
        <v>0</v>
      </c>
      <c r="W204" s="230">
        <v>0.308</v>
      </c>
      <c r="X204" s="231">
        <f>W204*H204</f>
        <v>9.6326999999999998</v>
      </c>
      <c r="Y204" s="41"/>
      <c r="Z204" s="41"/>
      <c r="AA204" s="41"/>
      <c r="AB204" s="41"/>
      <c r="AC204" s="41"/>
      <c r="AD204" s="41"/>
      <c r="AE204" s="41"/>
      <c r="AR204" s="232" t="s">
        <v>202</v>
      </c>
      <c r="AT204" s="232" t="s">
        <v>197</v>
      </c>
      <c r="AU204" s="232" t="s">
        <v>84</v>
      </c>
      <c r="AY204" s="20" t="s">
        <v>194</v>
      </c>
      <c r="BE204" s="233">
        <f>IF(O204="základní",K204,0)</f>
        <v>0</v>
      </c>
      <c r="BF204" s="233">
        <f>IF(O204="snížená",K204,0)</f>
        <v>0</v>
      </c>
      <c r="BG204" s="233">
        <f>IF(O204="zákl. přenesená",K204,0)</f>
        <v>0</v>
      </c>
      <c r="BH204" s="233">
        <f>IF(O204="sníž. přenesená",K204,0)</f>
        <v>0</v>
      </c>
      <c r="BI204" s="233">
        <f>IF(O204="nulová",K204,0)</f>
        <v>0</v>
      </c>
      <c r="BJ204" s="20" t="s">
        <v>82</v>
      </c>
      <c r="BK204" s="233">
        <f>ROUND(P204*H204,2)</f>
        <v>0</v>
      </c>
      <c r="BL204" s="20" t="s">
        <v>202</v>
      </c>
      <c r="BM204" s="232" t="s">
        <v>3146</v>
      </c>
    </row>
    <row r="205" s="2" customFormat="1">
      <c r="A205" s="41"/>
      <c r="B205" s="42"/>
      <c r="C205" s="43"/>
      <c r="D205" s="234" t="s">
        <v>204</v>
      </c>
      <c r="E205" s="43"/>
      <c r="F205" s="235" t="s">
        <v>2821</v>
      </c>
      <c r="G205" s="43"/>
      <c r="H205" s="43"/>
      <c r="I205" s="236"/>
      <c r="J205" s="236"/>
      <c r="K205" s="43"/>
      <c r="L205" s="43"/>
      <c r="M205" s="47"/>
      <c r="N205" s="237"/>
      <c r="O205" s="238"/>
      <c r="P205" s="87"/>
      <c r="Q205" s="87"/>
      <c r="R205" s="87"/>
      <c r="S205" s="87"/>
      <c r="T205" s="87"/>
      <c r="U205" s="87"/>
      <c r="V205" s="87"/>
      <c r="W205" s="87"/>
      <c r="X205" s="88"/>
      <c r="Y205" s="41"/>
      <c r="Z205" s="41"/>
      <c r="AA205" s="41"/>
      <c r="AB205" s="41"/>
      <c r="AC205" s="41"/>
      <c r="AD205" s="41"/>
      <c r="AE205" s="41"/>
      <c r="AT205" s="20" t="s">
        <v>204</v>
      </c>
      <c r="AU205" s="20" t="s">
        <v>84</v>
      </c>
    </row>
    <row r="206" s="13" customFormat="1">
      <c r="A206" s="13"/>
      <c r="B206" s="239"/>
      <c r="C206" s="240"/>
      <c r="D206" s="241" t="s">
        <v>206</v>
      </c>
      <c r="E206" s="242" t="s">
        <v>20</v>
      </c>
      <c r="F206" s="243" t="s">
        <v>3125</v>
      </c>
      <c r="G206" s="240"/>
      <c r="H206" s="242" t="s">
        <v>20</v>
      </c>
      <c r="I206" s="244"/>
      <c r="J206" s="244"/>
      <c r="K206" s="240"/>
      <c r="L206" s="240"/>
      <c r="M206" s="245"/>
      <c r="N206" s="246"/>
      <c r="O206" s="247"/>
      <c r="P206" s="247"/>
      <c r="Q206" s="247"/>
      <c r="R206" s="247"/>
      <c r="S206" s="247"/>
      <c r="T206" s="247"/>
      <c r="U206" s="247"/>
      <c r="V206" s="247"/>
      <c r="W206" s="247"/>
      <c r="X206" s="248"/>
      <c r="Y206" s="13"/>
      <c r="Z206" s="13"/>
      <c r="AA206" s="13"/>
      <c r="AB206" s="13"/>
      <c r="AC206" s="13"/>
      <c r="AD206" s="13"/>
      <c r="AE206" s="13"/>
      <c r="AT206" s="249" t="s">
        <v>206</v>
      </c>
      <c r="AU206" s="249" t="s">
        <v>84</v>
      </c>
      <c r="AV206" s="13" t="s">
        <v>82</v>
      </c>
      <c r="AW206" s="13" t="s">
        <v>5</v>
      </c>
      <c r="AX206" s="13" t="s">
        <v>74</v>
      </c>
      <c r="AY206" s="249" t="s">
        <v>194</v>
      </c>
    </row>
    <row r="207" s="13" customFormat="1">
      <c r="A207" s="13"/>
      <c r="B207" s="239"/>
      <c r="C207" s="240"/>
      <c r="D207" s="241" t="s">
        <v>206</v>
      </c>
      <c r="E207" s="242" t="s">
        <v>20</v>
      </c>
      <c r="F207" s="243" t="s">
        <v>2822</v>
      </c>
      <c r="G207" s="240"/>
      <c r="H207" s="242" t="s">
        <v>20</v>
      </c>
      <c r="I207" s="244"/>
      <c r="J207" s="244"/>
      <c r="K207" s="240"/>
      <c r="L207" s="240"/>
      <c r="M207" s="245"/>
      <c r="N207" s="246"/>
      <c r="O207" s="247"/>
      <c r="P207" s="247"/>
      <c r="Q207" s="247"/>
      <c r="R207" s="247"/>
      <c r="S207" s="247"/>
      <c r="T207" s="247"/>
      <c r="U207" s="247"/>
      <c r="V207" s="247"/>
      <c r="W207" s="247"/>
      <c r="X207" s="248"/>
      <c r="Y207" s="13"/>
      <c r="Z207" s="13"/>
      <c r="AA207" s="13"/>
      <c r="AB207" s="13"/>
      <c r="AC207" s="13"/>
      <c r="AD207" s="13"/>
      <c r="AE207" s="13"/>
      <c r="AT207" s="249" t="s">
        <v>206</v>
      </c>
      <c r="AU207" s="249" t="s">
        <v>84</v>
      </c>
      <c r="AV207" s="13" t="s">
        <v>82</v>
      </c>
      <c r="AW207" s="13" t="s">
        <v>5</v>
      </c>
      <c r="AX207" s="13" t="s">
        <v>74</v>
      </c>
      <c r="AY207" s="249" t="s">
        <v>194</v>
      </c>
    </row>
    <row r="208" s="13" customFormat="1">
      <c r="A208" s="13"/>
      <c r="B208" s="239"/>
      <c r="C208" s="240"/>
      <c r="D208" s="241" t="s">
        <v>206</v>
      </c>
      <c r="E208" s="242" t="s">
        <v>20</v>
      </c>
      <c r="F208" s="243" t="s">
        <v>3147</v>
      </c>
      <c r="G208" s="240"/>
      <c r="H208" s="242" t="s">
        <v>20</v>
      </c>
      <c r="I208" s="244"/>
      <c r="J208" s="244"/>
      <c r="K208" s="240"/>
      <c r="L208" s="240"/>
      <c r="M208" s="245"/>
      <c r="N208" s="246"/>
      <c r="O208" s="247"/>
      <c r="P208" s="247"/>
      <c r="Q208" s="247"/>
      <c r="R208" s="247"/>
      <c r="S208" s="247"/>
      <c r="T208" s="247"/>
      <c r="U208" s="247"/>
      <c r="V208" s="247"/>
      <c r="W208" s="247"/>
      <c r="X208" s="248"/>
      <c r="Y208" s="13"/>
      <c r="Z208" s="13"/>
      <c r="AA208" s="13"/>
      <c r="AB208" s="13"/>
      <c r="AC208" s="13"/>
      <c r="AD208" s="13"/>
      <c r="AE208" s="13"/>
      <c r="AT208" s="249" t="s">
        <v>206</v>
      </c>
      <c r="AU208" s="249" t="s">
        <v>84</v>
      </c>
      <c r="AV208" s="13" t="s">
        <v>82</v>
      </c>
      <c r="AW208" s="13" t="s">
        <v>5</v>
      </c>
      <c r="AX208" s="13" t="s">
        <v>74</v>
      </c>
      <c r="AY208" s="249" t="s">
        <v>194</v>
      </c>
    </row>
    <row r="209" s="14" customFormat="1">
      <c r="A209" s="14"/>
      <c r="B209" s="250"/>
      <c r="C209" s="251"/>
      <c r="D209" s="241" t="s">
        <v>206</v>
      </c>
      <c r="E209" s="252" t="s">
        <v>20</v>
      </c>
      <c r="F209" s="253" t="s">
        <v>3148</v>
      </c>
      <c r="G209" s="251"/>
      <c r="H209" s="254">
        <v>9.1150000000000002</v>
      </c>
      <c r="I209" s="255"/>
      <c r="J209" s="255"/>
      <c r="K209" s="251"/>
      <c r="L209" s="251"/>
      <c r="M209" s="256"/>
      <c r="N209" s="257"/>
      <c r="O209" s="258"/>
      <c r="P209" s="258"/>
      <c r="Q209" s="258"/>
      <c r="R209" s="258"/>
      <c r="S209" s="258"/>
      <c r="T209" s="258"/>
      <c r="U209" s="258"/>
      <c r="V209" s="258"/>
      <c r="W209" s="258"/>
      <c r="X209" s="259"/>
      <c r="Y209" s="14"/>
      <c r="Z209" s="14"/>
      <c r="AA209" s="14"/>
      <c r="AB209" s="14"/>
      <c r="AC209" s="14"/>
      <c r="AD209" s="14"/>
      <c r="AE209" s="14"/>
      <c r="AT209" s="260" t="s">
        <v>206</v>
      </c>
      <c r="AU209" s="260" t="s">
        <v>84</v>
      </c>
      <c r="AV209" s="14" t="s">
        <v>84</v>
      </c>
      <c r="AW209" s="14" t="s">
        <v>5</v>
      </c>
      <c r="AX209" s="14" t="s">
        <v>74</v>
      </c>
      <c r="AY209" s="260" t="s">
        <v>194</v>
      </c>
    </row>
    <row r="210" s="13" customFormat="1">
      <c r="A210" s="13"/>
      <c r="B210" s="239"/>
      <c r="C210" s="240"/>
      <c r="D210" s="241" t="s">
        <v>206</v>
      </c>
      <c r="E210" s="242" t="s">
        <v>20</v>
      </c>
      <c r="F210" s="243" t="s">
        <v>3125</v>
      </c>
      <c r="G210" s="240"/>
      <c r="H210" s="242" t="s">
        <v>20</v>
      </c>
      <c r="I210" s="244"/>
      <c r="J210" s="244"/>
      <c r="K210" s="240"/>
      <c r="L210" s="240"/>
      <c r="M210" s="245"/>
      <c r="N210" s="246"/>
      <c r="O210" s="247"/>
      <c r="P210" s="247"/>
      <c r="Q210" s="247"/>
      <c r="R210" s="247"/>
      <c r="S210" s="247"/>
      <c r="T210" s="247"/>
      <c r="U210" s="247"/>
      <c r="V210" s="247"/>
      <c r="W210" s="247"/>
      <c r="X210" s="248"/>
      <c r="Y210" s="13"/>
      <c r="Z210" s="13"/>
      <c r="AA210" s="13"/>
      <c r="AB210" s="13"/>
      <c r="AC210" s="13"/>
      <c r="AD210" s="13"/>
      <c r="AE210" s="13"/>
      <c r="AT210" s="249" t="s">
        <v>206</v>
      </c>
      <c r="AU210" s="249" t="s">
        <v>84</v>
      </c>
      <c r="AV210" s="13" t="s">
        <v>82</v>
      </c>
      <c r="AW210" s="13" t="s">
        <v>5</v>
      </c>
      <c r="AX210" s="13" t="s">
        <v>74</v>
      </c>
      <c r="AY210" s="249" t="s">
        <v>194</v>
      </c>
    </row>
    <row r="211" s="13" customFormat="1">
      <c r="A211" s="13"/>
      <c r="B211" s="239"/>
      <c r="C211" s="240"/>
      <c r="D211" s="241" t="s">
        <v>206</v>
      </c>
      <c r="E211" s="242" t="s">
        <v>20</v>
      </c>
      <c r="F211" s="243" t="s">
        <v>2822</v>
      </c>
      <c r="G211" s="240"/>
      <c r="H211" s="242" t="s">
        <v>20</v>
      </c>
      <c r="I211" s="244"/>
      <c r="J211" s="244"/>
      <c r="K211" s="240"/>
      <c r="L211" s="240"/>
      <c r="M211" s="245"/>
      <c r="N211" s="246"/>
      <c r="O211" s="247"/>
      <c r="P211" s="247"/>
      <c r="Q211" s="247"/>
      <c r="R211" s="247"/>
      <c r="S211" s="247"/>
      <c r="T211" s="247"/>
      <c r="U211" s="247"/>
      <c r="V211" s="247"/>
      <c r="W211" s="247"/>
      <c r="X211" s="248"/>
      <c r="Y211" s="13"/>
      <c r="Z211" s="13"/>
      <c r="AA211" s="13"/>
      <c r="AB211" s="13"/>
      <c r="AC211" s="13"/>
      <c r="AD211" s="13"/>
      <c r="AE211" s="13"/>
      <c r="AT211" s="249" t="s">
        <v>206</v>
      </c>
      <c r="AU211" s="249" t="s">
        <v>84</v>
      </c>
      <c r="AV211" s="13" t="s">
        <v>82</v>
      </c>
      <c r="AW211" s="13" t="s">
        <v>5</v>
      </c>
      <c r="AX211" s="13" t="s">
        <v>74</v>
      </c>
      <c r="AY211" s="249" t="s">
        <v>194</v>
      </c>
    </row>
    <row r="212" s="13" customFormat="1">
      <c r="A212" s="13"/>
      <c r="B212" s="239"/>
      <c r="C212" s="240"/>
      <c r="D212" s="241" t="s">
        <v>206</v>
      </c>
      <c r="E212" s="242" t="s">
        <v>20</v>
      </c>
      <c r="F212" s="243" t="s">
        <v>3149</v>
      </c>
      <c r="G212" s="240"/>
      <c r="H212" s="242" t="s">
        <v>20</v>
      </c>
      <c r="I212" s="244"/>
      <c r="J212" s="244"/>
      <c r="K212" s="240"/>
      <c r="L212" s="240"/>
      <c r="M212" s="245"/>
      <c r="N212" s="246"/>
      <c r="O212" s="247"/>
      <c r="P212" s="247"/>
      <c r="Q212" s="247"/>
      <c r="R212" s="247"/>
      <c r="S212" s="247"/>
      <c r="T212" s="247"/>
      <c r="U212" s="247"/>
      <c r="V212" s="247"/>
      <c r="W212" s="247"/>
      <c r="X212" s="248"/>
      <c r="Y212" s="13"/>
      <c r="Z212" s="13"/>
      <c r="AA212" s="13"/>
      <c r="AB212" s="13"/>
      <c r="AC212" s="13"/>
      <c r="AD212" s="13"/>
      <c r="AE212" s="13"/>
      <c r="AT212" s="249" t="s">
        <v>206</v>
      </c>
      <c r="AU212" s="249" t="s">
        <v>84</v>
      </c>
      <c r="AV212" s="13" t="s">
        <v>82</v>
      </c>
      <c r="AW212" s="13" t="s">
        <v>5</v>
      </c>
      <c r="AX212" s="13" t="s">
        <v>74</v>
      </c>
      <c r="AY212" s="249" t="s">
        <v>194</v>
      </c>
    </row>
    <row r="213" s="14" customFormat="1">
      <c r="A213" s="14"/>
      <c r="B213" s="250"/>
      <c r="C213" s="251"/>
      <c r="D213" s="241" t="s">
        <v>206</v>
      </c>
      <c r="E213" s="252" t="s">
        <v>20</v>
      </c>
      <c r="F213" s="253" t="s">
        <v>3150</v>
      </c>
      <c r="G213" s="251"/>
      <c r="H213" s="254">
        <v>22.16</v>
      </c>
      <c r="I213" s="255"/>
      <c r="J213" s="255"/>
      <c r="K213" s="251"/>
      <c r="L213" s="251"/>
      <c r="M213" s="256"/>
      <c r="N213" s="257"/>
      <c r="O213" s="258"/>
      <c r="P213" s="258"/>
      <c r="Q213" s="258"/>
      <c r="R213" s="258"/>
      <c r="S213" s="258"/>
      <c r="T213" s="258"/>
      <c r="U213" s="258"/>
      <c r="V213" s="258"/>
      <c r="W213" s="258"/>
      <c r="X213" s="259"/>
      <c r="Y213" s="14"/>
      <c r="Z213" s="14"/>
      <c r="AA213" s="14"/>
      <c r="AB213" s="14"/>
      <c r="AC213" s="14"/>
      <c r="AD213" s="14"/>
      <c r="AE213" s="14"/>
      <c r="AT213" s="260" t="s">
        <v>206</v>
      </c>
      <c r="AU213" s="260" t="s">
        <v>84</v>
      </c>
      <c r="AV213" s="14" t="s">
        <v>84</v>
      </c>
      <c r="AW213" s="14" t="s">
        <v>5</v>
      </c>
      <c r="AX213" s="14" t="s">
        <v>74</v>
      </c>
      <c r="AY213" s="260" t="s">
        <v>194</v>
      </c>
    </row>
    <row r="214" s="15" customFormat="1">
      <c r="A214" s="15"/>
      <c r="B214" s="261"/>
      <c r="C214" s="262"/>
      <c r="D214" s="241" t="s">
        <v>206</v>
      </c>
      <c r="E214" s="263" t="s">
        <v>20</v>
      </c>
      <c r="F214" s="264" t="s">
        <v>210</v>
      </c>
      <c r="G214" s="262"/>
      <c r="H214" s="265">
        <v>31.274999999999999</v>
      </c>
      <c r="I214" s="266"/>
      <c r="J214" s="266"/>
      <c r="K214" s="262"/>
      <c r="L214" s="262"/>
      <c r="M214" s="267"/>
      <c r="N214" s="268"/>
      <c r="O214" s="269"/>
      <c r="P214" s="269"/>
      <c r="Q214" s="269"/>
      <c r="R214" s="269"/>
      <c r="S214" s="269"/>
      <c r="T214" s="269"/>
      <c r="U214" s="269"/>
      <c r="V214" s="269"/>
      <c r="W214" s="269"/>
      <c r="X214" s="270"/>
      <c r="Y214" s="15"/>
      <c r="Z214" s="15"/>
      <c r="AA214" s="15"/>
      <c r="AB214" s="15"/>
      <c r="AC214" s="15"/>
      <c r="AD214" s="15"/>
      <c r="AE214" s="15"/>
      <c r="AT214" s="271" t="s">
        <v>206</v>
      </c>
      <c r="AU214" s="271" t="s">
        <v>84</v>
      </c>
      <c r="AV214" s="15" t="s">
        <v>202</v>
      </c>
      <c r="AW214" s="15" t="s">
        <v>5</v>
      </c>
      <c r="AX214" s="15" t="s">
        <v>82</v>
      </c>
      <c r="AY214" s="271" t="s">
        <v>194</v>
      </c>
    </row>
    <row r="215" s="2" customFormat="1" ht="24.15" customHeight="1">
      <c r="A215" s="41"/>
      <c r="B215" s="42"/>
      <c r="C215" s="220" t="s">
        <v>273</v>
      </c>
      <c r="D215" s="220" t="s">
        <v>197</v>
      </c>
      <c r="E215" s="221" t="s">
        <v>2830</v>
      </c>
      <c r="F215" s="222" t="s">
        <v>2831</v>
      </c>
      <c r="G215" s="223" t="s">
        <v>218</v>
      </c>
      <c r="H215" s="224">
        <v>28.154</v>
      </c>
      <c r="I215" s="225"/>
      <c r="J215" s="225"/>
      <c r="K215" s="226">
        <f>ROUND(P215*H215,2)</f>
        <v>0</v>
      </c>
      <c r="L215" s="222" t="s">
        <v>201</v>
      </c>
      <c r="M215" s="47"/>
      <c r="N215" s="227" t="s">
        <v>20</v>
      </c>
      <c r="O215" s="228" t="s">
        <v>43</v>
      </c>
      <c r="P215" s="229">
        <f>I215+J215</f>
        <v>0</v>
      </c>
      <c r="Q215" s="229">
        <f>ROUND(I215*H215,2)</f>
        <v>0</v>
      </c>
      <c r="R215" s="229">
        <f>ROUND(J215*H215,2)</f>
        <v>0</v>
      </c>
      <c r="S215" s="87"/>
      <c r="T215" s="230">
        <f>S215*H215</f>
        <v>0</v>
      </c>
      <c r="U215" s="230">
        <v>0</v>
      </c>
      <c r="V215" s="230">
        <f>U215*H215</f>
        <v>0</v>
      </c>
      <c r="W215" s="230">
        <v>1.8</v>
      </c>
      <c r="X215" s="231">
        <f>W215*H215</f>
        <v>50.677199999999999</v>
      </c>
      <c r="Y215" s="41"/>
      <c r="Z215" s="41"/>
      <c r="AA215" s="41"/>
      <c r="AB215" s="41"/>
      <c r="AC215" s="41"/>
      <c r="AD215" s="41"/>
      <c r="AE215" s="41"/>
      <c r="AR215" s="232" t="s">
        <v>202</v>
      </c>
      <c r="AT215" s="232" t="s">
        <v>197</v>
      </c>
      <c r="AU215" s="232" t="s">
        <v>84</v>
      </c>
      <c r="AY215" s="20" t="s">
        <v>194</v>
      </c>
      <c r="BE215" s="233">
        <f>IF(O215="základní",K215,0)</f>
        <v>0</v>
      </c>
      <c r="BF215" s="233">
        <f>IF(O215="snížená",K215,0)</f>
        <v>0</v>
      </c>
      <c r="BG215" s="233">
        <f>IF(O215="zákl. přenesená",K215,0)</f>
        <v>0</v>
      </c>
      <c r="BH215" s="233">
        <f>IF(O215="sníž. přenesená",K215,0)</f>
        <v>0</v>
      </c>
      <c r="BI215" s="233">
        <f>IF(O215="nulová",K215,0)</f>
        <v>0</v>
      </c>
      <c r="BJ215" s="20" t="s">
        <v>82</v>
      </c>
      <c r="BK215" s="233">
        <f>ROUND(P215*H215,2)</f>
        <v>0</v>
      </c>
      <c r="BL215" s="20" t="s">
        <v>202</v>
      </c>
      <c r="BM215" s="232" t="s">
        <v>3151</v>
      </c>
    </row>
    <row r="216" s="2" customFormat="1">
      <c r="A216" s="41"/>
      <c r="B216" s="42"/>
      <c r="C216" s="43"/>
      <c r="D216" s="234" t="s">
        <v>204</v>
      </c>
      <c r="E216" s="43"/>
      <c r="F216" s="235" t="s">
        <v>2833</v>
      </c>
      <c r="G216" s="43"/>
      <c r="H216" s="43"/>
      <c r="I216" s="236"/>
      <c r="J216" s="236"/>
      <c r="K216" s="43"/>
      <c r="L216" s="43"/>
      <c r="M216" s="47"/>
      <c r="N216" s="237"/>
      <c r="O216" s="238"/>
      <c r="P216" s="87"/>
      <c r="Q216" s="87"/>
      <c r="R216" s="87"/>
      <c r="S216" s="87"/>
      <c r="T216" s="87"/>
      <c r="U216" s="87"/>
      <c r="V216" s="87"/>
      <c r="W216" s="87"/>
      <c r="X216" s="88"/>
      <c r="Y216" s="41"/>
      <c r="Z216" s="41"/>
      <c r="AA216" s="41"/>
      <c r="AB216" s="41"/>
      <c r="AC216" s="41"/>
      <c r="AD216" s="41"/>
      <c r="AE216" s="41"/>
      <c r="AT216" s="20" t="s">
        <v>204</v>
      </c>
      <c r="AU216" s="20" t="s">
        <v>84</v>
      </c>
    </row>
    <row r="217" s="13" customFormat="1">
      <c r="A217" s="13"/>
      <c r="B217" s="239"/>
      <c r="C217" s="240"/>
      <c r="D217" s="241" t="s">
        <v>206</v>
      </c>
      <c r="E217" s="242" t="s">
        <v>20</v>
      </c>
      <c r="F217" s="243" t="s">
        <v>3125</v>
      </c>
      <c r="G217" s="240"/>
      <c r="H217" s="242" t="s">
        <v>20</v>
      </c>
      <c r="I217" s="244"/>
      <c r="J217" s="244"/>
      <c r="K217" s="240"/>
      <c r="L217" s="240"/>
      <c r="M217" s="245"/>
      <c r="N217" s="246"/>
      <c r="O217" s="247"/>
      <c r="P217" s="247"/>
      <c r="Q217" s="247"/>
      <c r="R217" s="247"/>
      <c r="S217" s="247"/>
      <c r="T217" s="247"/>
      <c r="U217" s="247"/>
      <c r="V217" s="247"/>
      <c r="W217" s="247"/>
      <c r="X217" s="248"/>
      <c r="Y217" s="13"/>
      <c r="Z217" s="13"/>
      <c r="AA217" s="13"/>
      <c r="AB217" s="13"/>
      <c r="AC217" s="13"/>
      <c r="AD217" s="13"/>
      <c r="AE217" s="13"/>
      <c r="AT217" s="249" t="s">
        <v>206</v>
      </c>
      <c r="AU217" s="249" t="s">
        <v>84</v>
      </c>
      <c r="AV217" s="13" t="s">
        <v>82</v>
      </c>
      <c r="AW217" s="13" t="s">
        <v>5</v>
      </c>
      <c r="AX217" s="13" t="s">
        <v>74</v>
      </c>
      <c r="AY217" s="249" t="s">
        <v>194</v>
      </c>
    </row>
    <row r="218" s="13" customFormat="1">
      <c r="A218" s="13"/>
      <c r="B218" s="239"/>
      <c r="C218" s="240"/>
      <c r="D218" s="241" t="s">
        <v>206</v>
      </c>
      <c r="E218" s="242" t="s">
        <v>20</v>
      </c>
      <c r="F218" s="243" t="s">
        <v>3152</v>
      </c>
      <c r="G218" s="240"/>
      <c r="H218" s="242" t="s">
        <v>20</v>
      </c>
      <c r="I218" s="244"/>
      <c r="J218" s="244"/>
      <c r="K218" s="240"/>
      <c r="L218" s="240"/>
      <c r="M218" s="245"/>
      <c r="N218" s="246"/>
      <c r="O218" s="247"/>
      <c r="P218" s="247"/>
      <c r="Q218" s="247"/>
      <c r="R218" s="247"/>
      <c r="S218" s="247"/>
      <c r="T218" s="247"/>
      <c r="U218" s="247"/>
      <c r="V218" s="247"/>
      <c r="W218" s="247"/>
      <c r="X218" s="248"/>
      <c r="Y218" s="13"/>
      <c r="Z218" s="13"/>
      <c r="AA218" s="13"/>
      <c r="AB218" s="13"/>
      <c r="AC218" s="13"/>
      <c r="AD218" s="13"/>
      <c r="AE218" s="13"/>
      <c r="AT218" s="249" t="s">
        <v>206</v>
      </c>
      <c r="AU218" s="249" t="s">
        <v>84</v>
      </c>
      <c r="AV218" s="13" t="s">
        <v>82</v>
      </c>
      <c r="AW218" s="13" t="s">
        <v>5</v>
      </c>
      <c r="AX218" s="13" t="s">
        <v>74</v>
      </c>
      <c r="AY218" s="249" t="s">
        <v>194</v>
      </c>
    </row>
    <row r="219" s="13" customFormat="1">
      <c r="A219" s="13"/>
      <c r="B219" s="239"/>
      <c r="C219" s="240"/>
      <c r="D219" s="241" t="s">
        <v>206</v>
      </c>
      <c r="E219" s="242" t="s">
        <v>20</v>
      </c>
      <c r="F219" s="243" t="s">
        <v>3153</v>
      </c>
      <c r="G219" s="240"/>
      <c r="H219" s="242" t="s">
        <v>20</v>
      </c>
      <c r="I219" s="244"/>
      <c r="J219" s="244"/>
      <c r="K219" s="240"/>
      <c r="L219" s="240"/>
      <c r="M219" s="245"/>
      <c r="N219" s="246"/>
      <c r="O219" s="247"/>
      <c r="P219" s="247"/>
      <c r="Q219" s="247"/>
      <c r="R219" s="247"/>
      <c r="S219" s="247"/>
      <c r="T219" s="247"/>
      <c r="U219" s="247"/>
      <c r="V219" s="247"/>
      <c r="W219" s="247"/>
      <c r="X219" s="248"/>
      <c r="Y219" s="13"/>
      <c r="Z219" s="13"/>
      <c r="AA219" s="13"/>
      <c r="AB219" s="13"/>
      <c r="AC219" s="13"/>
      <c r="AD219" s="13"/>
      <c r="AE219" s="13"/>
      <c r="AT219" s="249" t="s">
        <v>206</v>
      </c>
      <c r="AU219" s="249" t="s">
        <v>84</v>
      </c>
      <c r="AV219" s="13" t="s">
        <v>82</v>
      </c>
      <c r="AW219" s="13" t="s">
        <v>5</v>
      </c>
      <c r="AX219" s="13" t="s">
        <v>74</v>
      </c>
      <c r="AY219" s="249" t="s">
        <v>194</v>
      </c>
    </row>
    <row r="220" s="14" customFormat="1">
      <c r="A220" s="14"/>
      <c r="B220" s="250"/>
      <c r="C220" s="251"/>
      <c r="D220" s="241" t="s">
        <v>206</v>
      </c>
      <c r="E220" s="252" t="s">
        <v>20</v>
      </c>
      <c r="F220" s="253" t="s">
        <v>3154</v>
      </c>
      <c r="G220" s="251"/>
      <c r="H220" s="254">
        <v>23.733000000000001</v>
      </c>
      <c r="I220" s="255"/>
      <c r="J220" s="255"/>
      <c r="K220" s="251"/>
      <c r="L220" s="251"/>
      <c r="M220" s="256"/>
      <c r="N220" s="257"/>
      <c r="O220" s="258"/>
      <c r="P220" s="258"/>
      <c r="Q220" s="258"/>
      <c r="R220" s="258"/>
      <c r="S220" s="258"/>
      <c r="T220" s="258"/>
      <c r="U220" s="258"/>
      <c r="V220" s="258"/>
      <c r="W220" s="258"/>
      <c r="X220" s="259"/>
      <c r="Y220" s="14"/>
      <c r="Z220" s="14"/>
      <c r="AA220" s="14"/>
      <c r="AB220" s="14"/>
      <c r="AC220" s="14"/>
      <c r="AD220" s="14"/>
      <c r="AE220" s="14"/>
      <c r="AT220" s="260" t="s">
        <v>206</v>
      </c>
      <c r="AU220" s="260" t="s">
        <v>84</v>
      </c>
      <c r="AV220" s="14" t="s">
        <v>84</v>
      </c>
      <c r="AW220" s="14" t="s">
        <v>5</v>
      </c>
      <c r="AX220" s="14" t="s">
        <v>74</v>
      </c>
      <c r="AY220" s="260" t="s">
        <v>194</v>
      </c>
    </row>
    <row r="221" s="13" customFormat="1">
      <c r="A221" s="13"/>
      <c r="B221" s="239"/>
      <c r="C221" s="240"/>
      <c r="D221" s="241" t="s">
        <v>206</v>
      </c>
      <c r="E221" s="242" t="s">
        <v>20</v>
      </c>
      <c r="F221" s="243" t="s">
        <v>3125</v>
      </c>
      <c r="G221" s="240"/>
      <c r="H221" s="242" t="s">
        <v>20</v>
      </c>
      <c r="I221" s="244"/>
      <c r="J221" s="244"/>
      <c r="K221" s="240"/>
      <c r="L221" s="240"/>
      <c r="M221" s="245"/>
      <c r="N221" s="246"/>
      <c r="O221" s="247"/>
      <c r="P221" s="247"/>
      <c r="Q221" s="247"/>
      <c r="R221" s="247"/>
      <c r="S221" s="247"/>
      <c r="T221" s="247"/>
      <c r="U221" s="247"/>
      <c r="V221" s="247"/>
      <c r="W221" s="247"/>
      <c r="X221" s="248"/>
      <c r="Y221" s="13"/>
      <c r="Z221" s="13"/>
      <c r="AA221" s="13"/>
      <c r="AB221" s="13"/>
      <c r="AC221" s="13"/>
      <c r="AD221" s="13"/>
      <c r="AE221" s="13"/>
      <c r="AT221" s="249" t="s">
        <v>206</v>
      </c>
      <c r="AU221" s="249" t="s">
        <v>84</v>
      </c>
      <c r="AV221" s="13" t="s">
        <v>82</v>
      </c>
      <c r="AW221" s="13" t="s">
        <v>5</v>
      </c>
      <c r="AX221" s="13" t="s">
        <v>74</v>
      </c>
      <c r="AY221" s="249" t="s">
        <v>194</v>
      </c>
    </row>
    <row r="222" s="13" customFormat="1">
      <c r="A222" s="13"/>
      <c r="B222" s="239"/>
      <c r="C222" s="240"/>
      <c r="D222" s="241" t="s">
        <v>206</v>
      </c>
      <c r="E222" s="242" t="s">
        <v>20</v>
      </c>
      <c r="F222" s="243" t="s">
        <v>3152</v>
      </c>
      <c r="G222" s="240"/>
      <c r="H222" s="242" t="s">
        <v>20</v>
      </c>
      <c r="I222" s="244"/>
      <c r="J222" s="244"/>
      <c r="K222" s="240"/>
      <c r="L222" s="240"/>
      <c r="M222" s="245"/>
      <c r="N222" s="246"/>
      <c r="O222" s="247"/>
      <c r="P222" s="247"/>
      <c r="Q222" s="247"/>
      <c r="R222" s="247"/>
      <c r="S222" s="247"/>
      <c r="T222" s="247"/>
      <c r="U222" s="247"/>
      <c r="V222" s="247"/>
      <c r="W222" s="247"/>
      <c r="X222" s="248"/>
      <c r="Y222" s="13"/>
      <c r="Z222" s="13"/>
      <c r="AA222" s="13"/>
      <c r="AB222" s="13"/>
      <c r="AC222" s="13"/>
      <c r="AD222" s="13"/>
      <c r="AE222" s="13"/>
      <c r="AT222" s="249" t="s">
        <v>206</v>
      </c>
      <c r="AU222" s="249" t="s">
        <v>84</v>
      </c>
      <c r="AV222" s="13" t="s">
        <v>82</v>
      </c>
      <c r="AW222" s="13" t="s">
        <v>5</v>
      </c>
      <c r="AX222" s="13" t="s">
        <v>74</v>
      </c>
      <c r="AY222" s="249" t="s">
        <v>194</v>
      </c>
    </row>
    <row r="223" s="13" customFormat="1">
      <c r="A223" s="13"/>
      <c r="B223" s="239"/>
      <c r="C223" s="240"/>
      <c r="D223" s="241" t="s">
        <v>206</v>
      </c>
      <c r="E223" s="242" t="s">
        <v>20</v>
      </c>
      <c r="F223" s="243" t="s">
        <v>3155</v>
      </c>
      <c r="G223" s="240"/>
      <c r="H223" s="242" t="s">
        <v>20</v>
      </c>
      <c r="I223" s="244"/>
      <c r="J223" s="244"/>
      <c r="K223" s="240"/>
      <c r="L223" s="240"/>
      <c r="M223" s="245"/>
      <c r="N223" s="246"/>
      <c r="O223" s="247"/>
      <c r="P223" s="247"/>
      <c r="Q223" s="247"/>
      <c r="R223" s="247"/>
      <c r="S223" s="247"/>
      <c r="T223" s="247"/>
      <c r="U223" s="247"/>
      <c r="V223" s="247"/>
      <c r="W223" s="247"/>
      <c r="X223" s="248"/>
      <c r="Y223" s="13"/>
      <c r="Z223" s="13"/>
      <c r="AA223" s="13"/>
      <c r="AB223" s="13"/>
      <c r="AC223" s="13"/>
      <c r="AD223" s="13"/>
      <c r="AE223" s="13"/>
      <c r="AT223" s="249" t="s">
        <v>206</v>
      </c>
      <c r="AU223" s="249" t="s">
        <v>84</v>
      </c>
      <c r="AV223" s="13" t="s">
        <v>82</v>
      </c>
      <c r="AW223" s="13" t="s">
        <v>5</v>
      </c>
      <c r="AX223" s="13" t="s">
        <v>74</v>
      </c>
      <c r="AY223" s="249" t="s">
        <v>194</v>
      </c>
    </row>
    <row r="224" s="14" customFormat="1">
      <c r="A224" s="14"/>
      <c r="B224" s="250"/>
      <c r="C224" s="251"/>
      <c r="D224" s="241" t="s">
        <v>206</v>
      </c>
      <c r="E224" s="252" t="s">
        <v>20</v>
      </c>
      <c r="F224" s="253" t="s">
        <v>3156</v>
      </c>
      <c r="G224" s="251"/>
      <c r="H224" s="254">
        <v>4.4210000000000003</v>
      </c>
      <c r="I224" s="255"/>
      <c r="J224" s="255"/>
      <c r="K224" s="251"/>
      <c r="L224" s="251"/>
      <c r="M224" s="256"/>
      <c r="N224" s="257"/>
      <c r="O224" s="258"/>
      <c r="P224" s="258"/>
      <c r="Q224" s="258"/>
      <c r="R224" s="258"/>
      <c r="S224" s="258"/>
      <c r="T224" s="258"/>
      <c r="U224" s="258"/>
      <c r="V224" s="258"/>
      <c r="W224" s="258"/>
      <c r="X224" s="259"/>
      <c r="Y224" s="14"/>
      <c r="Z224" s="14"/>
      <c r="AA224" s="14"/>
      <c r="AB224" s="14"/>
      <c r="AC224" s="14"/>
      <c r="AD224" s="14"/>
      <c r="AE224" s="14"/>
      <c r="AT224" s="260" t="s">
        <v>206</v>
      </c>
      <c r="AU224" s="260" t="s">
        <v>84</v>
      </c>
      <c r="AV224" s="14" t="s">
        <v>84</v>
      </c>
      <c r="AW224" s="14" t="s">
        <v>5</v>
      </c>
      <c r="AX224" s="14" t="s">
        <v>74</v>
      </c>
      <c r="AY224" s="260" t="s">
        <v>194</v>
      </c>
    </row>
    <row r="225" s="15" customFormat="1">
      <c r="A225" s="15"/>
      <c r="B225" s="261"/>
      <c r="C225" s="262"/>
      <c r="D225" s="241" t="s">
        <v>206</v>
      </c>
      <c r="E225" s="263" t="s">
        <v>20</v>
      </c>
      <c r="F225" s="264" t="s">
        <v>210</v>
      </c>
      <c r="G225" s="262"/>
      <c r="H225" s="265">
        <v>28.154</v>
      </c>
      <c r="I225" s="266"/>
      <c r="J225" s="266"/>
      <c r="K225" s="262"/>
      <c r="L225" s="262"/>
      <c r="M225" s="267"/>
      <c r="N225" s="268"/>
      <c r="O225" s="269"/>
      <c r="P225" s="269"/>
      <c r="Q225" s="269"/>
      <c r="R225" s="269"/>
      <c r="S225" s="269"/>
      <c r="T225" s="269"/>
      <c r="U225" s="269"/>
      <c r="V225" s="269"/>
      <c r="W225" s="269"/>
      <c r="X225" s="270"/>
      <c r="Y225" s="15"/>
      <c r="Z225" s="15"/>
      <c r="AA225" s="15"/>
      <c r="AB225" s="15"/>
      <c r="AC225" s="15"/>
      <c r="AD225" s="15"/>
      <c r="AE225" s="15"/>
      <c r="AT225" s="271" t="s">
        <v>206</v>
      </c>
      <c r="AU225" s="271" t="s">
        <v>84</v>
      </c>
      <c r="AV225" s="15" t="s">
        <v>202</v>
      </c>
      <c r="AW225" s="15" t="s">
        <v>5</v>
      </c>
      <c r="AX225" s="15" t="s">
        <v>82</v>
      </c>
      <c r="AY225" s="271" t="s">
        <v>194</v>
      </c>
    </row>
    <row r="226" s="2" customFormat="1" ht="24.15" customHeight="1">
      <c r="A226" s="41"/>
      <c r="B226" s="42"/>
      <c r="C226" s="220" t="s">
        <v>280</v>
      </c>
      <c r="D226" s="220" t="s">
        <v>197</v>
      </c>
      <c r="E226" s="221" t="s">
        <v>3157</v>
      </c>
      <c r="F226" s="222" t="s">
        <v>3158</v>
      </c>
      <c r="G226" s="223" t="s">
        <v>218</v>
      </c>
      <c r="H226" s="224">
        <v>2.899</v>
      </c>
      <c r="I226" s="225"/>
      <c r="J226" s="225"/>
      <c r="K226" s="226">
        <f>ROUND(P226*H226,2)</f>
        <v>0</v>
      </c>
      <c r="L226" s="222" t="s">
        <v>201</v>
      </c>
      <c r="M226" s="47"/>
      <c r="N226" s="227" t="s">
        <v>20</v>
      </c>
      <c r="O226" s="228" t="s">
        <v>43</v>
      </c>
      <c r="P226" s="229">
        <f>I226+J226</f>
        <v>0</v>
      </c>
      <c r="Q226" s="229">
        <f>ROUND(I226*H226,2)</f>
        <v>0</v>
      </c>
      <c r="R226" s="229">
        <f>ROUND(J226*H226,2)</f>
        <v>0</v>
      </c>
      <c r="S226" s="87"/>
      <c r="T226" s="230">
        <f>S226*H226</f>
        <v>0</v>
      </c>
      <c r="U226" s="230">
        <v>0</v>
      </c>
      <c r="V226" s="230">
        <f>U226*H226</f>
        <v>0</v>
      </c>
      <c r="W226" s="230">
        <v>1.5940000000000001</v>
      </c>
      <c r="X226" s="231">
        <f>W226*H226</f>
        <v>4.6210060000000004</v>
      </c>
      <c r="Y226" s="41"/>
      <c r="Z226" s="41"/>
      <c r="AA226" s="41"/>
      <c r="AB226" s="41"/>
      <c r="AC226" s="41"/>
      <c r="AD226" s="41"/>
      <c r="AE226" s="41"/>
      <c r="AR226" s="232" t="s">
        <v>202</v>
      </c>
      <c r="AT226" s="232" t="s">
        <v>197</v>
      </c>
      <c r="AU226" s="232" t="s">
        <v>84</v>
      </c>
      <c r="AY226" s="20" t="s">
        <v>194</v>
      </c>
      <c r="BE226" s="233">
        <f>IF(O226="základní",K226,0)</f>
        <v>0</v>
      </c>
      <c r="BF226" s="233">
        <f>IF(O226="snížená",K226,0)</f>
        <v>0</v>
      </c>
      <c r="BG226" s="233">
        <f>IF(O226="zákl. přenesená",K226,0)</f>
        <v>0</v>
      </c>
      <c r="BH226" s="233">
        <f>IF(O226="sníž. přenesená",K226,0)</f>
        <v>0</v>
      </c>
      <c r="BI226" s="233">
        <f>IF(O226="nulová",K226,0)</f>
        <v>0</v>
      </c>
      <c r="BJ226" s="20" t="s">
        <v>82</v>
      </c>
      <c r="BK226" s="233">
        <f>ROUND(P226*H226,2)</f>
        <v>0</v>
      </c>
      <c r="BL226" s="20" t="s">
        <v>202</v>
      </c>
      <c r="BM226" s="232" t="s">
        <v>3159</v>
      </c>
    </row>
    <row r="227" s="2" customFormat="1">
      <c r="A227" s="41"/>
      <c r="B227" s="42"/>
      <c r="C227" s="43"/>
      <c r="D227" s="234" t="s">
        <v>204</v>
      </c>
      <c r="E227" s="43"/>
      <c r="F227" s="235" t="s">
        <v>3160</v>
      </c>
      <c r="G227" s="43"/>
      <c r="H227" s="43"/>
      <c r="I227" s="236"/>
      <c r="J227" s="236"/>
      <c r="K227" s="43"/>
      <c r="L227" s="43"/>
      <c r="M227" s="47"/>
      <c r="N227" s="237"/>
      <c r="O227" s="238"/>
      <c r="P227" s="87"/>
      <c r="Q227" s="87"/>
      <c r="R227" s="87"/>
      <c r="S227" s="87"/>
      <c r="T227" s="87"/>
      <c r="U227" s="87"/>
      <c r="V227" s="87"/>
      <c r="W227" s="87"/>
      <c r="X227" s="88"/>
      <c r="Y227" s="41"/>
      <c r="Z227" s="41"/>
      <c r="AA227" s="41"/>
      <c r="AB227" s="41"/>
      <c r="AC227" s="41"/>
      <c r="AD227" s="41"/>
      <c r="AE227" s="41"/>
      <c r="AT227" s="20" t="s">
        <v>204</v>
      </c>
      <c r="AU227" s="20" t="s">
        <v>84</v>
      </c>
    </row>
    <row r="228" s="13" customFormat="1">
      <c r="A228" s="13"/>
      <c r="B228" s="239"/>
      <c r="C228" s="240"/>
      <c r="D228" s="241" t="s">
        <v>206</v>
      </c>
      <c r="E228" s="242" t="s">
        <v>20</v>
      </c>
      <c r="F228" s="243" t="s">
        <v>3125</v>
      </c>
      <c r="G228" s="240"/>
      <c r="H228" s="242" t="s">
        <v>20</v>
      </c>
      <c r="I228" s="244"/>
      <c r="J228" s="244"/>
      <c r="K228" s="240"/>
      <c r="L228" s="240"/>
      <c r="M228" s="245"/>
      <c r="N228" s="246"/>
      <c r="O228" s="247"/>
      <c r="P228" s="247"/>
      <c r="Q228" s="247"/>
      <c r="R228" s="247"/>
      <c r="S228" s="247"/>
      <c r="T228" s="247"/>
      <c r="U228" s="247"/>
      <c r="V228" s="247"/>
      <c r="W228" s="247"/>
      <c r="X228" s="248"/>
      <c r="Y228" s="13"/>
      <c r="Z228" s="13"/>
      <c r="AA228" s="13"/>
      <c r="AB228" s="13"/>
      <c r="AC228" s="13"/>
      <c r="AD228" s="13"/>
      <c r="AE228" s="13"/>
      <c r="AT228" s="249" t="s">
        <v>206</v>
      </c>
      <c r="AU228" s="249" t="s">
        <v>84</v>
      </c>
      <c r="AV228" s="13" t="s">
        <v>82</v>
      </c>
      <c r="AW228" s="13" t="s">
        <v>5</v>
      </c>
      <c r="AX228" s="13" t="s">
        <v>74</v>
      </c>
      <c r="AY228" s="249" t="s">
        <v>194</v>
      </c>
    </row>
    <row r="229" s="13" customFormat="1">
      <c r="A229" s="13"/>
      <c r="B229" s="239"/>
      <c r="C229" s="240"/>
      <c r="D229" s="241" t="s">
        <v>206</v>
      </c>
      <c r="E229" s="242" t="s">
        <v>20</v>
      </c>
      <c r="F229" s="243" t="s">
        <v>3161</v>
      </c>
      <c r="G229" s="240"/>
      <c r="H229" s="242" t="s">
        <v>20</v>
      </c>
      <c r="I229" s="244"/>
      <c r="J229" s="244"/>
      <c r="K229" s="240"/>
      <c r="L229" s="240"/>
      <c r="M229" s="245"/>
      <c r="N229" s="246"/>
      <c r="O229" s="247"/>
      <c r="P229" s="247"/>
      <c r="Q229" s="247"/>
      <c r="R229" s="247"/>
      <c r="S229" s="247"/>
      <c r="T229" s="247"/>
      <c r="U229" s="247"/>
      <c r="V229" s="247"/>
      <c r="W229" s="247"/>
      <c r="X229" s="248"/>
      <c r="Y229" s="13"/>
      <c r="Z229" s="13"/>
      <c r="AA229" s="13"/>
      <c r="AB229" s="13"/>
      <c r="AC229" s="13"/>
      <c r="AD229" s="13"/>
      <c r="AE229" s="13"/>
      <c r="AT229" s="249" t="s">
        <v>206</v>
      </c>
      <c r="AU229" s="249" t="s">
        <v>84</v>
      </c>
      <c r="AV229" s="13" t="s">
        <v>82</v>
      </c>
      <c r="AW229" s="13" t="s">
        <v>5</v>
      </c>
      <c r="AX229" s="13" t="s">
        <v>74</v>
      </c>
      <c r="AY229" s="249" t="s">
        <v>194</v>
      </c>
    </row>
    <row r="230" s="13" customFormat="1">
      <c r="A230" s="13"/>
      <c r="B230" s="239"/>
      <c r="C230" s="240"/>
      <c r="D230" s="241" t="s">
        <v>206</v>
      </c>
      <c r="E230" s="242" t="s">
        <v>20</v>
      </c>
      <c r="F230" s="243" t="s">
        <v>3162</v>
      </c>
      <c r="G230" s="240"/>
      <c r="H230" s="242" t="s">
        <v>20</v>
      </c>
      <c r="I230" s="244"/>
      <c r="J230" s="244"/>
      <c r="K230" s="240"/>
      <c r="L230" s="240"/>
      <c r="M230" s="245"/>
      <c r="N230" s="246"/>
      <c r="O230" s="247"/>
      <c r="P230" s="247"/>
      <c r="Q230" s="247"/>
      <c r="R230" s="247"/>
      <c r="S230" s="247"/>
      <c r="T230" s="247"/>
      <c r="U230" s="247"/>
      <c r="V230" s="247"/>
      <c r="W230" s="247"/>
      <c r="X230" s="248"/>
      <c r="Y230" s="13"/>
      <c r="Z230" s="13"/>
      <c r="AA230" s="13"/>
      <c r="AB230" s="13"/>
      <c r="AC230" s="13"/>
      <c r="AD230" s="13"/>
      <c r="AE230" s="13"/>
      <c r="AT230" s="249" t="s">
        <v>206</v>
      </c>
      <c r="AU230" s="249" t="s">
        <v>84</v>
      </c>
      <c r="AV230" s="13" t="s">
        <v>82</v>
      </c>
      <c r="AW230" s="13" t="s">
        <v>5</v>
      </c>
      <c r="AX230" s="13" t="s">
        <v>74</v>
      </c>
      <c r="AY230" s="249" t="s">
        <v>194</v>
      </c>
    </row>
    <row r="231" s="14" customFormat="1">
      <c r="A231" s="14"/>
      <c r="B231" s="250"/>
      <c r="C231" s="251"/>
      <c r="D231" s="241" t="s">
        <v>206</v>
      </c>
      <c r="E231" s="252" t="s">
        <v>20</v>
      </c>
      <c r="F231" s="253" t="s">
        <v>3163</v>
      </c>
      <c r="G231" s="251"/>
      <c r="H231" s="254">
        <v>1.4179999999999999</v>
      </c>
      <c r="I231" s="255"/>
      <c r="J231" s="255"/>
      <c r="K231" s="251"/>
      <c r="L231" s="251"/>
      <c r="M231" s="256"/>
      <c r="N231" s="257"/>
      <c r="O231" s="258"/>
      <c r="P231" s="258"/>
      <c r="Q231" s="258"/>
      <c r="R231" s="258"/>
      <c r="S231" s="258"/>
      <c r="T231" s="258"/>
      <c r="U231" s="258"/>
      <c r="V231" s="258"/>
      <c r="W231" s="258"/>
      <c r="X231" s="259"/>
      <c r="Y231" s="14"/>
      <c r="Z231" s="14"/>
      <c r="AA231" s="14"/>
      <c r="AB231" s="14"/>
      <c r="AC231" s="14"/>
      <c r="AD231" s="14"/>
      <c r="AE231" s="14"/>
      <c r="AT231" s="260" t="s">
        <v>206</v>
      </c>
      <c r="AU231" s="260" t="s">
        <v>84</v>
      </c>
      <c r="AV231" s="14" t="s">
        <v>84</v>
      </c>
      <c r="AW231" s="14" t="s">
        <v>5</v>
      </c>
      <c r="AX231" s="14" t="s">
        <v>74</v>
      </c>
      <c r="AY231" s="260" t="s">
        <v>194</v>
      </c>
    </row>
    <row r="232" s="13" customFormat="1">
      <c r="A232" s="13"/>
      <c r="B232" s="239"/>
      <c r="C232" s="240"/>
      <c r="D232" s="241" t="s">
        <v>206</v>
      </c>
      <c r="E232" s="242" t="s">
        <v>20</v>
      </c>
      <c r="F232" s="243" t="s">
        <v>3125</v>
      </c>
      <c r="G232" s="240"/>
      <c r="H232" s="242" t="s">
        <v>20</v>
      </c>
      <c r="I232" s="244"/>
      <c r="J232" s="244"/>
      <c r="K232" s="240"/>
      <c r="L232" s="240"/>
      <c r="M232" s="245"/>
      <c r="N232" s="246"/>
      <c r="O232" s="247"/>
      <c r="P232" s="247"/>
      <c r="Q232" s="247"/>
      <c r="R232" s="247"/>
      <c r="S232" s="247"/>
      <c r="T232" s="247"/>
      <c r="U232" s="247"/>
      <c r="V232" s="247"/>
      <c r="W232" s="247"/>
      <c r="X232" s="248"/>
      <c r="Y232" s="13"/>
      <c r="Z232" s="13"/>
      <c r="AA232" s="13"/>
      <c r="AB232" s="13"/>
      <c r="AC232" s="13"/>
      <c r="AD232" s="13"/>
      <c r="AE232" s="13"/>
      <c r="AT232" s="249" t="s">
        <v>206</v>
      </c>
      <c r="AU232" s="249" t="s">
        <v>84</v>
      </c>
      <c r="AV232" s="13" t="s">
        <v>82</v>
      </c>
      <c r="AW232" s="13" t="s">
        <v>5</v>
      </c>
      <c r="AX232" s="13" t="s">
        <v>74</v>
      </c>
      <c r="AY232" s="249" t="s">
        <v>194</v>
      </c>
    </row>
    <row r="233" s="13" customFormat="1">
      <c r="A233" s="13"/>
      <c r="B233" s="239"/>
      <c r="C233" s="240"/>
      <c r="D233" s="241" t="s">
        <v>206</v>
      </c>
      <c r="E233" s="242" t="s">
        <v>20</v>
      </c>
      <c r="F233" s="243" t="s">
        <v>3164</v>
      </c>
      <c r="G233" s="240"/>
      <c r="H233" s="242" t="s">
        <v>20</v>
      </c>
      <c r="I233" s="244"/>
      <c r="J233" s="244"/>
      <c r="K233" s="240"/>
      <c r="L233" s="240"/>
      <c r="M233" s="245"/>
      <c r="N233" s="246"/>
      <c r="O233" s="247"/>
      <c r="P233" s="247"/>
      <c r="Q233" s="247"/>
      <c r="R233" s="247"/>
      <c r="S233" s="247"/>
      <c r="T233" s="247"/>
      <c r="U233" s="247"/>
      <c r="V233" s="247"/>
      <c r="W233" s="247"/>
      <c r="X233" s="248"/>
      <c r="Y233" s="13"/>
      <c r="Z233" s="13"/>
      <c r="AA233" s="13"/>
      <c r="AB233" s="13"/>
      <c r="AC233" s="13"/>
      <c r="AD233" s="13"/>
      <c r="AE233" s="13"/>
      <c r="AT233" s="249" t="s">
        <v>206</v>
      </c>
      <c r="AU233" s="249" t="s">
        <v>84</v>
      </c>
      <c r="AV233" s="13" t="s">
        <v>82</v>
      </c>
      <c r="AW233" s="13" t="s">
        <v>5</v>
      </c>
      <c r="AX233" s="13" t="s">
        <v>74</v>
      </c>
      <c r="AY233" s="249" t="s">
        <v>194</v>
      </c>
    </row>
    <row r="234" s="13" customFormat="1">
      <c r="A234" s="13"/>
      <c r="B234" s="239"/>
      <c r="C234" s="240"/>
      <c r="D234" s="241" t="s">
        <v>206</v>
      </c>
      <c r="E234" s="242" t="s">
        <v>20</v>
      </c>
      <c r="F234" s="243" t="s">
        <v>3162</v>
      </c>
      <c r="G234" s="240"/>
      <c r="H234" s="242" t="s">
        <v>20</v>
      </c>
      <c r="I234" s="244"/>
      <c r="J234" s="244"/>
      <c r="K234" s="240"/>
      <c r="L234" s="240"/>
      <c r="M234" s="245"/>
      <c r="N234" s="246"/>
      <c r="O234" s="247"/>
      <c r="P234" s="247"/>
      <c r="Q234" s="247"/>
      <c r="R234" s="247"/>
      <c r="S234" s="247"/>
      <c r="T234" s="247"/>
      <c r="U234" s="247"/>
      <c r="V234" s="247"/>
      <c r="W234" s="247"/>
      <c r="X234" s="248"/>
      <c r="Y234" s="13"/>
      <c r="Z234" s="13"/>
      <c r="AA234" s="13"/>
      <c r="AB234" s="13"/>
      <c r="AC234" s="13"/>
      <c r="AD234" s="13"/>
      <c r="AE234" s="13"/>
      <c r="AT234" s="249" t="s">
        <v>206</v>
      </c>
      <c r="AU234" s="249" t="s">
        <v>84</v>
      </c>
      <c r="AV234" s="13" t="s">
        <v>82</v>
      </c>
      <c r="AW234" s="13" t="s">
        <v>5</v>
      </c>
      <c r="AX234" s="13" t="s">
        <v>74</v>
      </c>
      <c r="AY234" s="249" t="s">
        <v>194</v>
      </c>
    </row>
    <row r="235" s="14" customFormat="1">
      <c r="A235" s="14"/>
      <c r="B235" s="250"/>
      <c r="C235" s="251"/>
      <c r="D235" s="241" t="s">
        <v>206</v>
      </c>
      <c r="E235" s="252" t="s">
        <v>20</v>
      </c>
      <c r="F235" s="253" t="s">
        <v>3165</v>
      </c>
      <c r="G235" s="251"/>
      <c r="H235" s="254">
        <v>1.4810000000000001</v>
      </c>
      <c r="I235" s="255"/>
      <c r="J235" s="255"/>
      <c r="K235" s="251"/>
      <c r="L235" s="251"/>
      <c r="M235" s="256"/>
      <c r="N235" s="257"/>
      <c r="O235" s="258"/>
      <c r="P235" s="258"/>
      <c r="Q235" s="258"/>
      <c r="R235" s="258"/>
      <c r="S235" s="258"/>
      <c r="T235" s="258"/>
      <c r="U235" s="258"/>
      <c r="V235" s="258"/>
      <c r="W235" s="258"/>
      <c r="X235" s="259"/>
      <c r="Y235" s="14"/>
      <c r="Z235" s="14"/>
      <c r="AA235" s="14"/>
      <c r="AB235" s="14"/>
      <c r="AC235" s="14"/>
      <c r="AD235" s="14"/>
      <c r="AE235" s="14"/>
      <c r="AT235" s="260" t="s">
        <v>206</v>
      </c>
      <c r="AU235" s="260" t="s">
        <v>84</v>
      </c>
      <c r="AV235" s="14" t="s">
        <v>84</v>
      </c>
      <c r="AW235" s="14" t="s">
        <v>5</v>
      </c>
      <c r="AX235" s="14" t="s">
        <v>74</v>
      </c>
      <c r="AY235" s="260" t="s">
        <v>194</v>
      </c>
    </row>
    <row r="236" s="15" customFormat="1">
      <c r="A236" s="15"/>
      <c r="B236" s="261"/>
      <c r="C236" s="262"/>
      <c r="D236" s="241" t="s">
        <v>206</v>
      </c>
      <c r="E236" s="263" t="s">
        <v>20</v>
      </c>
      <c r="F236" s="264" t="s">
        <v>210</v>
      </c>
      <c r="G236" s="262"/>
      <c r="H236" s="265">
        <v>2.899</v>
      </c>
      <c r="I236" s="266"/>
      <c r="J236" s="266"/>
      <c r="K236" s="262"/>
      <c r="L236" s="262"/>
      <c r="M236" s="267"/>
      <c r="N236" s="268"/>
      <c r="O236" s="269"/>
      <c r="P236" s="269"/>
      <c r="Q236" s="269"/>
      <c r="R236" s="269"/>
      <c r="S236" s="269"/>
      <c r="T236" s="269"/>
      <c r="U236" s="269"/>
      <c r="V236" s="269"/>
      <c r="W236" s="269"/>
      <c r="X236" s="270"/>
      <c r="Y236" s="15"/>
      <c r="Z236" s="15"/>
      <c r="AA236" s="15"/>
      <c r="AB236" s="15"/>
      <c r="AC236" s="15"/>
      <c r="AD236" s="15"/>
      <c r="AE236" s="15"/>
      <c r="AT236" s="271" t="s">
        <v>206</v>
      </c>
      <c r="AU236" s="271" t="s">
        <v>84</v>
      </c>
      <c r="AV236" s="15" t="s">
        <v>202</v>
      </c>
      <c r="AW236" s="15" t="s">
        <v>5</v>
      </c>
      <c r="AX236" s="15" t="s">
        <v>82</v>
      </c>
      <c r="AY236" s="271" t="s">
        <v>194</v>
      </c>
    </row>
    <row r="237" s="2" customFormat="1" ht="24.15" customHeight="1">
      <c r="A237" s="41"/>
      <c r="B237" s="42"/>
      <c r="C237" s="220" t="s">
        <v>282</v>
      </c>
      <c r="D237" s="220" t="s">
        <v>197</v>
      </c>
      <c r="E237" s="221" t="s">
        <v>3166</v>
      </c>
      <c r="F237" s="222" t="s">
        <v>3167</v>
      </c>
      <c r="G237" s="223" t="s">
        <v>218</v>
      </c>
      <c r="H237" s="224">
        <v>0.504</v>
      </c>
      <c r="I237" s="225"/>
      <c r="J237" s="225"/>
      <c r="K237" s="226">
        <f>ROUND(P237*H237,2)</f>
        <v>0</v>
      </c>
      <c r="L237" s="222" t="s">
        <v>201</v>
      </c>
      <c r="M237" s="47"/>
      <c r="N237" s="227" t="s">
        <v>20</v>
      </c>
      <c r="O237" s="228" t="s">
        <v>43</v>
      </c>
      <c r="P237" s="229">
        <f>I237+J237</f>
        <v>0</v>
      </c>
      <c r="Q237" s="229">
        <f>ROUND(I237*H237,2)</f>
        <v>0</v>
      </c>
      <c r="R237" s="229">
        <f>ROUND(J237*H237,2)</f>
        <v>0</v>
      </c>
      <c r="S237" s="87"/>
      <c r="T237" s="230">
        <f>S237*H237</f>
        <v>0</v>
      </c>
      <c r="U237" s="230">
        <v>0</v>
      </c>
      <c r="V237" s="230">
        <f>U237*H237</f>
        <v>0</v>
      </c>
      <c r="W237" s="230">
        <v>0</v>
      </c>
      <c r="X237" s="231">
        <f>W237*H237</f>
        <v>0</v>
      </c>
      <c r="Y237" s="41"/>
      <c r="Z237" s="41"/>
      <c r="AA237" s="41"/>
      <c r="AB237" s="41"/>
      <c r="AC237" s="41"/>
      <c r="AD237" s="41"/>
      <c r="AE237" s="41"/>
      <c r="AR237" s="232" t="s">
        <v>202</v>
      </c>
      <c r="AT237" s="232" t="s">
        <v>197</v>
      </c>
      <c r="AU237" s="232" t="s">
        <v>84</v>
      </c>
      <c r="AY237" s="20" t="s">
        <v>194</v>
      </c>
      <c r="BE237" s="233">
        <f>IF(O237="základní",K237,0)</f>
        <v>0</v>
      </c>
      <c r="BF237" s="233">
        <f>IF(O237="snížená",K237,0)</f>
        <v>0</v>
      </c>
      <c r="BG237" s="233">
        <f>IF(O237="zákl. přenesená",K237,0)</f>
        <v>0</v>
      </c>
      <c r="BH237" s="233">
        <f>IF(O237="sníž. přenesená",K237,0)</f>
        <v>0</v>
      </c>
      <c r="BI237" s="233">
        <f>IF(O237="nulová",K237,0)</f>
        <v>0</v>
      </c>
      <c r="BJ237" s="20" t="s">
        <v>82</v>
      </c>
      <c r="BK237" s="233">
        <f>ROUND(P237*H237,2)</f>
        <v>0</v>
      </c>
      <c r="BL237" s="20" t="s">
        <v>202</v>
      </c>
      <c r="BM237" s="232" t="s">
        <v>3168</v>
      </c>
    </row>
    <row r="238" s="2" customFormat="1">
      <c r="A238" s="41"/>
      <c r="B238" s="42"/>
      <c r="C238" s="43"/>
      <c r="D238" s="234" t="s">
        <v>204</v>
      </c>
      <c r="E238" s="43"/>
      <c r="F238" s="235" t="s">
        <v>3169</v>
      </c>
      <c r="G238" s="43"/>
      <c r="H238" s="43"/>
      <c r="I238" s="236"/>
      <c r="J238" s="236"/>
      <c r="K238" s="43"/>
      <c r="L238" s="43"/>
      <c r="M238" s="47"/>
      <c r="N238" s="237"/>
      <c r="O238" s="238"/>
      <c r="P238" s="87"/>
      <c r="Q238" s="87"/>
      <c r="R238" s="87"/>
      <c r="S238" s="87"/>
      <c r="T238" s="87"/>
      <c r="U238" s="87"/>
      <c r="V238" s="87"/>
      <c r="W238" s="87"/>
      <c r="X238" s="88"/>
      <c r="Y238" s="41"/>
      <c r="Z238" s="41"/>
      <c r="AA238" s="41"/>
      <c r="AB238" s="41"/>
      <c r="AC238" s="41"/>
      <c r="AD238" s="41"/>
      <c r="AE238" s="41"/>
      <c r="AT238" s="20" t="s">
        <v>204</v>
      </c>
      <c r="AU238" s="20" t="s">
        <v>84</v>
      </c>
    </row>
    <row r="239" s="13" customFormat="1">
      <c r="A239" s="13"/>
      <c r="B239" s="239"/>
      <c r="C239" s="240"/>
      <c r="D239" s="241" t="s">
        <v>206</v>
      </c>
      <c r="E239" s="242" t="s">
        <v>20</v>
      </c>
      <c r="F239" s="243" t="s">
        <v>3125</v>
      </c>
      <c r="G239" s="240"/>
      <c r="H239" s="242" t="s">
        <v>20</v>
      </c>
      <c r="I239" s="244"/>
      <c r="J239" s="244"/>
      <c r="K239" s="240"/>
      <c r="L239" s="240"/>
      <c r="M239" s="245"/>
      <c r="N239" s="246"/>
      <c r="O239" s="247"/>
      <c r="P239" s="247"/>
      <c r="Q239" s="247"/>
      <c r="R239" s="247"/>
      <c r="S239" s="247"/>
      <c r="T239" s="247"/>
      <c r="U239" s="247"/>
      <c r="V239" s="247"/>
      <c r="W239" s="247"/>
      <c r="X239" s="248"/>
      <c r="Y239" s="13"/>
      <c r="Z239" s="13"/>
      <c r="AA239" s="13"/>
      <c r="AB239" s="13"/>
      <c r="AC239" s="13"/>
      <c r="AD239" s="13"/>
      <c r="AE239" s="13"/>
      <c r="AT239" s="249" t="s">
        <v>206</v>
      </c>
      <c r="AU239" s="249" t="s">
        <v>84</v>
      </c>
      <c r="AV239" s="13" t="s">
        <v>82</v>
      </c>
      <c r="AW239" s="13" t="s">
        <v>5</v>
      </c>
      <c r="AX239" s="13" t="s">
        <v>74</v>
      </c>
      <c r="AY239" s="249" t="s">
        <v>194</v>
      </c>
    </row>
    <row r="240" s="13" customFormat="1">
      <c r="A240" s="13"/>
      <c r="B240" s="239"/>
      <c r="C240" s="240"/>
      <c r="D240" s="241" t="s">
        <v>206</v>
      </c>
      <c r="E240" s="242" t="s">
        <v>20</v>
      </c>
      <c r="F240" s="243" t="s">
        <v>3161</v>
      </c>
      <c r="G240" s="240"/>
      <c r="H240" s="242" t="s">
        <v>20</v>
      </c>
      <c r="I240" s="244"/>
      <c r="J240" s="244"/>
      <c r="K240" s="240"/>
      <c r="L240" s="240"/>
      <c r="M240" s="245"/>
      <c r="N240" s="246"/>
      <c r="O240" s="247"/>
      <c r="P240" s="247"/>
      <c r="Q240" s="247"/>
      <c r="R240" s="247"/>
      <c r="S240" s="247"/>
      <c r="T240" s="247"/>
      <c r="U240" s="247"/>
      <c r="V240" s="247"/>
      <c r="W240" s="247"/>
      <c r="X240" s="248"/>
      <c r="Y240" s="13"/>
      <c r="Z240" s="13"/>
      <c r="AA240" s="13"/>
      <c r="AB240" s="13"/>
      <c r="AC240" s="13"/>
      <c r="AD240" s="13"/>
      <c r="AE240" s="13"/>
      <c r="AT240" s="249" t="s">
        <v>206</v>
      </c>
      <c r="AU240" s="249" t="s">
        <v>84</v>
      </c>
      <c r="AV240" s="13" t="s">
        <v>82</v>
      </c>
      <c r="AW240" s="13" t="s">
        <v>5</v>
      </c>
      <c r="AX240" s="13" t="s">
        <v>74</v>
      </c>
      <c r="AY240" s="249" t="s">
        <v>194</v>
      </c>
    </row>
    <row r="241" s="13" customFormat="1">
      <c r="A241" s="13"/>
      <c r="B241" s="239"/>
      <c r="C241" s="240"/>
      <c r="D241" s="241" t="s">
        <v>206</v>
      </c>
      <c r="E241" s="242" t="s">
        <v>20</v>
      </c>
      <c r="F241" s="243" t="s">
        <v>3162</v>
      </c>
      <c r="G241" s="240"/>
      <c r="H241" s="242" t="s">
        <v>20</v>
      </c>
      <c r="I241" s="244"/>
      <c r="J241" s="244"/>
      <c r="K241" s="240"/>
      <c r="L241" s="240"/>
      <c r="M241" s="245"/>
      <c r="N241" s="246"/>
      <c r="O241" s="247"/>
      <c r="P241" s="247"/>
      <c r="Q241" s="247"/>
      <c r="R241" s="247"/>
      <c r="S241" s="247"/>
      <c r="T241" s="247"/>
      <c r="U241" s="247"/>
      <c r="V241" s="247"/>
      <c r="W241" s="247"/>
      <c r="X241" s="248"/>
      <c r="Y241" s="13"/>
      <c r="Z241" s="13"/>
      <c r="AA241" s="13"/>
      <c r="AB241" s="13"/>
      <c r="AC241" s="13"/>
      <c r="AD241" s="13"/>
      <c r="AE241" s="13"/>
      <c r="AT241" s="249" t="s">
        <v>206</v>
      </c>
      <c r="AU241" s="249" t="s">
        <v>84</v>
      </c>
      <c r="AV241" s="13" t="s">
        <v>82</v>
      </c>
      <c r="AW241" s="13" t="s">
        <v>5</v>
      </c>
      <c r="AX241" s="13" t="s">
        <v>74</v>
      </c>
      <c r="AY241" s="249" t="s">
        <v>194</v>
      </c>
    </row>
    <row r="242" s="14" customFormat="1">
      <c r="A242" s="14"/>
      <c r="B242" s="250"/>
      <c r="C242" s="251"/>
      <c r="D242" s="241" t="s">
        <v>206</v>
      </c>
      <c r="E242" s="252" t="s">
        <v>20</v>
      </c>
      <c r="F242" s="253" t="s">
        <v>3170</v>
      </c>
      <c r="G242" s="251"/>
      <c r="H242" s="254">
        <v>0.252</v>
      </c>
      <c r="I242" s="255"/>
      <c r="J242" s="255"/>
      <c r="K242" s="251"/>
      <c r="L242" s="251"/>
      <c r="M242" s="256"/>
      <c r="N242" s="257"/>
      <c r="O242" s="258"/>
      <c r="P242" s="258"/>
      <c r="Q242" s="258"/>
      <c r="R242" s="258"/>
      <c r="S242" s="258"/>
      <c r="T242" s="258"/>
      <c r="U242" s="258"/>
      <c r="V242" s="258"/>
      <c r="W242" s="258"/>
      <c r="X242" s="259"/>
      <c r="Y242" s="14"/>
      <c r="Z242" s="14"/>
      <c r="AA242" s="14"/>
      <c r="AB242" s="14"/>
      <c r="AC242" s="14"/>
      <c r="AD242" s="14"/>
      <c r="AE242" s="14"/>
      <c r="AT242" s="260" t="s">
        <v>206</v>
      </c>
      <c r="AU242" s="260" t="s">
        <v>84</v>
      </c>
      <c r="AV242" s="14" t="s">
        <v>84</v>
      </c>
      <c r="AW242" s="14" t="s">
        <v>5</v>
      </c>
      <c r="AX242" s="14" t="s">
        <v>74</v>
      </c>
      <c r="AY242" s="260" t="s">
        <v>194</v>
      </c>
    </row>
    <row r="243" s="13" customFormat="1">
      <c r="A243" s="13"/>
      <c r="B243" s="239"/>
      <c r="C243" s="240"/>
      <c r="D243" s="241" t="s">
        <v>206</v>
      </c>
      <c r="E243" s="242" t="s">
        <v>20</v>
      </c>
      <c r="F243" s="243" t="s">
        <v>3125</v>
      </c>
      <c r="G243" s="240"/>
      <c r="H243" s="242" t="s">
        <v>20</v>
      </c>
      <c r="I243" s="244"/>
      <c r="J243" s="244"/>
      <c r="K243" s="240"/>
      <c r="L243" s="240"/>
      <c r="M243" s="245"/>
      <c r="N243" s="246"/>
      <c r="O243" s="247"/>
      <c r="P243" s="247"/>
      <c r="Q243" s="247"/>
      <c r="R243" s="247"/>
      <c r="S243" s="247"/>
      <c r="T243" s="247"/>
      <c r="U243" s="247"/>
      <c r="V243" s="247"/>
      <c r="W243" s="247"/>
      <c r="X243" s="248"/>
      <c r="Y243" s="13"/>
      <c r="Z243" s="13"/>
      <c r="AA243" s="13"/>
      <c r="AB243" s="13"/>
      <c r="AC243" s="13"/>
      <c r="AD243" s="13"/>
      <c r="AE243" s="13"/>
      <c r="AT243" s="249" t="s">
        <v>206</v>
      </c>
      <c r="AU243" s="249" t="s">
        <v>84</v>
      </c>
      <c r="AV243" s="13" t="s">
        <v>82</v>
      </c>
      <c r="AW243" s="13" t="s">
        <v>5</v>
      </c>
      <c r="AX243" s="13" t="s">
        <v>74</v>
      </c>
      <c r="AY243" s="249" t="s">
        <v>194</v>
      </c>
    </row>
    <row r="244" s="13" customFormat="1">
      <c r="A244" s="13"/>
      <c r="B244" s="239"/>
      <c r="C244" s="240"/>
      <c r="D244" s="241" t="s">
        <v>206</v>
      </c>
      <c r="E244" s="242" t="s">
        <v>20</v>
      </c>
      <c r="F244" s="243" t="s">
        <v>3164</v>
      </c>
      <c r="G244" s="240"/>
      <c r="H244" s="242" t="s">
        <v>20</v>
      </c>
      <c r="I244" s="244"/>
      <c r="J244" s="244"/>
      <c r="K244" s="240"/>
      <c r="L244" s="240"/>
      <c r="M244" s="245"/>
      <c r="N244" s="246"/>
      <c r="O244" s="247"/>
      <c r="P244" s="247"/>
      <c r="Q244" s="247"/>
      <c r="R244" s="247"/>
      <c r="S244" s="247"/>
      <c r="T244" s="247"/>
      <c r="U244" s="247"/>
      <c r="V244" s="247"/>
      <c r="W244" s="247"/>
      <c r="X244" s="248"/>
      <c r="Y244" s="13"/>
      <c r="Z244" s="13"/>
      <c r="AA244" s="13"/>
      <c r="AB244" s="13"/>
      <c r="AC244" s="13"/>
      <c r="AD244" s="13"/>
      <c r="AE244" s="13"/>
      <c r="AT244" s="249" t="s">
        <v>206</v>
      </c>
      <c r="AU244" s="249" t="s">
        <v>84</v>
      </c>
      <c r="AV244" s="13" t="s">
        <v>82</v>
      </c>
      <c r="AW244" s="13" t="s">
        <v>5</v>
      </c>
      <c r="AX244" s="13" t="s">
        <v>74</v>
      </c>
      <c r="AY244" s="249" t="s">
        <v>194</v>
      </c>
    </row>
    <row r="245" s="13" customFormat="1">
      <c r="A245" s="13"/>
      <c r="B245" s="239"/>
      <c r="C245" s="240"/>
      <c r="D245" s="241" t="s">
        <v>206</v>
      </c>
      <c r="E245" s="242" t="s">
        <v>20</v>
      </c>
      <c r="F245" s="243" t="s">
        <v>3162</v>
      </c>
      <c r="G245" s="240"/>
      <c r="H245" s="242" t="s">
        <v>20</v>
      </c>
      <c r="I245" s="244"/>
      <c r="J245" s="244"/>
      <c r="K245" s="240"/>
      <c r="L245" s="240"/>
      <c r="M245" s="245"/>
      <c r="N245" s="246"/>
      <c r="O245" s="247"/>
      <c r="P245" s="247"/>
      <c r="Q245" s="247"/>
      <c r="R245" s="247"/>
      <c r="S245" s="247"/>
      <c r="T245" s="247"/>
      <c r="U245" s="247"/>
      <c r="V245" s="247"/>
      <c r="W245" s="247"/>
      <c r="X245" s="248"/>
      <c r="Y245" s="13"/>
      <c r="Z245" s="13"/>
      <c r="AA245" s="13"/>
      <c r="AB245" s="13"/>
      <c r="AC245" s="13"/>
      <c r="AD245" s="13"/>
      <c r="AE245" s="13"/>
      <c r="AT245" s="249" t="s">
        <v>206</v>
      </c>
      <c r="AU245" s="249" t="s">
        <v>84</v>
      </c>
      <c r="AV245" s="13" t="s">
        <v>82</v>
      </c>
      <c r="AW245" s="13" t="s">
        <v>5</v>
      </c>
      <c r="AX245" s="13" t="s">
        <v>74</v>
      </c>
      <c r="AY245" s="249" t="s">
        <v>194</v>
      </c>
    </row>
    <row r="246" s="14" customFormat="1">
      <c r="A246" s="14"/>
      <c r="B246" s="250"/>
      <c r="C246" s="251"/>
      <c r="D246" s="241" t="s">
        <v>206</v>
      </c>
      <c r="E246" s="252" t="s">
        <v>20</v>
      </c>
      <c r="F246" s="253" t="s">
        <v>3170</v>
      </c>
      <c r="G246" s="251"/>
      <c r="H246" s="254">
        <v>0.252</v>
      </c>
      <c r="I246" s="255"/>
      <c r="J246" s="255"/>
      <c r="K246" s="251"/>
      <c r="L246" s="251"/>
      <c r="M246" s="256"/>
      <c r="N246" s="257"/>
      <c r="O246" s="258"/>
      <c r="P246" s="258"/>
      <c r="Q246" s="258"/>
      <c r="R246" s="258"/>
      <c r="S246" s="258"/>
      <c r="T246" s="258"/>
      <c r="U246" s="258"/>
      <c r="V246" s="258"/>
      <c r="W246" s="258"/>
      <c r="X246" s="259"/>
      <c r="Y246" s="14"/>
      <c r="Z246" s="14"/>
      <c r="AA246" s="14"/>
      <c r="AB246" s="14"/>
      <c r="AC246" s="14"/>
      <c r="AD246" s="14"/>
      <c r="AE246" s="14"/>
      <c r="AT246" s="260" t="s">
        <v>206</v>
      </c>
      <c r="AU246" s="260" t="s">
        <v>84</v>
      </c>
      <c r="AV246" s="14" t="s">
        <v>84</v>
      </c>
      <c r="AW246" s="14" t="s">
        <v>5</v>
      </c>
      <c r="AX246" s="14" t="s">
        <v>74</v>
      </c>
      <c r="AY246" s="260" t="s">
        <v>194</v>
      </c>
    </row>
    <row r="247" s="15" customFormat="1">
      <c r="A247" s="15"/>
      <c r="B247" s="261"/>
      <c r="C247" s="262"/>
      <c r="D247" s="241" t="s">
        <v>206</v>
      </c>
      <c r="E247" s="263" t="s">
        <v>20</v>
      </c>
      <c r="F247" s="264" t="s">
        <v>210</v>
      </c>
      <c r="G247" s="262"/>
      <c r="H247" s="265">
        <v>0.504</v>
      </c>
      <c r="I247" s="266"/>
      <c r="J247" s="266"/>
      <c r="K247" s="262"/>
      <c r="L247" s="262"/>
      <c r="M247" s="267"/>
      <c r="N247" s="268"/>
      <c r="O247" s="269"/>
      <c r="P247" s="269"/>
      <c r="Q247" s="269"/>
      <c r="R247" s="269"/>
      <c r="S247" s="269"/>
      <c r="T247" s="269"/>
      <c r="U247" s="269"/>
      <c r="V247" s="269"/>
      <c r="W247" s="269"/>
      <c r="X247" s="270"/>
      <c r="Y247" s="15"/>
      <c r="Z247" s="15"/>
      <c r="AA247" s="15"/>
      <c r="AB247" s="15"/>
      <c r="AC247" s="15"/>
      <c r="AD247" s="15"/>
      <c r="AE247" s="15"/>
      <c r="AT247" s="271" t="s">
        <v>206</v>
      </c>
      <c r="AU247" s="271" t="s">
        <v>84</v>
      </c>
      <c r="AV247" s="15" t="s">
        <v>202</v>
      </c>
      <c r="AW247" s="15" t="s">
        <v>5</v>
      </c>
      <c r="AX247" s="15" t="s">
        <v>82</v>
      </c>
      <c r="AY247" s="271" t="s">
        <v>194</v>
      </c>
    </row>
    <row r="248" s="2" customFormat="1" ht="24.15" customHeight="1">
      <c r="A248" s="41"/>
      <c r="B248" s="42"/>
      <c r="C248" s="220" t="s">
        <v>289</v>
      </c>
      <c r="D248" s="220" t="s">
        <v>197</v>
      </c>
      <c r="E248" s="221" t="s">
        <v>3171</v>
      </c>
      <c r="F248" s="222" t="s">
        <v>3172</v>
      </c>
      <c r="G248" s="223" t="s">
        <v>461</v>
      </c>
      <c r="H248" s="224">
        <v>19.27</v>
      </c>
      <c r="I248" s="225"/>
      <c r="J248" s="225"/>
      <c r="K248" s="226">
        <f>ROUND(P248*H248,2)</f>
        <v>0</v>
      </c>
      <c r="L248" s="222" t="s">
        <v>201</v>
      </c>
      <c r="M248" s="47"/>
      <c r="N248" s="227" t="s">
        <v>20</v>
      </c>
      <c r="O248" s="228" t="s">
        <v>43</v>
      </c>
      <c r="P248" s="229">
        <f>I248+J248</f>
        <v>0</v>
      </c>
      <c r="Q248" s="229">
        <f>ROUND(I248*H248,2)</f>
        <v>0</v>
      </c>
      <c r="R248" s="229">
        <f>ROUND(J248*H248,2)</f>
        <v>0</v>
      </c>
      <c r="S248" s="87"/>
      <c r="T248" s="230">
        <f>S248*H248</f>
        <v>0</v>
      </c>
      <c r="U248" s="230">
        <v>0</v>
      </c>
      <c r="V248" s="230">
        <f>U248*H248</f>
        <v>0</v>
      </c>
      <c r="W248" s="230">
        <v>0.070000000000000007</v>
      </c>
      <c r="X248" s="231">
        <f>W248*H248</f>
        <v>1.3489</v>
      </c>
      <c r="Y248" s="41"/>
      <c r="Z248" s="41"/>
      <c r="AA248" s="41"/>
      <c r="AB248" s="41"/>
      <c r="AC248" s="41"/>
      <c r="AD248" s="41"/>
      <c r="AE248" s="41"/>
      <c r="AR248" s="232" t="s">
        <v>202</v>
      </c>
      <c r="AT248" s="232" t="s">
        <v>197</v>
      </c>
      <c r="AU248" s="232" t="s">
        <v>84</v>
      </c>
      <c r="AY248" s="20" t="s">
        <v>194</v>
      </c>
      <c r="BE248" s="233">
        <f>IF(O248="základní",K248,0)</f>
        <v>0</v>
      </c>
      <c r="BF248" s="233">
        <f>IF(O248="snížená",K248,0)</f>
        <v>0</v>
      </c>
      <c r="BG248" s="233">
        <f>IF(O248="zákl. přenesená",K248,0)</f>
        <v>0</v>
      </c>
      <c r="BH248" s="233">
        <f>IF(O248="sníž. přenesená",K248,0)</f>
        <v>0</v>
      </c>
      <c r="BI248" s="233">
        <f>IF(O248="nulová",K248,0)</f>
        <v>0</v>
      </c>
      <c r="BJ248" s="20" t="s">
        <v>82</v>
      </c>
      <c r="BK248" s="233">
        <f>ROUND(P248*H248,2)</f>
        <v>0</v>
      </c>
      <c r="BL248" s="20" t="s">
        <v>202</v>
      </c>
      <c r="BM248" s="232" t="s">
        <v>3173</v>
      </c>
    </row>
    <row r="249" s="2" customFormat="1">
      <c r="A249" s="41"/>
      <c r="B249" s="42"/>
      <c r="C249" s="43"/>
      <c r="D249" s="234" t="s">
        <v>204</v>
      </c>
      <c r="E249" s="43"/>
      <c r="F249" s="235" t="s">
        <v>3174</v>
      </c>
      <c r="G249" s="43"/>
      <c r="H249" s="43"/>
      <c r="I249" s="236"/>
      <c r="J249" s="236"/>
      <c r="K249" s="43"/>
      <c r="L249" s="43"/>
      <c r="M249" s="47"/>
      <c r="N249" s="237"/>
      <c r="O249" s="238"/>
      <c r="P249" s="87"/>
      <c r="Q249" s="87"/>
      <c r="R249" s="87"/>
      <c r="S249" s="87"/>
      <c r="T249" s="87"/>
      <c r="U249" s="87"/>
      <c r="V249" s="87"/>
      <c r="W249" s="87"/>
      <c r="X249" s="88"/>
      <c r="Y249" s="41"/>
      <c r="Z249" s="41"/>
      <c r="AA249" s="41"/>
      <c r="AB249" s="41"/>
      <c r="AC249" s="41"/>
      <c r="AD249" s="41"/>
      <c r="AE249" s="41"/>
      <c r="AT249" s="20" t="s">
        <v>204</v>
      </c>
      <c r="AU249" s="20" t="s">
        <v>84</v>
      </c>
    </row>
    <row r="250" s="13" customFormat="1">
      <c r="A250" s="13"/>
      <c r="B250" s="239"/>
      <c r="C250" s="240"/>
      <c r="D250" s="241" t="s">
        <v>206</v>
      </c>
      <c r="E250" s="242" t="s">
        <v>20</v>
      </c>
      <c r="F250" s="243" t="s">
        <v>3101</v>
      </c>
      <c r="G250" s="240"/>
      <c r="H250" s="242" t="s">
        <v>20</v>
      </c>
      <c r="I250" s="244"/>
      <c r="J250" s="244"/>
      <c r="K250" s="240"/>
      <c r="L250" s="240"/>
      <c r="M250" s="245"/>
      <c r="N250" s="246"/>
      <c r="O250" s="247"/>
      <c r="P250" s="247"/>
      <c r="Q250" s="247"/>
      <c r="R250" s="247"/>
      <c r="S250" s="247"/>
      <c r="T250" s="247"/>
      <c r="U250" s="247"/>
      <c r="V250" s="247"/>
      <c r="W250" s="247"/>
      <c r="X250" s="248"/>
      <c r="Y250" s="13"/>
      <c r="Z250" s="13"/>
      <c r="AA250" s="13"/>
      <c r="AB250" s="13"/>
      <c r="AC250" s="13"/>
      <c r="AD250" s="13"/>
      <c r="AE250" s="13"/>
      <c r="AT250" s="249" t="s">
        <v>206</v>
      </c>
      <c r="AU250" s="249" t="s">
        <v>84</v>
      </c>
      <c r="AV250" s="13" t="s">
        <v>82</v>
      </c>
      <c r="AW250" s="13" t="s">
        <v>5</v>
      </c>
      <c r="AX250" s="13" t="s">
        <v>74</v>
      </c>
      <c r="AY250" s="249" t="s">
        <v>194</v>
      </c>
    </row>
    <row r="251" s="13" customFormat="1">
      <c r="A251" s="13"/>
      <c r="B251" s="239"/>
      <c r="C251" s="240"/>
      <c r="D251" s="241" t="s">
        <v>206</v>
      </c>
      <c r="E251" s="242" t="s">
        <v>20</v>
      </c>
      <c r="F251" s="243" t="s">
        <v>3175</v>
      </c>
      <c r="G251" s="240"/>
      <c r="H251" s="242" t="s">
        <v>20</v>
      </c>
      <c r="I251" s="244"/>
      <c r="J251" s="244"/>
      <c r="K251" s="240"/>
      <c r="L251" s="240"/>
      <c r="M251" s="245"/>
      <c r="N251" s="246"/>
      <c r="O251" s="247"/>
      <c r="P251" s="247"/>
      <c r="Q251" s="247"/>
      <c r="R251" s="247"/>
      <c r="S251" s="247"/>
      <c r="T251" s="247"/>
      <c r="U251" s="247"/>
      <c r="V251" s="247"/>
      <c r="W251" s="247"/>
      <c r="X251" s="248"/>
      <c r="Y251" s="13"/>
      <c r="Z251" s="13"/>
      <c r="AA251" s="13"/>
      <c r="AB251" s="13"/>
      <c r="AC251" s="13"/>
      <c r="AD251" s="13"/>
      <c r="AE251" s="13"/>
      <c r="AT251" s="249" t="s">
        <v>206</v>
      </c>
      <c r="AU251" s="249" t="s">
        <v>84</v>
      </c>
      <c r="AV251" s="13" t="s">
        <v>82</v>
      </c>
      <c r="AW251" s="13" t="s">
        <v>5</v>
      </c>
      <c r="AX251" s="13" t="s">
        <v>74</v>
      </c>
      <c r="AY251" s="249" t="s">
        <v>194</v>
      </c>
    </row>
    <row r="252" s="13" customFormat="1">
      <c r="A252" s="13"/>
      <c r="B252" s="239"/>
      <c r="C252" s="240"/>
      <c r="D252" s="241" t="s">
        <v>206</v>
      </c>
      <c r="E252" s="242" t="s">
        <v>20</v>
      </c>
      <c r="F252" s="243" t="s">
        <v>3176</v>
      </c>
      <c r="G252" s="240"/>
      <c r="H252" s="242" t="s">
        <v>20</v>
      </c>
      <c r="I252" s="244"/>
      <c r="J252" s="244"/>
      <c r="K252" s="240"/>
      <c r="L252" s="240"/>
      <c r="M252" s="245"/>
      <c r="N252" s="246"/>
      <c r="O252" s="247"/>
      <c r="P252" s="247"/>
      <c r="Q252" s="247"/>
      <c r="R252" s="247"/>
      <c r="S252" s="247"/>
      <c r="T252" s="247"/>
      <c r="U252" s="247"/>
      <c r="V252" s="247"/>
      <c r="W252" s="247"/>
      <c r="X252" s="248"/>
      <c r="Y252" s="13"/>
      <c r="Z252" s="13"/>
      <c r="AA252" s="13"/>
      <c r="AB252" s="13"/>
      <c r="AC252" s="13"/>
      <c r="AD252" s="13"/>
      <c r="AE252" s="13"/>
      <c r="AT252" s="249" t="s">
        <v>206</v>
      </c>
      <c r="AU252" s="249" t="s">
        <v>84</v>
      </c>
      <c r="AV252" s="13" t="s">
        <v>82</v>
      </c>
      <c r="AW252" s="13" t="s">
        <v>5</v>
      </c>
      <c r="AX252" s="13" t="s">
        <v>74</v>
      </c>
      <c r="AY252" s="249" t="s">
        <v>194</v>
      </c>
    </row>
    <row r="253" s="14" customFormat="1">
      <c r="A253" s="14"/>
      <c r="B253" s="250"/>
      <c r="C253" s="251"/>
      <c r="D253" s="241" t="s">
        <v>206</v>
      </c>
      <c r="E253" s="252" t="s">
        <v>20</v>
      </c>
      <c r="F253" s="253" t="s">
        <v>3177</v>
      </c>
      <c r="G253" s="251"/>
      <c r="H253" s="254">
        <v>5.7000000000000002</v>
      </c>
      <c r="I253" s="255"/>
      <c r="J253" s="255"/>
      <c r="K253" s="251"/>
      <c r="L253" s="251"/>
      <c r="M253" s="256"/>
      <c r="N253" s="257"/>
      <c r="O253" s="258"/>
      <c r="P253" s="258"/>
      <c r="Q253" s="258"/>
      <c r="R253" s="258"/>
      <c r="S253" s="258"/>
      <c r="T253" s="258"/>
      <c r="U253" s="258"/>
      <c r="V253" s="258"/>
      <c r="W253" s="258"/>
      <c r="X253" s="259"/>
      <c r="Y253" s="14"/>
      <c r="Z253" s="14"/>
      <c r="AA253" s="14"/>
      <c r="AB253" s="14"/>
      <c r="AC253" s="14"/>
      <c r="AD253" s="14"/>
      <c r="AE253" s="14"/>
      <c r="AT253" s="260" t="s">
        <v>206</v>
      </c>
      <c r="AU253" s="260" t="s">
        <v>84</v>
      </c>
      <c r="AV253" s="14" t="s">
        <v>84</v>
      </c>
      <c r="AW253" s="14" t="s">
        <v>5</v>
      </c>
      <c r="AX253" s="14" t="s">
        <v>74</v>
      </c>
      <c r="AY253" s="260" t="s">
        <v>194</v>
      </c>
    </row>
    <row r="254" s="13" customFormat="1">
      <c r="A254" s="13"/>
      <c r="B254" s="239"/>
      <c r="C254" s="240"/>
      <c r="D254" s="241" t="s">
        <v>206</v>
      </c>
      <c r="E254" s="242" t="s">
        <v>20</v>
      </c>
      <c r="F254" s="243" t="s">
        <v>3178</v>
      </c>
      <c r="G254" s="240"/>
      <c r="H254" s="242" t="s">
        <v>20</v>
      </c>
      <c r="I254" s="244"/>
      <c r="J254" s="244"/>
      <c r="K254" s="240"/>
      <c r="L254" s="240"/>
      <c r="M254" s="245"/>
      <c r="N254" s="246"/>
      <c r="O254" s="247"/>
      <c r="P254" s="247"/>
      <c r="Q254" s="247"/>
      <c r="R254" s="247"/>
      <c r="S254" s="247"/>
      <c r="T254" s="247"/>
      <c r="U254" s="247"/>
      <c r="V254" s="247"/>
      <c r="W254" s="247"/>
      <c r="X254" s="248"/>
      <c r="Y254" s="13"/>
      <c r="Z254" s="13"/>
      <c r="AA254" s="13"/>
      <c r="AB254" s="13"/>
      <c r="AC254" s="13"/>
      <c r="AD254" s="13"/>
      <c r="AE254" s="13"/>
      <c r="AT254" s="249" t="s">
        <v>206</v>
      </c>
      <c r="AU254" s="249" t="s">
        <v>84</v>
      </c>
      <c r="AV254" s="13" t="s">
        <v>82</v>
      </c>
      <c r="AW254" s="13" t="s">
        <v>5</v>
      </c>
      <c r="AX254" s="13" t="s">
        <v>74</v>
      </c>
      <c r="AY254" s="249" t="s">
        <v>194</v>
      </c>
    </row>
    <row r="255" s="13" customFormat="1">
      <c r="A255" s="13"/>
      <c r="B255" s="239"/>
      <c r="C255" s="240"/>
      <c r="D255" s="241" t="s">
        <v>206</v>
      </c>
      <c r="E255" s="242" t="s">
        <v>20</v>
      </c>
      <c r="F255" s="243" t="s">
        <v>3101</v>
      </c>
      <c r="G255" s="240"/>
      <c r="H255" s="242" t="s">
        <v>20</v>
      </c>
      <c r="I255" s="244"/>
      <c r="J255" s="244"/>
      <c r="K255" s="240"/>
      <c r="L255" s="240"/>
      <c r="M255" s="245"/>
      <c r="N255" s="246"/>
      <c r="O255" s="247"/>
      <c r="P255" s="247"/>
      <c r="Q255" s="247"/>
      <c r="R255" s="247"/>
      <c r="S255" s="247"/>
      <c r="T255" s="247"/>
      <c r="U255" s="247"/>
      <c r="V255" s="247"/>
      <c r="W255" s="247"/>
      <c r="X255" s="248"/>
      <c r="Y255" s="13"/>
      <c r="Z255" s="13"/>
      <c r="AA255" s="13"/>
      <c r="AB255" s="13"/>
      <c r="AC255" s="13"/>
      <c r="AD255" s="13"/>
      <c r="AE255" s="13"/>
      <c r="AT255" s="249" t="s">
        <v>206</v>
      </c>
      <c r="AU255" s="249" t="s">
        <v>84</v>
      </c>
      <c r="AV255" s="13" t="s">
        <v>82</v>
      </c>
      <c r="AW255" s="13" t="s">
        <v>5</v>
      </c>
      <c r="AX255" s="13" t="s">
        <v>74</v>
      </c>
      <c r="AY255" s="249" t="s">
        <v>194</v>
      </c>
    </row>
    <row r="256" s="13" customFormat="1">
      <c r="A256" s="13"/>
      <c r="B256" s="239"/>
      <c r="C256" s="240"/>
      <c r="D256" s="241" t="s">
        <v>206</v>
      </c>
      <c r="E256" s="242" t="s">
        <v>20</v>
      </c>
      <c r="F256" s="243" t="s">
        <v>3175</v>
      </c>
      <c r="G256" s="240"/>
      <c r="H256" s="242" t="s">
        <v>20</v>
      </c>
      <c r="I256" s="244"/>
      <c r="J256" s="244"/>
      <c r="K256" s="240"/>
      <c r="L256" s="240"/>
      <c r="M256" s="245"/>
      <c r="N256" s="246"/>
      <c r="O256" s="247"/>
      <c r="P256" s="247"/>
      <c r="Q256" s="247"/>
      <c r="R256" s="247"/>
      <c r="S256" s="247"/>
      <c r="T256" s="247"/>
      <c r="U256" s="247"/>
      <c r="V256" s="247"/>
      <c r="W256" s="247"/>
      <c r="X256" s="248"/>
      <c r="Y256" s="13"/>
      <c r="Z256" s="13"/>
      <c r="AA256" s="13"/>
      <c r="AB256" s="13"/>
      <c r="AC256" s="13"/>
      <c r="AD256" s="13"/>
      <c r="AE256" s="13"/>
      <c r="AT256" s="249" t="s">
        <v>206</v>
      </c>
      <c r="AU256" s="249" t="s">
        <v>84</v>
      </c>
      <c r="AV256" s="13" t="s">
        <v>82</v>
      </c>
      <c r="AW256" s="13" t="s">
        <v>5</v>
      </c>
      <c r="AX256" s="13" t="s">
        <v>74</v>
      </c>
      <c r="AY256" s="249" t="s">
        <v>194</v>
      </c>
    </row>
    <row r="257" s="13" customFormat="1">
      <c r="A257" s="13"/>
      <c r="B257" s="239"/>
      <c r="C257" s="240"/>
      <c r="D257" s="241" t="s">
        <v>206</v>
      </c>
      <c r="E257" s="242" t="s">
        <v>20</v>
      </c>
      <c r="F257" s="243" t="s">
        <v>3176</v>
      </c>
      <c r="G257" s="240"/>
      <c r="H257" s="242" t="s">
        <v>20</v>
      </c>
      <c r="I257" s="244"/>
      <c r="J257" s="244"/>
      <c r="K257" s="240"/>
      <c r="L257" s="240"/>
      <c r="M257" s="245"/>
      <c r="N257" s="246"/>
      <c r="O257" s="247"/>
      <c r="P257" s="247"/>
      <c r="Q257" s="247"/>
      <c r="R257" s="247"/>
      <c r="S257" s="247"/>
      <c r="T257" s="247"/>
      <c r="U257" s="247"/>
      <c r="V257" s="247"/>
      <c r="W257" s="247"/>
      <c r="X257" s="248"/>
      <c r="Y257" s="13"/>
      <c r="Z257" s="13"/>
      <c r="AA257" s="13"/>
      <c r="AB257" s="13"/>
      <c r="AC257" s="13"/>
      <c r="AD257" s="13"/>
      <c r="AE257" s="13"/>
      <c r="AT257" s="249" t="s">
        <v>206</v>
      </c>
      <c r="AU257" s="249" t="s">
        <v>84</v>
      </c>
      <c r="AV257" s="13" t="s">
        <v>82</v>
      </c>
      <c r="AW257" s="13" t="s">
        <v>5</v>
      </c>
      <c r="AX257" s="13" t="s">
        <v>74</v>
      </c>
      <c r="AY257" s="249" t="s">
        <v>194</v>
      </c>
    </row>
    <row r="258" s="14" customFormat="1">
      <c r="A258" s="14"/>
      <c r="B258" s="250"/>
      <c r="C258" s="251"/>
      <c r="D258" s="241" t="s">
        <v>206</v>
      </c>
      <c r="E258" s="252" t="s">
        <v>20</v>
      </c>
      <c r="F258" s="253" t="s">
        <v>3179</v>
      </c>
      <c r="G258" s="251"/>
      <c r="H258" s="254">
        <v>7.5999999999999996</v>
      </c>
      <c r="I258" s="255"/>
      <c r="J258" s="255"/>
      <c r="K258" s="251"/>
      <c r="L258" s="251"/>
      <c r="M258" s="256"/>
      <c r="N258" s="257"/>
      <c r="O258" s="258"/>
      <c r="P258" s="258"/>
      <c r="Q258" s="258"/>
      <c r="R258" s="258"/>
      <c r="S258" s="258"/>
      <c r="T258" s="258"/>
      <c r="U258" s="258"/>
      <c r="V258" s="258"/>
      <c r="W258" s="258"/>
      <c r="X258" s="259"/>
      <c r="Y258" s="14"/>
      <c r="Z258" s="14"/>
      <c r="AA258" s="14"/>
      <c r="AB258" s="14"/>
      <c r="AC258" s="14"/>
      <c r="AD258" s="14"/>
      <c r="AE258" s="14"/>
      <c r="AT258" s="260" t="s">
        <v>206</v>
      </c>
      <c r="AU258" s="260" t="s">
        <v>84</v>
      </c>
      <c r="AV258" s="14" t="s">
        <v>84</v>
      </c>
      <c r="AW258" s="14" t="s">
        <v>5</v>
      </c>
      <c r="AX258" s="14" t="s">
        <v>74</v>
      </c>
      <c r="AY258" s="260" t="s">
        <v>194</v>
      </c>
    </row>
    <row r="259" s="13" customFormat="1">
      <c r="A259" s="13"/>
      <c r="B259" s="239"/>
      <c r="C259" s="240"/>
      <c r="D259" s="241" t="s">
        <v>206</v>
      </c>
      <c r="E259" s="242" t="s">
        <v>20</v>
      </c>
      <c r="F259" s="243" t="s">
        <v>3180</v>
      </c>
      <c r="G259" s="240"/>
      <c r="H259" s="242" t="s">
        <v>20</v>
      </c>
      <c r="I259" s="244"/>
      <c r="J259" s="244"/>
      <c r="K259" s="240"/>
      <c r="L259" s="240"/>
      <c r="M259" s="245"/>
      <c r="N259" s="246"/>
      <c r="O259" s="247"/>
      <c r="P259" s="247"/>
      <c r="Q259" s="247"/>
      <c r="R259" s="247"/>
      <c r="S259" s="247"/>
      <c r="T259" s="247"/>
      <c r="U259" s="247"/>
      <c r="V259" s="247"/>
      <c r="W259" s="247"/>
      <c r="X259" s="248"/>
      <c r="Y259" s="13"/>
      <c r="Z259" s="13"/>
      <c r="AA259" s="13"/>
      <c r="AB259" s="13"/>
      <c r="AC259" s="13"/>
      <c r="AD259" s="13"/>
      <c r="AE259" s="13"/>
      <c r="AT259" s="249" t="s">
        <v>206</v>
      </c>
      <c r="AU259" s="249" t="s">
        <v>84</v>
      </c>
      <c r="AV259" s="13" t="s">
        <v>82</v>
      </c>
      <c r="AW259" s="13" t="s">
        <v>5</v>
      </c>
      <c r="AX259" s="13" t="s">
        <v>74</v>
      </c>
      <c r="AY259" s="249" t="s">
        <v>194</v>
      </c>
    </row>
    <row r="260" s="13" customFormat="1">
      <c r="A260" s="13"/>
      <c r="B260" s="239"/>
      <c r="C260" s="240"/>
      <c r="D260" s="241" t="s">
        <v>206</v>
      </c>
      <c r="E260" s="242" t="s">
        <v>20</v>
      </c>
      <c r="F260" s="243" t="s">
        <v>3101</v>
      </c>
      <c r="G260" s="240"/>
      <c r="H260" s="242" t="s">
        <v>20</v>
      </c>
      <c r="I260" s="244"/>
      <c r="J260" s="244"/>
      <c r="K260" s="240"/>
      <c r="L260" s="240"/>
      <c r="M260" s="245"/>
      <c r="N260" s="246"/>
      <c r="O260" s="247"/>
      <c r="P260" s="247"/>
      <c r="Q260" s="247"/>
      <c r="R260" s="247"/>
      <c r="S260" s="247"/>
      <c r="T260" s="247"/>
      <c r="U260" s="247"/>
      <c r="V260" s="247"/>
      <c r="W260" s="247"/>
      <c r="X260" s="248"/>
      <c r="Y260" s="13"/>
      <c r="Z260" s="13"/>
      <c r="AA260" s="13"/>
      <c r="AB260" s="13"/>
      <c r="AC260" s="13"/>
      <c r="AD260" s="13"/>
      <c r="AE260" s="13"/>
      <c r="AT260" s="249" t="s">
        <v>206</v>
      </c>
      <c r="AU260" s="249" t="s">
        <v>84</v>
      </c>
      <c r="AV260" s="13" t="s">
        <v>82</v>
      </c>
      <c r="AW260" s="13" t="s">
        <v>5</v>
      </c>
      <c r="AX260" s="13" t="s">
        <v>74</v>
      </c>
      <c r="AY260" s="249" t="s">
        <v>194</v>
      </c>
    </row>
    <row r="261" s="13" customFormat="1">
      <c r="A261" s="13"/>
      <c r="B261" s="239"/>
      <c r="C261" s="240"/>
      <c r="D261" s="241" t="s">
        <v>206</v>
      </c>
      <c r="E261" s="242" t="s">
        <v>20</v>
      </c>
      <c r="F261" s="243" t="s">
        <v>3175</v>
      </c>
      <c r="G261" s="240"/>
      <c r="H261" s="242" t="s">
        <v>20</v>
      </c>
      <c r="I261" s="244"/>
      <c r="J261" s="244"/>
      <c r="K261" s="240"/>
      <c r="L261" s="240"/>
      <c r="M261" s="245"/>
      <c r="N261" s="246"/>
      <c r="O261" s="247"/>
      <c r="P261" s="247"/>
      <c r="Q261" s="247"/>
      <c r="R261" s="247"/>
      <c r="S261" s="247"/>
      <c r="T261" s="247"/>
      <c r="U261" s="247"/>
      <c r="V261" s="247"/>
      <c r="W261" s="247"/>
      <c r="X261" s="248"/>
      <c r="Y261" s="13"/>
      <c r="Z261" s="13"/>
      <c r="AA261" s="13"/>
      <c r="AB261" s="13"/>
      <c r="AC261" s="13"/>
      <c r="AD261" s="13"/>
      <c r="AE261" s="13"/>
      <c r="AT261" s="249" t="s">
        <v>206</v>
      </c>
      <c r="AU261" s="249" t="s">
        <v>84</v>
      </c>
      <c r="AV261" s="13" t="s">
        <v>82</v>
      </c>
      <c r="AW261" s="13" t="s">
        <v>5</v>
      </c>
      <c r="AX261" s="13" t="s">
        <v>74</v>
      </c>
      <c r="AY261" s="249" t="s">
        <v>194</v>
      </c>
    </row>
    <row r="262" s="13" customFormat="1">
      <c r="A262" s="13"/>
      <c r="B262" s="239"/>
      <c r="C262" s="240"/>
      <c r="D262" s="241" t="s">
        <v>206</v>
      </c>
      <c r="E262" s="242" t="s">
        <v>20</v>
      </c>
      <c r="F262" s="243" t="s">
        <v>3176</v>
      </c>
      <c r="G262" s="240"/>
      <c r="H262" s="242" t="s">
        <v>20</v>
      </c>
      <c r="I262" s="244"/>
      <c r="J262" s="244"/>
      <c r="K262" s="240"/>
      <c r="L262" s="240"/>
      <c r="M262" s="245"/>
      <c r="N262" s="246"/>
      <c r="O262" s="247"/>
      <c r="P262" s="247"/>
      <c r="Q262" s="247"/>
      <c r="R262" s="247"/>
      <c r="S262" s="247"/>
      <c r="T262" s="247"/>
      <c r="U262" s="247"/>
      <c r="V262" s="247"/>
      <c r="W262" s="247"/>
      <c r="X262" s="248"/>
      <c r="Y262" s="13"/>
      <c r="Z262" s="13"/>
      <c r="AA262" s="13"/>
      <c r="AB262" s="13"/>
      <c r="AC262" s="13"/>
      <c r="AD262" s="13"/>
      <c r="AE262" s="13"/>
      <c r="AT262" s="249" t="s">
        <v>206</v>
      </c>
      <c r="AU262" s="249" t="s">
        <v>84</v>
      </c>
      <c r="AV262" s="13" t="s">
        <v>82</v>
      </c>
      <c r="AW262" s="13" t="s">
        <v>5</v>
      </c>
      <c r="AX262" s="13" t="s">
        <v>74</v>
      </c>
      <c r="AY262" s="249" t="s">
        <v>194</v>
      </c>
    </row>
    <row r="263" s="14" customFormat="1">
      <c r="A263" s="14"/>
      <c r="B263" s="250"/>
      <c r="C263" s="251"/>
      <c r="D263" s="241" t="s">
        <v>206</v>
      </c>
      <c r="E263" s="252" t="s">
        <v>20</v>
      </c>
      <c r="F263" s="253" t="s">
        <v>3181</v>
      </c>
      <c r="G263" s="251"/>
      <c r="H263" s="254">
        <v>5.9699999999999998</v>
      </c>
      <c r="I263" s="255"/>
      <c r="J263" s="255"/>
      <c r="K263" s="251"/>
      <c r="L263" s="251"/>
      <c r="M263" s="256"/>
      <c r="N263" s="257"/>
      <c r="O263" s="258"/>
      <c r="P263" s="258"/>
      <c r="Q263" s="258"/>
      <c r="R263" s="258"/>
      <c r="S263" s="258"/>
      <c r="T263" s="258"/>
      <c r="U263" s="258"/>
      <c r="V263" s="258"/>
      <c r="W263" s="258"/>
      <c r="X263" s="259"/>
      <c r="Y263" s="14"/>
      <c r="Z263" s="14"/>
      <c r="AA263" s="14"/>
      <c r="AB263" s="14"/>
      <c r="AC263" s="14"/>
      <c r="AD263" s="14"/>
      <c r="AE263" s="14"/>
      <c r="AT263" s="260" t="s">
        <v>206</v>
      </c>
      <c r="AU263" s="260" t="s">
        <v>84</v>
      </c>
      <c r="AV263" s="14" t="s">
        <v>84</v>
      </c>
      <c r="AW263" s="14" t="s">
        <v>5</v>
      </c>
      <c r="AX263" s="14" t="s">
        <v>74</v>
      </c>
      <c r="AY263" s="260" t="s">
        <v>194</v>
      </c>
    </row>
    <row r="264" s="13" customFormat="1">
      <c r="A264" s="13"/>
      <c r="B264" s="239"/>
      <c r="C264" s="240"/>
      <c r="D264" s="241" t="s">
        <v>206</v>
      </c>
      <c r="E264" s="242" t="s">
        <v>20</v>
      </c>
      <c r="F264" s="243" t="s">
        <v>3113</v>
      </c>
      <c r="G264" s="240"/>
      <c r="H264" s="242" t="s">
        <v>20</v>
      </c>
      <c r="I264" s="244"/>
      <c r="J264" s="244"/>
      <c r="K264" s="240"/>
      <c r="L264" s="240"/>
      <c r="M264" s="245"/>
      <c r="N264" s="246"/>
      <c r="O264" s="247"/>
      <c r="P264" s="247"/>
      <c r="Q264" s="247"/>
      <c r="R264" s="247"/>
      <c r="S264" s="247"/>
      <c r="T264" s="247"/>
      <c r="U264" s="247"/>
      <c r="V264" s="247"/>
      <c r="W264" s="247"/>
      <c r="X264" s="248"/>
      <c r="Y264" s="13"/>
      <c r="Z264" s="13"/>
      <c r="AA264" s="13"/>
      <c r="AB264" s="13"/>
      <c r="AC264" s="13"/>
      <c r="AD264" s="13"/>
      <c r="AE264" s="13"/>
      <c r="AT264" s="249" t="s">
        <v>206</v>
      </c>
      <c r="AU264" s="249" t="s">
        <v>84</v>
      </c>
      <c r="AV264" s="13" t="s">
        <v>82</v>
      </c>
      <c r="AW264" s="13" t="s">
        <v>5</v>
      </c>
      <c r="AX264" s="13" t="s">
        <v>74</v>
      </c>
      <c r="AY264" s="249" t="s">
        <v>194</v>
      </c>
    </row>
    <row r="265" s="15" customFormat="1">
      <c r="A265" s="15"/>
      <c r="B265" s="261"/>
      <c r="C265" s="262"/>
      <c r="D265" s="241" t="s">
        <v>206</v>
      </c>
      <c r="E265" s="263" t="s">
        <v>20</v>
      </c>
      <c r="F265" s="264" t="s">
        <v>210</v>
      </c>
      <c r="G265" s="262"/>
      <c r="H265" s="265">
        <v>19.27</v>
      </c>
      <c r="I265" s="266"/>
      <c r="J265" s="266"/>
      <c r="K265" s="262"/>
      <c r="L265" s="262"/>
      <c r="M265" s="267"/>
      <c r="N265" s="268"/>
      <c r="O265" s="269"/>
      <c r="P265" s="269"/>
      <c r="Q265" s="269"/>
      <c r="R265" s="269"/>
      <c r="S265" s="269"/>
      <c r="T265" s="269"/>
      <c r="U265" s="269"/>
      <c r="V265" s="269"/>
      <c r="W265" s="269"/>
      <c r="X265" s="270"/>
      <c r="Y265" s="15"/>
      <c r="Z265" s="15"/>
      <c r="AA265" s="15"/>
      <c r="AB265" s="15"/>
      <c r="AC265" s="15"/>
      <c r="AD265" s="15"/>
      <c r="AE265" s="15"/>
      <c r="AT265" s="271" t="s">
        <v>206</v>
      </c>
      <c r="AU265" s="271" t="s">
        <v>84</v>
      </c>
      <c r="AV265" s="15" t="s">
        <v>202</v>
      </c>
      <c r="AW265" s="15" t="s">
        <v>5</v>
      </c>
      <c r="AX265" s="15" t="s">
        <v>82</v>
      </c>
      <c r="AY265" s="271" t="s">
        <v>194</v>
      </c>
    </row>
    <row r="266" s="2" customFormat="1">
      <c r="A266" s="41"/>
      <c r="B266" s="42"/>
      <c r="C266" s="220" t="s">
        <v>291</v>
      </c>
      <c r="D266" s="220" t="s">
        <v>197</v>
      </c>
      <c r="E266" s="221" t="s">
        <v>2844</v>
      </c>
      <c r="F266" s="222" t="s">
        <v>2845</v>
      </c>
      <c r="G266" s="223" t="s">
        <v>503</v>
      </c>
      <c r="H266" s="224">
        <v>24</v>
      </c>
      <c r="I266" s="225"/>
      <c r="J266" s="225"/>
      <c r="K266" s="226">
        <f>ROUND(P266*H266,2)</f>
        <v>0</v>
      </c>
      <c r="L266" s="222" t="s">
        <v>201</v>
      </c>
      <c r="M266" s="47"/>
      <c r="N266" s="227" t="s">
        <v>20</v>
      </c>
      <c r="O266" s="228" t="s">
        <v>43</v>
      </c>
      <c r="P266" s="229">
        <f>I266+J266</f>
        <v>0</v>
      </c>
      <c r="Q266" s="229">
        <f>ROUND(I266*H266,2)</f>
        <v>0</v>
      </c>
      <c r="R266" s="229">
        <f>ROUND(J266*H266,2)</f>
        <v>0</v>
      </c>
      <c r="S266" s="87"/>
      <c r="T266" s="230">
        <f>S266*H266</f>
        <v>0</v>
      </c>
      <c r="U266" s="230">
        <v>0</v>
      </c>
      <c r="V266" s="230">
        <f>U266*H266</f>
        <v>0</v>
      </c>
      <c r="W266" s="230">
        <v>0.039</v>
      </c>
      <c r="X266" s="231">
        <f>W266*H266</f>
        <v>0.93599999999999994</v>
      </c>
      <c r="Y266" s="41"/>
      <c r="Z266" s="41"/>
      <c r="AA266" s="41"/>
      <c r="AB266" s="41"/>
      <c r="AC266" s="41"/>
      <c r="AD266" s="41"/>
      <c r="AE266" s="41"/>
      <c r="AR266" s="232" t="s">
        <v>202</v>
      </c>
      <c r="AT266" s="232" t="s">
        <v>197</v>
      </c>
      <c r="AU266" s="232" t="s">
        <v>84</v>
      </c>
      <c r="AY266" s="20" t="s">
        <v>194</v>
      </c>
      <c r="BE266" s="233">
        <f>IF(O266="základní",K266,0)</f>
        <v>0</v>
      </c>
      <c r="BF266" s="233">
        <f>IF(O266="snížená",K266,0)</f>
        <v>0</v>
      </c>
      <c r="BG266" s="233">
        <f>IF(O266="zákl. přenesená",K266,0)</f>
        <v>0</v>
      </c>
      <c r="BH266" s="233">
        <f>IF(O266="sníž. přenesená",K266,0)</f>
        <v>0</v>
      </c>
      <c r="BI266" s="233">
        <f>IF(O266="nulová",K266,0)</f>
        <v>0</v>
      </c>
      <c r="BJ266" s="20" t="s">
        <v>82</v>
      </c>
      <c r="BK266" s="233">
        <f>ROUND(P266*H266,2)</f>
        <v>0</v>
      </c>
      <c r="BL266" s="20" t="s">
        <v>202</v>
      </c>
      <c r="BM266" s="232" t="s">
        <v>3182</v>
      </c>
    </row>
    <row r="267" s="2" customFormat="1">
      <c r="A267" s="41"/>
      <c r="B267" s="42"/>
      <c r="C267" s="43"/>
      <c r="D267" s="234" t="s">
        <v>204</v>
      </c>
      <c r="E267" s="43"/>
      <c r="F267" s="235" t="s">
        <v>2847</v>
      </c>
      <c r="G267" s="43"/>
      <c r="H267" s="43"/>
      <c r="I267" s="236"/>
      <c r="J267" s="236"/>
      <c r="K267" s="43"/>
      <c r="L267" s="43"/>
      <c r="M267" s="47"/>
      <c r="N267" s="237"/>
      <c r="O267" s="238"/>
      <c r="P267" s="87"/>
      <c r="Q267" s="87"/>
      <c r="R267" s="87"/>
      <c r="S267" s="87"/>
      <c r="T267" s="87"/>
      <c r="U267" s="87"/>
      <c r="V267" s="87"/>
      <c r="W267" s="87"/>
      <c r="X267" s="88"/>
      <c r="Y267" s="41"/>
      <c r="Z267" s="41"/>
      <c r="AA267" s="41"/>
      <c r="AB267" s="41"/>
      <c r="AC267" s="41"/>
      <c r="AD267" s="41"/>
      <c r="AE267" s="41"/>
      <c r="AT267" s="20" t="s">
        <v>204</v>
      </c>
      <c r="AU267" s="20" t="s">
        <v>84</v>
      </c>
    </row>
    <row r="268" s="13" customFormat="1">
      <c r="A268" s="13"/>
      <c r="B268" s="239"/>
      <c r="C268" s="240"/>
      <c r="D268" s="241" t="s">
        <v>206</v>
      </c>
      <c r="E268" s="242" t="s">
        <v>20</v>
      </c>
      <c r="F268" s="243" t="s">
        <v>2848</v>
      </c>
      <c r="G268" s="240"/>
      <c r="H268" s="242" t="s">
        <v>20</v>
      </c>
      <c r="I268" s="244"/>
      <c r="J268" s="244"/>
      <c r="K268" s="240"/>
      <c r="L268" s="240"/>
      <c r="M268" s="245"/>
      <c r="N268" s="246"/>
      <c r="O268" s="247"/>
      <c r="P268" s="247"/>
      <c r="Q268" s="247"/>
      <c r="R268" s="247"/>
      <c r="S268" s="247"/>
      <c r="T268" s="247"/>
      <c r="U268" s="247"/>
      <c r="V268" s="247"/>
      <c r="W268" s="247"/>
      <c r="X268" s="248"/>
      <c r="Y268" s="13"/>
      <c r="Z268" s="13"/>
      <c r="AA268" s="13"/>
      <c r="AB268" s="13"/>
      <c r="AC268" s="13"/>
      <c r="AD268" s="13"/>
      <c r="AE268" s="13"/>
      <c r="AT268" s="249" t="s">
        <v>206</v>
      </c>
      <c r="AU268" s="249" t="s">
        <v>84</v>
      </c>
      <c r="AV268" s="13" t="s">
        <v>82</v>
      </c>
      <c r="AW268" s="13" t="s">
        <v>5</v>
      </c>
      <c r="AX268" s="13" t="s">
        <v>74</v>
      </c>
      <c r="AY268" s="249" t="s">
        <v>194</v>
      </c>
    </row>
    <row r="269" s="14" customFormat="1">
      <c r="A269" s="14"/>
      <c r="B269" s="250"/>
      <c r="C269" s="251"/>
      <c r="D269" s="241" t="s">
        <v>206</v>
      </c>
      <c r="E269" s="252" t="s">
        <v>20</v>
      </c>
      <c r="F269" s="253" t="s">
        <v>3183</v>
      </c>
      <c r="G269" s="251"/>
      <c r="H269" s="254">
        <v>24</v>
      </c>
      <c r="I269" s="255"/>
      <c r="J269" s="255"/>
      <c r="K269" s="251"/>
      <c r="L269" s="251"/>
      <c r="M269" s="256"/>
      <c r="N269" s="257"/>
      <c r="O269" s="258"/>
      <c r="P269" s="258"/>
      <c r="Q269" s="258"/>
      <c r="R269" s="258"/>
      <c r="S269" s="258"/>
      <c r="T269" s="258"/>
      <c r="U269" s="258"/>
      <c r="V269" s="258"/>
      <c r="W269" s="258"/>
      <c r="X269" s="259"/>
      <c r="Y269" s="14"/>
      <c r="Z269" s="14"/>
      <c r="AA269" s="14"/>
      <c r="AB269" s="14"/>
      <c r="AC269" s="14"/>
      <c r="AD269" s="14"/>
      <c r="AE269" s="14"/>
      <c r="AT269" s="260" t="s">
        <v>206</v>
      </c>
      <c r="AU269" s="260" t="s">
        <v>84</v>
      </c>
      <c r="AV269" s="14" t="s">
        <v>84</v>
      </c>
      <c r="AW269" s="14" t="s">
        <v>5</v>
      </c>
      <c r="AX269" s="14" t="s">
        <v>74</v>
      </c>
      <c r="AY269" s="260" t="s">
        <v>194</v>
      </c>
    </row>
    <row r="270" s="13" customFormat="1">
      <c r="A270" s="13"/>
      <c r="B270" s="239"/>
      <c r="C270" s="240"/>
      <c r="D270" s="241" t="s">
        <v>206</v>
      </c>
      <c r="E270" s="242" t="s">
        <v>20</v>
      </c>
      <c r="F270" s="243" t="s">
        <v>3184</v>
      </c>
      <c r="G270" s="240"/>
      <c r="H270" s="242" t="s">
        <v>20</v>
      </c>
      <c r="I270" s="244"/>
      <c r="J270" s="244"/>
      <c r="K270" s="240"/>
      <c r="L270" s="240"/>
      <c r="M270" s="245"/>
      <c r="N270" s="246"/>
      <c r="O270" s="247"/>
      <c r="P270" s="247"/>
      <c r="Q270" s="247"/>
      <c r="R270" s="247"/>
      <c r="S270" s="247"/>
      <c r="T270" s="247"/>
      <c r="U270" s="247"/>
      <c r="V270" s="247"/>
      <c r="W270" s="247"/>
      <c r="X270" s="248"/>
      <c r="Y270" s="13"/>
      <c r="Z270" s="13"/>
      <c r="AA270" s="13"/>
      <c r="AB270" s="13"/>
      <c r="AC270" s="13"/>
      <c r="AD270" s="13"/>
      <c r="AE270" s="13"/>
      <c r="AT270" s="249" t="s">
        <v>206</v>
      </c>
      <c r="AU270" s="249" t="s">
        <v>84</v>
      </c>
      <c r="AV270" s="13" t="s">
        <v>82</v>
      </c>
      <c r="AW270" s="13" t="s">
        <v>5</v>
      </c>
      <c r="AX270" s="13" t="s">
        <v>74</v>
      </c>
      <c r="AY270" s="249" t="s">
        <v>194</v>
      </c>
    </row>
    <row r="271" s="15" customFormat="1">
      <c r="A271" s="15"/>
      <c r="B271" s="261"/>
      <c r="C271" s="262"/>
      <c r="D271" s="241" t="s">
        <v>206</v>
      </c>
      <c r="E271" s="263" t="s">
        <v>20</v>
      </c>
      <c r="F271" s="264" t="s">
        <v>210</v>
      </c>
      <c r="G271" s="262"/>
      <c r="H271" s="265">
        <v>24</v>
      </c>
      <c r="I271" s="266"/>
      <c r="J271" s="266"/>
      <c r="K271" s="262"/>
      <c r="L271" s="262"/>
      <c r="M271" s="267"/>
      <c r="N271" s="268"/>
      <c r="O271" s="269"/>
      <c r="P271" s="269"/>
      <c r="Q271" s="269"/>
      <c r="R271" s="269"/>
      <c r="S271" s="269"/>
      <c r="T271" s="269"/>
      <c r="U271" s="269"/>
      <c r="V271" s="269"/>
      <c r="W271" s="269"/>
      <c r="X271" s="270"/>
      <c r="Y271" s="15"/>
      <c r="Z271" s="15"/>
      <c r="AA271" s="15"/>
      <c r="AB271" s="15"/>
      <c r="AC271" s="15"/>
      <c r="AD271" s="15"/>
      <c r="AE271" s="15"/>
      <c r="AT271" s="271" t="s">
        <v>206</v>
      </c>
      <c r="AU271" s="271" t="s">
        <v>84</v>
      </c>
      <c r="AV271" s="15" t="s">
        <v>202</v>
      </c>
      <c r="AW271" s="15" t="s">
        <v>5</v>
      </c>
      <c r="AX271" s="15" t="s">
        <v>82</v>
      </c>
      <c r="AY271" s="271" t="s">
        <v>194</v>
      </c>
    </row>
    <row r="272" s="2" customFormat="1" ht="24.15" customHeight="1">
      <c r="A272" s="41"/>
      <c r="B272" s="42"/>
      <c r="C272" s="220" t="s">
        <v>287</v>
      </c>
      <c r="D272" s="220" t="s">
        <v>197</v>
      </c>
      <c r="E272" s="221" t="s">
        <v>2850</v>
      </c>
      <c r="F272" s="222" t="s">
        <v>2851</v>
      </c>
      <c r="G272" s="223" t="s">
        <v>200</v>
      </c>
      <c r="H272" s="224">
        <v>8.1999999999999993</v>
      </c>
      <c r="I272" s="225"/>
      <c r="J272" s="225"/>
      <c r="K272" s="226">
        <f>ROUND(P272*H272,2)</f>
        <v>0</v>
      </c>
      <c r="L272" s="222" t="s">
        <v>201</v>
      </c>
      <c r="M272" s="47"/>
      <c r="N272" s="227" t="s">
        <v>20</v>
      </c>
      <c r="O272" s="228" t="s">
        <v>43</v>
      </c>
      <c r="P272" s="229">
        <f>I272+J272</f>
        <v>0</v>
      </c>
      <c r="Q272" s="229">
        <f>ROUND(I272*H272,2)</f>
        <v>0</v>
      </c>
      <c r="R272" s="229">
        <f>ROUND(J272*H272,2)</f>
        <v>0</v>
      </c>
      <c r="S272" s="87"/>
      <c r="T272" s="230">
        <f>S272*H272</f>
        <v>0</v>
      </c>
      <c r="U272" s="230">
        <v>0</v>
      </c>
      <c r="V272" s="230">
        <f>U272*H272</f>
        <v>0</v>
      </c>
      <c r="W272" s="230">
        <v>0.089999999999999997</v>
      </c>
      <c r="X272" s="231">
        <f>W272*H272</f>
        <v>0.73799999999999988</v>
      </c>
      <c r="Y272" s="41"/>
      <c r="Z272" s="41"/>
      <c r="AA272" s="41"/>
      <c r="AB272" s="41"/>
      <c r="AC272" s="41"/>
      <c r="AD272" s="41"/>
      <c r="AE272" s="41"/>
      <c r="AR272" s="232" t="s">
        <v>202</v>
      </c>
      <c r="AT272" s="232" t="s">
        <v>197</v>
      </c>
      <c r="AU272" s="232" t="s">
        <v>84</v>
      </c>
      <c r="AY272" s="20" t="s">
        <v>194</v>
      </c>
      <c r="BE272" s="233">
        <f>IF(O272="základní",K272,0)</f>
        <v>0</v>
      </c>
      <c r="BF272" s="233">
        <f>IF(O272="snížená",K272,0)</f>
        <v>0</v>
      </c>
      <c r="BG272" s="233">
        <f>IF(O272="zákl. přenesená",K272,0)</f>
        <v>0</v>
      </c>
      <c r="BH272" s="233">
        <f>IF(O272="sníž. přenesená",K272,0)</f>
        <v>0</v>
      </c>
      <c r="BI272" s="233">
        <f>IF(O272="nulová",K272,0)</f>
        <v>0</v>
      </c>
      <c r="BJ272" s="20" t="s">
        <v>82</v>
      </c>
      <c r="BK272" s="233">
        <f>ROUND(P272*H272,2)</f>
        <v>0</v>
      </c>
      <c r="BL272" s="20" t="s">
        <v>202</v>
      </c>
      <c r="BM272" s="232" t="s">
        <v>3185</v>
      </c>
    </row>
    <row r="273" s="2" customFormat="1">
      <c r="A273" s="41"/>
      <c r="B273" s="42"/>
      <c r="C273" s="43"/>
      <c r="D273" s="234" t="s">
        <v>204</v>
      </c>
      <c r="E273" s="43"/>
      <c r="F273" s="235" t="s">
        <v>2853</v>
      </c>
      <c r="G273" s="43"/>
      <c r="H273" s="43"/>
      <c r="I273" s="236"/>
      <c r="J273" s="236"/>
      <c r="K273" s="43"/>
      <c r="L273" s="43"/>
      <c r="M273" s="47"/>
      <c r="N273" s="237"/>
      <c r="O273" s="238"/>
      <c r="P273" s="87"/>
      <c r="Q273" s="87"/>
      <c r="R273" s="87"/>
      <c r="S273" s="87"/>
      <c r="T273" s="87"/>
      <c r="U273" s="87"/>
      <c r="V273" s="87"/>
      <c r="W273" s="87"/>
      <c r="X273" s="88"/>
      <c r="Y273" s="41"/>
      <c r="Z273" s="41"/>
      <c r="AA273" s="41"/>
      <c r="AB273" s="41"/>
      <c r="AC273" s="41"/>
      <c r="AD273" s="41"/>
      <c r="AE273" s="41"/>
      <c r="AT273" s="20" t="s">
        <v>204</v>
      </c>
      <c r="AU273" s="20" t="s">
        <v>84</v>
      </c>
    </row>
    <row r="274" s="13" customFormat="1">
      <c r="A274" s="13"/>
      <c r="B274" s="239"/>
      <c r="C274" s="240"/>
      <c r="D274" s="241" t="s">
        <v>206</v>
      </c>
      <c r="E274" s="242" t="s">
        <v>20</v>
      </c>
      <c r="F274" s="243" t="s">
        <v>3125</v>
      </c>
      <c r="G274" s="240"/>
      <c r="H274" s="242" t="s">
        <v>20</v>
      </c>
      <c r="I274" s="244"/>
      <c r="J274" s="244"/>
      <c r="K274" s="240"/>
      <c r="L274" s="240"/>
      <c r="M274" s="245"/>
      <c r="N274" s="246"/>
      <c r="O274" s="247"/>
      <c r="P274" s="247"/>
      <c r="Q274" s="247"/>
      <c r="R274" s="247"/>
      <c r="S274" s="247"/>
      <c r="T274" s="247"/>
      <c r="U274" s="247"/>
      <c r="V274" s="247"/>
      <c r="W274" s="247"/>
      <c r="X274" s="248"/>
      <c r="Y274" s="13"/>
      <c r="Z274" s="13"/>
      <c r="AA274" s="13"/>
      <c r="AB274" s="13"/>
      <c r="AC274" s="13"/>
      <c r="AD274" s="13"/>
      <c r="AE274" s="13"/>
      <c r="AT274" s="249" t="s">
        <v>206</v>
      </c>
      <c r="AU274" s="249" t="s">
        <v>84</v>
      </c>
      <c r="AV274" s="13" t="s">
        <v>82</v>
      </c>
      <c r="AW274" s="13" t="s">
        <v>5</v>
      </c>
      <c r="AX274" s="13" t="s">
        <v>74</v>
      </c>
      <c r="AY274" s="249" t="s">
        <v>194</v>
      </c>
    </row>
    <row r="275" s="13" customFormat="1">
      <c r="A275" s="13"/>
      <c r="B275" s="239"/>
      <c r="C275" s="240"/>
      <c r="D275" s="241" t="s">
        <v>206</v>
      </c>
      <c r="E275" s="242" t="s">
        <v>20</v>
      </c>
      <c r="F275" s="243" t="s">
        <v>2854</v>
      </c>
      <c r="G275" s="240"/>
      <c r="H275" s="242" t="s">
        <v>20</v>
      </c>
      <c r="I275" s="244"/>
      <c r="J275" s="244"/>
      <c r="K275" s="240"/>
      <c r="L275" s="240"/>
      <c r="M275" s="245"/>
      <c r="N275" s="246"/>
      <c r="O275" s="247"/>
      <c r="P275" s="247"/>
      <c r="Q275" s="247"/>
      <c r="R275" s="247"/>
      <c r="S275" s="247"/>
      <c r="T275" s="247"/>
      <c r="U275" s="247"/>
      <c r="V275" s="247"/>
      <c r="W275" s="247"/>
      <c r="X275" s="248"/>
      <c r="Y275" s="13"/>
      <c r="Z275" s="13"/>
      <c r="AA275" s="13"/>
      <c r="AB275" s="13"/>
      <c r="AC275" s="13"/>
      <c r="AD275" s="13"/>
      <c r="AE275" s="13"/>
      <c r="AT275" s="249" t="s">
        <v>206</v>
      </c>
      <c r="AU275" s="249" t="s">
        <v>84</v>
      </c>
      <c r="AV275" s="13" t="s">
        <v>82</v>
      </c>
      <c r="AW275" s="13" t="s">
        <v>5</v>
      </c>
      <c r="AX275" s="13" t="s">
        <v>74</v>
      </c>
      <c r="AY275" s="249" t="s">
        <v>194</v>
      </c>
    </row>
    <row r="276" s="13" customFormat="1">
      <c r="A276" s="13"/>
      <c r="B276" s="239"/>
      <c r="C276" s="240"/>
      <c r="D276" s="241" t="s">
        <v>206</v>
      </c>
      <c r="E276" s="242" t="s">
        <v>20</v>
      </c>
      <c r="F276" s="243" t="s">
        <v>3186</v>
      </c>
      <c r="G276" s="240"/>
      <c r="H276" s="242" t="s">
        <v>20</v>
      </c>
      <c r="I276" s="244"/>
      <c r="J276" s="244"/>
      <c r="K276" s="240"/>
      <c r="L276" s="240"/>
      <c r="M276" s="245"/>
      <c r="N276" s="246"/>
      <c r="O276" s="247"/>
      <c r="P276" s="247"/>
      <c r="Q276" s="247"/>
      <c r="R276" s="247"/>
      <c r="S276" s="247"/>
      <c r="T276" s="247"/>
      <c r="U276" s="247"/>
      <c r="V276" s="247"/>
      <c r="W276" s="247"/>
      <c r="X276" s="248"/>
      <c r="Y276" s="13"/>
      <c r="Z276" s="13"/>
      <c r="AA276" s="13"/>
      <c r="AB276" s="13"/>
      <c r="AC276" s="13"/>
      <c r="AD276" s="13"/>
      <c r="AE276" s="13"/>
      <c r="AT276" s="249" t="s">
        <v>206</v>
      </c>
      <c r="AU276" s="249" t="s">
        <v>84</v>
      </c>
      <c r="AV276" s="13" t="s">
        <v>82</v>
      </c>
      <c r="AW276" s="13" t="s">
        <v>5</v>
      </c>
      <c r="AX276" s="13" t="s">
        <v>74</v>
      </c>
      <c r="AY276" s="249" t="s">
        <v>194</v>
      </c>
    </row>
    <row r="277" s="14" customFormat="1">
      <c r="A277" s="14"/>
      <c r="B277" s="250"/>
      <c r="C277" s="251"/>
      <c r="D277" s="241" t="s">
        <v>206</v>
      </c>
      <c r="E277" s="252" t="s">
        <v>20</v>
      </c>
      <c r="F277" s="253" t="s">
        <v>3187</v>
      </c>
      <c r="G277" s="251"/>
      <c r="H277" s="254">
        <v>8.1999999999999993</v>
      </c>
      <c r="I277" s="255"/>
      <c r="J277" s="255"/>
      <c r="K277" s="251"/>
      <c r="L277" s="251"/>
      <c r="M277" s="256"/>
      <c r="N277" s="257"/>
      <c r="O277" s="258"/>
      <c r="P277" s="258"/>
      <c r="Q277" s="258"/>
      <c r="R277" s="258"/>
      <c r="S277" s="258"/>
      <c r="T277" s="258"/>
      <c r="U277" s="258"/>
      <c r="V277" s="258"/>
      <c r="W277" s="258"/>
      <c r="X277" s="259"/>
      <c r="Y277" s="14"/>
      <c r="Z277" s="14"/>
      <c r="AA277" s="14"/>
      <c r="AB277" s="14"/>
      <c r="AC277" s="14"/>
      <c r="AD277" s="14"/>
      <c r="AE277" s="14"/>
      <c r="AT277" s="260" t="s">
        <v>206</v>
      </c>
      <c r="AU277" s="260" t="s">
        <v>84</v>
      </c>
      <c r="AV277" s="14" t="s">
        <v>84</v>
      </c>
      <c r="AW277" s="14" t="s">
        <v>5</v>
      </c>
      <c r="AX277" s="14" t="s">
        <v>74</v>
      </c>
      <c r="AY277" s="260" t="s">
        <v>194</v>
      </c>
    </row>
    <row r="278" s="13" customFormat="1">
      <c r="A278" s="13"/>
      <c r="B278" s="239"/>
      <c r="C278" s="240"/>
      <c r="D278" s="241" t="s">
        <v>206</v>
      </c>
      <c r="E278" s="242" t="s">
        <v>20</v>
      </c>
      <c r="F278" s="243" t="s">
        <v>3188</v>
      </c>
      <c r="G278" s="240"/>
      <c r="H278" s="242" t="s">
        <v>20</v>
      </c>
      <c r="I278" s="244"/>
      <c r="J278" s="244"/>
      <c r="K278" s="240"/>
      <c r="L278" s="240"/>
      <c r="M278" s="245"/>
      <c r="N278" s="246"/>
      <c r="O278" s="247"/>
      <c r="P278" s="247"/>
      <c r="Q278" s="247"/>
      <c r="R278" s="247"/>
      <c r="S278" s="247"/>
      <c r="T278" s="247"/>
      <c r="U278" s="247"/>
      <c r="V278" s="247"/>
      <c r="W278" s="247"/>
      <c r="X278" s="248"/>
      <c r="Y278" s="13"/>
      <c r="Z278" s="13"/>
      <c r="AA278" s="13"/>
      <c r="AB278" s="13"/>
      <c r="AC278" s="13"/>
      <c r="AD278" s="13"/>
      <c r="AE278" s="13"/>
      <c r="AT278" s="249" t="s">
        <v>206</v>
      </c>
      <c r="AU278" s="249" t="s">
        <v>84</v>
      </c>
      <c r="AV278" s="13" t="s">
        <v>82</v>
      </c>
      <c r="AW278" s="13" t="s">
        <v>5</v>
      </c>
      <c r="AX278" s="13" t="s">
        <v>74</v>
      </c>
      <c r="AY278" s="249" t="s">
        <v>194</v>
      </c>
    </row>
    <row r="279" s="15" customFormat="1">
      <c r="A279" s="15"/>
      <c r="B279" s="261"/>
      <c r="C279" s="262"/>
      <c r="D279" s="241" t="s">
        <v>206</v>
      </c>
      <c r="E279" s="263" t="s">
        <v>20</v>
      </c>
      <c r="F279" s="264" t="s">
        <v>210</v>
      </c>
      <c r="G279" s="262"/>
      <c r="H279" s="265">
        <v>8.1999999999999993</v>
      </c>
      <c r="I279" s="266"/>
      <c r="J279" s="266"/>
      <c r="K279" s="262"/>
      <c r="L279" s="262"/>
      <c r="M279" s="267"/>
      <c r="N279" s="268"/>
      <c r="O279" s="269"/>
      <c r="P279" s="269"/>
      <c r="Q279" s="269"/>
      <c r="R279" s="269"/>
      <c r="S279" s="269"/>
      <c r="T279" s="269"/>
      <c r="U279" s="269"/>
      <c r="V279" s="269"/>
      <c r="W279" s="269"/>
      <c r="X279" s="270"/>
      <c r="Y279" s="15"/>
      <c r="Z279" s="15"/>
      <c r="AA279" s="15"/>
      <c r="AB279" s="15"/>
      <c r="AC279" s="15"/>
      <c r="AD279" s="15"/>
      <c r="AE279" s="15"/>
      <c r="AT279" s="271" t="s">
        <v>206</v>
      </c>
      <c r="AU279" s="271" t="s">
        <v>84</v>
      </c>
      <c r="AV279" s="15" t="s">
        <v>202</v>
      </c>
      <c r="AW279" s="15" t="s">
        <v>5</v>
      </c>
      <c r="AX279" s="15" t="s">
        <v>82</v>
      </c>
      <c r="AY279" s="271" t="s">
        <v>194</v>
      </c>
    </row>
    <row r="280" s="2" customFormat="1" ht="24.15" customHeight="1">
      <c r="A280" s="41"/>
      <c r="B280" s="42"/>
      <c r="C280" s="220" t="s">
        <v>294</v>
      </c>
      <c r="D280" s="220" t="s">
        <v>197</v>
      </c>
      <c r="E280" s="221" t="s">
        <v>2858</v>
      </c>
      <c r="F280" s="222" t="s">
        <v>2859</v>
      </c>
      <c r="G280" s="223" t="s">
        <v>200</v>
      </c>
      <c r="H280" s="224">
        <v>49.799999999999997</v>
      </c>
      <c r="I280" s="225"/>
      <c r="J280" s="225"/>
      <c r="K280" s="226">
        <f>ROUND(P280*H280,2)</f>
        <v>0</v>
      </c>
      <c r="L280" s="222" t="s">
        <v>201</v>
      </c>
      <c r="M280" s="47"/>
      <c r="N280" s="227" t="s">
        <v>20</v>
      </c>
      <c r="O280" s="228" t="s">
        <v>43</v>
      </c>
      <c r="P280" s="229">
        <f>I280+J280</f>
        <v>0</v>
      </c>
      <c r="Q280" s="229">
        <f>ROUND(I280*H280,2)</f>
        <v>0</v>
      </c>
      <c r="R280" s="229">
        <f>ROUND(J280*H280,2)</f>
        <v>0</v>
      </c>
      <c r="S280" s="87"/>
      <c r="T280" s="230">
        <f>S280*H280</f>
        <v>0</v>
      </c>
      <c r="U280" s="230">
        <v>0</v>
      </c>
      <c r="V280" s="230">
        <f>U280*H280</f>
        <v>0</v>
      </c>
      <c r="W280" s="230">
        <v>0.089999999999999997</v>
      </c>
      <c r="X280" s="231">
        <f>W280*H280</f>
        <v>4.4819999999999993</v>
      </c>
      <c r="Y280" s="41"/>
      <c r="Z280" s="41"/>
      <c r="AA280" s="41"/>
      <c r="AB280" s="41"/>
      <c r="AC280" s="41"/>
      <c r="AD280" s="41"/>
      <c r="AE280" s="41"/>
      <c r="AR280" s="232" t="s">
        <v>202</v>
      </c>
      <c r="AT280" s="232" t="s">
        <v>197</v>
      </c>
      <c r="AU280" s="232" t="s">
        <v>84</v>
      </c>
      <c r="AY280" s="20" t="s">
        <v>194</v>
      </c>
      <c r="BE280" s="233">
        <f>IF(O280="základní",K280,0)</f>
        <v>0</v>
      </c>
      <c r="BF280" s="233">
        <f>IF(O280="snížená",K280,0)</f>
        <v>0</v>
      </c>
      <c r="BG280" s="233">
        <f>IF(O280="zákl. přenesená",K280,0)</f>
        <v>0</v>
      </c>
      <c r="BH280" s="233">
        <f>IF(O280="sníž. přenesená",K280,0)</f>
        <v>0</v>
      </c>
      <c r="BI280" s="233">
        <f>IF(O280="nulová",K280,0)</f>
        <v>0</v>
      </c>
      <c r="BJ280" s="20" t="s">
        <v>82</v>
      </c>
      <c r="BK280" s="233">
        <f>ROUND(P280*H280,2)</f>
        <v>0</v>
      </c>
      <c r="BL280" s="20" t="s">
        <v>202</v>
      </c>
      <c r="BM280" s="232" t="s">
        <v>3189</v>
      </c>
    </row>
    <row r="281" s="2" customFormat="1">
      <c r="A281" s="41"/>
      <c r="B281" s="42"/>
      <c r="C281" s="43"/>
      <c r="D281" s="234" t="s">
        <v>204</v>
      </c>
      <c r="E281" s="43"/>
      <c r="F281" s="235" t="s">
        <v>2861</v>
      </c>
      <c r="G281" s="43"/>
      <c r="H281" s="43"/>
      <c r="I281" s="236"/>
      <c r="J281" s="236"/>
      <c r="K281" s="43"/>
      <c r="L281" s="43"/>
      <c r="M281" s="47"/>
      <c r="N281" s="237"/>
      <c r="O281" s="238"/>
      <c r="P281" s="87"/>
      <c r="Q281" s="87"/>
      <c r="R281" s="87"/>
      <c r="S281" s="87"/>
      <c r="T281" s="87"/>
      <c r="U281" s="87"/>
      <c r="V281" s="87"/>
      <c r="W281" s="87"/>
      <c r="X281" s="88"/>
      <c r="Y281" s="41"/>
      <c r="Z281" s="41"/>
      <c r="AA281" s="41"/>
      <c r="AB281" s="41"/>
      <c r="AC281" s="41"/>
      <c r="AD281" s="41"/>
      <c r="AE281" s="41"/>
      <c r="AT281" s="20" t="s">
        <v>204</v>
      </c>
      <c r="AU281" s="20" t="s">
        <v>84</v>
      </c>
    </row>
    <row r="282" s="13" customFormat="1">
      <c r="A282" s="13"/>
      <c r="B282" s="239"/>
      <c r="C282" s="240"/>
      <c r="D282" s="241" t="s">
        <v>206</v>
      </c>
      <c r="E282" s="242" t="s">
        <v>20</v>
      </c>
      <c r="F282" s="243" t="s">
        <v>3125</v>
      </c>
      <c r="G282" s="240"/>
      <c r="H282" s="242" t="s">
        <v>20</v>
      </c>
      <c r="I282" s="244"/>
      <c r="J282" s="244"/>
      <c r="K282" s="240"/>
      <c r="L282" s="240"/>
      <c r="M282" s="245"/>
      <c r="N282" s="246"/>
      <c r="O282" s="247"/>
      <c r="P282" s="247"/>
      <c r="Q282" s="247"/>
      <c r="R282" s="247"/>
      <c r="S282" s="247"/>
      <c r="T282" s="247"/>
      <c r="U282" s="247"/>
      <c r="V282" s="247"/>
      <c r="W282" s="247"/>
      <c r="X282" s="248"/>
      <c r="Y282" s="13"/>
      <c r="Z282" s="13"/>
      <c r="AA282" s="13"/>
      <c r="AB282" s="13"/>
      <c r="AC282" s="13"/>
      <c r="AD282" s="13"/>
      <c r="AE282" s="13"/>
      <c r="AT282" s="249" t="s">
        <v>206</v>
      </c>
      <c r="AU282" s="249" t="s">
        <v>84</v>
      </c>
      <c r="AV282" s="13" t="s">
        <v>82</v>
      </c>
      <c r="AW282" s="13" t="s">
        <v>5</v>
      </c>
      <c r="AX282" s="13" t="s">
        <v>74</v>
      </c>
      <c r="AY282" s="249" t="s">
        <v>194</v>
      </c>
    </row>
    <row r="283" s="13" customFormat="1">
      <c r="A283" s="13"/>
      <c r="B283" s="239"/>
      <c r="C283" s="240"/>
      <c r="D283" s="241" t="s">
        <v>206</v>
      </c>
      <c r="E283" s="242" t="s">
        <v>20</v>
      </c>
      <c r="F283" s="243" t="s">
        <v>2854</v>
      </c>
      <c r="G283" s="240"/>
      <c r="H283" s="242" t="s">
        <v>20</v>
      </c>
      <c r="I283" s="244"/>
      <c r="J283" s="244"/>
      <c r="K283" s="240"/>
      <c r="L283" s="240"/>
      <c r="M283" s="245"/>
      <c r="N283" s="246"/>
      <c r="O283" s="247"/>
      <c r="P283" s="247"/>
      <c r="Q283" s="247"/>
      <c r="R283" s="247"/>
      <c r="S283" s="247"/>
      <c r="T283" s="247"/>
      <c r="U283" s="247"/>
      <c r="V283" s="247"/>
      <c r="W283" s="247"/>
      <c r="X283" s="248"/>
      <c r="Y283" s="13"/>
      <c r="Z283" s="13"/>
      <c r="AA283" s="13"/>
      <c r="AB283" s="13"/>
      <c r="AC283" s="13"/>
      <c r="AD283" s="13"/>
      <c r="AE283" s="13"/>
      <c r="AT283" s="249" t="s">
        <v>206</v>
      </c>
      <c r="AU283" s="249" t="s">
        <v>84</v>
      </c>
      <c r="AV283" s="13" t="s">
        <v>82</v>
      </c>
      <c r="AW283" s="13" t="s">
        <v>5</v>
      </c>
      <c r="AX283" s="13" t="s">
        <v>74</v>
      </c>
      <c r="AY283" s="249" t="s">
        <v>194</v>
      </c>
    </row>
    <row r="284" s="13" customFormat="1">
      <c r="A284" s="13"/>
      <c r="B284" s="239"/>
      <c r="C284" s="240"/>
      <c r="D284" s="241" t="s">
        <v>206</v>
      </c>
      <c r="E284" s="242" t="s">
        <v>20</v>
      </c>
      <c r="F284" s="243" t="s">
        <v>3186</v>
      </c>
      <c r="G284" s="240"/>
      <c r="H284" s="242" t="s">
        <v>20</v>
      </c>
      <c r="I284" s="244"/>
      <c r="J284" s="244"/>
      <c r="K284" s="240"/>
      <c r="L284" s="240"/>
      <c r="M284" s="245"/>
      <c r="N284" s="246"/>
      <c r="O284" s="247"/>
      <c r="P284" s="247"/>
      <c r="Q284" s="247"/>
      <c r="R284" s="247"/>
      <c r="S284" s="247"/>
      <c r="T284" s="247"/>
      <c r="U284" s="247"/>
      <c r="V284" s="247"/>
      <c r="W284" s="247"/>
      <c r="X284" s="248"/>
      <c r="Y284" s="13"/>
      <c r="Z284" s="13"/>
      <c r="AA284" s="13"/>
      <c r="AB284" s="13"/>
      <c r="AC284" s="13"/>
      <c r="AD284" s="13"/>
      <c r="AE284" s="13"/>
      <c r="AT284" s="249" t="s">
        <v>206</v>
      </c>
      <c r="AU284" s="249" t="s">
        <v>84</v>
      </c>
      <c r="AV284" s="13" t="s">
        <v>82</v>
      </c>
      <c r="AW284" s="13" t="s">
        <v>5</v>
      </c>
      <c r="AX284" s="13" t="s">
        <v>74</v>
      </c>
      <c r="AY284" s="249" t="s">
        <v>194</v>
      </c>
    </row>
    <row r="285" s="14" customFormat="1">
      <c r="A285" s="14"/>
      <c r="B285" s="250"/>
      <c r="C285" s="251"/>
      <c r="D285" s="241" t="s">
        <v>206</v>
      </c>
      <c r="E285" s="252" t="s">
        <v>20</v>
      </c>
      <c r="F285" s="253" t="s">
        <v>3190</v>
      </c>
      <c r="G285" s="251"/>
      <c r="H285" s="254">
        <v>49.799999999999997</v>
      </c>
      <c r="I285" s="255"/>
      <c r="J285" s="255"/>
      <c r="K285" s="251"/>
      <c r="L285" s="251"/>
      <c r="M285" s="256"/>
      <c r="N285" s="257"/>
      <c r="O285" s="258"/>
      <c r="P285" s="258"/>
      <c r="Q285" s="258"/>
      <c r="R285" s="258"/>
      <c r="S285" s="258"/>
      <c r="T285" s="258"/>
      <c r="U285" s="258"/>
      <c r="V285" s="258"/>
      <c r="W285" s="258"/>
      <c r="X285" s="259"/>
      <c r="Y285" s="14"/>
      <c r="Z285" s="14"/>
      <c r="AA285" s="14"/>
      <c r="AB285" s="14"/>
      <c r="AC285" s="14"/>
      <c r="AD285" s="14"/>
      <c r="AE285" s="14"/>
      <c r="AT285" s="260" t="s">
        <v>206</v>
      </c>
      <c r="AU285" s="260" t="s">
        <v>84</v>
      </c>
      <c r="AV285" s="14" t="s">
        <v>84</v>
      </c>
      <c r="AW285" s="14" t="s">
        <v>5</v>
      </c>
      <c r="AX285" s="14" t="s">
        <v>74</v>
      </c>
      <c r="AY285" s="260" t="s">
        <v>194</v>
      </c>
    </row>
    <row r="286" s="13" customFormat="1">
      <c r="A286" s="13"/>
      <c r="B286" s="239"/>
      <c r="C286" s="240"/>
      <c r="D286" s="241" t="s">
        <v>206</v>
      </c>
      <c r="E286" s="242" t="s">
        <v>20</v>
      </c>
      <c r="F286" s="243" t="s">
        <v>2863</v>
      </c>
      <c r="G286" s="240"/>
      <c r="H286" s="242" t="s">
        <v>20</v>
      </c>
      <c r="I286" s="244"/>
      <c r="J286" s="244"/>
      <c r="K286" s="240"/>
      <c r="L286" s="240"/>
      <c r="M286" s="245"/>
      <c r="N286" s="246"/>
      <c r="O286" s="247"/>
      <c r="P286" s="247"/>
      <c r="Q286" s="247"/>
      <c r="R286" s="247"/>
      <c r="S286" s="247"/>
      <c r="T286" s="247"/>
      <c r="U286" s="247"/>
      <c r="V286" s="247"/>
      <c r="W286" s="247"/>
      <c r="X286" s="248"/>
      <c r="Y286" s="13"/>
      <c r="Z286" s="13"/>
      <c r="AA286" s="13"/>
      <c r="AB286" s="13"/>
      <c r="AC286" s="13"/>
      <c r="AD286" s="13"/>
      <c r="AE286" s="13"/>
      <c r="AT286" s="249" t="s">
        <v>206</v>
      </c>
      <c r="AU286" s="249" t="s">
        <v>84</v>
      </c>
      <c r="AV286" s="13" t="s">
        <v>82</v>
      </c>
      <c r="AW286" s="13" t="s">
        <v>5</v>
      </c>
      <c r="AX286" s="13" t="s">
        <v>74</v>
      </c>
      <c r="AY286" s="249" t="s">
        <v>194</v>
      </c>
    </row>
    <row r="287" s="15" customFormat="1">
      <c r="A287" s="15"/>
      <c r="B287" s="261"/>
      <c r="C287" s="262"/>
      <c r="D287" s="241" t="s">
        <v>206</v>
      </c>
      <c r="E287" s="263" t="s">
        <v>20</v>
      </c>
      <c r="F287" s="264" t="s">
        <v>210</v>
      </c>
      <c r="G287" s="262"/>
      <c r="H287" s="265">
        <v>49.799999999999997</v>
      </c>
      <c r="I287" s="266"/>
      <c r="J287" s="266"/>
      <c r="K287" s="262"/>
      <c r="L287" s="262"/>
      <c r="M287" s="267"/>
      <c r="N287" s="268"/>
      <c r="O287" s="269"/>
      <c r="P287" s="269"/>
      <c r="Q287" s="269"/>
      <c r="R287" s="269"/>
      <c r="S287" s="269"/>
      <c r="T287" s="269"/>
      <c r="U287" s="269"/>
      <c r="V287" s="269"/>
      <c r="W287" s="269"/>
      <c r="X287" s="270"/>
      <c r="Y287" s="15"/>
      <c r="Z287" s="15"/>
      <c r="AA287" s="15"/>
      <c r="AB287" s="15"/>
      <c r="AC287" s="15"/>
      <c r="AD287" s="15"/>
      <c r="AE287" s="15"/>
      <c r="AT287" s="271" t="s">
        <v>206</v>
      </c>
      <c r="AU287" s="271" t="s">
        <v>84</v>
      </c>
      <c r="AV287" s="15" t="s">
        <v>202</v>
      </c>
      <c r="AW287" s="15" t="s">
        <v>5</v>
      </c>
      <c r="AX287" s="15" t="s">
        <v>82</v>
      </c>
      <c r="AY287" s="271" t="s">
        <v>194</v>
      </c>
    </row>
    <row r="288" s="2" customFormat="1">
      <c r="A288" s="41"/>
      <c r="B288" s="42"/>
      <c r="C288" s="220" t="s">
        <v>296</v>
      </c>
      <c r="D288" s="220" t="s">
        <v>197</v>
      </c>
      <c r="E288" s="221" t="s">
        <v>2864</v>
      </c>
      <c r="F288" s="222" t="s">
        <v>2865</v>
      </c>
      <c r="G288" s="223" t="s">
        <v>218</v>
      </c>
      <c r="H288" s="224">
        <v>9.7469999999999999</v>
      </c>
      <c r="I288" s="225"/>
      <c r="J288" s="225"/>
      <c r="K288" s="226">
        <f>ROUND(P288*H288,2)</f>
        <v>0</v>
      </c>
      <c r="L288" s="222" t="s">
        <v>201</v>
      </c>
      <c r="M288" s="47"/>
      <c r="N288" s="227" t="s">
        <v>20</v>
      </c>
      <c r="O288" s="228" t="s">
        <v>43</v>
      </c>
      <c r="P288" s="229">
        <f>I288+J288</f>
        <v>0</v>
      </c>
      <c r="Q288" s="229">
        <f>ROUND(I288*H288,2)</f>
        <v>0</v>
      </c>
      <c r="R288" s="229">
        <f>ROUND(J288*H288,2)</f>
        <v>0</v>
      </c>
      <c r="S288" s="87"/>
      <c r="T288" s="230">
        <f>S288*H288</f>
        <v>0</v>
      </c>
      <c r="U288" s="230">
        <v>0</v>
      </c>
      <c r="V288" s="230">
        <f>U288*H288</f>
        <v>0</v>
      </c>
      <c r="W288" s="230">
        <v>1.3999999999999999</v>
      </c>
      <c r="X288" s="231">
        <f>W288*H288</f>
        <v>13.6458</v>
      </c>
      <c r="Y288" s="41"/>
      <c r="Z288" s="41"/>
      <c r="AA288" s="41"/>
      <c r="AB288" s="41"/>
      <c r="AC288" s="41"/>
      <c r="AD288" s="41"/>
      <c r="AE288" s="41"/>
      <c r="AR288" s="232" t="s">
        <v>202</v>
      </c>
      <c r="AT288" s="232" t="s">
        <v>197</v>
      </c>
      <c r="AU288" s="232" t="s">
        <v>84</v>
      </c>
      <c r="AY288" s="20" t="s">
        <v>194</v>
      </c>
      <c r="BE288" s="233">
        <f>IF(O288="základní",K288,0)</f>
        <v>0</v>
      </c>
      <c r="BF288" s="233">
        <f>IF(O288="snížená",K288,0)</f>
        <v>0</v>
      </c>
      <c r="BG288" s="233">
        <f>IF(O288="zákl. přenesená",K288,0)</f>
        <v>0</v>
      </c>
      <c r="BH288" s="233">
        <f>IF(O288="sníž. přenesená",K288,0)</f>
        <v>0</v>
      </c>
      <c r="BI288" s="233">
        <f>IF(O288="nulová",K288,0)</f>
        <v>0</v>
      </c>
      <c r="BJ288" s="20" t="s">
        <v>82</v>
      </c>
      <c r="BK288" s="233">
        <f>ROUND(P288*H288,2)</f>
        <v>0</v>
      </c>
      <c r="BL288" s="20" t="s">
        <v>202</v>
      </c>
      <c r="BM288" s="232" t="s">
        <v>3191</v>
      </c>
    </row>
    <row r="289" s="2" customFormat="1">
      <c r="A289" s="41"/>
      <c r="B289" s="42"/>
      <c r="C289" s="43"/>
      <c r="D289" s="234" t="s">
        <v>204</v>
      </c>
      <c r="E289" s="43"/>
      <c r="F289" s="235" t="s">
        <v>2867</v>
      </c>
      <c r="G289" s="43"/>
      <c r="H289" s="43"/>
      <c r="I289" s="236"/>
      <c r="J289" s="236"/>
      <c r="K289" s="43"/>
      <c r="L289" s="43"/>
      <c r="M289" s="47"/>
      <c r="N289" s="237"/>
      <c r="O289" s="238"/>
      <c r="P289" s="87"/>
      <c r="Q289" s="87"/>
      <c r="R289" s="87"/>
      <c r="S289" s="87"/>
      <c r="T289" s="87"/>
      <c r="U289" s="87"/>
      <c r="V289" s="87"/>
      <c r="W289" s="87"/>
      <c r="X289" s="88"/>
      <c r="Y289" s="41"/>
      <c r="Z289" s="41"/>
      <c r="AA289" s="41"/>
      <c r="AB289" s="41"/>
      <c r="AC289" s="41"/>
      <c r="AD289" s="41"/>
      <c r="AE289" s="41"/>
      <c r="AT289" s="20" t="s">
        <v>204</v>
      </c>
      <c r="AU289" s="20" t="s">
        <v>84</v>
      </c>
    </row>
    <row r="290" s="13" customFormat="1">
      <c r="A290" s="13"/>
      <c r="B290" s="239"/>
      <c r="C290" s="240"/>
      <c r="D290" s="241" t="s">
        <v>206</v>
      </c>
      <c r="E290" s="242" t="s">
        <v>20</v>
      </c>
      <c r="F290" s="243" t="s">
        <v>3125</v>
      </c>
      <c r="G290" s="240"/>
      <c r="H290" s="242" t="s">
        <v>20</v>
      </c>
      <c r="I290" s="244"/>
      <c r="J290" s="244"/>
      <c r="K290" s="240"/>
      <c r="L290" s="240"/>
      <c r="M290" s="245"/>
      <c r="N290" s="246"/>
      <c r="O290" s="247"/>
      <c r="P290" s="247"/>
      <c r="Q290" s="247"/>
      <c r="R290" s="247"/>
      <c r="S290" s="247"/>
      <c r="T290" s="247"/>
      <c r="U290" s="247"/>
      <c r="V290" s="247"/>
      <c r="W290" s="247"/>
      <c r="X290" s="248"/>
      <c r="Y290" s="13"/>
      <c r="Z290" s="13"/>
      <c r="AA290" s="13"/>
      <c r="AB290" s="13"/>
      <c r="AC290" s="13"/>
      <c r="AD290" s="13"/>
      <c r="AE290" s="13"/>
      <c r="AT290" s="249" t="s">
        <v>206</v>
      </c>
      <c r="AU290" s="249" t="s">
        <v>84</v>
      </c>
      <c r="AV290" s="13" t="s">
        <v>82</v>
      </c>
      <c r="AW290" s="13" t="s">
        <v>5</v>
      </c>
      <c r="AX290" s="13" t="s">
        <v>74</v>
      </c>
      <c r="AY290" s="249" t="s">
        <v>194</v>
      </c>
    </row>
    <row r="291" s="13" customFormat="1">
      <c r="A291" s="13"/>
      <c r="B291" s="239"/>
      <c r="C291" s="240"/>
      <c r="D291" s="241" t="s">
        <v>206</v>
      </c>
      <c r="E291" s="242" t="s">
        <v>20</v>
      </c>
      <c r="F291" s="243" t="s">
        <v>2748</v>
      </c>
      <c r="G291" s="240"/>
      <c r="H291" s="242" t="s">
        <v>20</v>
      </c>
      <c r="I291" s="244"/>
      <c r="J291" s="244"/>
      <c r="K291" s="240"/>
      <c r="L291" s="240"/>
      <c r="M291" s="245"/>
      <c r="N291" s="246"/>
      <c r="O291" s="247"/>
      <c r="P291" s="247"/>
      <c r="Q291" s="247"/>
      <c r="R291" s="247"/>
      <c r="S291" s="247"/>
      <c r="T291" s="247"/>
      <c r="U291" s="247"/>
      <c r="V291" s="247"/>
      <c r="W291" s="247"/>
      <c r="X291" s="248"/>
      <c r="Y291" s="13"/>
      <c r="Z291" s="13"/>
      <c r="AA291" s="13"/>
      <c r="AB291" s="13"/>
      <c r="AC291" s="13"/>
      <c r="AD291" s="13"/>
      <c r="AE291" s="13"/>
      <c r="AT291" s="249" t="s">
        <v>206</v>
      </c>
      <c r="AU291" s="249" t="s">
        <v>84</v>
      </c>
      <c r="AV291" s="13" t="s">
        <v>82</v>
      </c>
      <c r="AW291" s="13" t="s">
        <v>5</v>
      </c>
      <c r="AX291" s="13" t="s">
        <v>74</v>
      </c>
      <c r="AY291" s="249" t="s">
        <v>194</v>
      </c>
    </row>
    <row r="292" s="13" customFormat="1">
      <c r="A292" s="13"/>
      <c r="B292" s="239"/>
      <c r="C292" s="240"/>
      <c r="D292" s="241" t="s">
        <v>206</v>
      </c>
      <c r="E292" s="242" t="s">
        <v>20</v>
      </c>
      <c r="F292" s="243" t="s">
        <v>3192</v>
      </c>
      <c r="G292" s="240"/>
      <c r="H292" s="242" t="s">
        <v>20</v>
      </c>
      <c r="I292" s="244"/>
      <c r="J292" s="244"/>
      <c r="K292" s="240"/>
      <c r="L292" s="240"/>
      <c r="M292" s="245"/>
      <c r="N292" s="246"/>
      <c r="O292" s="247"/>
      <c r="P292" s="247"/>
      <c r="Q292" s="247"/>
      <c r="R292" s="247"/>
      <c r="S292" s="247"/>
      <c r="T292" s="247"/>
      <c r="U292" s="247"/>
      <c r="V292" s="247"/>
      <c r="W292" s="247"/>
      <c r="X292" s="248"/>
      <c r="Y292" s="13"/>
      <c r="Z292" s="13"/>
      <c r="AA292" s="13"/>
      <c r="AB292" s="13"/>
      <c r="AC292" s="13"/>
      <c r="AD292" s="13"/>
      <c r="AE292" s="13"/>
      <c r="AT292" s="249" t="s">
        <v>206</v>
      </c>
      <c r="AU292" s="249" t="s">
        <v>84</v>
      </c>
      <c r="AV292" s="13" t="s">
        <v>82</v>
      </c>
      <c r="AW292" s="13" t="s">
        <v>5</v>
      </c>
      <c r="AX292" s="13" t="s">
        <v>74</v>
      </c>
      <c r="AY292" s="249" t="s">
        <v>194</v>
      </c>
    </row>
    <row r="293" s="14" customFormat="1">
      <c r="A293" s="14"/>
      <c r="B293" s="250"/>
      <c r="C293" s="251"/>
      <c r="D293" s="241" t="s">
        <v>206</v>
      </c>
      <c r="E293" s="252" t="s">
        <v>20</v>
      </c>
      <c r="F293" s="253" t="s">
        <v>3193</v>
      </c>
      <c r="G293" s="251"/>
      <c r="H293" s="254">
        <v>9.7469999999999999</v>
      </c>
      <c r="I293" s="255"/>
      <c r="J293" s="255"/>
      <c r="K293" s="251"/>
      <c r="L293" s="251"/>
      <c r="M293" s="256"/>
      <c r="N293" s="257"/>
      <c r="O293" s="258"/>
      <c r="P293" s="258"/>
      <c r="Q293" s="258"/>
      <c r="R293" s="258"/>
      <c r="S293" s="258"/>
      <c r="T293" s="258"/>
      <c r="U293" s="258"/>
      <c r="V293" s="258"/>
      <c r="W293" s="258"/>
      <c r="X293" s="259"/>
      <c r="Y293" s="14"/>
      <c r="Z293" s="14"/>
      <c r="AA293" s="14"/>
      <c r="AB293" s="14"/>
      <c r="AC293" s="14"/>
      <c r="AD293" s="14"/>
      <c r="AE293" s="14"/>
      <c r="AT293" s="260" t="s">
        <v>206</v>
      </c>
      <c r="AU293" s="260" t="s">
        <v>84</v>
      </c>
      <c r="AV293" s="14" t="s">
        <v>84</v>
      </c>
      <c r="AW293" s="14" t="s">
        <v>5</v>
      </c>
      <c r="AX293" s="14" t="s">
        <v>74</v>
      </c>
      <c r="AY293" s="260" t="s">
        <v>194</v>
      </c>
    </row>
    <row r="294" s="15" customFormat="1">
      <c r="A294" s="15"/>
      <c r="B294" s="261"/>
      <c r="C294" s="262"/>
      <c r="D294" s="241" t="s">
        <v>206</v>
      </c>
      <c r="E294" s="263" t="s">
        <v>20</v>
      </c>
      <c r="F294" s="264" t="s">
        <v>210</v>
      </c>
      <c r="G294" s="262"/>
      <c r="H294" s="265">
        <v>9.7469999999999999</v>
      </c>
      <c r="I294" s="266"/>
      <c r="J294" s="266"/>
      <c r="K294" s="262"/>
      <c r="L294" s="262"/>
      <c r="M294" s="267"/>
      <c r="N294" s="268"/>
      <c r="O294" s="269"/>
      <c r="P294" s="269"/>
      <c r="Q294" s="269"/>
      <c r="R294" s="269"/>
      <c r="S294" s="269"/>
      <c r="T294" s="269"/>
      <c r="U294" s="269"/>
      <c r="V294" s="269"/>
      <c r="W294" s="269"/>
      <c r="X294" s="270"/>
      <c r="Y294" s="15"/>
      <c r="Z294" s="15"/>
      <c r="AA294" s="15"/>
      <c r="AB294" s="15"/>
      <c r="AC294" s="15"/>
      <c r="AD294" s="15"/>
      <c r="AE294" s="15"/>
      <c r="AT294" s="271" t="s">
        <v>206</v>
      </c>
      <c r="AU294" s="271" t="s">
        <v>84</v>
      </c>
      <c r="AV294" s="15" t="s">
        <v>202</v>
      </c>
      <c r="AW294" s="15" t="s">
        <v>5</v>
      </c>
      <c r="AX294" s="15" t="s">
        <v>82</v>
      </c>
      <c r="AY294" s="271" t="s">
        <v>194</v>
      </c>
    </row>
    <row r="295" s="2" customFormat="1" ht="24.15" customHeight="1">
      <c r="A295" s="41"/>
      <c r="B295" s="42"/>
      <c r="C295" s="220" t="s">
        <v>8</v>
      </c>
      <c r="D295" s="220" t="s">
        <v>197</v>
      </c>
      <c r="E295" s="221" t="s">
        <v>2878</v>
      </c>
      <c r="F295" s="222" t="s">
        <v>2879</v>
      </c>
      <c r="G295" s="223" t="s">
        <v>200</v>
      </c>
      <c r="H295" s="224">
        <v>7.2000000000000002</v>
      </c>
      <c r="I295" s="225"/>
      <c r="J295" s="225"/>
      <c r="K295" s="226">
        <f>ROUND(P295*H295,2)</f>
        <v>0</v>
      </c>
      <c r="L295" s="222" t="s">
        <v>201</v>
      </c>
      <c r="M295" s="47"/>
      <c r="N295" s="227" t="s">
        <v>20</v>
      </c>
      <c r="O295" s="228" t="s">
        <v>43</v>
      </c>
      <c r="P295" s="229">
        <f>I295+J295</f>
        <v>0</v>
      </c>
      <c r="Q295" s="229">
        <f>ROUND(I295*H295,2)</f>
        <v>0</v>
      </c>
      <c r="R295" s="229">
        <f>ROUND(J295*H295,2)</f>
        <v>0</v>
      </c>
      <c r="S295" s="87"/>
      <c r="T295" s="230">
        <f>S295*H295</f>
        <v>0</v>
      </c>
      <c r="U295" s="230">
        <v>0</v>
      </c>
      <c r="V295" s="230">
        <f>U295*H295</f>
        <v>0</v>
      </c>
      <c r="W295" s="230">
        <v>0.062</v>
      </c>
      <c r="X295" s="231">
        <f>W295*H295</f>
        <v>0.44640000000000002</v>
      </c>
      <c r="Y295" s="41"/>
      <c r="Z295" s="41"/>
      <c r="AA295" s="41"/>
      <c r="AB295" s="41"/>
      <c r="AC295" s="41"/>
      <c r="AD295" s="41"/>
      <c r="AE295" s="41"/>
      <c r="AR295" s="232" t="s">
        <v>202</v>
      </c>
      <c r="AT295" s="232" t="s">
        <v>197</v>
      </c>
      <c r="AU295" s="232" t="s">
        <v>84</v>
      </c>
      <c r="AY295" s="20" t="s">
        <v>194</v>
      </c>
      <c r="BE295" s="233">
        <f>IF(O295="základní",K295,0)</f>
        <v>0</v>
      </c>
      <c r="BF295" s="233">
        <f>IF(O295="snížená",K295,0)</f>
        <v>0</v>
      </c>
      <c r="BG295" s="233">
        <f>IF(O295="zákl. přenesená",K295,0)</f>
        <v>0</v>
      </c>
      <c r="BH295" s="233">
        <f>IF(O295="sníž. přenesená",K295,0)</f>
        <v>0</v>
      </c>
      <c r="BI295" s="233">
        <f>IF(O295="nulová",K295,0)</f>
        <v>0</v>
      </c>
      <c r="BJ295" s="20" t="s">
        <v>82</v>
      </c>
      <c r="BK295" s="233">
        <f>ROUND(P295*H295,2)</f>
        <v>0</v>
      </c>
      <c r="BL295" s="20" t="s">
        <v>202</v>
      </c>
      <c r="BM295" s="232" t="s">
        <v>3194</v>
      </c>
    </row>
    <row r="296" s="2" customFormat="1">
      <c r="A296" s="41"/>
      <c r="B296" s="42"/>
      <c r="C296" s="43"/>
      <c r="D296" s="234" t="s">
        <v>204</v>
      </c>
      <c r="E296" s="43"/>
      <c r="F296" s="235" t="s">
        <v>2881</v>
      </c>
      <c r="G296" s="43"/>
      <c r="H296" s="43"/>
      <c r="I296" s="236"/>
      <c r="J296" s="236"/>
      <c r="K296" s="43"/>
      <c r="L296" s="43"/>
      <c r="M296" s="47"/>
      <c r="N296" s="237"/>
      <c r="O296" s="238"/>
      <c r="P296" s="87"/>
      <c r="Q296" s="87"/>
      <c r="R296" s="87"/>
      <c r="S296" s="87"/>
      <c r="T296" s="87"/>
      <c r="U296" s="87"/>
      <c r="V296" s="87"/>
      <c r="W296" s="87"/>
      <c r="X296" s="88"/>
      <c r="Y296" s="41"/>
      <c r="Z296" s="41"/>
      <c r="AA296" s="41"/>
      <c r="AB296" s="41"/>
      <c r="AC296" s="41"/>
      <c r="AD296" s="41"/>
      <c r="AE296" s="41"/>
      <c r="AT296" s="20" t="s">
        <v>204</v>
      </c>
      <c r="AU296" s="20" t="s">
        <v>84</v>
      </c>
    </row>
    <row r="297" s="13" customFormat="1">
      <c r="A297" s="13"/>
      <c r="B297" s="239"/>
      <c r="C297" s="240"/>
      <c r="D297" s="241" t="s">
        <v>206</v>
      </c>
      <c r="E297" s="242" t="s">
        <v>20</v>
      </c>
      <c r="F297" s="243" t="s">
        <v>3125</v>
      </c>
      <c r="G297" s="240"/>
      <c r="H297" s="242" t="s">
        <v>20</v>
      </c>
      <c r="I297" s="244"/>
      <c r="J297" s="244"/>
      <c r="K297" s="240"/>
      <c r="L297" s="240"/>
      <c r="M297" s="245"/>
      <c r="N297" s="246"/>
      <c r="O297" s="247"/>
      <c r="P297" s="247"/>
      <c r="Q297" s="247"/>
      <c r="R297" s="247"/>
      <c r="S297" s="247"/>
      <c r="T297" s="247"/>
      <c r="U297" s="247"/>
      <c r="V297" s="247"/>
      <c r="W297" s="247"/>
      <c r="X297" s="248"/>
      <c r="Y297" s="13"/>
      <c r="Z297" s="13"/>
      <c r="AA297" s="13"/>
      <c r="AB297" s="13"/>
      <c r="AC297" s="13"/>
      <c r="AD297" s="13"/>
      <c r="AE297" s="13"/>
      <c r="AT297" s="249" t="s">
        <v>206</v>
      </c>
      <c r="AU297" s="249" t="s">
        <v>84</v>
      </c>
      <c r="AV297" s="13" t="s">
        <v>82</v>
      </c>
      <c r="AW297" s="13" t="s">
        <v>5</v>
      </c>
      <c r="AX297" s="13" t="s">
        <v>74</v>
      </c>
      <c r="AY297" s="249" t="s">
        <v>194</v>
      </c>
    </row>
    <row r="298" s="13" customFormat="1">
      <c r="A298" s="13"/>
      <c r="B298" s="239"/>
      <c r="C298" s="240"/>
      <c r="D298" s="241" t="s">
        <v>206</v>
      </c>
      <c r="E298" s="242" t="s">
        <v>20</v>
      </c>
      <c r="F298" s="243" t="s">
        <v>2874</v>
      </c>
      <c r="G298" s="240"/>
      <c r="H298" s="242" t="s">
        <v>20</v>
      </c>
      <c r="I298" s="244"/>
      <c r="J298" s="244"/>
      <c r="K298" s="240"/>
      <c r="L298" s="240"/>
      <c r="M298" s="245"/>
      <c r="N298" s="246"/>
      <c r="O298" s="247"/>
      <c r="P298" s="247"/>
      <c r="Q298" s="247"/>
      <c r="R298" s="247"/>
      <c r="S298" s="247"/>
      <c r="T298" s="247"/>
      <c r="U298" s="247"/>
      <c r="V298" s="247"/>
      <c r="W298" s="247"/>
      <c r="X298" s="248"/>
      <c r="Y298" s="13"/>
      <c r="Z298" s="13"/>
      <c r="AA298" s="13"/>
      <c r="AB298" s="13"/>
      <c r="AC298" s="13"/>
      <c r="AD298" s="13"/>
      <c r="AE298" s="13"/>
      <c r="AT298" s="249" t="s">
        <v>206</v>
      </c>
      <c r="AU298" s="249" t="s">
        <v>84</v>
      </c>
      <c r="AV298" s="13" t="s">
        <v>82</v>
      </c>
      <c r="AW298" s="13" t="s">
        <v>5</v>
      </c>
      <c r="AX298" s="13" t="s">
        <v>74</v>
      </c>
      <c r="AY298" s="249" t="s">
        <v>194</v>
      </c>
    </row>
    <row r="299" s="13" customFormat="1">
      <c r="A299" s="13"/>
      <c r="B299" s="239"/>
      <c r="C299" s="240"/>
      <c r="D299" s="241" t="s">
        <v>206</v>
      </c>
      <c r="E299" s="242" t="s">
        <v>20</v>
      </c>
      <c r="F299" s="243" t="s">
        <v>2875</v>
      </c>
      <c r="G299" s="240"/>
      <c r="H299" s="242" t="s">
        <v>20</v>
      </c>
      <c r="I299" s="244"/>
      <c r="J299" s="244"/>
      <c r="K299" s="240"/>
      <c r="L299" s="240"/>
      <c r="M299" s="245"/>
      <c r="N299" s="246"/>
      <c r="O299" s="247"/>
      <c r="P299" s="247"/>
      <c r="Q299" s="247"/>
      <c r="R299" s="247"/>
      <c r="S299" s="247"/>
      <c r="T299" s="247"/>
      <c r="U299" s="247"/>
      <c r="V299" s="247"/>
      <c r="W299" s="247"/>
      <c r="X299" s="248"/>
      <c r="Y299" s="13"/>
      <c r="Z299" s="13"/>
      <c r="AA299" s="13"/>
      <c r="AB299" s="13"/>
      <c r="AC299" s="13"/>
      <c r="AD299" s="13"/>
      <c r="AE299" s="13"/>
      <c r="AT299" s="249" t="s">
        <v>206</v>
      </c>
      <c r="AU299" s="249" t="s">
        <v>84</v>
      </c>
      <c r="AV299" s="13" t="s">
        <v>82</v>
      </c>
      <c r="AW299" s="13" t="s">
        <v>5</v>
      </c>
      <c r="AX299" s="13" t="s">
        <v>74</v>
      </c>
      <c r="AY299" s="249" t="s">
        <v>194</v>
      </c>
    </row>
    <row r="300" s="14" customFormat="1">
      <c r="A300" s="14"/>
      <c r="B300" s="250"/>
      <c r="C300" s="251"/>
      <c r="D300" s="241" t="s">
        <v>206</v>
      </c>
      <c r="E300" s="252" t="s">
        <v>20</v>
      </c>
      <c r="F300" s="253" t="s">
        <v>3195</v>
      </c>
      <c r="G300" s="251"/>
      <c r="H300" s="254">
        <v>7.2000000000000002</v>
      </c>
      <c r="I300" s="255"/>
      <c r="J300" s="255"/>
      <c r="K300" s="251"/>
      <c r="L300" s="251"/>
      <c r="M300" s="256"/>
      <c r="N300" s="257"/>
      <c r="O300" s="258"/>
      <c r="P300" s="258"/>
      <c r="Q300" s="258"/>
      <c r="R300" s="258"/>
      <c r="S300" s="258"/>
      <c r="T300" s="258"/>
      <c r="U300" s="258"/>
      <c r="V300" s="258"/>
      <c r="W300" s="258"/>
      <c r="X300" s="259"/>
      <c r="Y300" s="14"/>
      <c r="Z300" s="14"/>
      <c r="AA300" s="14"/>
      <c r="AB300" s="14"/>
      <c r="AC300" s="14"/>
      <c r="AD300" s="14"/>
      <c r="AE300" s="14"/>
      <c r="AT300" s="260" t="s">
        <v>206</v>
      </c>
      <c r="AU300" s="260" t="s">
        <v>84</v>
      </c>
      <c r="AV300" s="14" t="s">
        <v>84</v>
      </c>
      <c r="AW300" s="14" t="s">
        <v>5</v>
      </c>
      <c r="AX300" s="14" t="s">
        <v>74</v>
      </c>
      <c r="AY300" s="260" t="s">
        <v>194</v>
      </c>
    </row>
    <row r="301" s="15" customFormat="1">
      <c r="A301" s="15"/>
      <c r="B301" s="261"/>
      <c r="C301" s="262"/>
      <c r="D301" s="241" t="s">
        <v>206</v>
      </c>
      <c r="E301" s="263" t="s">
        <v>20</v>
      </c>
      <c r="F301" s="264" t="s">
        <v>210</v>
      </c>
      <c r="G301" s="262"/>
      <c r="H301" s="265">
        <v>7.2000000000000002</v>
      </c>
      <c r="I301" s="266"/>
      <c r="J301" s="266"/>
      <c r="K301" s="262"/>
      <c r="L301" s="262"/>
      <c r="M301" s="267"/>
      <c r="N301" s="268"/>
      <c r="O301" s="269"/>
      <c r="P301" s="269"/>
      <c r="Q301" s="269"/>
      <c r="R301" s="269"/>
      <c r="S301" s="269"/>
      <c r="T301" s="269"/>
      <c r="U301" s="269"/>
      <c r="V301" s="269"/>
      <c r="W301" s="269"/>
      <c r="X301" s="270"/>
      <c r="Y301" s="15"/>
      <c r="Z301" s="15"/>
      <c r="AA301" s="15"/>
      <c r="AB301" s="15"/>
      <c r="AC301" s="15"/>
      <c r="AD301" s="15"/>
      <c r="AE301" s="15"/>
      <c r="AT301" s="271" t="s">
        <v>206</v>
      </c>
      <c r="AU301" s="271" t="s">
        <v>84</v>
      </c>
      <c r="AV301" s="15" t="s">
        <v>202</v>
      </c>
      <c r="AW301" s="15" t="s">
        <v>5</v>
      </c>
      <c r="AX301" s="15" t="s">
        <v>82</v>
      </c>
      <c r="AY301" s="271" t="s">
        <v>194</v>
      </c>
    </row>
    <row r="302" s="2" customFormat="1" ht="24.15" customHeight="1">
      <c r="A302" s="41"/>
      <c r="B302" s="42"/>
      <c r="C302" s="220" t="s">
        <v>304</v>
      </c>
      <c r="D302" s="220" t="s">
        <v>197</v>
      </c>
      <c r="E302" s="221" t="s">
        <v>2884</v>
      </c>
      <c r="F302" s="222" t="s">
        <v>2885</v>
      </c>
      <c r="G302" s="223" t="s">
        <v>200</v>
      </c>
      <c r="H302" s="224">
        <v>9.1999999999999993</v>
      </c>
      <c r="I302" s="225"/>
      <c r="J302" s="225"/>
      <c r="K302" s="226">
        <f>ROUND(P302*H302,2)</f>
        <v>0</v>
      </c>
      <c r="L302" s="222" t="s">
        <v>201</v>
      </c>
      <c r="M302" s="47"/>
      <c r="N302" s="227" t="s">
        <v>20</v>
      </c>
      <c r="O302" s="228" t="s">
        <v>43</v>
      </c>
      <c r="P302" s="229">
        <f>I302+J302</f>
        <v>0</v>
      </c>
      <c r="Q302" s="229">
        <f>ROUND(I302*H302,2)</f>
        <v>0</v>
      </c>
      <c r="R302" s="229">
        <f>ROUND(J302*H302,2)</f>
        <v>0</v>
      </c>
      <c r="S302" s="87"/>
      <c r="T302" s="230">
        <f>S302*H302</f>
        <v>0</v>
      </c>
      <c r="U302" s="230">
        <v>0</v>
      </c>
      <c r="V302" s="230">
        <f>U302*H302</f>
        <v>0</v>
      </c>
      <c r="W302" s="230">
        <v>0.075999999999999998</v>
      </c>
      <c r="X302" s="231">
        <f>W302*H302</f>
        <v>0.69919999999999993</v>
      </c>
      <c r="Y302" s="41"/>
      <c r="Z302" s="41"/>
      <c r="AA302" s="41"/>
      <c r="AB302" s="41"/>
      <c r="AC302" s="41"/>
      <c r="AD302" s="41"/>
      <c r="AE302" s="41"/>
      <c r="AR302" s="232" t="s">
        <v>202</v>
      </c>
      <c r="AT302" s="232" t="s">
        <v>197</v>
      </c>
      <c r="AU302" s="232" t="s">
        <v>84</v>
      </c>
      <c r="AY302" s="20" t="s">
        <v>194</v>
      </c>
      <c r="BE302" s="233">
        <f>IF(O302="základní",K302,0)</f>
        <v>0</v>
      </c>
      <c r="BF302" s="233">
        <f>IF(O302="snížená",K302,0)</f>
        <v>0</v>
      </c>
      <c r="BG302" s="233">
        <f>IF(O302="zákl. přenesená",K302,0)</f>
        <v>0</v>
      </c>
      <c r="BH302" s="233">
        <f>IF(O302="sníž. přenesená",K302,0)</f>
        <v>0</v>
      </c>
      <c r="BI302" s="233">
        <f>IF(O302="nulová",K302,0)</f>
        <v>0</v>
      </c>
      <c r="BJ302" s="20" t="s">
        <v>82</v>
      </c>
      <c r="BK302" s="233">
        <f>ROUND(P302*H302,2)</f>
        <v>0</v>
      </c>
      <c r="BL302" s="20" t="s">
        <v>202</v>
      </c>
      <c r="BM302" s="232" t="s">
        <v>3196</v>
      </c>
    </row>
    <row r="303" s="2" customFormat="1">
      <c r="A303" s="41"/>
      <c r="B303" s="42"/>
      <c r="C303" s="43"/>
      <c r="D303" s="234" t="s">
        <v>204</v>
      </c>
      <c r="E303" s="43"/>
      <c r="F303" s="235" t="s">
        <v>2887</v>
      </c>
      <c r="G303" s="43"/>
      <c r="H303" s="43"/>
      <c r="I303" s="236"/>
      <c r="J303" s="236"/>
      <c r="K303" s="43"/>
      <c r="L303" s="43"/>
      <c r="M303" s="47"/>
      <c r="N303" s="237"/>
      <c r="O303" s="238"/>
      <c r="P303" s="87"/>
      <c r="Q303" s="87"/>
      <c r="R303" s="87"/>
      <c r="S303" s="87"/>
      <c r="T303" s="87"/>
      <c r="U303" s="87"/>
      <c r="V303" s="87"/>
      <c r="W303" s="87"/>
      <c r="X303" s="88"/>
      <c r="Y303" s="41"/>
      <c r="Z303" s="41"/>
      <c r="AA303" s="41"/>
      <c r="AB303" s="41"/>
      <c r="AC303" s="41"/>
      <c r="AD303" s="41"/>
      <c r="AE303" s="41"/>
      <c r="AT303" s="20" t="s">
        <v>204</v>
      </c>
      <c r="AU303" s="20" t="s">
        <v>84</v>
      </c>
    </row>
    <row r="304" s="13" customFormat="1">
      <c r="A304" s="13"/>
      <c r="B304" s="239"/>
      <c r="C304" s="240"/>
      <c r="D304" s="241" t="s">
        <v>206</v>
      </c>
      <c r="E304" s="242" t="s">
        <v>20</v>
      </c>
      <c r="F304" s="243" t="s">
        <v>3125</v>
      </c>
      <c r="G304" s="240"/>
      <c r="H304" s="242" t="s">
        <v>20</v>
      </c>
      <c r="I304" s="244"/>
      <c r="J304" s="244"/>
      <c r="K304" s="240"/>
      <c r="L304" s="240"/>
      <c r="M304" s="245"/>
      <c r="N304" s="246"/>
      <c r="O304" s="247"/>
      <c r="P304" s="247"/>
      <c r="Q304" s="247"/>
      <c r="R304" s="247"/>
      <c r="S304" s="247"/>
      <c r="T304" s="247"/>
      <c r="U304" s="247"/>
      <c r="V304" s="247"/>
      <c r="W304" s="247"/>
      <c r="X304" s="248"/>
      <c r="Y304" s="13"/>
      <c r="Z304" s="13"/>
      <c r="AA304" s="13"/>
      <c r="AB304" s="13"/>
      <c r="AC304" s="13"/>
      <c r="AD304" s="13"/>
      <c r="AE304" s="13"/>
      <c r="AT304" s="249" t="s">
        <v>206</v>
      </c>
      <c r="AU304" s="249" t="s">
        <v>84</v>
      </c>
      <c r="AV304" s="13" t="s">
        <v>82</v>
      </c>
      <c r="AW304" s="13" t="s">
        <v>5</v>
      </c>
      <c r="AX304" s="13" t="s">
        <v>74</v>
      </c>
      <c r="AY304" s="249" t="s">
        <v>194</v>
      </c>
    </row>
    <row r="305" s="13" customFormat="1">
      <c r="A305" s="13"/>
      <c r="B305" s="239"/>
      <c r="C305" s="240"/>
      <c r="D305" s="241" t="s">
        <v>206</v>
      </c>
      <c r="E305" s="242" t="s">
        <v>20</v>
      </c>
      <c r="F305" s="243" t="s">
        <v>2874</v>
      </c>
      <c r="G305" s="240"/>
      <c r="H305" s="242" t="s">
        <v>20</v>
      </c>
      <c r="I305" s="244"/>
      <c r="J305" s="244"/>
      <c r="K305" s="240"/>
      <c r="L305" s="240"/>
      <c r="M305" s="245"/>
      <c r="N305" s="246"/>
      <c r="O305" s="247"/>
      <c r="P305" s="247"/>
      <c r="Q305" s="247"/>
      <c r="R305" s="247"/>
      <c r="S305" s="247"/>
      <c r="T305" s="247"/>
      <c r="U305" s="247"/>
      <c r="V305" s="247"/>
      <c r="W305" s="247"/>
      <c r="X305" s="248"/>
      <c r="Y305" s="13"/>
      <c r="Z305" s="13"/>
      <c r="AA305" s="13"/>
      <c r="AB305" s="13"/>
      <c r="AC305" s="13"/>
      <c r="AD305" s="13"/>
      <c r="AE305" s="13"/>
      <c r="AT305" s="249" t="s">
        <v>206</v>
      </c>
      <c r="AU305" s="249" t="s">
        <v>84</v>
      </c>
      <c r="AV305" s="13" t="s">
        <v>82</v>
      </c>
      <c r="AW305" s="13" t="s">
        <v>5</v>
      </c>
      <c r="AX305" s="13" t="s">
        <v>74</v>
      </c>
      <c r="AY305" s="249" t="s">
        <v>194</v>
      </c>
    </row>
    <row r="306" s="13" customFormat="1">
      <c r="A306" s="13"/>
      <c r="B306" s="239"/>
      <c r="C306" s="240"/>
      <c r="D306" s="241" t="s">
        <v>206</v>
      </c>
      <c r="E306" s="242" t="s">
        <v>20</v>
      </c>
      <c r="F306" s="243" t="s">
        <v>2888</v>
      </c>
      <c r="G306" s="240"/>
      <c r="H306" s="242" t="s">
        <v>20</v>
      </c>
      <c r="I306" s="244"/>
      <c r="J306" s="244"/>
      <c r="K306" s="240"/>
      <c r="L306" s="240"/>
      <c r="M306" s="245"/>
      <c r="N306" s="246"/>
      <c r="O306" s="247"/>
      <c r="P306" s="247"/>
      <c r="Q306" s="247"/>
      <c r="R306" s="247"/>
      <c r="S306" s="247"/>
      <c r="T306" s="247"/>
      <c r="U306" s="247"/>
      <c r="V306" s="247"/>
      <c r="W306" s="247"/>
      <c r="X306" s="248"/>
      <c r="Y306" s="13"/>
      <c r="Z306" s="13"/>
      <c r="AA306" s="13"/>
      <c r="AB306" s="13"/>
      <c r="AC306" s="13"/>
      <c r="AD306" s="13"/>
      <c r="AE306" s="13"/>
      <c r="AT306" s="249" t="s">
        <v>206</v>
      </c>
      <c r="AU306" s="249" t="s">
        <v>84</v>
      </c>
      <c r="AV306" s="13" t="s">
        <v>82</v>
      </c>
      <c r="AW306" s="13" t="s">
        <v>5</v>
      </c>
      <c r="AX306" s="13" t="s">
        <v>74</v>
      </c>
      <c r="AY306" s="249" t="s">
        <v>194</v>
      </c>
    </row>
    <row r="307" s="14" customFormat="1">
      <c r="A307" s="14"/>
      <c r="B307" s="250"/>
      <c r="C307" s="251"/>
      <c r="D307" s="241" t="s">
        <v>206</v>
      </c>
      <c r="E307" s="252" t="s">
        <v>20</v>
      </c>
      <c r="F307" s="253" t="s">
        <v>3197</v>
      </c>
      <c r="G307" s="251"/>
      <c r="H307" s="254">
        <v>9.1999999999999993</v>
      </c>
      <c r="I307" s="255"/>
      <c r="J307" s="255"/>
      <c r="K307" s="251"/>
      <c r="L307" s="251"/>
      <c r="M307" s="256"/>
      <c r="N307" s="257"/>
      <c r="O307" s="258"/>
      <c r="P307" s="258"/>
      <c r="Q307" s="258"/>
      <c r="R307" s="258"/>
      <c r="S307" s="258"/>
      <c r="T307" s="258"/>
      <c r="U307" s="258"/>
      <c r="V307" s="258"/>
      <c r="W307" s="258"/>
      <c r="X307" s="259"/>
      <c r="Y307" s="14"/>
      <c r="Z307" s="14"/>
      <c r="AA307" s="14"/>
      <c r="AB307" s="14"/>
      <c r="AC307" s="14"/>
      <c r="AD307" s="14"/>
      <c r="AE307" s="14"/>
      <c r="AT307" s="260" t="s">
        <v>206</v>
      </c>
      <c r="AU307" s="260" t="s">
        <v>84</v>
      </c>
      <c r="AV307" s="14" t="s">
        <v>84</v>
      </c>
      <c r="AW307" s="14" t="s">
        <v>5</v>
      </c>
      <c r="AX307" s="14" t="s">
        <v>74</v>
      </c>
      <c r="AY307" s="260" t="s">
        <v>194</v>
      </c>
    </row>
    <row r="308" s="15" customFormat="1">
      <c r="A308" s="15"/>
      <c r="B308" s="261"/>
      <c r="C308" s="262"/>
      <c r="D308" s="241" t="s">
        <v>206</v>
      </c>
      <c r="E308" s="263" t="s">
        <v>20</v>
      </c>
      <c r="F308" s="264" t="s">
        <v>210</v>
      </c>
      <c r="G308" s="262"/>
      <c r="H308" s="265">
        <v>9.1999999999999993</v>
      </c>
      <c r="I308" s="266"/>
      <c r="J308" s="266"/>
      <c r="K308" s="262"/>
      <c r="L308" s="262"/>
      <c r="M308" s="267"/>
      <c r="N308" s="268"/>
      <c r="O308" s="269"/>
      <c r="P308" s="269"/>
      <c r="Q308" s="269"/>
      <c r="R308" s="269"/>
      <c r="S308" s="269"/>
      <c r="T308" s="269"/>
      <c r="U308" s="269"/>
      <c r="V308" s="269"/>
      <c r="W308" s="269"/>
      <c r="X308" s="270"/>
      <c r="Y308" s="15"/>
      <c r="Z308" s="15"/>
      <c r="AA308" s="15"/>
      <c r="AB308" s="15"/>
      <c r="AC308" s="15"/>
      <c r="AD308" s="15"/>
      <c r="AE308" s="15"/>
      <c r="AT308" s="271" t="s">
        <v>206</v>
      </c>
      <c r="AU308" s="271" t="s">
        <v>84</v>
      </c>
      <c r="AV308" s="15" t="s">
        <v>202</v>
      </c>
      <c r="AW308" s="15" t="s">
        <v>5</v>
      </c>
      <c r="AX308" s="15" t="s">
        <v>82</v>
      </c>
      <c r="AY308" s="271" t="s">
        <v>194</v>
      </c>
    </row>
    <row r="309" s="12" customFormat="1" ht="22.8" customHeight="1">
      <c r="A309" s="12"/>
      <c r="B309" s="203"/>
      <c r="C309" s="204"/>
      <c r="D309" s="205" t="s">
        <v>73</v>
      </c>
      <c r="E309" s="218" t="s">
        <v>2658</v>
      </c>
      <c r="F309" s="218" t="s">
        <v>2893</v>
      </c>
      <c r="G309" s="204"/>
      <c r="H309" s="204"/>
      <c r="I309" s="207"/>
      <c r="J309" s="207"/>
      <c r="K309" s="219">
        <f>BK309</f>
        <v>0</v>
      </c>
      <c r="L309" s="204"/>
      <c r="M309" s="209"/>
      <c r="N309" s="210"/>
      <c r="O309" s="211"/>
      <c r="P309" s="211"/>
      <c r="Q309" s="212">
        <f>SUM(Q310:Q404)</f>
        <v>0</v>
      </c>
      <c r="R309" s="212">
        <f>SUM(R310:R404)</f>
        <v>0</v>
      </c>
      <c r="S309" s="211"/>
      <c r="T309" s="213">
        <f>SUM(T310:T404)</f>
        <v>0</v>
      </c>
      <c r="U309" s="211"/>
      <c r="V309" s="213">
        <f>SUM(V310:V404)</f>
        <v>0</v>
      </c>
      <c r="W309" s="211"/>
      <c r="X309" s="214">
        <f>SUM(X310:X404)</f>
        <v>0</v>
      </c>
      <c r="Y309" s="12"/>
      <c r="Z309" s="12"/>
      <c r="AA309" s="12"/>
      <c r="AB309" s="12"/>
      <c r="AC309" s="12"/>
      <c r="AD309" s="12"/>
      <c r="AE309" s="12"/>
      <c r="AR309" s="215" t="s">
        <v>82</v>
      </c>
      <c r="AT309" s="216" t="s">
        <v>73</v>
      </c>
      <c r="AU309" s="216" t="s">
        <v>82</v>
      </c>
      <c r="AY309" s="215" t="s">
        <v>194</v>
      </c>
      <c r="BK309" s="217">
        <f>SUM(BK310:BK404)</f>
        <v>0</v>
      </c>
    </row>
    <row r="310" s="2" customFormat="1" ht="24.15" customHeight="1">
      <c r="A310" s="41"/>
      <c r="B310" s="42"/>
      <c r="C310" s="220" t="s">
        <v>301</v>
      </c>
      <c r="D310" s="220" t="s">
        <v>197</v>
      </c>
      <c r="E310" s="221" t="s">
        <v>2894</v>
      </c>
      <c r="F310" s="222" t="s">
        <v>2895</v>
      </c>
      <c r="G310" s="223" t="s">
        <v>262</v>
      </c>
      <c r="H310" s="224">
        <v>220.577</v>
      </c>
      <c r="I310" s="225"/>
      <c r="J310" s="225"/>
      <c r="K310" s="226">
        <f>ROUND(P310*H310,2)</f>
        <v>0</v>
      </c>
      <c r="L310" s="222" t="s">
        <v>201</v>
      </c>
      <c r="M310" s="47"/>
      <c r="N310" s="227" t="s">
        <v>20</v>
      </c>
      <c r="O310" s="228" t="s">
        <v>43</v>
      </c>
      <c r="P310" s="229">
        <f>I310+J310</f>
        <v>0</v>
      </c>
      <c r="Q310" s="229">
        <f>ROUND(I310*H310,2)</f>
        <v>0</v>
      </c>
      <c r="R310" s="229">
        <f>ROUND(J310*H310,2)</f>
        <v>0</v>
      </c>
      <c r="S310" s="87"/>
      <c r="T310" s="230">
        <f>S310*H310</f>
        <v>0</v>
      </c>
      <c r="U310" s="230">
        <v>0</v>
      </c>
      <c r="V310" s="230">
        <f>U310*H310</f>
        <v>0</v>
      </c>
      <c r="W310" s="230">
        <v>0</v>
      </c>
      <c r="X310" s="231">
        <f>W310*H310</f>
        <v>0</v>
      </c>
      <c r="Y310" s="41"/>
      <c r="Z310" s="41"/>
      <c r="AA310" s="41"/>
      <c r="AB310" s="41"/>
      <c r="AC310" s="41"/>
      <c r="AD310" s="41"/>
      <c r="AE310" s="41"/>
      <c r="AR310" s="232" t="s">
        <v>202</v>
      </c>
      <c r="AT310" s="232" t="s">
        <v>197</v>
      </c>
      <c r="AU310" s="232" t="s">
        <v>84</v>
      </c>
      <c r="AY310" s="20" t="s">
        <v>194</v>
      </c>
      <c r="BE310" s="233">
        <f>IF(O310="základní",K310,0)</f>
        <v>0</v>
      </c>
      <c r="BF310" s="233">
        <f>IF(O310="snížená",K310,0)</f>
        <v>0</v>
      </c>
      <c r="BG310" s="233">
        <f>IF(O310="zákl. přenesená",K310,0)</f>
        <v>0</v>
      </c>
      <c r="BH310" s="233">
        <f>IF(O310="sníž. přenesená",K310,0)</f>
        <v>0</v>
      </c>
      <c r="BI310" s="233">
        <f>IF(O310="nulová",K310,0)</f>
        <v>0</v>
      </c>
      <c r="BJ310" s="20" t="s">
        <v>82</v>
      </c>
      <c r="BK310" s="233">
        <f>ROUND(P310*H310,2)</f>
        <v>0</v>
      </c>
      <c r="BL310" s="20" t="s">
        <v>202</v>
      </c>
      <c r="BM310" s="232" t="s">
        <v>3198</v>
      </c>
    </row>
    <row r="311" s="2" customFormat="1">
      <c r="A311" s="41"/>
      <c r="B311" s="42"/>
      <c r="C311" s="43"/>
      <c r="D311" s="234" t="s">
        <v>204</v>
      </c>
      <c r="E311" s="43"/>
      <c r="F311" s="235" t="s">
        <v>2897</v>
      </c>
      <c r="G311" s="43"/>
      <c r="H311" s="43"/>
      <c r="I311" s="236"/>
      <c r="J311" s="236"/>
      <c r="K311" s="43"/>
      <c r="L311" s="43"/>
      <c r="M311" s="47"/>
      <c r="N311" s="237"/>
      <c r="O311" s="238"/>
      <c r="P311" s="87"/>
      <c r="Q311" s="87"/>
      <c r="R311" s="87"/>
      <c r="S311" s="87"/>
      <c r="T311" s="87"/>
      <c r="U311" s="87"/>
      <c r="V311" s="87"/>
      <c r="W311" s="87"/>
      <c r="X311" s="88"/>
      <c r="Y311" s="41"/>
      <c r="Z311" s="41"/>
      <c r="AA311" s="41"/>
      <c r="AB311" s="41"/>
      <c r="AC311" s="41"/>
      <c r="AD311" s="41"/>
      <c r="AE311" s="41"/>
      <c r="AT311" s="20" t="s">
        <v>204</v>
      </c>
      <c r="AU311" s="20" t="s">
        <v>84</v>
      </c>
    </row>
    <row r="312" s="2" customFormat="1">
      <c r="A312" s="41"/>
      <c r="B312" s="42"/>
      <c r="C312" s="220" t="s">
        <v>299</v>
      </c>
      <c r="D312" s="220" t="s">
        <v>197</v>
      </c>
      <c r="E312" s="221" t="s">
        <v>2898</v>
      </c>
      <c r="F312" s="222" t="s">
        <v>2899</v>
      </c>
      <c r="G312" s="223" t="s">
        <v>262</v>
      </c>
      <c r="H312" s="224">
        <v>220.577</v>
      </c>
      <c r="I312" s="225"/>
      <c r="J312" s="225"/>
      <c r="K312" s="226">
        <f>ROUND(P312*H312,2)</f>
        <v>0</v>
      </c>
      <c r="L312" s="222" t="s">
        <v>201</v>
      </c>
      <c r="M312" s="47"/>
      <c r="N312" s="227" t="s">
        <v>20</v>
      </c>
      <c r="O312" s="228" t="s">
        <v>43</v>
      </c>
      <c r="P312" s="229">
        <f>I312+J312</f>
        <v>0</v>
      </c>
      <c r="Q312" s="229">
        <f>ROUND(I312*H312,2)</f>
        <v>0</v>
      </c>
      <c r="R312" s="229">
        <f>ROUND(J312*H312,2)</f>
        <v>0</v>
      </c>
      <c r="S312" s="87"/>
      <c r="T312" s="230">
        <f>S312*H312</f>
        <v>0</v>
      </c>
      <c r="U312" s="230">
        <v>0</v>
      </c>
      <c r="V312" s="230">
        <f>U312*H312</f>
        <v>0</v>
      </c>
      <c r="W312" s="230">
        <v>0</v>
      </c>
      <c r="X312" s="231">
        <f>W312*H312</f>
        <v>0</v>
      </c>
      <c r="Y312" s="41"/>
      <c r="Z312" s="41"/>
      <c r="AA312" s="41"/>
      <c r="AB312" s="41"/>
      <c r="AC312" s="41"/>
      <c r="AD312" s="41"/>
      <c r="AE312" s="41"/>
      <c r="AR312" s="232" t="s">
        <v>202</v>
      </c>
      <c r="AT312" s="232" t="s">
        <v>197</v>
      </c>
      <c r="AU312" s="232" t="s">
        <v>84</v>
      </c>
      <c r="AY312" s="20" t="s">
        <v>194</v>
      </c>
      <c r="BE312" s="233">
        <f>IF(O312="základní",K312,0)</f>
        <v>0</v>
      </c>
      <c r="BF312" s="233">
        <f>IF(O312="snížená",K312,0)</f>
        <v>0</v>
      </c>
      <c r="BG312" s="233">
        <f>IF(O312="zákl. přenesená",K312,0)</f>
        <v>0</v>
      </c>
      <c r="BH312" s="233">
        <f>IF(O312="sníž. přenesená",K312,0)</f>
        <v>0</v>
      </c>
      <c r="BI312" s="233">
        <f>IF(O312="nulová",K312,0)</f>
        <v>0</v>
      </c>
      <c r="BJ312" s="20" t="s">
        <v>82</v>
      </c>
      <c r="BK312" s="233">
        <f>ROUND(P312*H312,2)</f>
        <v>0</v>
      </c>
      <c r="BL312" s="20" t="s">
        <v>202</v>
      </c>
      <c r="BM312" s="232" t="s">
        <v>3199</v>
      </c>
    </row>
    <row r="313" s="2" customFormat="1">
      <c r="A313" s="41"/>
      <c r="B313" s="42"/>
      <c r="C313" s="43"/>
      <c r="D313" s="234" t="s">
        <v>204</v>
      </c>
      <c r="E313" s="43"/>
      <c r="F313" s="235" t="s">
        <v>2901</v>
      </c>
      <c r="G313" s="43"/>
      <c r="H313" s="43"/>
      <c r="I313" s="236"/>
      <c r="J313" s="236"/>
      <c r="K313" s="43"/>
      <c r="L313" s="43"/>
      <c r="M313" s="47"/>
      <c r="N313" s="237"/>
      <c r="O313" s="238"/>
      <c r="P313" s="87"/>
      <c r="Q313" s="87"/>
      <c r="R313" s="87"/>
      <c r="S313" s="87"/>
      <c r="T313" s="87"/>
      <c r="U313" s="87"/>
      <c r="V313" s="87"/>
      <c r="W313" s="87"/>
      <c r="X313" s="88"/>
      <c r="Y313" s="41"/>
      <c r="Z313" s="41"/>
      <c r="AA313" s="41"/>
      <c r="AB313" s="41"/>
      <c r="AC313" s="41"/>
      <c r="AD313" s="41"/>
      <c r="AE313" s="41"/>
      <c r="AT313" s="20" t="s">
        <v>204</v>
      </c>
      <c r="AU313" s="20" t="s">
        <v>84</v>
      </c>
    </row>
    <row r="314" s="2" customFormat="1" ht="24.15" customHeight="1">
      <c r="A314" s="41"/>
      <c r="B314" s="42"/>
      <c r="C314" s="220" t="s">
        <v>308</v>
      </c>
      <c r="D314" s="220" t="s">
        <v>197</v>
      </c>
      <c r="E314" s="221" t="s">
        <v>2902</v>
      </c>
      <c r="F314" s="222" t="s">
        <v>2903</v>
      </c>
      <c r="G314" s="223" t="s">
        <v>262</v>
      </c>
      <c r="H314" s="224">
        <v>2205.77</v>
      </c>
      <c r="I314" s="225"/>
      <c r="J314" s="225"/>
      <c r="K314" s="226">
        <f>ROUND(P314*H314,2)</f>
        <v>0</v>
      </c>
      <c r="L314" s="222" t="s">
        <v>201</v>
      </c>
      <c r="M314" s="47"/>
      <c r="N314" s="227" t="s">
        <v>20</v>
      </c>
      <c r="O314" s="228" t="s">
        <v>43</v>
      </c>
      <c r="P314" s="229">
        <f>I314+J314</f>
        <v>0</v>
      </c>
      <c r="Q314" s="229">
        <f>ROUND(I314*H314,2)</f>
        <v>0</v>
      </c>
      <c r="R314" s="229">
        <f>ROUND(J314*H314,2)</f>
        <v>0</v>
      </c>
      <c r="S314" s="87"/>
      <c r="T314" s="230">
        <f>S314*H314</f>
        <v>0</v>
      </c>
      <c r="U314" s="230">
        <v>0</v>
      </c>
      <c r="V314" s="230">
        <f>U314*H314</f>
        <v>0</v>
      </c>
      <c r="W314" s="230">
        <v>0</v>
      </c>
      <c r="X314" s="231">
        <f>W314*H314</f>
        <v>0</v>
      </c>
      <c r="Y314" s="41"/>
      <c r="Z314" s="41"/>
      <c r="AA314" s="41"/>
      <c r="AB314" s="41"/>
      <c r="AC314" s="41"/>
      <c r="AD314" s="41"/>
      <c r="AE314" s="41"/>
      <c r="AR314" s="232" t="s">
        <v>202</v>
      </c>
      <c r="AT314" s="232" t="s">
        <v>197</v>
      </c>
      <c r="AU314" s="232" t="s">
        <v>84</v>
      </c>
      <c r="AY314" s="20" t="s">
        <v>194</v>
      </c>
      <c r="BE314" s="233">
        <f>IF(O314="základní",K314,0)</f>
        <v>0</v>
      </c>
      <c r="BF314" s="233">
        <f>IF(O314="snížená",K314,0)</f>
        <v>0</v>
      </c>
      <c r="BG314" s="233">
        <f>IF(O314="zákl. přenesená",K314,0)</f>
        <v>0</v>
      </c>
      <c r="BH314" s="233">
        <f>IF(O314="sníž. přenesená",K314,0)</f>
        <v>0</v>
      </c>
      <c r="BI314" s="233">
        <f>IF(O314="nulová",K314,0)</f>
        <v>0</v>
      </c>
      <c r="BJ314" s="20" t="s">
        <v>82</v>
      </c>
      <c r="BK314" s="233">
        <f>ROUND(P314*H314,2)</f>
        <v>0</v>
      </c>
      <c r="BL314" s="20" t="s">
        <v>202</v>
      </c>
      <c r="BM314" s="232" t="s">
        <v>3200</v>
      </c>
    </row>
    <row r="315" s="2" customFormat="1">
      <c r="A315" s="41"/>
      <c r="B315" s="42"/>
      <c r="C315" s="43"/>
      <c r="D315" s="234" t="s">
        <v>204</v>
      </c>
      <c r="E315" s="43"/>
      <c r="F315" s="235" t="s">
        <v>2905</v>
      </c>
      <c r="G315" s="43"/>
      <c r="H315" s="43"/>
      <c r="I315" s="236"/>
      <c r="J315" s="236"/>
      <c r="K315" s="43"/>
      <c r="L315" s="43"/>
      <c r="M315" s="47"/>
      <c r="N315" s="237"/>
      <c r="O315" s="238"/>
      <c r="P315" s="87"/>
      <c r="Q315" s="87"/>
      <c r="R315" s="87"/>
      <c r="S315" s="87"/>
      <c r="T315" s="87"/>
      <c r="U315" s="87"/>
      <c r="V315" s="87"/>
      <c r="W315" s="87"/>
      <c r="X315" s="88"/>
      <c r="Y315" s="41"/>
      <c r="Z315" s="41"/>
      <c r="AA315" s="41"/>
      <c r="AB315" s="41"/>
      <c r="AC315" s="41"/>
      <c r="AD315" s="41"/>
      <c r="AE315" s="41"/>
      <c r="AT315" s="20" t="s">
        <v>204</v>
      </c>
      <c r="AU315" s="20" t="s">
        <v>84</v>
      </c>
    </row>
    <row r="316" s="14" customFormat="1">
      <c r="A316" s="14"/>
      <c r="B316" s="250"/>
      <c r="C316" s="251"/>
      <c r="D316" s="241" t="s">
        <v>206</v>
      </c>
      <c r="E316" s="251"/>
      <c r="F316" s="253" t="s">
        <v>3201</v>
      </c>
      <c r="G316" s="251"/>
      <c r="H316" s="254">
        <v>2205.77</v>
      </c>
      <c r="I316" s="255"/>
      <c r="J316" s="255"/>
      <c r="K316" s="251"/>
      <c r="L316" s="251"/>
      <c r="M316" s="256"/>
      <c r="N316" s="257"/>
      <c r="O316" s="258"/>
      <c r="P316" s="258"/>
      <c r="Q316" s="258"/>
      <c r="R316" s="258"/>
      <c r="S316" s="258"/>
      <c r="T316" s="258"/>
      <c r="U316" s="258"/>
      <c r="V316" s="258"/>
      <c r="W316" s="258"/>
      <c r="X316" s="259"/>
      <c r="Y316" s="14"/>
      <c r="Z316" s="14"/>
      <c r="AA316" s="14"/>
      <c r="AB316" s="14"/>
      <c r="AC316" s="14"/>
      <c r="AD316" s="14"/>
      <c r="AE316" s="14"/>
      <c r="AT316" s="260" t="s">
        <v>206</v>
      </c>
      <c r="AU316" s="260" t="s">
        <v>84</v>
      </c>
      <c r="AV316" s="14" t="s">
        <v>84</v>
      </c>
      <c r="AW316" s="14" t="s">
        <v>4</v>
      </c>
      <c r="AX316" s="14" t="s">
        <v>82</v>
      </c>
      <c r="AY316" s="260" t="s">
        <v>194</v>
      </c>
    </row>
    <row r="317" s="2" customFormat="1" ht="24.15" customHeight="1">
      <c r="A317" s="41"/>
      <c r="B317" s="42"/>
      <c r="C317" s="220" t="s">
        <v>315</v>
      </c>
      <c r="D317" s="220" t="s">
        <v>197</v>
      </c>
      <c r="E317" s="221" t="s">
        <v>2907</v>
      </c>
      <c r="F317" s="222" t="s">
        <v>2688</v>
      </c>
      <c r="G317" s="223" t="s">
        <v>262</v>
      </c>
      <c r="H317" s="224">
        <v>78.846999999999994</v>
      </c>
      <c r="I317" s="225"/>
      <c r="J317" s="225"/>
      <c r="K317" s="226">
        <f>ROUND(P317*H317,2)</f>
        <v>0</v>
      </c>
      <c r="L317" s="222" t="s">
        <v>201</v>
      </c>
      <c r="M317" s="47"/>
      <c r="N317" s="227" t="s">
        <v>20</v>
      </c>
      <c r="O317" s="228" t="s">
        <v>43</v>
      </c>
      <c r="P317" s="229">
        <f>I317+J317</f>
        <v>0</v>
      </c>
      <c r="Q317" s="229">
        <f>ROUND(I317*H317,2)</f>
        <v>0</v>
      </c>
      <c r="R317" s="229">
        <f>ROUND(J317*H317,2)</f>
        <v>0</v>
      </c>
      <c r="S317" s="87"/>
      <c r="T317" s="230">
        <f>S317*H317</f>
        <v>0</v>
      </c>
      <c r="U317" s="230">
        <v>0</v>
      </c>
      <c r="V317" s="230">
        <f>U317*H317</f>
        <v>0</v>
      </c>
      <c r="W317" s="230">
        <v>0</v>
      </c>
      <c r="X317" s="231">
        <f>W317*H317</f>
        <v>0</v>
      </c>
      <c r="Y317" s="41"/>
      <c r="Z317" s="41"/>
      <c r="AA317" s="41"/>
      <c r="AB317" s="41"/>
      <c r="AC317" s="41"/>
      <c r="AD317" s="41"/>
      <c r="AE317" s="41"/>
      <c r="AR317" s="232" t="s">
        <v>202</v>
      </c>
      <c r="AT317" s="232" t="s">
        <v>197</v>
      </c>
      <c r="AU317" s="232" t="s">
        <v>84</v>
      </c>
      <c r="AY317" s="20" t="s">
        <v>194</v>
      </c>
      <c r="BE317" s="233">
        <f>IF(O317="základní",K317,0)</f>
        <v>0</v>
      </c>
      <c r="BF317" s="233">
        <f>IF(O317="snížená",K317,0)</f>
        <v>0</v>
      </c>
      <c r="BG317" s="233">
        <f>IF(O317="zákl. přenesená",K317,0)</f>
        <v>0</v>
      </c>
      <c r="BH317" s="233">
        <f>IF(O317="sníž. přenesená",K317,0)</f>
        <v>0</v>
      </c>
      <c r="BI317" s="233">
        <f>IF(O317="nulová",K317,0)</f>
        <v>0</v>
      </c>
      <c r="BJ317" s="20" t="s">
        <v>82</v>
      </c>
      <c r="BK317" s="233">
        <f>ROUND(P317*H317,2)</f>
        <v>0</v>
      </c>
      <c r="BL317" s="20" t="s">
        <v>202</v>
      </c>
      <c r="BM317" s="232" t="s">
        <v>3202</v>
      </c>
    </row>
    <row r="318" s="2" customFormat="1">
      <c r="A318" s="41"/>
      <c r="B318" s="42"/>
      <c r="C318" s="43"/>
      <c r="D318" s="234" t="s">
        <v>204</v>
      </c>
      <c r="E318" s="43"/>
      <c r="F318" s="235" t="s">
        <v>2909</v>
      </c>
      <c r="G318" s="43"/>
      <c r="H318" s="43"/>
      <c r="I318" s="236"/>
      <c r="J318" s="236"/>
      <c r="K318" s="43"/>
      <c r="L318" s="43"/>
      <c r="M318" s="47"/>
      <c r="N318" s="237"/>
      <c r="O318" s="238"/>
      <c r="P318" s="87"/>
      <c r="Q318" s="87"/>
      <c r="R318" s="87"/>
      <c r="S318" s="87"/>
      <c r="T318" s="87"/>
      <c r="U318" s="87"/>
      <c r="V318" s="87"/>
      <c r="W318" s="87"/>
      <c r="X318" s="88"/>
      <c r="Y318" s="41"/>
      <c r="Z318" s="41"/>
      <c r="AA318" s="41"/>
      <c r="AB318" s="41"/>
      <c r="AC318" s="41"/>
      <c r="AD318" s="41"/>
      <c r="AE318" s="41"/>
      <c r="AT318" s="20" t="s">
        <v>204</v>
      </c>
      <c r="AU318" s="20" t="s">
        <v>84</v>
      </c>
    </row>
    <row r="319" s="13" customFormat="1">
      <c r="A319" s="13"/>
      <c r="B319" s="239"/>
      <c r="C319" s="240"/>
      <c r="D319" s="241" t="s">
        <v>206</v>
      </c>
      <c r="E319" s="242" t="s">
        <v>20</v>
      </c>
      <c r="F319" s="243" t="s">
        <v>2910</v>
      </c>
      <c r="G319" s="240"/>
      <c r="H319" s="242" t="s">
        <v>20</v>
      </c>
      <c r="I319" s="244"/>
      <c r="J319" s="244"/>
      <c r="K319" s="240"/>
      <c r="L319" s="240"/>
      <c r="M319" s="245"/>
      <c r="N319" s="246"/>
      <c r="O319" s="247"/>
      <c r="P319" s="247"/>
      <c r="Q319" s="247"/>
      <c r="R319" s="247"/>
      <c r="S319" s="247"/>
      <c r="T319" s="247"/>
      <c r="U319" s="247"/>
      <c r="V319" s="247"/>
      <c r="W319" s="247"/>
      <c r="X319" s="248"/>
      <c r="Y319" s="13"/>
      <c r="Z319" s="13"/>
      <c r="AA319" s="13"/>
      <c r="AB319" s="13"/>
      <c r="AC319" s="13"/>
      <c r="AD319" s="13"/>
      <c r="AE319" s="13"/>
      <c r="AT319" s="249" t="s">
        <v>206</v>
      </c>
      <c r="AU319" s="249" t="s">
        <v>84</v>
      </c>
      <c r="AV319" s="13" t="s">
        <v>82</v>
      </c>
      <c r="AW319" s="13" t="s">
        <v>5</v>
      </c>
      <c r="AX319" s="13" t="s">
        <v>74</v>
      </c>
      <c r="AY319" s="249" t="s">
        <v>194</v>
      </c>
    </row>
    <row r="320" s="14" customFormat="1">
      <c r="A320" s="14"/>
      <c r="B320" s="250"/>
      <c r="C320" s="251"/>
      <c r="D320" s="241" t="s">
        <v>206</v>
      </c>
      <c r="E320" s="252" t="s">
        <v>20</v>
      </c>
      <c r="F320" s="253" t="s">
        <v>3203</v>
      </c>
      <c r="G320" s="251"/>
      <c r="H320" s="254">
        <v>0.95599999999999996</v>
      </c>
      <c r="I320" s="255"/>
      <c r="J320" s="255"/>
      <c r="K320" s="251"/>
      <c r="L320" s="251"/>
      <c r="M320" s="256"/>
      <c r="N320" s="257"/>
      <c r="O320" s="258"/>
      <c r="P320" s="258"/>
      <c r="Q320" s="258"/>
      <c r="R320" s="258"/>
      <c r="S320" s="258"/>
      <c r="T320" s="258"/>
      <c r="U320" s="258"/>
      <c r="V320" s="258"/>
      <c r="W320" s="258"/>
      <c r="X320" s="259"/>
      <c r="Y320" s="14"/>
      <c r="Z320" s="14"/>
      <c r="AA320" s="14"/>
      <c r="AB320" s="14"/>
      <c r="AC320" s="14"/>
      <c r="AD320" s="14"/>
      <c r="AE320" s="14"/>
      <c r="AT320" s="260" t="s">
        <v>206</v>
      </c>
      <c r="AU320" s="260" t="s">
        <v>84</v>
      </c>
      <c r="AV320" s="14" t="s">
        <v>84</v>
      </c>
      <c r="AW320" s="14" t="s">
        <v>5</v>
      </c>
      <c r="AX320" s="14" t="s">
        <v>74</v>
      </c>
      <c r="AY320" s="260" t="s">
        <v>194</v>
      </c>
    </row>
    <row r="321" s="13" customFormat="1">
      <c r="A321" s="13"/>
      <c r="B321" s="239"/>
      <c r="C321" s="240"/>
      <c r="D321" s="241" t="s">
        <v>206</v>
      </c>
      <c r="E321" s="242" t="s">
        <v>20</v>
      </c>
      <c r="F321" s="243" t="s">
        <v>2955</v>
      </c>
      <c r="G321" s="240"/>
      <c r="H321" s="242" t="s">
        <v>20</v>
      </c>
      <c r="I321" s="244"/>
      <c r="J321" s="244"/>
      <c r="K321" s="240"/>
      <c r="L321" s="240"/>
      <c r="M321" s="245"/>
      <c r="N321" s="246"/>
      <c r="O321" s="247"/>
      <c r="P321" s="247"/>
      <c r="Q321" s="247"/>
      <c r="R321" s="247"/>
      <c r="S321" s="247"/>
      <c r="T321" s="247"/>
      <c r="U321" s="247"/>
      <c r="V321" s="247"/>
      <c r="W321" s="247"/>
      <c r="X321" s="248"/>
      <c r="Y321" s="13"/>
      <c r="Z321" s="13"/>
      <c r="AA321" s="13"/>
      <c r="AB321" s="13"/>
      <c r="AC321" s="13"/>
      <c r="AD321" s="13"/>
      <c r="AE321" s="13"/>
      <c r="AT321" s="249" t="s">
        <v>206</v>
      </c>
      <c r="AU321" s="249" t="s">
        <v>84</v>
      </c>
      <c r="AV321" s="13" t="s">
        <v>82</v>
      </c>
      <c r="AW321" s="13" t="s">
        <v>5</v>
      </c>
      <c r="AX321" s="13" t="s">
        <v>74</v>
      </c>
      <c r="AY321" s="249" t="s">
        <v>194</v>
      </c>
    </row>
    <row r="322" s="14" customFormat="1">
      <c r="A322" s="14"/>
      <c r="B322" s="250"/>
      <c r="C322" s="251"/>
      <c r="D322" s="241" t="s">
        <v>206</v>
      </c>
      <c r="E322" s="252" t="s">
        <v>20</v>
      </c>
      <c r="F322" s="253" t="s">
        <v>3204</v>
      </c>
      <c r="G322" s="251"/>
      <c r="H322" s="254">
        <v>13.109999999999999</v>
      </c>
      <c r="I322" s="255"/>
      <c r="J322" s="255"/>
      <c r="K322" s="251"/>
      <c r="L322" s="251"/>
      <c r="M322" s="256"/>
      <c r="N322" s="257"/>
      <c r="O322" s="258"/>
      <c r="P322" s="258"/>
      <c r="Q322" s="258"/>
      <c r="R322" s="258"/>
      <c r="S322" s="258"/>
      <c r="T322" s="258"/>
      <c r="U322" s="258"/>
      <c r="V322" s="258"/>
      <c r="W322" s="258"/>
      <c r="X322" s="259"/>
      <c r="Y322" s="14"/>
      <c r="Z322" s="14"/>
      <c r="AA322" s="14"/>
      <c r="AB322" s="14"/>
      <c r="AC322" s="14"/>
      <c r="AD322" s="14"/>
      <c r="AE322" s="14"/>
      <c r="AT322" s="260" t="s">
        <v>206</v>
      </c>
      <c r="AU322" s="260" t="s">
        <v>84</v>
      </c>
      <c r="AV322" s="14" t="s">
        <v>84</v>
      </c>
      <c r="AW322" s="14" t="s">
        <v>5</v>
      </c>
      <c r="AX322" s="14" t="s">
        <v>74</v>
      </c>
      <c r="AY322" s="260" t="s">
        <v>194</v>
      </c>
    </row>
    <row r="323" s="13" customFormat="1">
      <c r="A323" s="13"/>
      <c r="B323" s="239"/>
      <c r="C323" s="240"/>
      <c r="D323" s="241" t="s">
        <v>206</v>
      </c>
      <c r="E323" s="242" t="s">
        <v>20</v>
      </c>
      <c r="F323" s="243" t="s">
        <v>2912</v>
      </c>
      <c r="G323" s="240"/>
      <c r="H323" s="242" t="s">
        <v>20</v>
      </c>
      <c r="I323" s="244"/>
      <c r="J323" s="244"/>
      <c r="K323" s="240"/>
      <c r="L323" s="240"/>
      <c r="M323" s="245"/>
      <c r="N323" s="246"/>
      <c r="O323" s="247"/>
      <c r="P323" s="247"/>
      <c r="Q323" s="247"/>
      <c r="R323" s="247"/>
      <c r="S323" s="247"/>
      <c r="T323" s="247"/>
      <c r="U323" s="247"/>
      <c r="V323" s="247"/>
      <c r="W323" s="247"/>
      <c r="X323" s="248"/>
      <c r="Y323" s="13"/>
      <c r="Z323" s="13"/>
      <c r="AA323" s="13"/>
      <c r="AB323" s="13"/>
      <c r="AC323" s="13"/>
      <c r="AD323" s="13"/>
      <c r="AE323" s="13"/>
      <c r="AT323" s="249" t="s">
        <v>206</v>
      </c>
      <c r="AU323" s="249" t="s">
        <v>84</v>
      </c>
      <c r="AV323" s="13" t="s">
        <v>82</v>
      </c>
      <c r="AW323" s="13" t="s">
        <v>5</v>
      </c>
      <c r="AX323" s="13" t="s">
        <v>74</v>
      </c>
      <c r="AY323" s="249" t="s">
        <v>194</v>
      </c>
    </row>
    <row r="324" s="14" customFormat="1">
      <c r="A324" s="14"/>
      <c r="B324" s="250"/>
      <c r="C324" s="251"/>
      <c r="D324" s="241" t="s">
        <v>206</v>
      </c>
      <c r="E324" s="252" t="s">
        <v>20</v>
      </c>
      <c r="F324" s="253" t="s">
        <v>3205</v>
      </c>
      <c r="G324" s="251"/>
      <c r="H324" s="254">
        <v>58.212000000000003</v>
      </c>
      <c r="I324" s="255"/>
      <c r="J324" s="255"/>
      <c r="K324" s="251"/>
      <c r="L324" s="251"/>
      <c r="M324" s="256"/>
      <c r="N324" s="257"/>
      <c r="O324" s="258"/>
      <c r="P324" s="258"/>
      <c r="Q324" s="258"/>
      <c r="R324" s="258"/>
      <c r="S324" s="258"/>
      <c r="T324" s="258"/>
      <c r="U324" s="258"/>
      <c r="V324" s="258"/>
      <c r="W324" s="258"/>
      <c r="X324" s="259"/>
      <c r="Y324" s="14"/>
      <c r="Z324" s="14"/>
      <c r="AA324" s="14"/>
      <c r="AB324" s="14"/>
      <c r="AC324" s="14"/>
      <c r="AD324" s="14"/>
      <c r="AE324" s="14"/>
      <c r="AT324" s="260" t="s">
        <v>206</v>
      </c>
      <c r="AU324" s="260" t="s">
        <v>84</v>
      </c>
      <c r="AV324" s="14" t="s">
        <v>84</v>
      </c>
      <c r="AW324" s="14" t="s">
        <v>5</v>
      </c>
      <c r="AX324" s="14" t="s">
        <v>74</v>
      </c>
      <c r="AY324" s="260" t="s">
        <v>194</v>
      </c>
    </row>
    <row r="325" s="13" customFormat="1">
      <c r="A325" s="13"/>
      <c r="B325" s="239"/>
      <c r="C325" s="240"/>
      <c r="D325" s="241" t="s">
        <v>206</v>
      </c>
      <c r="E325" s="242" t="s">
        <v>20</v>
      </c>
      <c r="F325" s="243" t="s">
        <v>3172</v>
      </c>
      <c r="G325" s="240"/>
      <c r="H325" s="242" t="s">
        <v>20</v>
      </c>
      <c r="I325" s="244"/>
      <c r="J325" s="244"/>
      <c r="K325" s="240"/>
      <c r="L325" s="240"/>
      <c r="M325" s="245"/>
      <c r="N325" s="246"/>
      <c r="O325" s="247"/>
      <c r="P325" s="247"/>
      <c r="Q325" s="247"/>
      <c r="R325" s="247"/>
      <c r="S325" s="247"/>
      <c r="T325" s="247"/>
      <c r="U325" s="247"/>
      <c r="V325" s="247"/>
      <c r="W325" s="247"/>
      <c r="X325" s="248"/>
      <c r="Y325" s="13"/>
      <c r="Z325" s="13"/>
      <c r="AA325" s="13"/>
      <c r="AB325" s="13"/>
      <c r="AC325" s="13"/>
      <c r="AD325" s="13"/>
      <c r="AE325" s="13"/>
      <c r="AT325" s="249" t="s">
        <v>206</v>
      </c>
      <c r="AU325" s="249" t="s">
        <v>84</v>
      </c>
      <c r="AV325" s="13" t="s">
        <v>82</v>
      </c>
      <c r="AW325" s="13" t="s">
        <v>5</v>
      </c>
      <c r="AX325" s="13" t="s">
        <v>74</v>
      </c>
      <c r="AY325" s="249" t="s">
        <v>194</v>
      </c>
    </row>
    <row r="326" s="14" customFormat="1">
      <c r="A326" s="14"/>
      <c r="B326" s="250"/>
      <c r="C326" s="251"/>
      <c r="D326" s="241" t="s">
        <v>206</v>
      </c>
      <c r="E326" s="252" t="s">
        <v>20</v>
      </c>
      <c r="F326" s="253" t="s">
        <v>3206</v>
      </c>
      <c r="G326" s="251"/>
      <c r="H326" s="254">
        <v>1.349</v>
      </c>
      <c r="I326" s="255"/>
      <c r="J326" s="255"/>
      <c r="K326" s="251"/>
      <c r="L326" s="251"/>
      <c r="M326" s="256"/>
      <c r="N326" s="257"/>
      <c r="O326" s="258"/>
      <c r="P326" s="258"/>
      <c r="Q326" s="258"/>
      <c r="R326" s="258"/>
      <c r="S326" s="258"/>
      <c r="T326" s="258"/>
      <c r="U326" s="258"/>
      <c r="V326" s="258"/>
      <c r="W326" s="258"/>
      <c r="X326" s="259"/>
      <c r="Y326" s="14"/>
      <c r="Z326" s="14"/>
      <c r="AA326" s="14"/>
      <c r="AB326" s="14"/>
      <c r="AC326" s="14"/>
      <c r="AD326" s="14"/>
      <c r="AE326" s="14"/>
      <c r="AT326" s="260" t="s">
        <v>206</v>
      </c>
      <c r="AU326" s="260" t="s">
        <v>84</v>
      </c>
      <c r="AV326" s="14" t="s">
        <v>84</v>
      </c>
      <c r="AW326" s="14" t="s">
        <v>5</v>
      </c>
      <c r="AX326" s="14" t="s">
        <v>74</v>
      </c>
      <c r="AY326" s="260" t="s">
        <v>194</v>
      </c>
    </row>
    <row r="327" s="13" customFormat="1">
      <c r="A327" s="13"/>
      <c r="B327" s="239"/>
      <c r="C327" s="240"/>
      <c r="D327" s="241" t="s">
        <v>206</v>
      </c>
      <c r="E327" s="242" t="s">
        <v>20</v>
      </c>
      <c r="F327" s="243" t="s">
        <v>2851</v>
      </c>
      <c r="G327" s="240"/>
      <c r="H327" s="242" t="s">
        <v>20</v>
      </c>
      <c r="I327" s="244"/>
      <c r="J327" s="244"/>
      <c r="K327" s="240"/>
      <c r="L327" s="240"/>
      <c r="M327" s="245"/>
      <c r="N327" s="246"/>
      <c r="O327" s="247"/>
      <c r="P327" s="247"/>
      <c r="Q327" s="247"/>
      <c r="R327" s="247"/>
      <c r="S327" s="247"/>
      <c r="T327" s="247"/>
      <c r="U327" s="247"/>
      <c r="V327" s="247"/>
      <c r="W327" s="247"/>
      <c r="X327" s="248"/>
      <c r="Y327" s="13"/>
      <c r="Z327" s="13"/>
      <c r="AA327" s="13"/>
      <c r="AB327" s="13"/>
      <c r="AC327" s="13"/>
      <c r="AD327" s="13"/>
      <c r="AE327" s="13"/>
      <c r="AT327" s="249" t="s">
        <v>206</v>
      </c>
      <c r="AU327" s="249" t="s">
        <v>84</v>
      </c>
      <c r="AV327" s="13" t="s">
        <v>82</v>
      </c>
      <c r="AW327" s="13" t="s">
        <v>5</v>
      </c>
      <c r="AX327" s="13" t="s">
        <v>74</v>
      </c>
      <c r="AY327" s="249" t="s">
        <v>194</v>
      </c>
    </row>
    <row r="328" s="14" customFormat="1">
      <c r="A328" s="14"/>
      <c r="B328" s="250"/>
      <c r="C328" s="251"/>
      <c r="D328" s="241" t="s">
        <v>206</v>
      </c>
      <c r="E328" s="252" t="s">
        <v>20</v>
      </c>
      <c r="F328" s="253" t="s">
        <v>3207</v>
      </c>
      <c r="G328" s="251"/>
      <c r="H328" s="254">
        <v>0.73799999999999999</v>
      </c>
      <c r="I328" s="255"/>
      <c r="J328" s="255"/>
      <c r="K328" s="251"/>
      <c r="L328" s="251"/>
      <c r="M328" s="256"/>
      <c r="N328" s="257"/>
      <c r="O328" s="258"/>
      <c r="P328" s="258"/>
      <c r="Q328" s="258"/>
      <c r="R328" s="258"/>
      <c r="S328" s="258"/>
      <c r="T328" s="258"/>
      <c r="U328" s="258"/>
      <c r="V328" s="258"/>
      <c r="W328" s="258"/>
      <c r="X328" s="259"/>
      <c r="Y328" s="14"/>
      <c r="Z328" s="14"/>
      <c r="AA328" s="14"/>
      <c r="AB328" s="14"/>
      <c r="AC328" s="14"/>
      <c r="AD328" s="14"/>
      <c r="AE328" s="14"/>
      <c r="AT328" s="260" t="s">
        <v>206</v>
      </c>
      <c r="AU328" s="260" t="s">
        <v>84</v>
      </c>
      <c r="AV328" s="14" t="s">
        <v>84</v>
      </c>
      <c r="AW328" s="14" t="s">
        <v>5</v>
      </c>
      <c r="AX328" s="14" t="s">
        <v>74</v>
      </c>
      <c r="AY328" s="260" t="s">
        <v>194</v>
      </c>
    </row>
    <row r="329" s="13" customFormat="1">
      <c r="A329" s="13"/>
      <c r="B329" s="239"/>
      <c r="C329" s="240"/>
      <c r="D329" s="241" t="s">
        <v>206</v>
      </c>
      <c r="E329" s="242" t="s">
        <v>20</v>
      </c>
      <c r="F329" s="243" t="s">
        <v>2859</v>
      </c>
      <c r="G329" s="240"/>
      <c r="H329" s="242" t="s">
        <v>20</v>
      </c>
      <c r="I329" s="244"/>
      <c r="J329" s="244"/>
      <c r="K329" s="240"/>
      <c r="L329" s="240"/>
      <c r="M329" s="245"/>
      <c r="N329" s="246"/>
      <c r="O329" s="247"/>
      <c r="P329" s="247"/>
      <c r="Q329" s="247"/>
      <c r="R329" s="247"/>
      <c r="S329" s="247"/>
      <c r="T329" s="247"/>
      <c r="U329" s="247"/>
      <c r="V329" s="247"/>
      <c r="W329" s="247"/>
      <c r="X329" s="248"/>
      <c r="Y329" s="13"/>
      <c r="Z329" s="13"/>
      <c r="AA329" s="13"/>
      <c r="AB329" s="13"/>
      <c r="AC329" s="13"/>
      <c r="AD329" s="13"/>
      <c r="AE329" s="13"/>
      <c r="AT329" s="249" t="s">
        <v>206</v>
      </c>
      <c r="AU329" s="249" t="s">
        <v>84</v>
      </c>
      <c r="AV329" s="13" t="s">
        <v>82</v>
      </c>
      <c r="AW329" s="13" t="s">
        <v>5</v>
      </c>
      <c r="AX329" s="13" t="s">
        <v>74</v>
      </c>
      <c r="AY329" s="249" t="s">
        <v>194</v>
      </c>
    </row>
    <row r="330" s="14" customFormat="1">
      <c r="A330" s="14"/>
      <c r="B330" s="250"/>
      <c r="C330" s="251"/>
      <c r="D330" s="241" t="s">
        <v>206</v>
      </c>
      <c r="E330" s="252" t="s">
        <v>20</v>
      </c>
      <c r="F330" s="253" t="s">
        <v>3208</v>
      </c>
      <c r="G330" s="251"/>
      <c r="H330" s="254">
        <v>4.4820000000000002</v>
      </c>
      <c r="I330" s="255"/>
      <c r="J330" s="255"/>
      <c r="K330" s="251"/>
      <c r="L330" s="251"/>
      <c r="M330" s="256"/>
      <c r="N330" s="257"/>
      <c r="O330" s="258"/>
      <c r="P330" s="258"/>
      <c r="Q330" s="258"/>
      <c r="R330" s="258"/>
      <c r="S330" s="258"/>
      <c r="T330" s="258"/>
      <c r="U330" s="258"/>
      <c r="V330" s="258"/>
      <c r="W330" s="258"/>
      <c r="X330" s="259"/>
      <c r="Y330" s="14"/>
      <c r="Z330" s="14"/>
      <c r="AA330" s="14"/>
      <c r="AB330" s="14"/>
      <c r="AC330" s="14"/>
      <c r="AD330" s="14"/>
      <c r="AE330" s="14"/>
      <c r="AT330" s="260" t="s">
        <v>206</v>
      </c>
      <c r="AU330" s="260" t="s">
        <v>84</v>
      </c>
      <c r="AV330" s="14" t="s">
        <v>84</v>
      </c>
      <c r="AW330" s="14" t="s">
        <v>5</v>
      </c>
      <c r="AX330" s="14" t="s">
        <v>74</v>
      </c>
      <c r="AY330" s="260" t="s">
        <v>194</v>
      </c>
    </row>
    <row r="331" s="15" customFormat="1">
      <c r="A331" s="15"/>
      <c r="B331" s="261"/>
      <c r="C331" s="262"/>
      <c r="D331" s="241" t="s">
        <v>206</v>
      </c>
      <c r="E331" s="263" t="s">
        <v>20</v>
      </c>
      <c r="F331" s="264" t="s">
        <v>210</v>
      </c>
      <c r="G331" s="262"/>
      <c r="H331" s="265">
        <v>78.847000000000008</v>
      </c>
      <c r="I331" s="266"/>
      <c r="J331" s="266"/>
      <c r="K331" s="262"/>
      <c r="L331" s="262"/>
      <c r="M331" s="267"/>
      <c r="N331" s="268"/>
      <c r="O331" s="269"/>
      <c r="P331" s="269"/>
      <c r="Q331" s="269"/>
      <c r="R331" s="269"/>
      <c r="S331" s="269"/>
      <c r="T331" s="269"/>
      <c r="U331" s="269"/>
      <c r="V331" s="269"/>
      <c r="W331" s="269"/>
      <c r="X331" s="270"/>
      <c r="Y331" s="15"/>
      <c r="Z331" s="15"/>
      <c r="AA331" s="15"/>
      <c r="AB331" s="15"/>
      <c r="AC331" s="15"/>
      <c r="AD331" s="15"/>
      <c r="AE331" s="15"/>
      <c r="AT331" s="271" t="s">
        <v>206</v>
      </c>
      <c r="AU331" s="271" t="s">
        <v>84</v>
      </c>
      <c r="AV331" s="15" t="s">
        <v>202</v>
      </c>
      <c r="AW331" s="15" t="s">
        <v>5</v>
      </c>
      <c r="AX331" s="15" t="s">
        <v>82</v>
      </c>
      <c r="AY331" s="271" t="s">
        <v>194</v>
      </c>
    </row>
    <row r="332" s="2" customFormat="1" ht="24.15" customHeight="1">
      <c r="A332" s="41"/>
      <c r="B332" s="42"/>
      <c r="C332" s="220" t="s">
        <v>317</v>
      </c>
      <c r="D332" s="220" t="s">
        <v>197</v>
      </c>
      <c r="E332" s="221" t="s">
        <v>2916</v>
      </c>
      <c r="F332" s="222" t="s">
        <v>2917</v>
      </c>
      <c r="G332" s="223" t="s">
        <v>262</v>
      </c>
      <c r="H332" s="224">
        <v>26.515000000000001</v>
      </c>
      <c r="I332" s="225"/>
      <c r="J332" s="225"/>
      <c r="K332" s="226">
        <f>ROUND(P332*H332,2)</f>
        <v>0</v>
      </c>
      <c r="L332" s="222" t="s">
        <v>201</v>
      </c>
      <c r="M332" s="47"/>
      <c r="N332" s="227" t="s">
        <v>20</v>
      </c>
      <c r="O332" s="228" t="s">
        <v>43</v>
      </c>
      <c r="P332" s="229">
        <f>I332+J332</f>
        <v>0</v>
      </c>
      <c r="Q332" s="229">
        <f>ROUND(I332*H332,2)</f>
        <v>0</v>
      </c>
      <c r="R332" s="229">
        <f>ROUND(J332*H332,2)</f>
        <v>0</v>
      </c>
      <c r="S332" s="87"/>
      <c r="T332" s="230">
        <f>S332*H332</f>
        <v>0</v>
      </c>
      <c r="U332" s="230">
        <v>0</v>
      </c>
      <c r="V332" s="230">
        <f>U332*H332</f>
        <v>0</v>
      </c>
      <c r="W332" s="230">
        <v>0</v>
      </c>
      <c r="X332" s="231">
        <f>W332*H332</f>
        <v>0</v>
      </c>
      <c r="Y332" s="41"/>
      <c r="Z332" s="41"/>
      <c r="AA332" s="41"/>
      <c r="AB332" s="41"/>
      <c r="AC332" s="41"/>
      <c r="AD332" s="41"/>
      <c r="AE332" s="41"/>
      <c r="AR332" s="232" t="s">
        <v>202</v>
      </c>
      <c r="AT332" s="232" t="s">
        <v>197</v>
      </c>
      <c r="AU332" s="232" t="s">
        <v>84</v>
      </c>
      <c r="AY332" s="20" t="s">
        <v>194</v>
      </c>
      <c r="BE332" s="233">
        <f>IF(O332="základní",K332,0)</f>
        <v>0</v>
      </c>
      <c r="BF332" s="233">
        <f>IF(O332="snížená",K332,0)</f>
        <v>0</v>
      </c>
      <c r="BG332" s="233">
        <f>IF(O332="zákl. přenesená",K332,0)</f>
        <v>0</v>
      </c>
      <c r="BH332" s="233">
        <f>IF(O332="sníž. přenesená",K332,0)</f>
        <v>0</v>
      </c>
      <c r="BI332" s="233">
        <f>IF(O332="nulová",K332,0)</f>
        <v>0</v>
      </c>
      <c r="BJ332" s="20" t="s">
        <v>82</v>
      </c>
      <c r="BK332" s="233">
        <f>ROUND(P332*H332,2)</f>
        <v>0</v>
      </c>
      <c r="BL332" s="20" t="s">
        <v>202</v>
      </c>
      <c r="BM332" s="232" t="s">
        <v>3209</v>
      </c>
    </row>
    <row r="333" s="2" customFormat="1">
      <c r="A333" s="41"/>
      <c r="B333" s="42"/>
      <c r="C333" s="43"/>
      <c r="D333" s="234" t="s">
        <v>204</v>
      </c>
      <c r="E333" s="43"/>
      <c r="F333" s="235" t="s">
        <v>2919</v>
      </c>
      <c r="G333" s="43"/>
      <c r="H333" s="43"/>
      <c r="I333" s="236"/>
      <c r="J333" s="236"/>
      <c r="K333" s="43"/>
      <c r="L333" s="43"/>
      <c r="M333" s="47"/>
      <c r="N333" s="237"/>
      <c r="O333" s="238"/>
      <c r="P333" s="87"/>
      <c r="Q333" s="87"/>
      <c r="R333" s="87"/>
      <c r="S333" s="87"/>
      <c r="T333" s="87"/>
      <c r="U333" s="87"/>
      <c r="V333" s="87"/>
      <c r="W333" s="87"/>
      <c r="X333" s="88"/>
      <c r="Y333" s="41"/>
      <c r="Z333" s="41"/>
      <c r="AA333" s="41"/>
      <c r="AB333" s="41"/>
      <c r="AC333" s="41"/>
      <c r="AD333" s="41"/>
      <c r="AE333" s="41"/>
      <c r="AT333" s="20" t="s">
        <v>204</v>
      </c>
      <c r="AU333" s="20" t="s">
        <v>84</v>
      </c>
    </row>
    <row r="334" s="13" customFormat="1">
      <c r="A334" s="13"/>
      <c r="B334" s="239"/>
      <c r="C334" s="240"/>
      <c r="D334" s="241" t="s">
        <v>206</v>
      </c>
      <c r="E334" s="242" t="s">
        <v>20</v>
      </c>
      <c r="F334" s="243" t="s">
        <v>2920</v>
      </c>
      <c r="G334" s="240"/>
      <c r="H334" s="242" t="s">
        <v>20</v>
      </c>
      <c r="I334" s="244"/>
      <c r="J334" s="244"/>
      <c r="K334" s="240"/>
      <c r="L334" s="240"/>
      <c r="M334" s="245"/>
      <c r="N334" s="246"/>
      <c r="O334" s="247"/>
      <c r="P334" s="247"/>
      <c r="Q334" s="247"/>
      <c r="R334" s="247"/>
      <c r="S334" s="247"/>
      <c r="T334" s="247"/>
      <c r="U334" s="247"/>
      <c r="V334" s="247"/>
      <c r="W334" s="247"/>
      <c r="X334" s="248"/>
      <c r="Y334" s="13"/>
      <c r="Z334" s="13"/>
      <c r="AA334" s="13"/>
      <c r="AB334" s="13"/>
      <c r="AC334" s="13"/>
      <c r="AD334" s="13"/>
      <c r="AE334" s="13"/>
      <c r="AT334" s="249" t="s">
        <v>206</v>
      </c>
      <c r="AU334" s="249" t="s">
        <v>84</v>
      </c>
      <c r="AV334" s="13" t="s">
        <v>82</v>
      </c>
      <c r="AW334" s="13" t="s">
        <v>5</v>
      </c>
      <c r="AX334" s="13" t="s">
        <v>74</v>
      </c>
      <c r="AY334" s="249" t="s">
        <v>194</v>
      </c>
    </row>
    <row r="335" s="14" customFormat="1">
      <c r="A335" s="14"/>
      <c r="B335" s="250"/>
      <c r="C335" s="251"/>
      <c r="D335" s="241" t="s">
        <v>206</v>
      </c>
      <c r="E335" s="252" t="s">
        <v>20</v>
      </c>
      <c r="F335" s="253" t="s">
        <v>3210</v>
      </c>
      <c r="G335" s="251"/>
      <c r="H335" s="254">
        <v>26.515000000000001</v>
      </c>
      <c r="I335" s="255"/>
      <c r="J335" s="255"/>
      <c r="K335" s="251"/>
      <c r="L335" s="251"/>
      <c r="M335" s="256"/>
      <c r="N335" s="257"/>
      <c r="O335" s="258"/>
      <c r="P335" s="258"/>
      <c r="Q335" s="258"/>
      <c r="R335" s="258"/>
      <c r="S335" s="258"/>
      <c r="T335" s="258"/>
      <c r="U335" s="258"/>
      <c r="V335" s="258"/>
      <c r="W335" s="258"/>
      <c r="X335" s="259"/>
      <c r="Y335" s="14"/>
      <c r="Z335" s="14"/>
      <c r="AA335" s="14"/>
      <c r="AB335" s="14"/>
      <c r="AC335" s="14"/>
      <c r="AD335" s="14"/>
      <c r="AE335" s="14"/>
      <c r="AT335" s="260" t="s">
        <v>206</v>
      </c>
      <c r="AU335" s="260" t="s">
        <v>84</v>
      </c>
      <c r="AV335" s="14" t="s">
        <v>84</v>
      </c>
      <c r="AW335" s="14" t="s">
        <v>5</v>
      </c>
      <c r="AX335" s="14" t="s">
        <v>74</v>
      </c>
      <c r="AY335" s="260" t="s">
        <v>194</v>
      </c>
    </row>
    <row r="336" s="15" customFormat="1">
      <c r="A336" s="15"/>
      <c r="B336" s="261"/>
      <c r="C336" s="262"/>
      <c r="D336" s="241" t="s">
        <v>206</v>
      </c>
      <c r="E336" s="263" t="s">
        <v>20</v>
      </c>
      <c r="F336" s="264" t="s">
        <v>210</v>
      </c>
      <c r="G336" s="262"/>
      <c r="H336" s="265">
        <v>26.515000000000001</v>
      </c>
      <c r="I336" s="266"/>
      <c r="J336" s="266"/>
      <c r="K336" s="262"/>
      <c r="L336" s="262"/>
      <c r="M336" s="267"/>
      <c r="N336" s="268"/>
      <c r="O336" s="269"/>
      <c r="P336" s="269"/>
      <c r="Q336" s="269"/>
      <c r="R336" s="269"/>
      <c r="S336" s="269"/>
      <c r="T336" s="269"/>
      <c r="U336" s="269"/>
      <c r="V336" s="269"/>
      <c r="W336" s="269"/>
      <c r="X336" s="270"/>
      <c r="Y336" s="15"/>
      <c r="Z336" s="15"/>
      <c r="AA336" s="15"/>
      <c r="AB336" s="15"/>
      <c r="AC336" s="15"/>
      <c r="AD336" s="15"/>
      <c r="AE336" s="15"/>
      <c r="AT336" s="271" t="s">
        <v>206</v>
      </c>
      <c r="AU336" s="271" t="s">
        <v>84</v>
      </c>
      <c r="AV336" s="15" t="s">
        <v>202</v>
      </c>
      <c r="AW336" s="15" t="s">
        <v>5</v>
      </c>
      <c r="AX336" s="15" t="s">
        <v>82</v>
      </c>
      <c r="AY336" s="271" t="s">
        <v>194</v>
      </c>
    </row>
    <row r="337" s="2" customFormat="1" ht="24.15" customHeight="1">
      <c r="A337" s="41"/>
      <c r="B337" s="42"/>
      <c r="C337" s="220" t="s">
        <v>326</v>
      </c>
      <c r="D337" s="220" t="s">
        <v>197</v>
      </c>
      <c r="E337" s="221" t="s">
        <v>2922</v>
      </c>
      <c r="F337" s="222" t="s">
        <v>2923</v>
      </c>
      <c r="G337" s="223" t="s">
        <v>262</v>
      </c>
      <c r="H337" s="224">
        <v>64.397000000000006</v>
      </c>
      <c r="I337" s="225"/>
      <c r="J337" s="225"/>
      <c r="K337" s="226">
        <f>ROUND(P337*H337,2)</f>
        <v>0</v>
      </c>
      <c r="L337" s="222" t="s">
        <v>201</v>
      </c>
      <c r="M337" s="47"/>
      <c r="N337" s="227" t="s">
        <v>20</v>
      </c>
      <c r="O337" s="228" t="s">
        <v>43</v>
      </c>
      <c r="P337" s="229">
        <f>I337+J337</f>
        <v>0</v>
      </c>
      <c r="Q337" s="229">
        <f>ROUND(I337*H337,2)</f>
        <v>0</v>
      </c>
      <c r="R337" s="229">
        <f>ROUND(J337*H337,2)</f>
        <v>0</v>
      </c>
      <c r="S337" s="87"/>
      <c r="T337" s="230">
        <f>S337*H337</f>
        <v>0</v>
      </c>
      <c r="U337" s="230">
        <v>0</v>
      </c>
      <c r="V337" s="230">
        <f>U337*H337</f>
        <v>0</v>
      </c>
      <c r="W337" s="230">
        <v>0</v>
      </c>
      <c r="X337" s="231">
        <f>W337*H337</f>
        <v>0</v>
      </c>
      <c r="Y337" s="41"/>
      <c r="Z337" s="41"/>
      <c r="AA337" s="41"/>
      <c r="AB337" s="41"/>
      <c r="AC337" s="41"/>
      <c r="AD337" s="41"/>
      <c r="AE337" s="41"/>
      <c r="AR337" s="232" t="s">
        <v>202</v>
      </c>
      <c r="AT337" s="232" t="s">
        <v>197</v>
      </c>
      <c r="AU337" s="232" t="s">
        <v>84</v>
      </c>
      <c r="AY337" s="20" t="s">
        <v>194</v>
      </c>
      <c r="BE337" s="233">
        <f>IF(O337="základní",K337,0)</f>
        <v>0</v>
      </c>
      <c r="BF337" s="233">
        <f>IF(O337="snížená",K337,0)</f>
        <v>0</v>
      </c>
      <c r="BG337" s="233">
        <f>IF(O337="zákl. přenesená",K337,0)</f>
        <v>0</v>
      </c>
      <c r="BH337" s="233">
        <f>IF(O337="sníž. přenesená",K337,0)</f>
        <v>0</v>
      </c>
      <c r="BI337" s="233">
        <f>IF(O337="nulová",K337,0)</f>
        <v>0</v>
      </c>
      <c r="BJ337" s="20" t="s">
        <v>82</v>
      </c>
      <c r="BK337" s="233">
        <f>ROUND(P337*H337,2)</f>
        <v>0</v>
      </c>
      <c r="BL337" s="20" t="s">
        <v>202</v>
      </c>
      <c r="BM337" s="232" t="s">
        <v>3211</v>
      </c>
    </row>
    <row r="338" s="2" customFormat="1">
      <c r="A338" s="41"/>
      <c r="B338" s="42"/>
      <c r="C338" s="43"/>
      <c r="D338" s="234" t="s">
        <v>204</v>
      </c>
      <c r="E338" s="43"/>
      <c r="F338" s="235" t="s">
        <v>2925</v>
      </c>
      <c r="G338" s="43"/>
      <c r="H338" s="43"/>
      <c r="I338" s="236"/>
      <c r="J338" s="236"/>
      <c r="K338" s="43"/>
      <c r="L338" s="43"/>
      <c r="M338" s="47"/>
      <c r="N338" s="237"/>
      <c r="O338" s="238"/>
      <c r="P338" s="87"/>
      <c r="Q338" s="87"/>
      <c r="R338" s="87"/>
      <c r="S338" s="87"/>
      <c r="T338" s="87"/>
      <c r="U338" s="87"/>
      <c r="V338" s="87"/>
      <c r="W338" s="87"/>
      <c r="X338" s="88"/>
      <c r="Y338" s="41"/>
      <c r="Z338" s="41"/>
      <c r="AA338" s="41"/>
      <c r="AB338" s="41"/>
      <c r="AC338" s="41"/>
      <c r="AD338" s="41"/>
      <c r="AE338" s="41"/>
      <c r="AT338" s="20" t="s">
        <v>204</v>
      </c>
      <c r="AU338" s="20" t="s">
        <v>84</v>
      </c>
    </row>
    <row r="339" s="13" customFormat="1">
      <c r="A339" s="13"/>
      <c r="B339" s="239"/>
      <c r="C339" s="240"/>
      <c r="D339" s="241" t="s">
        <v>206</v>
      </c>
      <c r="E339" s="242" t="s">
        <v>20</v>
      </c>
      <c r="F339" s="243" t="s">
        <v>2927</v>
      </c>
      <c r="G339" s="240"/>
      <c r="H339" s="242" t="s">
        <v>20</v>
      </c>
      <c r="I339" s="244"/>
      <c r="J339" s="244"/>
      <c r="K339" s="240"/>
      <c r="L339" s="240"/>
      <c r="M339" s="245"/>
      <c r="N339" s="246"/>
      <c r="O339" s="247"/>
      <c r="P339" s="247"/>
      <c r="Q339" s="247"/>
      <c r="R339" s="247"/>
      <c r="S339" s="247"/>
      <c r="T339" s="247"/>
      <c r="U339" s="247"/>
      <c r="V339" s="247"/>
      <c r="W339" s="247"/>
      <c r="X339" s="248"/>
      <c r="Y339" s="13"/>
      <c r="Z339" s="13"/>
      <c r="AA339" s="13"/>
      <c r="AB339" s="13"/>
      <c r="AC339" s="13"/>
      <c r="AD339" s="13"/>
      <c r="AE339" s="13"/>
      <c r="AT339" s="249" t="s">
        <v>206</v>
      </c>
      <c r="AU339" s="249" t="s">
        <v>84</v>
      </c>
      <c r="AV339" s="13" t="s">
        <v>82</v>
      </c>
      <c r="AW339" s="13" t="s">
        <v>5</v>
      </c>
      <c r="AX339" s="13" t="s">
        <v>74</v>
      </c>
      <c r="AY339" s="249" t="s">
        <v>194</v>
      </c>
    </row>
    <row r="340" s="14" customFormat="1">
      <c r="A340" s="14"/>
      <c r="B340" s="250"/>
      <c r="C340" s="251"/>
      <c r="D340" s="241" t="s">
        <v>206</v>
      </c>
      <c r="E340" s="252" t="s">
        <v>20</v>
      </c>
      <c r="F340" s="253" t="s">
        <v>3212</v>
      </c>
      <c r="G340" s="251"/>
      <c r="H340" s="254">
        <v>8.1630000000000003</v>
      </c>
      <c r="I340" s="255"/>
      <c r="J340" s="255"/>
      <c r="K340" s="251"/>
      <c r="L340" s="251"/>
      <c r="M340" s="256"/>
      <c r="N340" s="257"/>
      <c r="O340" s="258"/>
      <c r="P340" s="258"/>
      <c r="Q340" s="258"/>
      <c r="R340" s="258"/>
      <c r="S340" s="258"/>
      <c r="T340" s="258"/>
      <c r="U340" s="258"/>
      <c r="V340" s="258"/>
      <c r="W340" s="258"/>
      <c r="X340" s="259"/>
      <c r="Y340" s="14"/>
      <c r="Z340" s="14"/>
      <c r="AA340" s="14"/>
      <c r="AB340" s="14"/>
      <c r="AC340" s="14"/>
      <c r="AD340" s="14"/>
      <c r="AE340" s="14"/>
      <c r="AT340" s="260" t="s">
        <v>206</v>
      </c>
      <c r="AU340" s="260" t="s">
        <v>84</v>
      </c>
      <c r="AV340" s="14" t="s">
        <v>84</v>
      </c>
      <c r="AW340" s="14" t="s">
        <v>5</v>
      </c>
      <c r="AX340" s="14" t="s">
        <v>74</v>
      </c>
      <c r="AY340" s="260" t="s">
        <v>194</v>
      </c>
    </row>
    <row r="341" s="13" customFormat="1">
      <c r="A341" s="13"/>
      <c r="B341" s="239"/>
      <c r="C341" s="240"/>
      <c r="D341" s="241" t="s">
        <v>206</v>
      </c>
      <c r="E341" s="242" t="s">
        <v>20</v>
      </c>
      <c r="F341" s="243" t="s">
        <v>2929</v>
      </c>
      <c r="G341" s="240"/>
      <c r="H341" s="242" t="s">
        <v>20</v>
      </c>
      <c r="I341" s="244"/>
      <c r="J341" s="244"/>
      <c r="K341" s="240"/>
      <c r="L341" s="240"/>
      <c r="M341" s="245"/>
      <c r="N341" s="246"/>
      <c r="O341" s="247"/>
      <c r="P341" s="247"/>
      <c r="Q341" s="247"/>
      <c r="R341" s="247"/>
      <c r="S341" s="247"/>
      <c r="T341" s="247"/>
      <c r="U341" s="247"/>
      <c r="V341" s="247"/>
      <c r="W341" s="247"/>
      <c r="X341" s="248"/>
      <c r="Y341" s="13"/>
      <c r="Z341" s="13"/>
      <c r="AA341" s="13"/>
      <c r="AB341" s="13"/>
      <c r="AC341" s="13"/>
      <c r="AD341" s="13"/>
      <c r="AE341" s="13"/>
      <c r="AT341" s="249" t="s">
        <v>206</v>
      </c>
      <c r="AU341" s="249" t="s">
        <v>84</v>
      </c>
      <c r="AV341" s="13" t="s">
        <v>82</v>
      </c>
      <c r="AW341" s="13" t="s">
        <v>5</v>
      </c>
      <c r="AX341" s="13" t="s">
        <v>74</v>
      </c>
      <c r="AY341" s="249" t="s">
        <v>194</v>
      </c>
    </row>
    <row r="342" s="14" customFormat="1">
      <c r="A342" s="14"/>
      <c r="B342" s="250"/>
      <c r="C342" s="251"/>
      <c r="D342" s="241" t="s">
        <v>206</v>
      </c>
      <c r="E342" s="252" t="s">
        <v>20</v>
      </c>
      <c r="F342" s="253" t="s">
        <v>3213</v>
      </c>
      <c r="G342" s="251"/>
      <c r="H342" s="254">
        <v>50.677</v>
      </c>
      <c r="I342" s="255"/>
      <c r="J342" s="255"/>
      <c r="K342" s="251"/>
      <c r="L342" s="251"/>
      <c r="M342" s="256"/>
      <c r="N342" s="257"/>
      <c r="O342" s="258"/>
      <c r="P342" s="258"/>
      <c r="Q342" s="258"/>
      <c r="R342" s="258"/>
      <c r="S342" s="258"/>
      <c r="T342" s="258"/>
      <c r="U342" s="258"/>
      <c r="V342" s="258"/>
      <c r="W342" s="258"/>
      <c r="X342" s="259"/>
      <c r="Y342" s="14"/>
      <c r="Z342" s="14"/>
      <c r="AA342" s="14"/>
      <c r="AB342" s="14"/>
      <c r="AC342" s="14"/>
      <c r="AD342" s="14"/>
      <c r="AE342" s="14"/>
      <c r="AT342" s="260" t="s">
        <v>206</v>
      </c>
      <c r="AU342" s="260" t="s">
        <v>84</v>
      </c>
      <c r="AV342" s="14" t="s">
        <v>84</v>
      </c>
      <c r="AW342" s="14" t="s">
        <v>5</v>
      </c>
      <c r="AX342" s="14" t="s">
        <v>74</v>
      </c>
      <c r="AY342" s="260" t="s">
        <v>194</v>
      </c>
    </row>
    <row r="343" s="13" customFormat="1">
      <c r="A343" s="13"/>
      <c r="B343" s="239"/>
      <c r="C343" s="240"/>
      <c r="D343" s="241" t="s">
        <v>206</v>
      </c>
      <c r="E343" s="242" t="s">
        <v>20</v>
      </c>
      <c r="F343" s="243" t="s">
        <v>3158</v>
      </c>
      <c r="G343" s="240"/>
      <c r="H343" s="242" t="s">
        <v>20</v>
      </c>
      <c r="I343" s="244"/>
      <c r="J343" s="244"/>
      <c r="K343" s="240"/>
      <c r="L343" s="240"/>
      <c r="M343" s="245"/>
      <c r="N343" s="246"/>
      <c r="O343" s="247"/>
      <c r="P343" s="247"/>
      <c r="Q343" s="247"/>
      <c r="R343" s="247"/>
      <c r="S343" s="247"/>
      <c r="T343" s="247"/>
      <c r="U343" s="247"/>
      <c r="V343" s="247"/>
      <c r="W343" s="247"/>
      <c r="X343" s="248"/>
      <c r="Y343" s="13"/>
      <c r="Z343" s="13"/>
      <c r="AA343" s="13"/>
      <c r="AB343" s="13"/>
      <c r="AC343" s="13"/>
      <c r="AD343" s="13"/>
      <c r="AE343" s="13"/>
      <c r="AT343" s="249" t="s">
        <v>206</v>
      </c>
      <c r="AU343" s="249" t="s">
        <v>84</v>
      </c>
      <c r="AV343" s="13" t="s">
        <v>82</v>
      </c>
      <c r="AW343" s="13" t="s">
        <v>5</v>
      </c>
      <c r="AX343" s="13" t="s">
        <v>74</v>
      </c>
      <c r="AY343" s="249" t="s">
        <v>194</v>
      </c>
    </row>
    <row r="344" s="14" customFormat="1">
      <c r="A344" s="14"/>
      <c r="B344" s="250"/>
      <c r="C344" s="251"/>
      <c r="D344" s="241" t="s">
        <v>206</v>
      </c>
      <c r="E344" s="252" t="s">
        <v>20</v>
      </c>
      <c r="F344" s="253" t="s">
        <v>3214</v>
      </c>
      <c r="G344" s="251"/>
      <c r="H344" s="254">
        <v>4.6210000000000004</v>
      </c>
      <c r="I344" s="255"/>
      <c r="J344" s="255"/>
      <c r="K344" s="251"/>
      <c r="L344" s="251"/>
      <c r="M344" s="256"/>
      <c r="N344" s="257"/>
      <c r="O344" s="258"/>
      <c r="P344" s="258"/>
      <c r="Q344" s="258"/>
      <c r="R344" s="258"/>
      <c r="S344" s="258"/>
      <c r="T344" s="258"/>
      <c r="U344" s="258"/>
      <c r="V344" s="258"/>
      <c r="W344" s="258"/>
      <c r="X344" s="259"/>
      <c r="Y344" s="14"/>
      <c r="Z344" s="14"/>
      <c r="AA344" s="14"/>
      <c r="AB344" s="14"/>
      <c r="AC344" s="14"/>
      <c r="AD344" s="14"/>
      <c r="AE344" s="14"/>
      <c r="AT344" s="260" t="s">
        <v>206</v>
      </c>
      <c r="AU344" s="260" t="s">
        <v>84</v>
      </c>
      <c r="AV344" s="14" t="s">
        <v>84</v>
      </c>
      <c r="AW344" s="14" t="s">
        <v>5</v>
      </c>
      <c r="AX344" s="14" t="s">
        <v>74</v>
      </c>
      <c r="AY344" s="260" t="s">
        <v>194</v>
      </c>
    </row>
    <row r="345" s="13" customFormat="1">
      <c r="A345" s="13"/>
      <c r="B345" s="239"/>
      <c r="C345" s="240"/>
      <c r="D345" s="241" t="s">
        <v>206</v>
      </c>
      <c r="E345" s="242" t="s">
        <v>20</v>
      </c>
      <c r="F345" s="243" t="s">
        <v>2845</v>
      </c>
      <c r="G345" s="240"/>
      <c r="H345" s="242" t="s">
        <v>20</v>
      </c>
      <c r="I345" s="244"/>
      <c r="J345" s="244"/>
      <c r="K345" s="240"/>
      <c r="L345" s="240"/>
      <c r="M345" s="245"/>
      <c r="N345" s="246"/>
      <c r="O345" s="247"/>
      <c r="P345" s="247"/>
      <c r="Q345" s="247"/>
      <c r="R345" s="247"/>
      <c r="S345" s="247"/>
      <c r="T345" s="247"/>
      <c r="U345" s="247"/>
      <c r="V345" s="247"/>
      <c r="W345" s="247"/>
      <c r="X345" s="248"/>
      <c r="Y345" s="13"/>
      <c r="Z345" s="13"/>
      <c r="AA345" s="13"/>
      <c r="AB345" s="13"/>
      <c r="AC345" s="13"/>
      <c r="AD345" s="13"/>
      <c r="AE345" s="13"/>
      <c r="AT345" s="249" t="s">
        <v>206</v>
      </c>
      <c r="AU345" s="249" t="s">
        <v>84</v>
      </c>
      <c r="AV345" s="13" t="s">
        <v>82</v>
      </c>
      <c r="AW345" s="13" t="s">
        <v>5</v>
      </c>
      <c r="AX345" s="13" t="s">
        <v>74</v>
      </c>
      <c r="AY345" s="249" t="s">
        <v>194</v>
      </c>
    </row>
    <row r="346" s="14" customFormat="1">
      <c r="A346" s="14"/>
      <c r="B346" s="250"/>
      <c r="C346" s="251"/>
      <c r="D346" s="241" t="s">
        <v>206</v>
      </c>
      <c r="E346" s="252" t="s">
        <v>20</v>
      </c>
      <c r="F346" s="253" t="s">
        <v>3215</v>
      </c>
      <c r="G346" s="251"/>
      <c r="H346" s="254">
        <v>0.93600000000000005</v>
      </c>
      <c r="I346" s="255"/>
      <c r="J346" s="255"/>
      <c r="K346" s="251"/>
      <c r="L346" s="251"/>
      <c r="M346" s="256"/>
      <c r="N346" s="257"/>
      <c r="O346" s="258"/>
      <c r="P346" s="258"/>
      <c r="Q346" s="258"/>
      <c r="R346" s="258"/>
      <c r="S346" s="258"/>
      <c r="T346" s="258"/>
      <c r="U346" s="258"/>
      <c r="V346" s="258"/>
      <c r="W346" s="258"/>
      <c r="X346" s="259"/>
      <c r="Y346" s="14"/>
      <c r="Z346" s="14"/>
      <c r="AA346" s="14"/>
      <c r="AB346" s="14"/>
      <c r="AC346" s="14"/>
      <c r="AD346" s="14"/>
      <c r="AE346" s="14"/>
      <c r="AT346" s="260" t="s">
        <v>206</v>
      </c>
      <c r="AU346" s="260" t="s">
        <v>84</v>
      </c>
      <c r="AV346" s="14" t="s">
        <v>84</v>
      </c>
      <c r="AW346" s="14" t="s">
        <v>5</v>
      </c>
      <c r="AX346" s="14" t="s">
        <v>74</v>
      </c>
      <c r="AY346" s="260" t="s">
        <v>194</v>
      </c>
    </row>
    <row r="347" s="15" customFormat="1">
      <c r="A347" s="15"/>
      <c r="B347" s="261"/>
      <c r="C347" s="262"/>
      <c r="D347" s="241" t="s">
        <v>206</v>
      </c>
      <c r="E347" s="263" t="s">
        <v>20</v>
      </c>
      <c r="F347" s="264" t="s">
        <v>210</v>
      </c>
      <c r="G347" s="262"/>
      <c r="H347" s="265">
        <v>64.397000000000006</v>
      </c>
      <c r="I347" s="266"/>
      <c r="J347" s="266"/>
      <c r="K347" s="262"/>
      <c r="L347" s="262"/>
      <c r="M347" s="267"/>
      <c r="N347" s="268"/>
      <c r="O347" s="269"/>
      <c r="P347" s="269"/>
      <c r="Q347" s="269"/>
      <c r="R347" s="269"/>
      <c r="S347" s="269"/>
      <c r="T347" s="269"/>
      <c r="U347" s="269"/>
      <c r="V347" s="269"/>
      <c r="W347" s="269"/>
      <c r="X347" s="270"/>
      <c r="Y347" s="15"/>
      <c r="Z347" s="15"/>
      <c r="AA347" s="15"/>
      <c r="AB347" s="15"/>
      <c r="AC347" s="15"/>
      <c r="AD347" s="15"/>
      <c r="AE347" s="15"/>
      <c r="AT347" s="271" t="s">
        <v>206</v>
      </c>
      <c r="AU347" s="271" t="s">
        <v>84</v>
      </c>
      <c r="AV347" s="15" t="s">
        <v>202</v>
      </c>
      <c r="AW347" s="15" t="s">
        <v>5</v>
      </c>
      <c r="AX347" s="15" t="s">
        <v>82</v>
      </c>
      <c r="AY347" s="271" t="s">
        <v>194</v>
      </c>
    </row>
    <row r="348" s="2" customFormat="1" ht="24.15" customHeight="1">
      <c r="A348" s="41"/>
      <c r="B348" s="42"/>
      <c r="C348" s="220" t="s">
        <v>328</v>
      </c>
      <c r="D348" s="220" t="s">
        <v>197</v>
      </c>
      <c r="E348" s="221" t="s">
        <v>2932</v>
      </c>
      <c r="F348" s="222" t="s">
        <v>2933</v>
      </c>
      <c r="G348" s="223" t="s">
        <v>262</v>
      </c>
      <c r="H348" s="224">
        <v>0.48099999999999998</v>
      </c>
      <c r="I348" s="225"/>
      <c r="J348" s="225"/>
      <c r="K348" s="226">
        <f>ROUND(P348*H348,2)</f>
        <v>0</v>
      </c>
      <c r="L348" s="222" t="s">
        <v>201</v>
      </c>
      <c r="M348" s="47"/>
      <c r="N348" s="227" t="s">
        <v>20</v>
      </c>
      <c r="O348" s="228" t="s">
        <v>43</v>
      </c>
      <c r="P348" s="229">
        <f>I348+J348</f>
        <v>0</v>
      </c>
      <c r="Q348" s="229">
        <f>ROUND(I348*H348,2)</f>
        <v>0</v>
      </c>
      <c r="R348" s="229">
        <f>ROUND(J348*H348,2)</f>
        <v>0</v>
      </c>
      <c r="S348" s="87"/>
      <c r="T348" s="230">
        <f>S348*H348</f>
        <v>0</v>
      </c>
      <c r="U348" s="230">
        <v>0</v>
      </c>
      <c r="V348" s="230">
        <f>U348*H348</f>
        <v>0</v>
      </c>
      <c r="W348" s="230">
        <v>0</v>
      </c>
      <c r="X348" s="231">
        <f>W348*H348</f>
        <v>0</v>
      </c>
      <c r="Y348" s="41"/>
      <c r="Z348" s="41"/>
      <c r="AA348" s="41"/>
      <c r="AB348" s="41"/>
      <c r="AC348" s="41"/>
      <c r="AD348" s="41"/>
      <c r="AE348" s="41"/>
      <c r="AR348" s="232" t="s">
        <v>202</v>
      </c>
      <c r="AT348" s="232" t="s">
        <v>197</v>
      </c>
      <c r="AU348" s="232" t="s">
        <v>84</v>
      </c>
      <c r="AY348" s="20" t="s">
        <v>194</v>
      </c>
      <c r="BE348" s="233">
        <f>IF(O348="základní",K348,0)</f>
        <v>0</v>
      </c>
      <c r="BF348" s="233">
        <f>IF(O348="snížená",K348,0)</f>
        <v>0</v>
      </c>
      <c r="BG348" s="233">
        <f>IF(O348="zákl. přenesená",K348,0)</f>
        <v>0</v>
      </c>
      <c r="BH348" s="233">
        <f>IF(O348="sníž. přenesená",K348,0)</f>
        <v>0</v>
      </c>
      <c r="BI348" s="233">
        <f>IF(O348="nulová",K348,0)</f>
        <v>0</v>
      </c>
      <c r="BJ348" s="20" t="s">
        <v>82</v>
      </c>
      <c r="BK348" s="233">
        <f>ROUND(P348*H348,2)</f>
        <v>0</v>
      </c>
      <c r="BL348" s="20" t="s">
        <v>202</v>
      </c>
      <c r="BM348" s="232" t="s">
        <v>3216</v>
      </c>
    </row>
    <row r="349" s="2" customFormat="1">
      <c r="A349" s="41"/>
      <c r="B349" s="42"/>
      <c r="C349" s="43"/>
      <c r="D349" s="234" t="s">
        <v>204</v>
      </c>
      <c r="E349" s="43"/>
      <c r="F349" s="235" t="s">
        <v>2935</v>
      </c>
      <c r="G349" s="43"/>
      <c r="H349" s="43"/>
      <c r="I349" s="236"/>
      <c r="J349" s="236"/>
      <c r="K349" s="43"/>
      <c r="L349" s="43"/>
      <c r="M349" s="47"/>
      <c r="N349" s="237"/>
      <c r="O349" s="238"/>
      <c r="P349" s="87"/>
      <c r="Q349" s="87"/>
      <c r="R349" s="87"/>
      <c r="S349" s="87"/>
      <c r="T349" s="87"/>
      <c r="U349" s="87"/>
      <c r="V349" s="87"/>
      <c r="W349" s="87"/>
      <c r="X349" s="88"/>
      <c r="Y349" s="41"/>
      <c r="Z349" s="41"/>
      <c r="AA349" s="41"/>
      <c r="AB349" s="41"/>
      <c r="AC349" s="41"/>
      <c r="AD349" s="41"/>
      <c r="AE349" s="41"/>
      <c r="AT349" s="20" t="s">
        <v>204</v>
      </c>
      <c r="AU349" s="20" t="s">
        <v>84</v>
      </c>
    </row>
    <row r="350" s="13" customFormat="1">
      <c r="A350" s="13"/>
      <c r="B350" s="239"/>
      <c r="C350" s="240"/>
      <c r="D350" s="241" t="s">
        <v>206</v>
      </c>
      <c r="E350" s="242" t="s">
        <v>20</v>
      </c>
      <c r="F350" s="243" t="s">
        <v>3217</v>
      </c>
      <c r="G350" s="240"/>
      <c r="H350" s="242" t="s">
        <v>20</v>
      </c>
      <c r="I350" s="244"/>
      <c r="J350" s="244"/>
      <c r="K350" s="240"/>
      <c r="L350" s="240"/>
      <c r="M350" s="245"/>
      <c r="N350" s="246"/>
      <c r="O350" s="247"/>
      <c r="P350" s="247"/>
      <c r="Q350" s="247"/>
      <c r="R350" s="247"/>
      <c r="S350" s="247"/>
      <c r="T350" s="247"/>
      <c r="U350" s="247"/>
      <c r="V350" s="247"/>
      <c r="W350" s="247"/>
      <c r="X350" s="248"/>
      <c r="Y350" s="13"/>
      <c r="Z350" s="13"/>
      <c r="AA350" s="13"/>
      <c r="AB350" s="13"/>
      <c r="AC350" s="13"/>
      <c r="AD350" s="13"/>
      <c r="AE350" s="13"/>
      <c r="AT350" s="249" t="s">
        <v>206</v>
      </c>
      <c r="AU350" s="249" t="s">
        <v>84</v>
      </c>
      <c r="AV350" s="13" t="s">
        <v>82</v>
      </c>
      <c r="AW350" s="13" t="s">
        <v>5</v>
      </c>
      <c r="AX350" s="13" t="s">
        <v>74</v>
      </c>
      <c r="AY350" s="249" t="s">
        <v>194</v>
      </c>
    </row>
    <row r="351" s="14" customFormat="1">
      <c r="A351" s="14"/>
      <c r="B351" s="250"/>
      <c r="C351" s="251"/>
      <c r="D351" s="241" t="s">
        <v>206</v>
      </c>
      <c r="E351" s="252" t="s">
        <v>20</v>
      </c>
      <c r="F351" s="253" t="s">
        <v>2949</v>
      </c>
      <c r="G351" s="251"/>
      <c r="H351" s="254">
        <v>0.14399999999999999</v>
      </c>
      <c r="I351" s="255"/>
      <c r="J351" s="255"/>
      <c r="K351" s="251"/>
      <c r="L351" s="251"/>
      <c r="M351" s="256"/>
      <c r="N351" s="257"/>
      <c r="O351" s="258"/>
      <c r="P351" s="258"/>
      <c r="Q351" s="258"/>
      <c r="R351" s="258"/>
      <c r="S351" s="258"/>
      <c r="T351" s="258"/>
      <c r="U351" s="258"/>
      <c r="V351" s="258"/>
      <c r="W351" s="258"/>
      <c r="X351" s="259"/>
      <c r="Y351" s="14"/>
      <c r="Z351" s="14"/>
      <c r="AA351" s="14"/>
      <c r="AB351" s="14"/>
      <c r="AC351" s="14"/>
      <c r="AD351" s="14"/>
      <c r="AE351" s="14"/>
      <c r="AT351" s="260" t="s">
        <v>206</v>
      </c>
      <c r="AU351" s="260" t="s">
        <v>84</v>
      </c>
      <c r="AV351" s="14" t="s">
        <v>84</v>
      </c>
      <c r="AW351" s="14" t="s">
        <v>5</v>
      </c>
      <c r="AX351" s="14" t="s">
        <v>74</v>
      </c>
      <c r="AY351" s="260" t="s">
        <v>194</v>
      </c>
    </row>
    <row r="352" s="13" customFormat="1">
      <c r="A352" s="13"/>
      <c r="B352" s="239"/>
      <c r="C352" s="240"/>
      <c r="D352" s="241" t="s">
        <v>206</v>
      </c>
      <c r="E352" s="242" t="s">
        <v>20</v>
      </c>
      <c r="F352" s="243" t="s">
        <v>2945</v>
      </c>
      <c r="G352" s="240"/>
      <c r="H352" s="242" t="s">
        <v>20</v>
      </c>
      <c r="I352" s="244"/>
      <c r="J352" s="244"/>
      <c r="K352" s="240"/>
      <c r="L352" s="240"/>
      <c r="M352" s="245"/>
      <c r="N352" s="246"/>
      <c r="O352" s="247"/>
      <c r="P352" s="247"/>
      <c r="Q352" s="247"/>
      <c r="R352" s="247"/>
      <c r="S352" s="247"/>
      <c r="T352" s="247"/>
      <c r="U352" s="247"/>
      <c r="V352" s="247"/>
      <c r="W352" s="247"/>
      <c r="X352" s="248"/>
      <c r="Y352" s="13"/>
      <c r="Z352" s="13"/>
      <c r="AA352" s="13"/>
      <c r="AB352" s="13"/>
      <c r="AC352" s="13"/>
      <c r="AD352" s="13"/>
      <c r="AE352" s="13"/>
      <c r="AT352" s="249" t="s">
        <v>206</v>
      </c>
      <c r="AU352" s="249" t="s">
        <v>84</v>
      </c>
      <c r="AV352" s="13" t="s">
        <v>82</v>
      </c>
      <c r="AW352" s="13" t="s">
        <v>5</v>
      </c>
      <c r="AX352" s="13" t="s">
        <v>74</v>
      </c>
      <c r="AY352" s="249" t="s">
        <v>194</v>
      </c>
    </row>
    <row r="353" s="14" customFormat="1">
      <c r="A353" s="14"/>
      <c r="B353" s="250"/>
      <c r="C353" s="251"/>
      <c r="D353" s="241" t="s">
        <v>206</v>
      </c>
      <c r="E353" s="252" t="s">
        <v>20</v>
      </c>
      <c r="F353" s="253" t="s">
        <v>3218</v>
      </c>
      <c r="G353" s="251"/>
      <c r="H353" s="254">
        <v>0.23200000000000001</v>
      </c>
      <c r="I353" s="255"/>
      <c r="J353" s="255"/>
      <c r="K353" s="251"/>
      <c r="L353" s="251"/>
      <c r="M353" s="256"/>
      <c r="N353" s="257"/>
      <c r="O353" s="258"/>
      <c r="P353" s="258"/>
      <c r="Q353" s="258"/>
      <c r="R353" s="258"/>
      <c r="S353" s="258"/>
      <c r="T353" s="258"/>
      <c r="U353" s="258"/>
      <c r="V353" s="258"/>
      <c r="W353" s="258"/>
      <c r="X353" s="259"/>
      <c r="Y353" s="14"/>
      <c r="Z353" s="14"/>
      <c r="AA353" s="14"/>
      <c r="AB353" s="14"/>
      <c r="AC353" s="14"/>
      <c r="AD353" s="14"/>
      <c r="AE353" s="14"/>
      <c r="AT353" s="260" t="s">
        <v>206</v>
      </c>
      <c r="AU353" s="260" t="s">
        <v>84</v>
      </c>
      <c r="AV353" s="14" t="s">
        <v>84</v>
      </c>
      <c r="AW353" s="14" t="s">
        <v>5</v>
      </c>
      <c r="AX353" s="14" t="s">
        <v>74</v>
      </c>
      <c r="AY353" s="260" t="s">
        <v>194</v>
      </c>
    </row>
    <row r="354" s="13" customFormat="1">
      <c r="A354" s="13"/>
      <c r="B354" s="239"/>
      <c r="C354" s="240"/>
      <c r="D354" s="241" t="s">
        <v>206</v>
      </c>
      <c r="E354" s="242" t="s">
        <v>20</v>
      </c>
      <c r="F354" s="243" t="s">
        <v>3219</v>
      </c>
      <c r="G354" s="240"/>
      <c r="H354" s="242" t="s">
        <v>20</v>
      </c>
      <c r="I354" s="244"/>
      <c r="J354" s="244"/>
      <c r="K354" s="240"/>
      <c r="L354" s="240"/>
      <c r="M354" s="245"/>
      <c r="N354" s="246"/>
      <c r="O354" s="247"/>
      <c r="P354" s="247"/>
      <c r="Q354" s="247"/>
      <c r="R354" s="247"/>
      <c r="S354" s="247"/>
      <c r="T354" s="247"/>
      <c r="U354" s="247"/>
      <c r="V354" s="247"/>
      <c r="W354" s="247"/>
      <c r="X354" s="248"/>
      <c r="Y354" s="13"/>
      <c r="Z354" s="13"/>
      <c r="AA354" s="13"/>
      <c r="AB354" s="13"/>
      <c r="AC354" s="13"/>
      <c r="AD354" s="13"/>
      <c r="AE354" s="13"/>
      <c r="AT354" s="249" t="s">
        <v>206</v>
      </c>
      <c r="AU354" s="249" t="s">
        <v>84</v>
      </c>
      <c r="AV354" s="13" t="s">
        <v>82</v>
      </c>
      <c r="AW354" s="13" t="s">
        <v>5</v>
      </c>
      <c r="AX354" s="13" t="s">
        <v>74</v>
      </c>
      <c r="AY354" s="249" t="s">
        <v>194</v>
      </c>
    </row>
    <row r="355" s="14" customFormat="1">
      <c r="A355" s="14"/>
      <c r="B355" s="250"/>
      <c r="C355" s="251"/>
      <c r="D355" s="241" t="s">
        <v>206</v>
      </c>
      <c r="E355" s="252" t="s">
        <v>20</v>
      </c>
      <c r="F355" s="253" t="s">
        <v>3220</v>
      </c>
      <c r="G355" s="251"/>
      <c r="H355" s="254">
        <v>0.01</v>
      </c>
      <c r="I355" s="255"/>
      <c r="J355" s="255"/>
      <c r="K355" s="251"/>
      <c r="L355" s="251"/>
      <c r="M355" s="256"/>
      <c r="N355" s="257"/>
      <c r="O355" s="258"/>
      <c r="P355" s="258"/>
      <c r="Q355" s="258"/>
      <c r="R355" s="258"/>
      <c r="S355" s="258"/>
      <c r="T355" s="258"/>
      <c r="U355" s="258"/>
      <c r="V355" s="258"/>
      <c r="W355" s="258"/>
      <c r="X355" s="259"/>
      <c r="Y355" s="14"/>
      <c r="Z355" s="14"/>
      <c r="AA355" s="14"/>
      <c r="AB355" s="14"/>
      <c r="AC355" s="14"/>
      <c r="AD355" s="14"/>
      <c r="AE355" s="14"/>
      <c r="AT355" s="260" t="s">
        <v>206</v>
      </c>
      <c r="AU355" s="260" t="s">
        <v>84</v>
      </c>
      <c r="AV355" s="14" t="s">
        <v>84</v>
      </c>
      <c r="AW355" s="14" t="s">
        <v>5</v>
      </c>
      <c r="AX355" s="14" t="s">
        <v>74</v>
      </c>
      <c r="AY355" s="260" t="s">
        <v>194</v>
      </c>
    </row>
    <row r="356" s="13" customFormat="1">
      <c r="A356" s="13"/>
      <c r="B356" s="239"/>
      <c r="C356" s="240"/>
      <c r="D356" s="241" t="s">
        <v>206</v>
      </c>
      <c r="E356" s="242" t="s">
        <v>20</v>
      </c>
      <c r="F356" s="243" t="s">
        <v>2941</v>
      </c>
      <c r="G356" s="240"/>
      <c r="H356" s="242" t="s">
        <v>20</v>
      </c>
      <c r="I356" s="244"/>
      <c r="J356" s="244"/>
      <c r="K356" s="240"/>
      <c r="L356" s="240"/>
      <c r="M356" s="245"/>
      <c r="N356" s="246"/>
      <c r="O356" s="247"/>
      <c r="P356" s="247"/>
      <c r="Q356" s="247"/>
      <c r="R356" s="247"/>
      <c r="S356" s="247"/>
      <c r="T356" s="247"/>
      <c r="U356" s="247"/>
      <c r="V356" s="247"/>
      <c r="W356" s="247"/>
      <c r="X356" s="248"/>
      <c r="Y356" s="13"/>
      <c r="Z356" s="13"/>
      <c r="AA356" s="13"/>
      <c r="AB356" s="13"/>
      <c r="AC356" s="13"/>
      <c r="AD356" s="13"/>
      <c r="AE356" s="13"/>
      <c r="AT356" s="249" t="s">
        <v>206</v>
      </c>
      <c r="AU356" s="249" t="s">
        <v>84</v>
      </c>
      <c r="AV356" s="13" t="s">
        <v>82</v>
      </c>
      <c r="AW356" s="13" t="s">
        <v>5</v>
      </c>
      <c r="AX356" s="13" t="s">
        <v>74</v>
      </c>
      <c r="AY356" s="249" t="s">
        <v>194</v>
      </c>
    </row>
    <row r="357" s="14" customFormat="1">
      <c r="A357" s="14"/>
      <c r="B357" s="250"/>
      <c r="C357" s="251"/>
      <c r="D357" s="241" t="s">
        <v>206</v>
      </c>
      <c r="E357" s="252" t="s">
        <v>20</v>
      </c>
      <c r="F357" s="253" t="s">
        <v>3221</v>
      </c>
      <c r="G357" s="251"/>
      <c r="H357" s="254">
        <v>0.066000000000000003</v>
      </c>
      <c r="I357" s="255"/>
      <c r="J357" s="255"/>
      <c r="K357" s="251"/>
      <c r="L357" s="251"/>
      <c r="M357" s="256"/>
      <c r="N357" s="257"/>
      <c r="O357" s="258"/>
      <c r="P357" s="258"/>
      <c r="Q357" s="258"/>
      <c r="R357" s="258"/>
      <c r="S357" s="258"/>
      <c r="T357" s="258"/>
      <c r="U357" s="258"/>
      <c r="V357" s="258"/>
      <c r="W357" s="258"/>
      <c r="X357" s="259"/>
      <c r="Y357" s="14"/>
      <c r="Z357" s="14"/>
      <c r="AA357" s="14"/>
      <c r="AB357" s="14"/>
      <c r="AC357" s="14"/>
      <c r="AD357" s="14"/>
      <c r="AE357" s="14"/>
      <c r="AT357" s="260" t="s">
        <v>206</v>
      </c>
      <c r="AU357" s="260" t="s">
        <v>84</v>
      </c>
      <c r="AV357" s="14" t="s">
        <v>84</v>
      </c>
      <c r="AW357" s="14" t="s">
        <v>5</v>
      </c>
      <c r="AX357" s="14" t="s">
        <v>74</v>
      </c>
      <c r="AY357" s="260" t="s">
        <v>194</v>
      </c>
    </row>
    <row r="358" s="13" customFormat="1">
      <c r="A358" s="13"/>
      <c r="B358" s="239"/>
      <c r="C358" s="240"/>
      <c r="D358" s="241" t="s">
        <v>206</v>
      </c>
      <c r="E358" s="242" t="s">
        <v>20</v>
      </c>
      <c r="F358" s="243" t="s">
        <v>2943</v>
      </c>
      <c r="G358" s="240"/>
      <c r="H358" s="242" t="s">
        <v>20</v>
      </c>
      <c r="I358" s="244"/>
      <c r="J358" s="244"/>
      <c r="K358" s="240"/>
      <c r="L358" s="240"/>
      <c r="M358" s="245"/>
      <c r="N358" s="246"/>
      <c r="O358" s="247"/>
      <c r="P358" s="247"/>
      <c r="Q358" s="247"/>
      <c r="R358" s="247"/>
      <c r="S358" s="247"/>
      <c r="T358" s="247"/>
      <c r="U358" s="247"/>
      <c r="V358" s="247"/>
      <c r="W358" s="247"/>
      <c r="X358" s="248"/>
      <c r="Y358" s="13"/>
      <c r="Z358" s="13"/>
      <c r="AA358" s="13"/>
      <c r="AB358" s="13"/>
      <c r="AC358" s="13"/>
      <c r="AD358" s="13"/>
      <c r="AE358" s="13"/>
      <c r="AT358" s="249" t="s">
        <v>206</v>
      </c>
      <c r="AU358" s="249" t="s">
        <v>84</v>
      </c>
      <c r="AV358" s="13" t="s">
        <v>82</v>
      </c>
      <c r="AW358" s="13" t="s">
        <v>5</v>
      </c>
      <c r="AX358" s="13" t="s">
        <v>74</v>
      </c>
      <c r="AY358" s="249" t="s">
        <v>194</v>
      </c>
    </row>
    <row r="359" s="14" customFormat="1">
      <c r="A359" s="14"/>
      <c r="B359" s="250"/>
      <c r="C359" s="251"/>
      <c r="D359" s="241" t="s">
        <v>206</v>
      </c>
      <c r="E359" s="252" t="s">
        <v>20</v>
      </c>
      <c r="F359" s="253" t="s">
        <v>3222</v>
      </c>
      <c r="G359" s="251"/>
      <c r="H359" s="254">
        <v>0.029000000000000001</v>
      </c>
      <c r="I359" s="255"/>
      <c r="J359" s="255"/>
      <c r="K359" s="251"/>
      <c r="L359" s="251"/>
      <c r="M359" s="256"/>
      <c r="N359" s="257"/>
      <c r="O359" s="258"/>
      <c r="P359" s="258"/>
      <c r="Q359" s="258"/>
      <c r="R359" s="258"/>
      <c r="S359" s="258"/>
      <c r="T359" s="258"/>
      <c r="U359" s="258"/>
      <c r="V359" s="258"/>
      <c r="W359" s="258"/>
      <c r="X359" s="259"/>
      <c r="Y359" s="14"/>
      <c r="Z359" s="14"/>
      <c r="AA359" s="14"/>
      <c r="AB359" s="14"/>
      <c r="AC359" s="14"/>
      <c r="AD359" s="14"/>
      <c r="AE359" s="14"/>
      <c r="AT359" s="260" t="s">
        <v>206</v>
      </c>
      <c r="AU359" s="260" t="s">
        <v>84</v>
      </c>
      <c r="AV359" s="14" t="s">
        <v>84</v>
      </c>
      <c r="AW359" s="14" t="s">
        <v>5</v>
      </c>
      <c r="AX359" s="14" t="s">
        <v>74</v>
      </c>
      <c r="AY359" s="260" t="s">
        <v>194</v>
      </c>
    </row>
    <row r="360" s="15" customFormat="1">
      <c r="A360" s="15"/>
      <c r="B360" s="261"/>
      <c r="C360" s="262"/>
      <c r="D360" s="241" t="s">
        <v>206</v>
      </c>
      <c r="E360" s="263" t="s">
        <v>20</v>
      </c>
      <c r="F360" s="264" t="s">
        <v>210</v>
      </c>
      <c r="G360" s="262"/>
      <c r="H360" s="265">
        <v>0.48100000000000004</v>
      </c>
      <c r="I360" s="266"/>
      <c r="J360" s="266"/>
      <c r="K360" s="262"/>
      <c r="L360" s="262"/>
      <c r="M360" s="267"/>
      <c r="N360" s="268"/>
      <c r="O360" s="269"/>
      <c r="P360" s="269"/>
      <c r="Q360" s="269"/>
      <c r="R360" s="269"/>
      <c r="S360" s="269"/>
      <c r="T360" s="269"/>
      <c r="U360" s="269"/>
      <c r="V360" s="269"/>
      <c r="W360" s="269"/>
      <c r="X360" s="270"/>
      <c r="Y360" s="15"/>
      <c r="Z360" s="15"/>
      <c r="AA360" s="15"/>
      <c r="AB360" s="15"/>
      <c r="AC360" s="15"/>
      <c r="AD360" s="15"/>
      <c r="AE360" s="15"/>
      <c r="AT360" s="271" t="s">
        <v>206</v>
      </c>
      <c r="AU360" s="271" t="s">
        <v>84</v>
      </c>
      <c r="AV360" s="15" t="s">
        <v>202</v>
      </c>
      <c r="AW360" s="15" t="s">
        <v>5</v>
      </c>
      <c r="AX360" s="15" t="s">
        <v>82</v>
      </c>
      <c r="AY360" s="271" t="s">
        <v>194</v>
      </c>
    </row>
    <row r="361" s="2" customFormat="1" ht="24.15" customHeight="1">
      <c r="A361" s="41"/>
      <c r="B361" s="42"/>
      <c r="C361" s="220" t="s">
        <v>324</v>
      </c>
      <c r="D361" s="220" t="s">
        <v>197</v>
      </c>
      <c r="E361" s="221" t="s">
        <v>2950</v>
      </c>
      <c r="F361" s="222" t="s">
        <v>261</v>
      </c>
      <c r="G361" s="223" t="s">
        <v>262</v>
      </c>
      <c r="H361" s="224">
        <v>40.244</v>
      </c>
      <c r="I361" s="225"/>
      <c r="J361" s="225"/>
      <c r="K361" s="226">
        <f>ROUND(P361*H361,2)</f>
        <v>0</v>
      </c>
      <c r="L361" s="222" t="s">
        <v>201</v>
      </c>
      <c r="M361" s="47"/>
      <c r="N361" s="227" t="s">
        <v>20</v>
      </c>
      <c r="O361" s="228" t="s">
        <v>43</v>
      </c>
      <c r="P361" s="229">
        <f>I361+J361</f>
        <v>0</v>
      </c>
      <c r="Q361" s="229">
        <f>ROUND(I361*H361,2)</f>
        <v>0</v>
      </c>
      <c r="R361" s="229">
        <f>ROUND(J361*H361,2)</f>
        <v>0</v>
      </c>
      <c r="S361" s="87"/>
      <c r="T361" s="230">
        <f>S361*H361</f>
        <v>0</v>
      </c>
      <c r="U361" s="230">
        <v>0</v>
      </c>
      <c r="V361" s="230">
        <f>U361*H361</f>
        <v>0</v>
      </c>
      <c r="W361" s="230">
        <v>0</v>
      </c>
      <c r="X361" s="231">
        <f>W361*H361</f>
        <v>0</v>
      </c>
      <c r="Y361" s="41"/>
      <c r="Z361" s="41"/>
      <c r="AA361" s="41"/>
      <c r="AB361" s="41"/>
      <c r="AC361" s="41"/>
      <c r="AD361" s="41"/>
      <c r="AE361" s="41"/>
      <c r="AR361" s="232" t="s">
        <v>202</v>
      </c>
      <c r="AT361" s="232" t="s">
        <v>197</v>
      </c>
      <c r="AU361" s="232" t="s">
        <v>84</v>
      </c>
      <c r="AY361" s="20" t="s">
        <v>194</v>
      </c>
      <c r="BE361" s="233">
        <f>IF(O361="základní",K361,0)</f>
        <v>0</v>
      </c>
      <c r="BF361" s="233">
        <f>IF(O361="snížená",K361,0)</f>
        <v>0</v>
      </c>
      <c r="BG361" s="233">
        <f>IF(O361="zákl. přenesená",K361,0)</f>
        <v>0</v>
      </c>
      <c r="BH361" s="233">
        <f>IF(O361="sníž. přenesená",K361,0)</f>
        <v>0</v>
      </c>
      <c r="BI361" s="233">
        <f>IF(O361="nulová",K361,0)</f>
        <v>0</v>
      </c>
      <c r="BJ361" s="20" t="s">
        <v>82</v>
      </c>
      <c r="BK361" s="233">
        <f>ROUND(P361*H361,2)</f>
        <v>0</v>
      </c>
      <c r="BL361" s="20" t="s">
        <v>202</v>
      </c>
      <c r="BM361" s="232" t="s">
        <v>3223</v>
      </c>
    </row>
    <row r="362" s="2" customFormat="1">
      <c r="A362" s="41"/>
      <c r="B362" s="42"/>
      <c r="C362" s="43"/>
      <c r="D362" s="234" t="s">
        <v>204</v>
      </c>
      <c r="E362" s="43"/>
      <c r="F362" s="235" t="s">
        <v>2952</v>
      </c>
      <c r="G362" s="43"/>
      <c r="H362" s="43"/>
      <c r="I362" s="236"/>
      <c r="J362" s="236"/>
      <c r="K362" s="43"/>
      <c r="L362" s="43"/>
      <c r="M362" s="47"/>
      <c r="N362" s="237"/>
      <c r="O362" s="238"/>
      <c r="P362" s="87"/>
      <c r="Q362" s="87"/>
      <c r="R362" s="87"/>
      <c r="S362" s="87"/>
      <c r="T362" s="87"/>
      <c r="U362" s="87"/>
      <c r="V362" s="87"/>
      <c r="W362" s="87"/>
      <c r="X362" s="88"/>
      <c r="Y362" s="41"/>
      <c r="Z362" s="41"/>
      <c r="AA362" s="41"/>
      <c r="AB362" s="41"/>
      <c r="AC362" s="41"/>
      <c r="AD362" s="41"/>
      <c r="AE362" s="41"/>
      <c r="AT362" s="20" t="s">
        <v>204</v>
      </c>
      <c r="AU362" s="20" t="s">
        <v>84</v>
      </c>
    </row>
    <row r="363" s="13" customFormat="1">
      <c r="A363" s="13"/>
      <c r="B363" s="239"/>
      <c r="C363" s="240"/>
      <c r="D363" s="241" t="s">
        <v>206</v>
      </c>
      <c r="E363" s="242" t="s">
        <v>20</v>
      </c>
      <c r="F363" s="243" t="s">
        <v>2953</v>
      </c>
      <c r="G363" s="240"/>
      <c r="H363" s="242" t="s">
        <v>20</v>
      </c>
      <c r="I363" s="244"/>
      <c r="J363" s="244"/>
      <c r="K363" s="240"/>
      <c r="L363" s="240"/>
      <c r="M363" s="245"/>
      <c r="N363" s="246"/>
      <c r="O363" s="247"/>
      <c r="P363" s="247"/>
      <c r="Q363" s="247"/>
      <c r="R363" s="247"/>
      <c r="S363" s="247"/>
      <c r="T363" s="247"/>
      <c r="U363" s="247"/>
      <c r="V363" s="247"/>
      <c r="W363" s="247"/>
      <c r="X363" s="248"/>
      <c r="Y363" s="13"/>
      <c r="Z363" s="13"/>
      <c r="AA363" s="13"/>
      <c r="AB363" s="13"/>
      <c r="AC363" s="13"/>
      <c r="AD363" s="13"/>
      <c r="AE363" s="13"/>
      <c r="AT363" s="249" t="s">
        <v>206</v>
      </c>
      <c r="AU363" s="249" t="s">
        <v>84</v>
      </c>
      <c r="AV363" s="13" t="s">
        <v>82</v>
      </c>
      <c r="AW363" s="13" t="s">
        <v>5</v>
      </c>
      <c r="AX363" s="13" t="s">
        <v>74</v>
      </c>
      <c r="AY363" s="249" t="s">
        <v>194</v>
      </c>
    </row>
    <row r="364" s="14" customFormat="1">
      <c r="A364" s="14"/>
      <c r="B364" s="250"/>
      <c r="C364" s="251"/>
      <c r="D364" s="241" t="s">
        <v>206</v>
      </c>
      <c r="E364" s="252" t="s">
        <v>20</v>
      </c>
      <c r="F364" s="253" t="s">
        <v>3224</v>
      </c>
      <c r="G364" s="251"/>
      <c r="H364" s="254">
        <v>25.899000000000001</v>
      </c>
      <c r="I364" s="255"/>
      <c r="J364" s="255"/>
      <c r="K364" s="251"/>
      <c r="L364" s="251"/>
      <c r="M364" s="256"/>
      <c r="N364" s="257"/>
      <c r="O364" s="258"/>
      <c r="P364" s="258"/>
      <c r="Q364" s="258"/>
      <c r="R364" s="258"/>
      <c r="S364" s="258"/>
      <c r="T364" s="258"/>
      <c r="U364" s="258"/>
      <c r="V364" s="258"/>
      <c r="W364" s="258"/>
      <c r="X364" s="259"/>
      <c r="Y364" s="14"/>
      <c r="Z364" s="14"/>
      <c r="AA364" s="14"/>
      <c r="AB364" s="14"/>
      <c r="AC364" s="14"/>
      <c r="AD364" s="14"/>
      <c r="AE364" s="14"/>
      <c r="AT364" s="260" t="s">
        <v>206</v>
      </c>
      <c r="AU364" s="260" t="s">
        <v>84</v>
      </c>
      <c r="AV364" s="14" t="s">
        <v>84</v>
      </c>
      <c r="AW364" s="14" t="s">
        <v>5</v>
      </c>
      <c r="AX364" s="14" t="s">
        <v>74</v>
      </c>
      <c r="AY364" s="260" t="s">
        <v>194</v>
      </c>
    </row>
    <row r="365" s="13" customFormat="1">
      <c r="A365" s="13"/>
      <c r="B365" s="239"/>
      <c r="C365" s="240"/>
      <c r="D365" s="241" t="s">
        <v>206</v>
      </c>
      <c r="E365" s="242" t="s">
        <v>20</v>
      </c>
      <c r="F365" s="243" t="s">
        <v>3225</v>
      </c>
      <c r="G365" s="240"/>
      <c r="H365" s="242" t="s">
        <v>20</v>
      </c>
      <c r="I365" s="244"/>
      <c r="J365" s="244"/>
      <c r="K365" s="240"/>
      <c r="L365" s="240"/>
      <c r="M365" s="245"/>
      <c r="N365" s="246"/>
      <c r="O365" s="247"/>
      <c r="P365" s="247"/>
      <c r="Q365" s="247"/>
      <c r="R365" s="247"/>
      <c r="S365" s="247"/>
      <c r="T365" s="247"/>
      <c r="U365" s="247"/>
      <c r="V365" s="247"/>
      <c r="W365" s="247"/>
      <c r="X365" s="248"/>
      <c r="Y365" s="13"/>
      <c r="Z365" s="13"/>
      <c r="AA365" s="13"/>
      <c r="AB365" s="13"/>
      <c r="AC365" s="13"/>
      <c r="AD365" s="13"/>
      <c r="AE365" s="13"/>
      <c r="AT365" s="249" t="s">
        <v>206</v>
      </c>
      <c r="AU365" s="249" t="s">
        <v>84</v>
      </c>
      <c r="AV365" s="13" t="s">
        <v>82</v>
      </c>
      <c r="AW365" s="13" t="s">
        <v>5</v>
      </c>
      <c r="AX365" s="13" t="s">
        <v>74</v>
      </c>
      <c r="AY365" s="249" t="s">
        <v>194</v>
      </c>
    </row>
    <row r="366" s="14" customFormat="1">
      <c r="A366" s="14"/>
      <c r="B366" s="250"/>
      <c r="C366" s="251"/>
      <c r="D366" s="241" t="s">
        <v>206</v>
      </c>
      <c r="E366" s="252" t="s">
        <v>20</v>
      </c>
      <c r="F366" s="253" t="s">
        <v>3226</v>
      </c>
      <c r="G366" s="251"/>
      <c r="H366" s="254">
        <v>13.646000000000001</v>
      </c>
      <c r="I366" s="255"/>
      <c r="J366" s="255"/>
      <c r="K366" s="251"/>
      <c r="L366" s="251"/>
      <c r="M366" s="256"/>
      <c r="N366" s="257"/>
      <c r="O366" s="258"/>
      <c r="P366" s="258"/>
      <c r="Q366" s="258"/>
      <c r="R366" s="258"/>
      <c r="S366" s="258"/>
      <c r="T366" s="258"/>
      <c r="U366" s="258"/>
      <c r="V366" s="258"/>
      <c r="W366" s="258"/>
      <c r="X366" s="259"/>
      <c r="Y366" s="14"/>
      <c r="Z366" s="14"/>
      <c r="AA366" s="14"/>
      <c r="AB366" s="14"/>
      <c r="AC366" s="14"/>
      <c r="AD366" s="14"/>
      <c r="AE366" s="14"/>
      <c r="AT366" s="260" t="s">
        <v>206</v>
      </c>
      <c r="AU366" s="260" t="s">
        <v>84</v>
      </c>
      <c r="AV366" s="14" t="s">
        <v>84</v>
      </c>
      <c r="AW366" s="14" t="s">
        <v>5</v>
      </c>
      <c r="AX366" s="14" t="s">
        <v>74</v>
      </c>
      <c r="AY366" s="260" t="s">
        <v>194</v>
      </c>
    </row>
    <row r="367" s="13" customFormat="1">
      <c r="A367" s="13"/>
      <c r="B367" s="239"/>
      <c r="C367" s="240"/>
      <c r="D367" s="241" t="s">
        <v>206</v>
      </c>
      <c r="E367" s="242" t="s">
        <v>20</v>
      </c>
      <c r="F367" s="243" t="s">
        <v>2885</v>
      </c>
      <c r="G367" s="240"/>
      <c r="H367" s="242" t="s">
        <v>20</v>
      </c>
      <c r="I367" s="244"/>
      <c r="J367" s="244"/>
      <c r="K367" s="240"/>
      <c r="L367" s="240"/>
      <c r="M367" s="245"/>
      <c r="N367" s="246"/>
      <c r="O367" s="247"/>
      <c r="P367" s="247"/>
      <c r="Q367" s="247"/>
      <c r="R367" s="247"/>
      <c r="S367" s="247"/>
      <c r="T367" s="247"/>
      <c r="U367" s="247"/>
      <c r="V367" s="247"/>
      <c r="W367" s="247"/>
      <c r="X367" s="248"/>
      <c r="Y367" s="13"/>
      <c r="Z367" s="13"/>
      <c r="AA367" s="13"/>
      <c r="AB367" s="13"/>
      <c r="AC367" s="13"/>
      <c r="AD367" s="13"/>
      <c r="AE367" s="13"/>
      <c r="AT367" s="249" t="s">
        <v>206</v>
      </c>
      <c r="AU367" s="249" t="s">
        <v>84</v>
      </c>
      <c r="AV367" s="13" t="s">
        <v>82</v>
      </c>
      <c r="AW367" s="13" t="s">
        <v>5</v>
      </c>
      <c r="AX367" s="13" t="s">
        <v>74</v>
      </c>
      <c r="AY367" s="249" t="s">
        <v>194</v>
      </c>
    </row>
    <row r="368" s="14" customFormat="1">
      <c r="A368" s="14"/>
      <c r="B368" s="250"/>
      <c r="C368" s="251"/>
      <c r="D368" s="241" t="s">
        <v>206</v>
      </c>
      <c r="E368" s="252" t="s">
        <v>20</v>
      </c>
      <c r="F368" s="253" t="s">
        <v>3227</v>
      </c>
      <c r="G368" s="251"/>
      <c r="H368" s="254">
        <v>0.69899999999999995</v>
      </c>
      <c r="I368" s="255"/>
      <c r="J368" s="255"/>
      <c r="K368" s="251"/>
      <c r="L368" s="251"/>
      <c r="M368" s="256"/>
      <c r="N368" s="257"/>
      <c r="O368" s="258"/>
      <c r="P368" s="258"/>
      <c r="Q368" s="258"/>
      <c r="R368" s="258"/>
      <c r="S368" s="258"/>
      <c r="T368" s="258"/>
      <c r="U368" s="258"/>
      <c r="V368" s="258"/>
      <c r="W368" s="258"/>
      <c r="X368" s="259"/>
      <c r="Y368" s="14"/>
      <c r="Z368" s="14"/>
      <c r="AA368" s="14"/>
      <c r="AB368" s="14"/>
      <c r="AC368" s="14"/>
      <c r="AD368" s="14"/>
      <c r="AE368" s="14"/>
      <c r="AT368" s="260" t="s">
        <v>206</v>
      </c>
      <c r="AU368" s="260" t="s">
        <v>84</v>
      </c>
      <c r="AV368" s="14" t="s">
        <v>84</v>
      </c>
      <c r="AW368" s="14" t="s">
        <v>5</v>
      </c>
      <c r="AX368" s="14" t="s">
        <v>74</v>
      </c>
      <c r="AY368" s="260" t="s">
        <v>194</v>
      </c>
    </row>
    <row r="369" s="15" customFormat="1">
      <c r="A369" s="15"/>
      <c r="B369" s="261"/>
      <c r="C369" s="262"/>
      <c r="D369" s="241" t="s">
        <v>206</v>
      </c>
      <c r="E369" s="263" t="s">
        <v>20</v>
      </c>
      <c r="F369" s="264" t="s">
        <v>210</v>
      </c>
      <c r="G369" s="262"/>
      <c r="H369" s="265">
        <v>40.244</v>
      </c>
      <c r="I369" s="266"/>
      <c r="J369" s="266"/>
      <c r="K369" s="262"/>
      <c r="L369" s="262"/>
      <c r="M369" s="267"/>
      <c r="N369" s="268"/>
      <c r="O369" s="269"/>
      <c r="P369" s="269"/>
      <c r="Q369" s="269"/>
      <c r="R369" s="269"/>
      <c r="S369" s="269"/>
      <c r="T369" s="269"/>
      <c r="U369" s="269"/>
      <c r="V369" s="269"/>
      <c r="W369" s="269"/>
      <c r="X369" s="270"/>
      <c r="Y369" s="15"/>
      <c r="Z369" s="15"/>
      <c r="AA369" s="15"/>
      <c r="AB369" s="15"/>
      <c r="AC369" s="15"/>
      <c r="AD369" s="15"/>
      <c r="AE369" s="15"/>
      <c r="AT369" s="271" t="s">
        <v>206</v>
      </c>
      <c r="AU369" s="271" t="s">
        <v>84</v>
      </c>
      <c r="AV369" s="15" t="s">
        <v>202</v>
      </c>
      <c r="AW369" s="15" t="s">
        <v>5</v>
      </c>
      <c r="AX369" s="15" t="s">
        <v>82</v>
      </c>
      <c r="AY369" s="271" t="s">
        <v>194</v>
      </c>
    </row>
    <row r="370" s="2" customFormat="1" ht="24.15" customHeight="1">
      <c r="A370" s="41"/>
      <c r="B370" s="42"/>
      <c r="C370" s="220" t="s">
        <v>331</v>
      </c>
      <c r="D370" s="220" t="s">
        <v>197</v>
      </c>
      <c r="E370" s="221" t="s">
        <v>2958</v>
      </c>
      <c r="F370" s="222" t="s">
        <v>2959</v>
      </c>
      <c r="G370" s="223" t="s">
        <v>262</v>
      </c>
      <c r="H370" s="224">
        <v>8.4199999999999999</v>
      </c>
      <c r="I370" s="225"/>
      <c r="J370" s="225"/>
      <c r="K370" s="226">
        <f>ROUND(P370*H370,2)</f>
        <v>0</v>
      </c>
      <c r="L370" s="222" t="s">
        <v>201</v>
      </c>
      <c r="M370" s="47"/>
      <c r="N370" s="227" t="s">
        <v>20</v>
      </c>
      <c r="O370" s="228" t="s">
        <v>43</v>
      </c>
      <c r="P370" s="229">
        <f>I370+J370</f>
        <v>0</v>
      </c>
      <c r="Q370" s="229">
        <f>ROUND(I370*H370,2)</f>
        <v>0</v>
      </c>
      <c r="R370" s="229">
        <f>ROUND(J370*H370,2)</f>
        <v>0</v>
      </c>
      <c r="S370" s="87"/>
      <c r="T370" s="230">
        <f>S370*H370</f>
        <v>0</v>
      </c>
      <c r="U370" s="230">
        <v>0</v>
      </c>
      <c r="V370" s="230">
        <f>U370*H370</f>
        <v>0</v>
      </c>
      <c r="W370" s="230">
        <v>0</v>
      </c>
      <c r="X370" s="231">
        <f>W370*H370</f>
        <v>0</v>
      </c>
      <c r="Y370" s="41"/>
      <c r="Z370" s="41"/>
      <c r="AA370" s="41"/>
      <c r="AB370" s="41"/>
      <c r="AC370" s="41"/>
      <c r="AD370" s="41"/>
      <c r="AE370" s="41"/>
      <c r="AR370" s="232" t="s">
        <v>202</v>
      </c>
      <c r="AT370" s="232" t="s">
        <v>197</v>
      </c>
      <c r="AU370" s="232" t="s">
        <v>84</v>
      </c>
      <c r="AY370" s="20" t="s">
        <v>194</v>
      </c>
      <c r="BE370" s="233">
        <f>IF(O370="základní",K370,0)</f>
        <v>0</v>
      </c>
      <c r="BF370" s="233">
        <f>IF(O370="snížená",K370,0)</f>
        <v>0</v>
      </c>
      <c r="BG370" s="233">
        <f>IF(O370="zákl. přenesená",K370,0)</f>
        <v>0</v>
      </c>
      <c r="BH370" s="233">
        <f>IF(O370="sníž. přenesená",K370,0)</f>
        <v>0</v>
      </c>
      <c r="BI370" s="233">
        <f>IF(O370="nulová",K370,0)</f>
        <v>0</v>
      </c>
      <c r="BJ370" s="20" t="s">
        <v>82</v>
      </c>
      <c r="BK370" s="233">
        <f>ROUND(P370*H370,2)</f>
        <v>0</v>
      </c>
      <c r="BL370" s="20" t="s">
        <v>202</v>
      </c>
      <c r="BM370" s="232" t="s">
        <v>3228</v>
      </c>
    </row>
    <row r="371" s="2" customFormat="1">
      <c r="A371" s="41"/>
      <c r="B371" s="42"/>
      <c r="C371" s="43"/>
      <c r="D371" s="234" t="s">
        <v>204</v>
      </c>
      <c r="E371" s="43"/>
      <c r="F371" s="235" t="s">
        <v>2961</v>
      </c>
      <c r="G371" s="43"/>
      <c r="H371" s="43"/>
      <c r="I371" s="236"/>
      <c r="J371" s="236"/>
      <c r="K371" s="43"/>
      <c r="L371" s="43"/>
      <c r="M371" s="47"/>
      <c r="N371" s="237"/>
      <c r="O371" s="238"/>
      <c r="P371" s="87"/>
      <c r="Q371" s="87"/>
      <c r="R371" s="87"/>
      <c r="S371" s="87"/>
      <c r="T371" s="87"/>
      <c r="U371" s="87"/>
      <c r="V371" s="87"/>
      <c r="W371" s="87"/>
      <c r="X371" s="88"/>
      <c r="Y371" s="41"/>
      <c r="Z371" s="41"/>
      <c r="AA371" s="41"/>
      <c r="AB371" s="41"/>
      <c r="AC371" s="41"/>
      <c r="AD371" s="41"/>
      <c r="AE371" s="41"/>
      <c r="AT371" s="20" t="s">
        <v>204</v>
      </c>
      <c r="AU371" s="20" t="s">
        <v>84</v>
      </c>
    </row>
    <row r="372" s="13" customFormat="1">
      <c r="A372" s="13"/>
      <c r="B372" s="239"/>
      <c r="C372" s="240"/>
      <c r="D372" s="241" t="s">
        <v>206</v>
      </c>
      <c r="E372" s="242" t="s">
        <v>20</v>
      </c>
      <c r="F372" s="243" t="s">
        <v>2879</v>
      </c>
      <c r="G372" s="240"/>
      <c r="H372" s="242" t="s">
        <v>20</v>
      </c>
      <c r="I372" s="244"/>
      <c r="J372" s="244"/>
      <c r="K372" s="240"/>
      <c r="L372" s="240"/>
      <c r="M372" s="245"/>
      <c r="N372" s="246"/>
      <c r="O372" s="247"/>
      <c r="P372" s="247"/>
      <c r="Q372" s="247"/>
      <c r="R372" s="247"/>
      <c r="S372" s="247"/>
      <c r="T372" s="247"/>
      <c r="U372" s="247"/>
      <c r="V372" s="247"/>
      <c r="W372" s="247"/>
      <c r="X372" s="248"/>
      <c r="Y372" s="13"/>
      <c r="Z372" s="13"/>
      <c r="AA372" s="13"/>
      <c r="AB372" s="13"/>
      <c r="AC372" s="13"/>
      <c r="AD372" s="13"/>
      <c r="AE372" s="13"/>
      <c r="AT372" s="249" t="s">
        <v>206</v>
      </c>
      <c r="AU372" s="249" t="s">
        <v>84</v>
      </c>
      <c r="AV372" s="13" t="s">
        <v>82</v>
      </c>
      <c r="AW372" s="13" t="s">
        <v>5</v>
      </c>
      <c r="AX372" s="13" t="s">
        <v>74</v>
      </c>
      <c r="AY372" s="249" t="s">
        <v>194</v>
      </c>
    </row>
    <row r="373" s="14" customFormat="1">
      <c r="A373" s="14"/>
      <c r="B373" s="250"/>
      <c r="C373" s="251"/>
      <c r="D373" s="241" t="s">
        <v>206</v>
      </c>
      <c r="E373" s="252" t="s">
        <v>20</v>
      </c>
      <c r="F373" s="253" t="s">
        <v>3229</v>
      </c>
      <c r="G373" s="251"/>
      <c r="H373" s="254">
        <v>0.44600000000000001</v>
      </c>
      <c r="I373" s="255"/>
      <c r="J373" s="255"/>
      <c r="K373" s="251"/>
      <c r="L373" s="251"/>
      <c r="M373" s="256"/>
      <c r="N373" s="257"/>
      <c r="O373" s="258"/>
      <c r="P373" s="258"/>
      <c r="Q373" s="258"/>
      <c r="R373" s="258"/>
      <c r="S373" s="258"/>
      <c r="T373" s="258"/>
      <c r="U373" s="258"/>
      <c r="V373" s="258"/>
      <c r="W373" s="258"/>
      <c r="X373" s="259"/>
      <c r="Y373" s="14"/>
      <c r="Z373" s="14"/>
      <c r="AA373" s="14"/>
      <c r="AB373" s="14"/>
      <c r="AC373" s="14"/>
      <c r="AD373" s="14"/>
      <c r="AE373" s="14"/>
      <c r="AT373" s="260" t="s">
        <v>206</v>
      </c>
      <c r="AU373" s="260" t="s">
        <v>84</v>
      </c>
      <c r="AV373" s="14" t="s">
        <v>84</v>
      </c>
      <c r="AW373" s="14" t="s">
        <v>5</v>
      </c>
      <c r="AX373" s="14" t="s">
        <v>74</v>
      </c>
      <c r="AY373" s="260" t="s">
        <v>194</v>
      </c>
    </row>
    <row r="374" s="13" customFormat="1">
      <c r="A374" s="13"/>
      <c r="B374" s="239"/>
      <c r="C374" s="240"/>
      <c r="D374" s="241" t="s">
        <v>206</v>
      </c>
      <c r="E374" s="242" t="s">
        <v>20</v>
      </c>
      <c r="F374" s="243" t="s">
        <v>2966</v>
      </c>
      <c r="G374" s="240"/>
      <c r="H374" s="242" t="s">
        <v>20</v>
      </c>
      <c r="I374" s="244"/>
      <c r="J374" s="244"/>
      <c r="K374" s="240"/>
      <c r="L374" s="240"/>
      <c r="M374" s="245"/>
      <c r="N374" s="246"/>
      <c r="O374" s="247"/>
      <c r="P374" s="247"/>
      <c r="Q374" s="247"/>
      <c r="R374" s="247"/>
      <c r="S374" s="247"/>
      <c r="T374" s="247"/>
      <c r="U374" s="247"/>
      <c r="V374" s="247"/>
      <c r="W374" s="247"/>
      <c r="X374" s="248"/>
      <c r="Y374" s="13"/>
      <c r="Z374" s="13"/>
      <c r="AA374" s="13"/>
      <c r="AB374" s="13"/>
      <c r="AC374" s="13"/>
      <c r="AD374" s="13"/>
      <c r="AE374" s="13"/>
      <c r="AT374" s="249" t="s">
        <v>206</v>
      </c>
      <c r="AU374" s="249" t="s">
        <v>84</v>
      </c>
      <c r="AV374" s="13" t="s">
        <v>82</v>
      </c>
      <c r="AW374" s="13" t="s">
        <v>5</v>
      </c>
      <c r="AX374" s="13" t="s">
        <v>74</v>
      </c>
      <c r="AY374" s="249" t="s">
        <v>194</v>
      </c>
    </row>
    <row r="375" s="14" customFormat="1">
      <c r="A375" s="14"/>
      <c r="B375" s="250"/>
      <c r="C375" s="251"/>
      <c r="D375" s="241" t="s">
        <v>206</v>
      </c>
      <c r="E375" s="252" t="s">
        <v>20</v>
      </c>
      <c r="F375" s="253" t="s">
        <v>3230</v>
      </c>
      <c r="G375" s="251"/>
      <c r="H375" s="254">
        <v>1.2150000000000001</v>
      </c>
      <c r="I375" s="255"/>
      <c r="J375" s="255"/>
      <c r="K375" s="251"/>
      <c r="L375" s="251"/>
      <c r="M375" s="256"/>
      <c r="N375" s="257"/>
      <c r="O375" s="258"/>
      <c r="P375" s="258"/>
      <c r="Q375" s="258"/>
      <c r="R375" s="258"/>
      <c r="S375" s="258"/>
      <c r="T375" s="258"/>
      <c r="U375" s="258"/>
      <c r="V375" s="258"/>
      <c r="W375" s="258"/>
      <c r="X375" s="259"/>
      <c r="Y375" s="14"/>
      <c r="Z375" s="14"/>
      <c r="AA375" s="14"/>
      <c r="AB375" s="14"/>
      <c r="AC375" s="14"/>
      <c r="AD375" s="14"/>
      <c r="AE375" s="14"/>
      <c r="AT375" s="260" t="s">
        <v>206</v>
      </c>
      <c r="AU375" s="260" t="s">
        <v>84</v>
      </c>
      <c r="AV375" s="14" t="s">
        <v>84</v>
      </c>
      <c r="AW375" s="14" t="s">
        <v>5</v>
      </c>
      <c r="AX375" s="14" t="s">
        <v>74</v>
      </c>
      <c r="AY375" s="260" t="s">
        <v>194</v>
      </c>
    </row>
    <row r="376" s="13" customFormat="1">
      <c r="A376" s="13"/>
      <c r="B376" s="239"/>
      <c r="C376" s="240"/>
      <c r="D376" s="241" t="s">
        <v>206</v>
      </c>
      <c r="E376" s="242" t="s">
        <v>20</v>
      </c>
      <c r="F376" s="243" t="s">
        <v>2968</v>
      </c>
      <c r="G376" s="240"/>
      <c r="H376" s="242" t="s">
        <v>20</v>
      </c>
      <c r="I376" s="244"/>
      <c r="J376" s="244"/>
      <c r="K376" s="240"/>
      <c r="L376" s="240"/>
      <c r="M376" s="245"/>
      <c r="N376" s="246"/>
      <c r="O376" s="247"/>
      <c r="P376" s="247"/>
      <c r="Q376" s="247"/>
      <c r="R376" s="247"/>
      <c r="S376" s="247"/>
      <c r="T376" s="247"/>
      <c r="U376" s="247"/>
      <c r="V376" s="247"/>
      <c r="W376" s="247"/>
      <c r="X376" s="248"/>
      <c r="Y376" s="13"/>
      <c r="Z376" s="13"/>
      <c r="AA376" s="13"/>
      <c r="AB376" s="13"/>
      <c r="AC376" s="13"/>
      <c r="AD376" s="13"/>
      <c r="AE376" s="13"/>
      <c r="AT376" s="249" t="s">
        <v>206</v>
      </c>
      <c r="AU376" s="249" t="s">
        <v>84</v>
      </c>
      <c r="AV376" s="13" t="s">
        <v>82</v>
      </c>
      <c r="AW376" s="13" t="s">
        <v>5</v>
      </c>
      <c r="AX376" s="13" t="s">
        <v>74</v>
      </c>
      <c r="AY376" s="249" t="s">
        <v>194</v>
      </c>
    </row>
    <row r="377" s="14" customFormat="1">
      <c r="A377" s="14"/>
      <c r="B377" s="250"/>
      <c r="C377" s="251"/>
      <c r="D377" s="241" t="s">
        <v>206</v>
      </c>
      <c r="E377" s="252" t="s">
        <v>20</v>
      </c>
      <c r="F377" s="253" t="s">
        <v>3231</v>
      </c>
      <c r="G377" s="251"/>
      <c r="H377" s="254">
        <v>1.381</v>
      </c>
      <c r="I377" s="255"/>
      <c r="J377" s="255"/>
      <c r="K377" s="251"/>
      <c r="L377" s="251"/>
      <c r="M377" s="256"/>
      <c r="N377" s="257"/>
      <c r="O377" s="258"/>
      <c r="P377" s="258"/>
      <c r="Q377" s="258"/>
      <c r="R377" s="258"/>
      <c r="S377" s="258"/>
      <c r="T377" s="258"/>
      <c r="U377" s="258"/>
      <c r="V377" s="258"/>
      <c r="W377" s="258"/>
      <c r="X377" s="259"/>
      <c r="Y377" s="14"/>
      <c r="Z377" s="14"/>
      <c r="AA377" s="14"/>
      <c r="AB377" s="14"/>
      <c r="AC377" s="14"/>
      <c r="AD377" s="14"/>
      <c r="AE377" s="14"/>
      <c r="AT377" s="260" t="s">
        <v>206</v>
      </c>
      <c r="AU377" s="260" t="s">
        <v>84</v>
      </c>
      <c r="AV377" s="14" t="s">
        <v>84</v>
      </c>
      <c r="AW377" s="14" t="s">
        <v>5</v>
      </c>
      <c r="AX377" s="14" t="s">
        <v>74</v>
      </c>
      <c r="AY377" s="260" t="s">
        <v>194</v>
      </c>
    </row>
    <row r="378" s="13" customFormat="1">
      <c r="A378" s="13"/>
      <c r="B378" s="239"/>
      <c r="C378" s="240"/>
      <c r="D378" s="241" t="s">
        <v>206</v>
      </c>
      <c r="E378" s="242" t="s">
        <v>20</v>
      </c>
      <c r="F378" s="243" t="s">
        <v>2970</v>
      </c>
      <c r="G378" s="240"/>
      <c r="H378" s="242" t="s">
        <v>20</v>
      </c>
      <c r="I378" s="244"/>
      <c r="J378" s="244"/>
      <c r="K378" s="240"/>
      <c r="L378" s="240"/>
      <c r="M378" s="245"/>
      <c r="N378" s="246"/>
      <c r="O378" s="247"/>
      <c r="P378" s="247"/>
      <c r="Q378" s="247"/>
      <c r="R378" s="247"/>
      <c r="S378" s="247"/>
      <c r="T378" s="247"/>
      <c r="U378" s="247"/>
      <c r="V378" s="247"/>
      <c r="W378" s="247"/>
      <c r="X378" s="248"/>
      <c r="Y378" s="13"/>
      <c r="Z378" s="13"/>
      <c r="AA378" s="13"/>
      <c r="AB378" s="13"/>
      <c r="AC378" s="13"/>
      <c r="AD378" s="13"/>
      <c r="AE378" s="13"/>
      <c r="AT378" s="249" t="s">
        <v>206</v>
      </c>
      <c r="AU378" s="249" t="s">
        <v>84</v>
      </c>
      <c r="AV378" s="13" t="s">
        <v>82</v>
      </c>
      <c r="AW378" s="13" t="s">
        <v>5</v>
      </c>
      <c r="AX378" s="13" t="s">
        <v>74</v>
      </c>
      <c r="AY378" s="249" t="s">
        <v>194</v>
      </c>
    </row>
    <row r="379" s="14" customFormat="1">
      <c r="A379" s="14"/>
      <c r="B379" s="250"/>
      <c r="C379" s="251"/>
      <c r="D379" s="241" t="s">
        <v>206</v>
      </c>
      <c r="E379" s="252" t="s">
        <v>20</v>
      </c>
      <c r="F379" s="253" t="s">
        <v>3232</v>
      </c>
      <c r="G379" s="251"/>
      <c r="H379" s="254">
        <v>1.2410000000000001</v>
      </c>
      <c r="I379" s="255"/>
      <c r="J379" s="255"/>
      <c r="K379" s="251"/>
      <c r="L379" s="251"/>
      <c r="M379" s="256"/>
      <c r="N379" s="257"/>
      <c r="O379" s="258"/>
      <c r="P379" s="258"/>
      <c r="Q379" s="258"/>
      <c r="R379" s="258"/>
      <c r="S379" s="258"/>
      <c r="T379" s="258"/>
      <c r="U379" s="258"/>
      <c r="V379" s="258"/>
      <c r="W379" s="258"/>
      <c r="X379" s="259"/>
      <c r="Y379" s="14"/>
      <c r="Z379" s="14"/>
      <c r="AA379" s="14"/>
      <c r="AB379" s="14"/>
      <c r="AC379" s="14"/>
      <c r="AD379" s="14"/>
      <c r="AE379" s="14"/>
      <c r="AT379" s="260" t="s">
        <v>206</v>
      </c>
      <c r="AU379" s="260" t="s">
        <v>84</v>
      </c>
      <c r="AV379" s="14" t="s">
        <v>84</v>
      </c>
      <c r="AW379" s="14" t="s">
        <v>5</v>
      </c>
      <c r="AX379" s="14" t="s">
        <v>74</v>
      </c>
      <c r="AY379" s="260" t="s">
        <v>194</v>
      </c>
    </row>
    <row r="380" s="13" customFormat="1">
      <c r="A380" s="13"/>
      <c r="B380" s="239"/>
      <c r="C380" s="240"/>
      <c r="D380" s="241" t="s">
        <v>206</v>
      </c>
      <c r="E380" s="242" t="s">
        <v>20</v>
      </c>
      <c r="F380" s="243" t="s">
        <v>2972</v>
      </c>
      <c r="G380" s="240"/>
      <c r="H380" s="242" t="s">
        <v>20</v>
      </c>
      <c r="I380" s="244"/>
      <c r="J380" s="244"/>
      <c r="K380" s="240"/>
      <c r="L380" s="240"/>
      <c r="M380" s="245"/>
      <c r="N380" s="246"/>
      <c r="O380" s="247"/>
      <c r="P380" s="247"/>
      <c r="Q380" s="247"/>
      <c r="R380" s="247"/>
      <c r="S380" s="247"/>
      <c r="T380" s="247"/>
      <c r="U380" s="247"/>
      <c r="V380" s="247"/>
      <c r="W380" s="247"/>
      <c r="X380" s="248"/>
      <c r="Y380" s="13"/>
      <c r="Z380" s="13"/>
      <c r="AA380" s="13"/>
      <c r="AB380" s="13"/>
      <c r="AC380" s="13"/>
      <c r="AD380" s="13"/>
      <c r="AE380" s="13"/>
      <c r="AT380" s="249" t="s">
        <v>206</v>
      </c>
      <c r="AU380" s="249" t="s">
        <v>84</v>
      </c>
      <c r="AV380" s="13" t="s">
        <v>82</v>
      </c>
      <c r="AW380" s="13" t="s">
        <v>5</v>
      </c>
      <c r="AX380" s="13" t="s">
        <v>74</v>
      </c>
      <c r="AY380" s="249" t="s">
        <v>194</v>
      </c>
    </row>
    <row r="381" s="14" customFormat="1">
      <c r="A381" s="14"/>
      <c r="B381" s="250"/>
      <c r="C381" s="251"/>
      <c r="D381" s="241" t="s">
        <v>206</v>
      </c>
      <c r="E381" s="252" t="s">
        <v>20</v>
      </c>
      <c r="F381" s="253" t="s">
        <v>3233</v>
      </c>
      <c r="G381" s="251"/>
      <c r="H381" s="254">
        <v>2.5609999999999999</v>
      </c>
      <c r="I381" s="255"/>
      <c r="J381" s="255"/>
      <c r="K381" s="251"/>
      <c r="L381" s="251"/>
      <c r="M381" s="256"/>
      <c r="N381" s="257"/>
      <c r="O381" s="258"/>
      <c r="P381" s="258"/>
      <c r="Q381" s="258"/>
      <c r="R381" s="258"/>
      <c r="S381" s="258"/>
      <c r="T381" s="258"/>
      <c r="U381" s="258"/>
      <c r="V381" s="258"/>
      <c r="W381" s="258"/>
      <c r="X381" s="259"/>
      <c r="Y381" s="14"/>
      <c r="Z381" s="14"/>
      <c r="AA381" s="14"/>
      <c r="AB381" s="14"/>
      <c r="AC381" s="14"/>
      <c r="AD381" s="14"/>
      <c r="AE381" s="14"/>
      <c r="AT381" s="260" t="s">
        <v>206</v>
      </c>
      <c r="AU381" s="260" t="s">
        <v>84</v>
      </c>
      <c r="AV381" s="14" t="s">
        <v>84</v>
      </c>
      <c r="AW381" s="14" t="s">
        <v>5</v>
      </c>
      <c r="AX381" s="14" t="s">
        <v>74</v>
      </c>
      <c r="AY381" s="260" t="s">
        <v>194</v>
      </c>
    </row>
    <row r="382" s="13" customFormat="1">
      <c r="A382" s="13"/>
      <c r="B382" s="239"/>
      <c r="C382" s="240"/>
      <c r="D382" s="241" t="s">
        <v>206</v>
      </c>
      <c r="E382" s="242" t="s">
        <v>20</v>
      </c>
      <c r="F382" s="243" t="s">
        <v>3234</v>
      </c>
      <c r="G382" s="240"/>
      <c r="H382" s="242" t="s">
        <v>20</v>
      </c>
      <c r="I382" s="244"/>
      <c r="J382" s="244"/>
      <c r="K382" s="240"/>
      <c r="L382" s="240"/>
      <c r="M382" s="245"/>
      <c r="N382" s="246"/>
      <c r="O382" s="247"/>
      <c r="P382" s="247"/>
      <c r="Q382" s="247"/>
      <c r="R382" s="247"/>
      <c r="S382" s="247"/>
      <c r="T382" s="247"/>
      <c r="U382" s="247"/>
      <c r="V382" s="247"/>
      <c r="W382" s="247"/>
      <c r="X382" s="248"/>
      <c r="Y382" s="13"/>
      <c r="Z382" s="13"/>
      <c r="AA382" s="13"/>
      <c r="AB382" s="13"/>
      <c r="AC382" s="13"/>
      <c r="AD382" s="13"/>
      <c r="AE382" s="13"/>
      <c r="AT382" s="249" t="s">
        <v>206</v>
      </c>
      <c r="AU382" s="249" t="s">
        <v>84</v>
      </c>
      <c r="AV382" s="13" t="s">
        <v>82</v>
      </c>
      <c r="AW382" s="13" t="s">
        <v>5</v>
      </c>
      <c r="AX382" s="13" t="s">
        <v>74</v>
      </c>
      <c r="AY382" s="249" t="s">
        <v>194</v>
      </c>
    </row>
    <row r="383" s="14" customFormat="1">
      <c r="A383" s="14"/>
      <c r="B383" s="250"/>
      <c r="C383" s="251"/>
      <c r="D383" s="241" t="s">
        <v>206</v>
      </c>
      <c r="E383" s="252" t="s">
        <v>20</v>
      </c>
      <c r="F383" s="253" t="s">
        <v>3235</v>
      </c>
      <c r="G383" s="251"/>
      <c r="H383" s="254">
        <v>0.14499999999999999</v>
      </c>
      <c r="I383" s="255"/>
      <c r="J383" s="255"/>
      <c r="K383" s="251"/>
      <c r="L383" s="251"/>
      <c r="M383" s="256"/>
      <c r="N383" s="257"/>
      <c r="O383" s="258"/>
      <c r="P383" s="258"/>
      <c r="Q383" s="258"/>
      <c r="R383" s="258"/>
      <c r="S383" s="258"/>
      <c r="T383" s="258"/>
      <c r="U383" s="258"/>
      <c r="V383" s="258"/>
      <c r="W383" s="258"/>
      <c r="X383" s="259"/>
      <c r="Y383" s="14"/>
      <c r="Z383" s="14"/>
      <c r="AA383" s="14"/>
      <c r="AB383" s="14"/>
      <c r="AC383" s="14"/>
      <c r="AD383" s="14"/>
      <c r="AE383" s="14"/>
      <c r="AT383" s="260" t="s">
        <v>206</v>
      </c>
      <c r="AU383" s="260" t="s">
        <v>84</v>
      </c>
      <c r="AV383" s="14" t="s">
        <v>84</v>
      </c>
      <c r="AW383" s="14" t="s">
        <v>5</v>
      </c>
      <c r="AX383" s="14" t="s">
        <v>74</v>
      </c>
      <c r="AY383" s="260" t="s">
        <v>194</v>
      </c>
    </row>
    <row r="384" s="13" customFormat="1">
      <c r="A384" s="13"/>
      <c r="B384" s="239"/>
      <c r="C384" s="240"/>
      <c r="D384" s="241" t="s">
        <v>206</v>
      </c>
      <c r="E384" s="242" t="s">
        <v>20</v>
      </c>
      <c r="F384" s="243" t="s">
        <v>3236</v>
      </c>
      <c r="G384" s="240"/>
      <c r="H384" s="242" t="s">
        <v>20</v>
      </c>
      <c r="I384" s="244"/>
      <c r="J384" s="244"/>
      <c r="K384" s="240"/>
      <c r="L384" s="240"/>
      <c r="M384" s="245"/>
      <c r="N384" s="246"/>
      <c r="O384" s="247"/>
      <c r="P384" s="247"/>
      <c r="Q384" s="247"/>
      <c r="R384" s="247"/>
      <c r="S384" s="247"/>
      <c r="T384" s="247"/>
      <c r="U384" s="247"/>
      <c r="V384" s="247"/>
      <c r="W384" s="247"/>
      <c r="X384" s="248"/>
      <c r="Y384" s="13"/>
      <c r="Z384" s="13"/>
      <c r="AA384" s="13"/>
      <c r="AB384" s="13"/>
      <c r="AC384" s="13"/>
      <c r="AD384" s="13"/>
      <c r="AE384" s="13"/>
      <c r="AT384" s="249" t="s">
        <v>206</v>
      </c>
      <c r="AU384" s="249" t="s">
        <v>84</v>
      </c>
      <c r="AV384" s="13" t="s">
        <v>82</v>
      </c>
      <c r="AW384" s="13" t="s">
        <v>5</v>
      </c>
      <c r="AX384" s="13" t="s">
        <v>74</v>
      </c>
      <c r="AY384" s="249" t="s">
        <v>194</v>
      </c>
    </row>
    <row r="385" s="14" customFormat="1">
      <c r="A385" s="14"/>
      <c r="B385" s="250"/>
      <c r="C385" s="251"/>
      <c r="D385" s="241" t="s">
        <v>206</v>
      </c>
      <c r="E385" s="252" t="s">
        <v>20</v>
      </c>
      <c r="F385" s="253" t="s">
        <v>3237</v>
      </c>
      <c r="G385" s="251"/>
      <c r="H385" s="254">
        <v>0.106</v>
      </c>
      <c r="I385" s="255"/>
      <c r="J385" s="255"/>
      <c r="K385" s="251"/>
      <c r="L385" s="251"/>
      <c r="M385" s="256"/>
      <c r="N385" s="257"/>
      <c r="O385" s="258"/>
      <c r="P385" s="258"/>
      <c r="Q385" s="258"/>
      <c r="R385" s="258"/>
      <c r="S385" s="258"/>
      <c r="T385" s="258"/>
      <c r="U385" s="258"/>
      <c r="V385" s="258"/>
      <c r="W385" s="258"/>
      <c r="X385" s="259"/>
      <c r="Y385" s="14"/>
      <c r="Z385" s="14"/>
      <c r="AA385" s="14"/>
      <c r="AB385" s="14"/>
      <c r="AC385" s="14"/>
      <c r="AD385" s="14"/>
      <c r="AE385" s="14"/>
      <c r="AT385" s="260" t="s">
        <v>206</v>
      </c>
      <c r="AU385" s="260" t="s">
        <v>84</v>
      </c>
      <c r="AV385" s="14" t="s">
        <v>84</v>
      </c>
      <c r="AW385" s="14" t="s">
        <v>5</v>
      </c>
      <c r="AX385" s="14" t="s">
        <v>74</v>
      </c>
      <c r="AY385" s="260" t="s">
        <v>194</v>
      </c>
    </row>
    <row r="386" s="13" customFormat="1">
      <c r="A386" s="13"/>
      <c r="B386" s="239"/>
      <c r="C386" s="240"/>
      <c r="D386" s="241" t="s">
        <v>206</v>
      </c>
      <c r="E386" s="242" t="s">
        <v>20</v>
      </c>
      <c r="F386" s="243" t="s">
        <v>2974</v>
      </c>
      <c r="G386" s="240"/>
      <c r="H386" s="242" t="s">
        <v>20</v>
      </c>
      <c r="I386" s="244"/>
      <c r="J386" s="244"/>
      <c r="K386" s="240"/>
      <c r="L386" s="240"/>
      <c r="M386" s="245"/>
      <c r="N386" s="246"/>
      <c r="O386" s="247"/>
      <c r="P386" s="247"/>
      <c r="Q386" s="247"/>
      <c r="R386" s="247"/>
      <c r="S386" s="247"/>
      <c r="T386" s="247"/>
      <c r="U386" s="247"/>
      <c r="V386" s="247"/>
      <c r="W386" s="247"/>
      <c r="X386" s="248"/>
      <c r="Y386" s="13"/>
      <c r="Z386" s="13"/>
      <c r="AA386" s="13"/>
      <c r="AB386" s="13"/>
      <c r="AC386" s="13"/>
      <c r="AD386" s="13"/>
      <c r="AE386" s="13"/>
      <c r="AT386" s="249" t="s">
        <v>206</v>
      </c>
      <c r="AU386" s="249" t="s">
        <v>84</v>
      </c>
      <c r="AV386" s="13" t="s">
        <v>82</v>
      </c>
      <c r="AW386" s="13" t="s">
        <v>5</v>
      </c>
      <c r="AX386" s="13" t="s">
        <v>74</v>
      </c>
      <c r="AY386" s="249" t="s">
        <v>194</v>
      </c>
    </row>
    <row r="387" s="14" customFormat="1">
      <c r="A387" s="14"/>
      <c r="B387" s="250"/>
      <c r="C387" s="251"/>
      <c r="D387" s="241" t="s">
        <v>206</v>
      </c>
      <c r="E387" s="252" t="s">
        <v>20</v>
      </c>
      <c r="F387" s="253" t="s">
        <v>3238</v>
      </c>
      <c r="G387" s="251"/>
      <c r="H387" s="254">
        <v>0.125</v>
      </c>
      <c r="I387" s="255"/>
      <c r="J387" s="255"/>
      <c r="K387" s="251"/>
      <c r="L387" s="251"/>
      <c r="M387" s="256"/>
      <c r="N387" s="257"/>
      <c r="O387" s="258"/>
      <c r="P387" s="258"/>
      <c r="Q387" s="258"/>
      <c r="R387" s="258"/>
      <c r="S387" s="258"/>
      <c r="T387" s="258"/>
      <c r="U387" s="258"/>
      <c r="V387" s="258"/>
      <c r="W387" s="258"/>
      <c r="X387" s="259"/>
      <c r="Y387" s="14"/>
      <c r="Z387" s="14"/>
      <c r="AA387" s="14"/>
      <c r="AB387" s="14"/>
      <c r="AC387" s="14"/>
      <c r="AD387" s="14"/>
      <c r="AE387" s="14"/>
      <c r="AT387" s="260" t="s">
        <v>206</v>
      </c>
      <c r="AU387" s="260" t="s">
        <v>84</v>
      </c>
      <c r="AV387" s="14" t="s">
        <v>84</v>
      </c>
      <c r="AW387" s="14" t="s">
        <v>5</v>
      </c>
      <c r="AX387" s="14" t="s">
        <v>74</v>
      </c>
      <c r="AY387" s="260" t="s">
        <v>194</v>
      </c>
    </row>
    <row r="388" s="13" customFormat="1">
      <c r="A388" s="13"/>
      <c r="B388" s="239"/>
      <c r="C388" s="240"/>
      <c r="D388" s="241" t="s">
        <v>206</v>
      </c>
      <c r="E388" s="242" t="s">
        <v>20</v>
      </c>
      <c r="F388" s="243" t="s">
        <v>2976</v>
      </c>
      <c r="G388" s="240"/>
      <c r="H388" s="242" t="s">
        <v>20</v>
      </c>
      <c r="I388" s="244"/>
      <c r="J388" s="244"/>
      <c r="K388" s="240"/>
      <c r="L388" s="240"/>
      <c r="M388" s="245"/>
      <c r="N388" s="246"/>
      <c r="O388" s="247"/>
      <c r="P388" s="247"/>
      <c r="Q388" s="247"/>
      <c r="R388" s="247"/>
      <c r="S388" s="247"/>
      <c r="T388" s="247"/>
      <c r="U388" s="247"/>
      <c r="V388" s="247"/>
      <c r="W388" s="247"/>
      <c r="X388" s="248"/>
      <c r="Y388" s="13"/>
      <c r="Z388" s="13"/>
      <c r="AA388" s="13"/>
      <c r="AB388" s="13"/>
      <c r="AC388" s="13"/>
      <c r="AD388" s="13"/>
      <c r="AE388" s="13"/>
      <c r="AT388" s="249" t="s">
        <v>206</v>
      </c>
      <c r="AU388" s="249" t="s">
        <v>84</v>
      </c>
      <c r="AV388" s="13" t="s">
        <v>82</v>
      </c>
      <c r="AW388" s="13" t="s">
        <v>5</v>
      </c>
      <c r="AX388" s="13" t="s">
        <v>74</v>
      </c>
      <c r="AY388" s="249" t="s">
        <v>194</v>
      </c>
    </row>
    <row r="389" s="14" customFormat="1">
      <c r="A389" s="14"/>
      <c r="B389" s="250"/>
      <c r="C389" s="251"/>
      <c r="D389" s="241" t="s">
        <v>206</v>
      </c>
      <c r="E389" s="252" t="s">
        <v>20</v>
      </c>
      <c r="F389" s="253" t="s">
        <v>3239</v>
      </c>
      <c r="G389" s="251"/>
      <c r="H389" s="254">
        <v>0.192</v>
      </c>
      <c r="I389" s="255"/>
      <c r="J389" s="255"/>
      <c r="K389" s="251"/>
      <c r="L389" s="251"/>
      <c r="M389" s="256"/>
      <c r="N389" s="257"/>
      <c r="O389" s="258"/>
      <c r="P389" s="258"/>
      <c r="Q389" s="258"/>
      <c r="R389" s="258"/>
      <c r="S389" s="258"/>
      <c r="T389" s="258"/>
      <c r="U389" s="258"/>
      <c r="V389" s="258"/>
      <c r="W389" s="258"/>
      <c r="X389" s="259"/>
      <c r="Y389" s="14"/>
      <c r="Z389" s="14"/>
      <c r="AA389" s="14"/>
      <c r="AB389" s="14"/>
      <c r="AC389" s="14"/>
      <c r="AD389" s="14"/>
      <c r="AE389" s="14"/>
      <c r="AT389" s="260" t="s">
        <v>206</v>
      </c>
      <c r="AU389" s="260" t="s">
        <v>84</v>
      </c>
      <c r="AV389" s="14" t="s">
        <v>84</v>
      </c>
      <c r="AW389" s="14" t="s">
        <v>5</v>
      </c>
      <c r="AX389" s="14" t="s">
        <v>74</v>
      </c>
      <c r="AY389" s="260" t="s">
        <v>194</v>
      </c>
    </row>
    <row r="390" s="13" customFormat="1">
      <c r="A390" s="13"/>
      <c r="B390" s="239"/>
      <c r="C390" s="240"/>
      <c r="D390" s="241" t="s">
        <v>206</v>
      </c>
      <c r="E390" s="242" t="s">
        <v>20</v>
      </c>
      <c r="F390" s="243" t="s">
        <v>3240</v>
      </c>
      <c r="G390" s="240"/>
      <c r="H390" s="242" t="s">
        <v>20</v>
      </c>
      <c r="I390" s="244"/>
      <c r="J390" s="244"/>
      <c r="K390" s="240"/>
      <c r="L390" s="240"/>
      <c r="M390" s="245"/>
      <c r="N390" s="246"/>
      <c r="O390" s="247"/>
      <c r="P390" s="247"/>
      <c r="Q390" s="247"/>
      <c r="R390" s="247"/>
      <c r="S390" s="247"/>
      <c r="T390" s="247"/>
      <c r="U390" s="247"/>
      <c r="V390" s="247"/>
      <c r="W390" s="247"/>
      <c r="X390" s="248"/>
      <c r="Y390" s="13"/>
      <c r="Z390" s="13"/>
      <c r="AA390" s="13"/>
      <c r="AB390" s="13"/>
      <c r="AC390" s="13"/>
      <c r="AD390" s="13"/>
      <c r="AE390" s="13"/>
      <c r="AT390" s="249" t="s">
        <v>206</v>
      </c>
      <c r="AU390" s="249" t="s">
        <v>84</v>
      </c>
      <c r="AV390" s="13" t="s">
        <v>82</v>
      </c>
      <c r="AW390" s="13" t="s">
        <v>5</v>
      </c>
      <c r="AX390" s="13" t="s">
        <v>74</v>
      </c>
      <c r="AY390" s="249" t="s">
        <v>194</v>
      </c>
    </row>
    <row r="391" s="14" customFormat="1">
      <c r="A391" s="14"/>
      <c r="B391" s="250"/>
      <c r="C391" s="251"/>
      <c r="D391" s="241" t="s">
        <v>206</v>
      </c>
      <c r="E391" s="252" t="s">
        <v>20</v>
      </c>
      <c r="F391" s="253" t="s">
        <v>3241</v>
      </c>
      <c r="G391" s="251"/>
      <c r="H391" s="254">
        <v>0.76800000000000002</v>
      </c>
      <c r="I391" s="255"/>
      <c r="J391" s="255"/>
      <c r="K391" s="251"/>
      <c r="L391" s="251"/>
      <c r="M391" s="256"/>
      <c r="N391" s="257"/>
      <c r="O391" s="258"/>
      <c r="P391" s="258"/>
      <c r="Q391" s="258"/>
      <c r="R391" s="258"/>
      <c r="S391" s="258"/>
      <c r="T391" s="258"/>
      <c r="U391" s="258"/>
      <c r="V391" s="258"/>
      <c r="W391" s="258"/>
      <c r="X391" s="259"/>
      <c r="Y391" s="14"/>
      <c r="Z391" s="14"/>
      <c r="AA391" s="14"/>
      <c r="AB391" s="14"/>
      <c r="AC391" s="14"/>
      <c r="AD391" s="14"/>
      <c r="AE391" s="14"/>
      <c r="AT391" s="260" t="s">
        <v>206</v>
      </c>
      <c r="AU391" s="260" t="s">
        <v>84</v>
      </c>
      <c r="AV391" s="14" t="s">
        <v>84</v>
      </c>
      <c r="AW391" s="14" t="s">
        <v>5</v>
      </c>
      <c r="AX391" s="14" t="s">
        <v>74</v>
      </c>
      <c r="AY391" s="260" t="s">
        <v>194</v>
      </c>
    </row>
    <row r="392" s="13" customFormat="1">
      <c r="A392" s="13"/>
      <c r="B392" s="239"/>
      <c r="C392" s="240"/>
      <c r="D392" s="241" t="s">
        <v>206</v>
      </c>
      <c r="E392" s="242" t="s">
        <v>20</v>
      </c>
      <c r="F392" s="243" t="s">
        <v>3242</v>
      </c>
      <c r="G392" s="240"/>
      <c r="H392" s="242" t="s">
        <v>20</v>
      </c>
      <c r="I392" s="244"/>
      <c r="J392" s="244"/>
      <c r="K392" s="240"/>
      <c r="L392" s="240"/>
      <c r="M392" s="245"/>
      <c r="N392" s="246"/>
      <c r="O392" s="247"/>
      <c r="P392" s="247"/>
      <c r="Q392" s="247"/>
      <c r="R392" s="247"/>
      <c r="S392" s="247"/>
      <c r="T392" s="247"/>
      <c r="U392" s="247"/>
      <c r="V392" s="247"/>
      <c r="W392" s="247"/>
      <c r="X392" s="248"/>
      <c r="Y392" s="13"/>
      <c r="Z392" s="13"/>
      <c r="AA392" s="13"/>
      <c r="AB392" s="13"/>
      <c r="AC392" s="13"/>
      <c r="AD392" s="13"/>
      <c r="AE392" s="13"/>
      <c r="AT392" s="249" t="s">
        <v>206</v>
      </c>
      <c r="AU392" s="249" t="s">
        <v>84</v>
      </c>
      <c r="AV392" s="13" t="s">
        <v>82</v>
      </c>
      <c r="AW392" s="13" t="s">
        <v>5</v>
      </c>
      <c r="AX392" s="13" t="s">
        <v>74</v>
      </c>
      <c r="AY392" s="249" t="s">
        <v>194</v>
      </c>
    </row>
    <row r="393" s="14" customFormat="1">
      <c r="A393" s="14"/>
      <c r="B393" s="250"/>
      <c r="C393" s="251"/>
      <c r="D393" s="241" t="s">
        <v>206</v>
      </c>
      <c r="E393" s="252" t="s">
        <v>20</v>
      </c>
      <c r="F393" s="253" t="s">
        <v>3243</v>
      </c>
      <c r="G393" s="251"/>
      <c r="H393" s="254">
        <v>0.23999999999999999</v>
      </c>
      <c r="I393" s="255"/>
      <c r="J393" s="255"/>
      <c r="K393" s="251"/>
      <c r="L393" s="251"/>
      <c r="M393" s="256"/>
      <c r="N393" s="257"/>
      <c r="O393" s="258"/>
      <c r="P393" s="258"/>
      <c r="Q393" s="258"/>
      <c r="R393" s="258"/>
      <c r="S393" s="258"/>
      <c r="T393" s="258"/>
      <c r="U393" s="258"/>
      <c r="V393" s="258"/>
      <c r="W393" s="258"/>
      <c r="X393" s="259"/>
      <c r="Y393" s="14"/>
      <c r="Z393" s="14"/>
      <c r="AA393" s="14"/>
      <c r="AB393" s="14"/>
      <c r="AC393" s="14"/>
      <c r="AD393" s="14"/>
      <c r="AE393" s="14"/>
      <c r="AT393" s="260" t="s">
        <v>206</v>
      </c>
      <c r="AU393" s="260" t="s">
        <v>84</v>
      </c>
      <c r="AV393" s="14" t="s">
        <v>84</v>
      </c>
      <c r="AW393" s="14" t="s">
        <v>5</v>
      </c>
      <c r="AX393" s="14" t="s">
        <v>74</v>
      </c>
      <c r="AY393" s="260" t="s">
        <v>194</v>
      </c>
    </row>
    <row r="394" s="15" customFormat="1">
      <c r="A394" s="15"/>
      <c r="B394" s="261"/>
      <c r="C394" s="262"/>
      <c r="D394" s="241" t="s">
        <v>206</v>
      </c>
      <c r="E394" s="263" t="s">
        <v>20</v>
      </c>
      <c r="F394" s="264" t="s">
        <v>210</v>
      </c>
      <c r="G394" s="262"/>
      <c r="H394" s="265">
        <v>8.4199999999999999</v>
      </c>
      <c r="I394" s="266"/>
      <c r="J394" s="266"/>
      <c r="K394" s="262"/>
      <c r="L394" s="262"/>
      <c r="M394" s="267"/>
      <c r="N394" s="268"/>
      <c r="O394" s="269"/>
      <c r="P394" s="269"/>
      <c r="Q394" s="269"/>
      <c r="R394" s="269"/>
      <c r="S394" s="269"/>
      <c r="T394" s="269"/>
      <c r="U394" s="269"/>
      <c r="V394" s="269"/>
      <c r="W394" s="269"/>
      <c r="X394" s="270"/>
      <c r="Y394" s="15"/>
      <c r="Z394" s="15"/>
      <c r="AA394" s="15"/>
      <c r="AB394" s="15"/>
      <c r="AC394" s="15"/>
      <c r="AD394" s="15"/>
      <c r="AE394" s="15"/>
      <c r="AT394" s="271" t="s">
        <v>206</v>
      </c>
      <c r="AU394" s="271" t="s">
        <v>84</v>
      </c>
      <c r="AV394" s="15" t="s">
        <v>202</v>
      </c>
      <c r="AW394" s="15" t="s">
        <v>5</v>
      </c>
      <c r="AX394" s="15" t="s">
        <v>82</v>
      </c>
      <c r="AY394" s="271" t="s">
        <v>194</v>
      </c>
    </row>
    <row r="395" s="2" customFormat="1" ht="24.15" customHeight="1">
      <c r="A395" s="41"/>
      <c r="B395" s="42"/>
      <c r="C395" s="220" t="s">
        <v>333</v>
      </c>
      <c r="D395" s="220" t="s">
        <v>197</v>
      </c>
      <c r="E395" s="221" t="s">
        <v>2977</v>
      </c>
      <c r="F395" s="222" t="s">
        <v>2978</v>
      </c>
      <c r="G395" s="223" t="s">
        <v>262</v>
      </c>
      <c r="H395" s="224">
        <v>0.082000000000000003</v>
      </c>
      <c r="I395" s="225"/>
      <c r="J395" s="225"/>
      <c r="K395" s="226">
        <f>ROUND(P395*H395,2)</f>
        <v>0</v>
      </c>
      <c r="L395" s="222" t="s">
        <v>201</v>
      </c>
      <c r="M395" s="47"/>
      <c r="N395" s="227" t="s">
        <v>20</v>
      </c>
      <c r="O395" s="228" t="s">
        <v>43</v>
      </c>
      <c r="P395" s="229">
        <f>I395+J395</f>
        <v>0</v>
      </c>
      <c r="Q395" s="229">
        <f>ROUND(I395*H395,2)</f>
        <v>0</v>
      </c>
      <c r="R395" s="229">
        <f>ROUND(J395*H395,2)</f>
        <v>0</v>
      </c>
      <c r="S395" s="87"/>
      <c r="T395" s="230">
        <f>S395*H395</f>
        <v>0</v>
      </c>
      <c r="U395" s="230">
        <v>0</v>
      </c>
      <c r="V395" s="230">
        <f>U395*H395</f>
        <v>0</v>
      </c>
      <c r="W395" s="230">
        <v>0</v>
      </c>
      <c r="X395" s="231">
        <f>W395*H395</f>
        <v>0</v>
      </c>
      <c r="Y395" s="41"/>
      <c r="Z395" s="41"/>
      <c r="AA395" s="41"/>
      <c r="AB395" s="41"/>
      <c r="AC395" s="41"/>
      <c r="AD395" s="41"/>
      <c r="AE395" s="41"/>
      <c r="AR395" s="232" t="s">
        <v>202</v>
      </c>
      <c r="AT395" s="232" t="s">
        <v>197</v>
      </c>
      <c r="AU395" s="232" t="s">
        <v>84</v>
      </c>
      <c r="AY395" s="20" t="s">
        <v>194</v>
      </c>
      <c r="BE395" s="233">
        <f>IF(O395="základní",K395,0)</f>
        <v>0</v>
      </c>
      <c r="BF395" s="233">
        <f>IF(O395="snížená",K395,0)</f>
        <v>0</v>
      </c>
      <c r="BG395" s="233">
        <f>IF(O395="zákl. přenesená",K395,0)</f>
        <v>0</v>
      </c>
      <c r="BH395" s="233">
        <f>IF(O395="sníž. přenesená",K395,0)</f>
        <v>0</v>
      </c>
      <c r="BI395" s="233">
        <f>IF(O395="nulová",K395,0)</f>
        <v>0</v>
      </c>
      <c r="BJ395" s="20" t="s">
        <v>82</v>
      </c>
      <c r="BK395" s="233">
        <f>ROUND(P395*H395,2)</f>
        <v>0</v>
      </c>
      <c r="BL395" s="20" t="s">
        <v>202</v>
      </c>
      <c r="BM395" s="232" t="s">
        <v>3244</v>
      </c>
    </row>
    <row r="396" s="2" customFormat="1">
      <c r="A396" s="41"/>
      <c r="B396" s="42"/>
      <c r="C396" s="43"/>
      <c r="D396" s="234" t="s">
        <v>204</v>
      </c>
      <c r="E396" s="43"/>
      <c r="F396" s="235" t="s">
        <v>2980</v>
      </c>
      <c r="G396" s="43"/>
      <c r="H396" s="43"/>
      <c r="I396" s="236"/>
      <c r="J396" s="236"/>
      <c r="K396" s="43"/>
      <c r="L396" s="43"/>
      <c r="M396" s="47"/>
      <c r="N396" s="237"/>
      <c r="O396" s="238"/>
      <c r="P396" s="87"/>
      <c r="Q396" s="87"/>
      <c r="R396" s="87"/>
      <c r="S396" s="87"/>
      <c r="T396" s="87"/>
      <c r="U396" s="87"/>
      <c r="V396" s="87"/>
      <c r="W396" s="87"/>
      <c r="X396" s="88"/>
      <c r="Y396" s="41"/>
      <c r="Z396" s="41"/>
      <c r="AA396" s="41"/>
      <c r="AB396" s="41"/>
      <c r="AC396" s="41"/>
      <c r="AD396" s="41"/>
      <c r="AE396" s="41"/>
      <c r="AT396" s="20" t="s">
        <v>204</v>
      </c>
      <c r="AU396" s="20" t="s">
        <v>84</v>
      </c>
    </row>
    <row r="397" s="13" customFormat="1">
      <c r="A397" s="13"/>
      <c r="B397" s="239"/>
      <c r="C397" s="240"/>
      <c r="D397" s="241" t="s">
        <v>206</v>
      </c>
      <c r="E397" s="242" t="s">
        <v>20</v>
      </c>
      <c r="F397" s="243" t="s">
        <v>2981</v>
      </c>
      <c r="G397" s="240"/>
      <c r="H397" s="242" t="s">
        <v>20</v>
      </c>
      <c r="I397" s="244"/>
      <c r="J397" s="244"/>
      <c r="K397" s="240"/>
      <c r="L397" s="240"/>
      <c r="M397" s="245"/>
      <c r="N397" s="246"/>
      <c r="O397" s="247"/>
      <c r="P397" s="247"/>
      <c r="Q397" s="247"/>
      <c r="R397" s="247"/>
      <c r="S397" s="247"/>
      <c r="T397" s="247"/>
      <c r="U397" s="247"/>
      <c r="V397" s="247"/>
      <c r="W397" s="247"/>
      <c r="X397" s="248"/>
      <c r="Y397" s="13"/>
      <c r="Z397" s="13"/>
      <c r="AA397" s="13"/>
      <c r="AB397" s="13"/>
      <c r="AC397" s="13"/>
      <c r="AD397" s="13"/>
      <c r="AE397" s="13"/>
      <c r="AT397" s="249" t="s">
        <v>206</v>
      </c>
      <c r="AU397" s="249" t="s">
        <v>84</v>
      </c>
      <c r="AV397" s="13" t="s">
        <v>82</v>
      </c>
      <c r="AW397" s="13" t="s">
        <v>5</v>
      </c>
      <c r="AX397" s="13" t="s">
        <v>74</v>
      </c>
      <c r="AY397" s="249" t="s">
        <v>194</v>
      </c>
    </row>
    <row r="398" s="14" customFormat="1">
      <c r="A398" s="14"/>
      <c r="B398" s="250"/>
      <c r="C398" s="251"/>
      <c r="D398" s="241" t="s">
        <v>206</v>
      </c>
      <c r="E398" s="252" t="s">
        <v>20</v>
      </c>
      <c r="F398" s="253" t="s">
        <v>3245</v>
      </c>
      <c r="G398" s="251"/>
      <c r="H398" s="254">
        <v>0.082000000000000003</v>
      </c>
      <c r="I398" s="255"/>
      <c r="J398" s="255"/>
      <c r="K398" s="251"/>
      <c r="L398" s="251"/>
      <c r="M398" s="256"/>
      <c r="N398" s="257"/>
      <c r="O398" s="258"/>
      <c r="P398" s="258"/>
      <c r="Q398" s="258"/>
      <c r="R398" s="258"/>
      <c r="S398" s="258"/>
      <c r="T398" s="258"/>
      <c r="U398" s="258"/>
      <c r="V398" s="258"/>
      <c r="W398" s="258"/>
      <c r="X398" s="259"/>
      <c r="Y398" s="14"/>
      <c r="Z398" s="14"/>
      <c r="AA398" s="14"/>
      <c r="AB398" s="14"/>
      <c r="AC398" s="14"/>
      <c r="AD398" s="14"/>
      <c r="AE398" s="14"/>
      <c r="AT398" s="260" t="s">
        <v>206</v>
      </c>
      <c r="AU398" s="260" t="s">
        <v>84</v>
      </c>
      <c r="AV398" s="14" t="s">
        <v>84</v>
      </c>
      <c r="AW398" s="14" t="s">
        <v>5</v>
      </c>
      <c r="AX398" s="14" t="s">
        <v>74</v>
      </c>
      <c r="AY398" s="260" t="s">
        <v>194</v>
      </c>
    </row>
    <row r="399" s="15" customFormat="1">
      <c r="A399" s="15"/>
      <c r="B399" s="261"/>
      <c r="C399" s="262"/>
      <c r="D399" s="241" t="s">
        <v>206</v>
      </c>
      <c r="E399" s="263" t="s">
        <v>20</v>
      </c>
      <c r="F399" s="264" t="s">
        <v>210</v>
      </c>
      <c r="G399" s="262"/>
      <c r="H399" s="265">
        <v>0.082000000000000003</v>
      </c>
      <c r="I399" s="266"/>
      <c r="J399" s="266"/>
      <c r="K399" s="262"/>
      <c r="L399" s="262"/>
      <c r="M399" s="267"/>
      <c r="N399" s="268"/>
      <c r="O399" s="269"/>
      <c r="P399" s="269"/>
      <c r="Q399" s="269"/>
      <c r="R399" s="269"/>
      <c r="S399" s="269"/>
      <c r="T399" s="269"/>
      <c r="U399" s="269"/>
      <c r="V399" s="269"/>
      <c r="W399" s="269"/>
      <c r="X399" s="270"/>
      <c r="Y399" s="15"/>
      <c r="Z399" s="15"/>
      <c r="AA399" s="15"/>
      <c r="AB399" s="15"/>
      <c r="AC399" s="15"/>
      <c r="AD399" s="15"/>
      <c r="AE399" s="15"/>
      <c r="AT399" s="271" t="s">
        <v>206</v>
      </c>
      <c r="AU399" s="271" t="s">
        <v>84</v>
      </c>
      <c r="AV399" s="15" t="s">
        <v>202</v>
      </c>
      <c r="AW399" s="15" t="s">
        <v>5</v>
      </c>
      <c r="AX399" s="15" t="s">
        <v>82</v>
      </c>
      <c r="AY399" s="271" t="s">
        <v>194</v>
      </c>
    </row>
    <row r="400" s="2" customFormat="1" ht="24.15" customHeight="1">
      <c r="A400" s="41"/>
      <c r="B400" s="42"/>
      <c r="C400" s="220" t="s">
        <v>335</v>
      </c>
      <c r="D400" s="220" t="s">
        <v>197</v>
      </c>
      <c r="E400" s="221" t="s">
        <v>2983</v>
      </c>
      <c r="F400" s="222" t="s">
        <v>2984</v>
      </c>
      <c r="G400" s="223" t="s">
        <v>262</v>
      </c>
      <c r="H400" s="224">
        <v>0.50600000000000001</v>
      </c>
      <c r="I400" s="225"/>
      <c r="J400" s="225"/>
      <c r="K400" s="226">
        <f>ROUND(P400*H400,2)</f>
        <v>0</v>
      </c>
      <c r="L400" s="222" t="s">
        <v>201</v>
      </c>
      <c r="M400" s="47"/>
      <c r="N400" s="227" t="s">
        <v>20</v>
      </c>
      <c r="O400" s="228" t="s">
        <v>43</v>
      </c>
      <c r="P400" s="229">
        <f>I400+J400</f>
        <v>0</v>
      </c>
      <c r="Q400" s="229">
        <f>ROUND(I400*H400,2)</f>
        <v>0</v>
      </c>
      <c r="R400" s="229">
        <f>ROUND(J400*H400,2)</f>
        <v>0</v>
      </c>
      <c r="S400" s="87"/>
      <c r="T400" s="230">
        <f>S400*H400</f>
        <v>0</v>
      </c>
      <c r="U400" s="230">
        <v>0</v>
      </c>
      <c r="V400" s="230">
        <f>U400*H400</f>
        <v>0</v>
      </c>
      <c r="W400" s="230">
        <v>0</v>
      </c>
      <c r="X400" s="231">
        <f>W400*H400</f>
        <v>0</v>
      </c>
      <c r="Y400" s="41"/>
      <c r="Z400" s="41"/>
      <c r="AA400" s="41"/>
      <c r="AB400" s="41"/>
      <c r="AC400" s="41"/>
      <c r="AD400" s="41"/>
      <c r="AE400" s="41"/>
      <c r="AR400" s="232" t="s">
        <v>202</v>
      </c>
      <c r="AT400" s="232" t="s">
        <v>197</v>
      </c>
      <c r="AU400" s="232" t="s">
        <v>84</v>
      </c>
      <c r="AY400" s="20" t="s">
        <v>194</v>
      </c>
      <c r="BE400" s="233">
        <f>IF(O400="základní",K400,0)</f>
        <v>0</v>
      </c>
      <c r="BF400" s="233">
        <f>IF(O400="snížená",K400,0)</f>
        <v>0</v>
      </c>
      <c r="BG400" s="233">
        <f>IF(O400="zákl. přenesená",K400,0)</f>
        <v>0</v>
      </c>
      <c r="BH400" s="233">
        <f>IF(O400="sníž. přenesená",K400,0)</f>
        <v>0</v>
      </c>
      <c r="BI400" s="233">
        <f>IF(O400="nulová",K400,0)</f>
        <v>0</v>
      </c>
      <c r="BJ400" s="20" t="s">
        <v>82</v>
      </c>
      <c r="BK400" s="233">
        <f>ROUND(P400*H400,2)</f>
        <v>0</v>
      </c>
      <c r="BL400" s="20" t="s">
        <v>202</v>
      </c>
      <c r="BM400" s="232" t="s">
        <v>3246</v>
      </c>
    </row>
    <row r="401" s="2" customFormat="1">
      <c r="A401" s="41"/>
      <c r="B401" s="42"/>
      <c r="C401" s="43"/>
      <c r="D401" s="234" t="s">
        <v>204</v>
      </c>
      <c r="E401" s="43"/>
      <c r="F401" s="235" t="s">
        <v>2986</v>
      </c>
      <c r="G401" s="43"/>
      <c r="H401" s="43"/>
      <c r="I401" s="236"/>
      <c r="J401" s="236"/>
      <c r="K401" s="43"/>
      <c r="L401" s="43"/>
      <c r="M401" s="47"/>
      <c r="N401" s="237"/>
      <c r="O401" s="238"/>
      <c r="P401" s="87"/>
      <c r="Q401" s="87"/>
      <c r="R401" s="87"/>
      <c r="S401" s="87"/>
      <c r="T401" s="87"/>
      <c r="U401" s="87"/>
      <c r="V401" s="87"/>
      <c r="W401" s="87"/>
      <c r="X401" s="88"/>
      <c r="Y401" s="41"/>
      <c r="Z401" s="41"/>
      <c r="AA401" s="41"/>
      <c r="AB401" s="41"/>
      <c r="AC401" s="41"/>
      <c r="AD401" s="41"/>
      <c r="AE401" s="41"/>
      <c r="AT401" s="20" t="s">
        <v>204</v>
      </c>
      <c r="AU401" s="20" t="s">
        <v>84</v>
      </c>
    </row>
    <row r="402" s="13" customFormat="1">
      <c r="A402" s="13"/>
      <c r="B402" s="239"/>
      <c r="C402" s="240"/>
      <c r="D402" s="241" t="s">
        <v>206</v>
      </c>
      <c r="E402" s="242" t="s">
        <v>20</v>
      </c>
      <c r="F402" s="243" t="s">
        <v>2987</v>
      </c>
      <c r="G402" s="240"/>
      <c r="H402" s="242" t="s">
        <v>20</v>
      </c>
      <c r="I402" s="244"/>
      <c r="J402" s="244"/>
      <c r="K402" s="240"/>
      <c r="L402" s="240"/>
      <c r="M402" s="245"/>
      <c r="N402" s="246"/>
      <c r="O402" s="247"/>
      <c r="P402" s="247"/>
      <c r="Q402" s="247"/>
      <c r="R402" s="247"/>
      <c r="S402" s="247"/>
      <c r="T402" s="247"/>
      <c r="U402" s="247"/>
      <c r="V402" s="247"/>
      <c r="W402" s="247"/>
      <c r="X402" s="248"/>
      <c r="Y402" s="13"/>
      <c r="Z402" s="13"/>
      <c r="AA402" s="13"/>
      <c r="AB402" s="13"/>
      <c r="AC402" s="13"/>
      <c r="AD402" s="13"/>
      <c r="AE402" s="13"/>
      <c r="AT402" s="249" t="s">
        <v>206</v>
      </c>
      <c r="AU402" s="249" t="s">
        <v>84</v>
      </c>
      <c r="AV402" s="13" t="s">
        <v>82</v>
      </c>
      <c r="AW402" s="13" t="s">
        <v>5</v>
      </c>
      <c r="AX402" s="13" t="s">
        <v>74</v>
      </c>
      <c r="AY402" s="249" t="s">
        <v>194</v>
      </c>
    </row>
    <row r="403" s="14" customFormat="1">
      <c r="A403" s="14"/>
      <c r="B403" s="250"/>
      <c r="C403" s="251"/>
      <c r="D403" s="241" t="s">
        <v>206</v>
      </c>
      <c r="E403" s="252" t="s">
        <v>20</v>
      </c>
      <c r="F403" s="253" t="s">
        <v>3247</v>
      </c>
      <c r="G403" s="251"/>
      <c r="H403" s="254">
        <v>0.50600000000000001</v>
      </c>
      <c r="I403" s="255"/>
      <c r="J403" s="255"/>
      <c r="K403" s="251"/>
      <c r="L403" s="251"/>
      <c r="M403" s="256"/>
      <c r="N403" s="257"/>
      <c r="O403" s="258"/>
      <c r="P403" s="258"/>
      <c r="Q403" s="258"/>
      <c r="R403" s="258"/>
      <c r="S403" s="258"/>
      <c r="T403" s="258"/>
      <c r="U403" s="258"/>
      <c r="V403" s="258"/>
      <c r="W403" s="258"/>
      <c r="X403" s="259"/>
      <c r="Y403" s="14"/>
      <c r="Z403" s="14"/>
      <c r="AA403" s="14"/>
      <c r="AB403" s="14"/>
      <c r="AC403" s="14"/>
      <c r="AD403" s="14"/>
      <c r="AE403" s="14"/>
      <c r="AT403" s="260" t="s">
        <v>206</v>
      </c>
      <c r="AU403" s="260" t="s">
        <v>84</v>
      </c>
      <c r="AV403" s="14" t="s">
        <v>84</v>
      </c>
      <c r="AW403" s="14" t="s">
        <v>5</v>
      </c>
      <c r="AX403" s="14" t="s">
        <v>74</v>
      </c>
      <c r="AY403" s="260" t="s">
        <v>194</v>
      </c>
    </row>
    <row r="404" s="15" customFormat="1">
      <c r="A404" s="15"/>
      <c r="B404" s="261"/>
      <c r="C404" s="262"/>
      <c r="D404" s="241" t="s">
        <v>206</v>
      </c>
      <c r="E404" s="263" t="s">
        <v>20</v>
      </c>
      <c r="F404" s="264" t="s">
        <v>210</v>
      </c>
      <c r="G404" s="262"/>
      <c r="H404" s="265">
        <v>0.50600000000000001</v>
      </c>
      <c r="I404" s="266"/>
      <c r="J404" s="266"/>
      <c r="K404" s="262"/>
      <c r="L404" s="262"/>
      <c r="M404" s="267"/>
      <c r="N404" s="268"/>
      <c r="O404" s="269"/>
      <c r="P404" s="269"/>
      <c r="Q404" s="269"/>
      <c r="R404" s="269"/>
      <c r="S404" s="269"/>
      <c r="T404" s="269"/>
      <c r="U404" s="269"/>
      <c r="V404" s="269"/>
      <c r="W404" s="269"/>
      <c r="X404" s="270"/>
      <c r="Y404" s="15"/>
      <c r="Z404" s="15"/>
      <c r="AA404" s="15"/>
      <c r="AB404" s="15"/>
      <c r="AC404" s="15"/>
      <c r="AD404" s="15"/>
      <c r="AE404" s="15"/>
      <c r="AT404" s="271" t="s">
        <v>206</v>
      </c>
      <c r="AU404" s="271" t="s">
        <v>84</v>
      </c>
      <c r="AV404" s="15" t="s">
        <v>202</v>
      </c>
      <c r="AW404" s="15" t="s">
        <v>5</v>
      </c>
      <c r="AX404" s="15" t="s">
        <v>82</v>
      </c>
      <c r="AY404" s="271" t="s">
        <v>194</v>
      </c>
    </row>
    <row r="405" s="12" customFormat="1" ht="25.92" customHeight="1">
      <c r="A405" s="12"/>
      <c r="B405" s="203"/>
      <c r="C405" s="204"/>
      <c r="D405" s="205" t="s">
        <v>73</v>
      </c>
      <c r="E405" s="206" t="s">
        <v>815</v>
      </c>
      <c r="F405" s="206" t="s">
        <v>816</v>
      </c>
      <c r="G405" s="204"/>
      <c r="H405" s="204"/>
      <c r="I405" s="207"/>
      <c r="J405" s="207"/>
      <c r="K405" s="208">
        <f>BK405</f>
        <v>0</v>
      </c>
      <c r="L405" s="204"/>
      <c r="M405" s="209"/>
      <c r="N405" s="210"/>
      <c r="O405" s="211"/>
      <c r="P405" s="211"/>
      <c r="Q405" s="212">
        <f>Q406+Q414+Q455+Q477+Q506+Q518+Q526</f>
        <v>0</v>
      </c>
      <c r="R405" s="212">
        <f>R406+R414+R455+R477+R506+R518+R526</f>
        <v>0</v>
      </c>
      <c r="S405" s="211"/>
      <c r="T405" s="213">
        <f>T406+T414+T455+T477+T506+T518+T526</f>
        <v>0</v>
      </c>
      <c r="U405" s="211"/>
      <c r="V405" s="213">
        <f>V406+V414+V455+V477+V506+V518+V526</f>
        <v>0</v>
      </c>
      <c r="W405" s="211"/>
      <c r="X405" s="214">
        <f>X406+X414+X455+X477+X506+X518+X526</f>
        <v>8.65774474</v>
      </c>
      <c r="Y405" s="12"/>
      <c r="Z405" s="12"/>
      <c r="AA405" s="12"/>
      <c r="AB405" s="12"/>
      <c r="AC405" s="12"/>
      <c r="AD405" s="12"/>
      <c r="AE405" s="12"/>
      <c r="AR405" s="215" t="s">
        <v>84</v>
      </c>
      <c r="AT405" s="216" t="s">
        <v>73</v>
      </c>
      <c r="AU405" s="216" t="s">
        <v>74</v>
      </c>
      <c r="AY405" s="215" t="s">
        <v>194</v>
      </c>
      <c r="BK405" s="217">
        <f>BK406+BK414+BK455+BK477+BK506+BK518+BK526</f>
        <v>0</v>
      </c>
    </row>
    <row r="406" s="12" customFormat="1" ht="22.8" customHeight="1">
      <c r="A406" s="12"/>
      <c r="B406" s="203"/>
      <c r="C406" s="204"/>
      <c r="D406" s="205" t="s">
        <v>73</v>
      </c>
      <c r="E406" s="218" t="s">
        <v>2989</v>
      </c>
      <c r="F406" s="218" t="s">
        <v>2990</v>
      </c>
      <c r="G406" s="204"/>
      <c r="H406" s="204"/>
      <c r="I406" s="207"/>
      <c r="J406" s="207"/>
      <c r="K406" s="219">
        <f>BK406</f>
        <v>0</v>
      </c>
      <c r="L406" s="204"/>
      <c r="M406" s="209"/>
      <c r="N406" s="210"/>
      <c r="O406" s="211"/>
      <c r="P406" s="211"/>
      <c r="Q406" s="212">
        <f>SUM(Q407:Q413)</f>
        <v>0</v>
      </c>
      <c r="R406" s="212">
        <f>SUM(R407:R413)</f>
        <v>0</v>
      </c>
      <c r="S406" s="211"/>
      <c r="T406" s="213">
        <f>SUM(T407:T413)</f>
        <v>0</v>
      </c>
      <c r="U406" s="211"/>
      <c r="V406" s="213">
        <f>SUM(V407:V413)</f>
        <v>0</v>
      </c>
      <c r="W406" s="211"/>
      <c r="X406" s="214">
        <f>SUM(X407:X413)</f>
        <v>0.50628050000000002</v>
      </c>
      <c r="Y406" s="12"/>
      <c r="Z406" s="12"/>
      <c r="AA406" s="12"/>
      <c r="AB406" s="12"/>
      <c r="AC406" s="12"/>
      <c r="AD406" s="12"/>
      <c r="AE406" s="12"/>
      <c r="AR406" s="215" t="s">
        <v>84</v>
      </c>
      <c r="AT406" s="216" t="s">
        <v>73</v>
      </c>
      <c r="AU406" s="216" t="s">
        <v>82</v>
      </c>
      <c r="AY406" s="215" t="s">
        <v>194</v>
      </c>
      <c r="BK406" s="217">
        <f>SUM(BK407:BK413)</f>
        <v>0</v>
      </c>
    </row>
    <row r="407" s="2" customFormat="1">
      <c r="A407" s="41"/>
      <c r="B407" s="42"/>
      <c r="C407" s="220" t="s">
        <v>342</v>
      </c>
      <c r="D407" s="220" t="s">
        <v>197</v>
      </c>
      <c r="E407" s="221" t="s">
        <v>2991</v>
      </c>
      <c r="F407" s="222" t="s">
        <v>2987</v>
      </c>
      <c r="G407" s="223" t="s">
        <v>200</v>
      </c>
      <c r="H407" s="224">
        <v>92.051000000000002</v>
      </c>
      <c r="I407" s="225"/>
      <c r="J407" s="225"/>
      <c r="K407" s="226">
        <f>ROUND(P407*H407,2)</f>
        <v>0</v>
      </c>
      <c r="L407" s="222" t="s">
        <v>201</v>
      </c>
      <c r="M407" s="47"/>
      <c r="N407" s="227" t="s">
        <v>20</v>
      </c>
      <c r="O407" s="228" t="s">
        <v>43</v>
      </c>
      <c r="P407" s="229">
        <f>I407+J407</f>
        <v>0</v>
      </c>
      <c r="Q407" s="229">
        <f>ROUND(I407*H407,2)</f>
        <v>0</v>
      </c>
      <c r="R407" s="229">
        <f>ROUND(J407*H407,2)</f>
        <v>0</v>
      </c>
      <c r="S407" s="87"/>
      <c r="T407" s="230">
        <f>S407*H407</f>
        <v>0</v>
      </c>
      <c r="U407" s="230">
        <v>0</v>
      </c>
      <c r="V407" s="230">
        <f>U407*H407</f>
        <v>0</v>
      </c>
      <c r="W407" s="230">
        <v>0.0054999999999999997</v>
      </c>
      <c r="X407" s="231">
        <f>W407*H407</f>
        <v>0.50628050000000002</v>
      </c>
      <c r="Y407" s="41"/>
      <c r="Z407" s="41"/>
      <c r="AA407" s="41"/>
      <c r="AB407" s="41"/>
      <c r="AC407" s="41"/>
      <c r="AD407" s="41"/>
      <c r="AE407" s="41"/>
      <c r="AR407" s="232" t="s">
        <v>289</v>
      </c>
      <c r="AT407" s="232" t="s">
        <v>197</v>
      </c>
      <c r="AU407" s="232" t="s">
        <v>84</v>
      </c>
      <c r="AY407" s="20" t="s">
        <v>194</v>
      </c>
      <c r="BE407" s="233">
        <f>IF(O407="základní",K407,0)</f>
        <v>0</v>
      </c>
      <c r="BF407" s="233">
        <f>IF(O407="snížená",K407,0)</f>
        <v>0</v>
      </c>
      <c r="BG407" s="233">
        <f>IF(O407="zákl. přenesená",K407,0)</f>
        <v>0</v>
      </c>
      <c r="BH407" s="233">
        <f>IF(O407="sníž. přenesená",K407,0)</f>
        <v>0</v>
      </c>
      <c r="BI407" s="233">
        <f>IF(O407="nulová",K407,0)</f>
        <v>0</v>
      </c>
      <c r="BJ407" s="20" t="s">
        <v>82</v>
      </c>
      <c r="BK407" s="233">
        <f>ROUND(P407*H407,2)</f>
        <v>0</v>
      </c>
      <c r="BL407" s="20" t="s">
        <v>289</v>
      </c>
      <c r="BM407" s="232" t="s">
        <v>3248</v>
      </c>
    </row>
    <row r="408" s="2" customFormat="1">
      <c r="A408" s="41"/>
      <c r="B408" s="42"/>
      <c r="C408" s="43"/>
      <c r="D408" s="234" t="s">
        <v>204</v>
      </c>
      <c r="E408" s="43"/>
      <c r="F408" s="235" t="s">
        <v>2993</v>
      </c>
      <c r="G408" s="43"/>
      <c r="H408" s="43"/>
      <c r="I408" s="236"/>
      <c r="J408" s="236"/>
      <c r="K408" s="43"/>
      <c r="L408" s="43"/>
      <c r="M408" s="47"/>
      <c r="N408" s="237"/>
      <c r="O408" s="238"/>
      <c r="P408" s="87"/>
      <c r="Q408" s="87"/>
      <c r="R408" s="87"/>
      <c r="S408" s="87"/>
      <c r="T408" s="87"/>
      <c r="U408" s="87"/>
      <c r="V408" s="87"/>
      <c r="W408" s="87"/>
      <c r="X408" s="88"/>
      <c r="Y408" s="41"/>
      <c r="Z408" s="41"/>
      <c r="AA408" s="41"/>
      <c r="AB408" s="41"/>
      <c r="AC408" s="41"/>
      <c r="AD408" s="41"/>
      <c r="AE408" s="41"/>
      <c r="AT408" s="20" t="s">
        <v>204</v>
      </c>
      <c r="AU408" s="20" t="s">
        <v>84</v>
      </c>
    </row>
    <row r="409" s="13" customFormat="1">
      <c r="A409" s="13"/>
      <c r="B409" s="239"/>
      <c r="C409" s="240"/>
      <c r="D409" s="241" t="s">
        <v>206</v>
      </c>
      <c r="E409" s="242" t="s">
        <v>20</v>
      </c>
      <c r="F409" s="243" t="s">
        <v>3125</v>
      </c>
      <c r="G409" s="240"/>
      <c r="H409" s="242" t="s">
        <v>20</v>
      </c>
      <c r="I409" s="244"/>
      <c r="J409" s="244"/>
      <c r="K409" s="240"/>
      <c r="L409" s="240"/>
      <c r="M409" s="245"/>
      <c r="N409" s="246"/>
      <c r="O409" s="247"/>
      <c r="P409" s="247"/>
      <c r="Q409" s="247"/>
      <c r="R409" s="247"/>
      <c r="S409" s="247"/>
      <c r="T409" s="247"/>
      <c r="U409" s="247"/>
      <c r="V409" s="247"/>
      <c r="W409" s="247"/>
      <c r="X409" s="248"/>
      <c r="Y409" s="13"/>
      <c r="Z409" s="13"/>
      <c r="AA409" s="13"/>
      <c r="AB409" s="13"/>
      <c r="AC409" s="13"/>
      <c r="AD409" s="13"/>
      <c r="AE409" s="13"/>
      <c r="AT409" s="249" t="s">
        <v>206</v>
      </c>
      <c r="AU409" s="249" t="s">
        <v>84</v>
      </c>
      <c r="AV409" s="13" t="s">
        <v>82</v>
      </c>
      <c r="AW409" s="13" t="s">
        <v>5</v>
      </c>
      <c r="AX409" s="13" t="s">
        <v>74</v>
      </c>
      <c r="AY409" s="249" t="s">
        <v>194</v>
      </c>
    </row>
    <row r="410" s="13" customFormat="1">
      <c r="A410" s="13"/>
      <c r="B410" s="239"/>
      <c r="C410" s="240"/>
      <c r="D410" s="241" t="s">
        <v>206</v>
      </c>
      <c r="E410" s="242" t="s">
        <v>20</v>
      </c>
      <c r="F410" s="243" t="s">
        <v>3249</v>
      </c>
      <c r="G410" s="240"/>
      <c r="H410" s="242" t="s">
        <v>20</v>
      </c>
      <c r="I410" s="244"/>
      <c r="J410" s="244"/>
      <c r="K410" s="240"/>
      <c r="L410" s="240"/>
      <c r="M410" s="245"/>
      <c r="N410" s="246"/>
      <c r="O410" s="247"/>
      <c r="P410" s="247"/>
      <c r="Q410" s="247"/>
      <c r="R410" s="247"/>
      <c r="S410" s="247"/>
      <c r="T410" s="247"/>
      <c r="U410" s="247"/>
      <c r="V410" s="247"/>
      <c r="W410" s="247"/>
      <c r="X410" s="248"/>
      <c r="Y410" s="13"/>
      <c r="Z410" s="13"/>
      <c r="AA410" s="13"/>
      <c r="AB410" s="13"/>
      <c r="AC410" s="13"/>
      <c r="AD410" s="13"/>
      <c r="AE410" s="13"/>
      <c r="AT410" s="249" t="s">
        <v>206</v>
      </c>
      <c r="AU410" s="249" t="s">
        <v>84</v>
      </c>
      <c r="AV410" s="13" t="s">
        <v>82</v>
      </c>
      <c r="AW410" s="13" t="s">
        <v>5</v>
      </c>
      <c r="AX410" s="13" t="s">
        <v>74</v>
      </c>
      <c r="AY410" s="249" t="s">
        <v>194</v>
      </c>
    </row>
    <row r="411" s="13" customFormat="1">
      <c r="A411" s="13"/>
      <c r="B411" s="239"/>
      <c r="C411" s="240"/>
      <c r="D411" s="241" t="s">
        <v>206</v>
      </c>
      <c r="E411" s="242" t="s">
        <v>20</v>
      </c>
      <c r="F411" s="243" t="s">
        <v>3250</v>
      </c>
      <c r="G411" s="240"/>
      <c r="H411" s="242" t="s">
        <v>20</v>
      </c>
      <c r="I411" s="244"/>
      <c r="J411" s="244"/>
      <c r="K411" s="240"/>
      <c r="L411" s="240"/>
      <c r="M411" s="245"/>
      <c r="N411" s="246"/>
      <c r="O411" s="247"/>
      <c r="P411" s="247"/>
      <c r="Q411" s="247"/>
      <c r="R411" s="247"/>
      <c r="S411" s="247"/>
      <c r="T411" s="247"/>
      <c r="U411" s="247"/>
      <c r="V411" s="247"/>
      <c r="W411" s="247"/>
      <c r="X411" s="248"/>
      <c r="Y411" s="13"/>
      <c r="Z411" s="13"/>
      <c r="AA411" s="13"/>
      <c r="AB411" s="13"/>
      <c r="AC411" s="13"/>
      <c r="AD411" s="13"/>
      <c r="AE411" s="13"/>
      <c r="AT411" s="249" t="s">
        <v>206</v>
      </c>
      <c r="AU411" s="249" t="s">
        <v>84</v>
      </c>
      <c r="AV411" s="13" t="s">
        <v>82</v>
      </c>
      <c r="AW411" s="13" t="s">
        <v>5</v>
      </c>
      <c r="AX411" s="13" t="s">
        <v>74</v>
      </c>
      <c r="AY411" s="249" t="s">
        <v>194</v>
      </c>
    </row>
    <row r="412" s="14" customFormat="1">
      <c r="A412" s="14"/>
      <c r="B412" s="250"/>
      <c r="C412" s="251"/>
      <c r="D412" s="241" t="s">
        <v>206</v>
      </c>
      <c r="E412" s="252" t="s">
        <v>20</v>
      </c>
      <c r="F412" s="253" t="s">
        <v>3251</v>
      </c>
      <c r="G412" s="251"/>
      <c r="H412" s="254">
        <v>92.051000000000002</v>
      </c>
      <c r="I412" s="255"/>
      <c r="J412" s="255"/>
      <c r="K412" s="251"/>
      <c r="L412" s="251"/>
      <c r="M412" s="256"/>
      <c r="N412" s="257"/>
      <c r="O412" s="258"/>
      <c r="P412" s="258"/>
      <c r="Q412" s="258"/>
      <c r="R412" s="258"/>
      <c r="S412" s="258"/>
      <c r="T412" s="258"/>
      <c r="U412" s="258"/>
      <c r="V412" s="258"/>
      <c r="W412" s="258"/>
      <c r="X412" s="259"/>
      <c r="Y412" s="14"/>
      <c r="Z412" s="14"/>
      <c r="AA412" s="14"/>
      <c r="AB412" s="14"/>
      <c r="AC412" s="14"/>
      <c r="AD412" s="14"/>
      <c r="AE412" s="14"/>
      <c r="AT412" s="260" t="s">
        <v>206</v>
      </c>
      <c r="AU412" s="260" t="s">
        <v>84</v>
      </c>
      <c r="AV412" s="14" t="s">
        <v>84</v>
      </c>
      <c r="AW412" s="14" t="s">
        <v>5</v>
      </c>
      <c r="AX412" s="14" t="s">
        <v>74</v>
      </c>
      <c r="AY412" s="260" t="s">
        <v>194</v>
      </c>
    </row>
    <row r="413" s="15" customFormat="1">
      <c r="A413" s="15"/>
      <c r="B413" s="261"/>
      <c r="C413" s="262"/>
      <c r="D413" s="241" t="s">
        <v>206</v>
      </c>
      <c r="E413" s="263" t="s">
        <v>20</v>
      </c>
      <c r="F413" s="264" t="s">
        <v>210</v>
      </c>
      <c r="G413" s="262"/>
      <c r="H413" s="265">
        <v>92.051000000000002</v>
      </c>
      <c r="I413" s="266"/>
      <c r="J413" s="266"/>
      <c r="K413" s="262"/>
      <c r="L413" s="262"/>
      <c r="M413" s="267"/>
      <c r="N413" s="268"/>
      <c r="O413" s="269"/>
      <c r="P413" s="269"/>
      <c r="Q413" s="269"/>
      <c r="R413" s="269"/>
      <c r="S413" s="269"/>
      <c r="T413" s="269"/>
      <c r="U413" s="269"/>
      <c r="V413" s="269"/>
      <c r="W413" s="269"/>
      <c r="X413" s="270"/>
      <c r="Y413" s="15"/>
      <c r="Z413" s="15"/>
      <c r="AA413" s="15"/>
      <c r="AB413" s="15"/>
      <c r="AC413" s="15"/>
      <c r="AD413" s="15"/>
      <c r="AE413" s="15"/>
      <c r="AT413" s="271" t="s">
        <v>206</v>
      </c>
      <c r="AU413" s="271" t="s">
        <v>84</v>
      </c>
      <c r="AV413" s="15" t="s">
        <v>202</v>
      </c>
      <c r="AW413" s="15" t="s">
        <v>5</v>
      </c>
      <c r="AX413" s="15" t="s">
        <v>82</v>
      </c>
      <c r="AY413" s="271" t="s">
        <v>194</v>
      </c>
    </row>
    <row r="414" s="12" customFormat="1" ht="22.8" customHeight="1">
      <c r="A414" s="12"/>
      <c r="B414" s="203"/>
      <c r="C414" s="204"/>
      <c r="D414" s="205" t="s">
        <v>73</v>
      </c>
      <c r="E414" s="218" t="s">
        <v>817</v>
      </c>
      <c r="F414" s="218" t="s">
        <v>818</v>
      </c>
      <c r="G414" s="204"/>
      <c r="H414" s="204"/>
      <c r="I414" s="207"/>
      <c r="J414" s="207"/>
      <c r="K414" s="219">
        <f>BK414</f>
        <v>0</v>
      </c>
      <c r="L414" s="204"/>
      <c r="M414" s="209"/>
      <c r="N414" s="210"/>
      <c r="O414" s="211"/>
      <c r="P414" s="211"/>
      <c r="Q414" s="212">
        <f>SUM(Q415:Q454)</f>
        <v>0</v>
      </c>
      <c r="R414" s="212">
        <f>SUM(R415:R454)</f>
        <v>0</v>
      </c>
      <c r="S414" s="211"/>
      <c r="T414" s="213">
        <f>SUM(T415:T454)</f>
        <v>0</v>
      </c>
      <c r="U414" s="211"/>
      <c r="V414" s="213">
        <f>SUM(V415:V454)</f>
        <v>0</v>
      </c>
      <c r="W414" s="211"/>
      <c r="X414" s="214">
        <f>SUM(X415:X454)</f>
        <v>6.3979170000000005</v>
      </c>
      <c r="Y414" s="12"/>
      <c r="Z414" s="12"/>
      <c r="AA414" s="12"/>
      <c r="AB414" s="12"/>
      <c r="AC414" s="12"/>
      <c r="AD414" s="12"/>
      <c r="AE414" s="12"/>
      <c r="AR414" s="215" t="s">
        <v>84</v>
      </c>
      <c r="AT414" s="216" t="s">
        <v>73</v>
      </c>
      <c r="AU414" s="216" t="s">
        <v>82</v>
      </c>
      <c r="AY414" s="215" t="s">
        <v>194</v>
      </c>
      <c r="BK414" s="217">
        <f>SUM(BK415:BK454)</f>
        <v>0</v>
      </c>
    </row>
    <row r="415" s="2" customFormat="1" ht="24.15" customHeight="1">
      <c r="A415" s="41"/>
      <c r="B415" s="42"/>
      <c r="C415" s="220" t="s">
        <v>339</v>
      </c>
      <c r="D415" s="220" t="s">
        <v>197</v>
      </c>
      <c r="E415" s="221" t="s">
        <v>3012</v>
      </c>
      <c r="F415" s="222" t="s">
        <v>2966</v>
      </c>
      <c r="G415" s="223" t="s">
        <v>461</v>
      </c>
      <c r="H415" s="224">
        <v>86.757999999999996</v>
      </c>
      <c r="I415" s="225"/>
      <c r="J415" s="225"/>
      <c r="K415" s="226">
        <f>ROUND(P415*H415,2)</f>
        <v>0</v>
      </c>
      <c r="L415" s="222" t="s">
        <v>201</v>
      </c>
      <c r="M415" s="47"/>
      <c r="N415" s="227" t="s">
        <v>20</v>
      </c>
      <c r="O415" s="228" t="s">
        <v>43</v>
      </c>
      <c r="P415" s="229">
        <f>I415+J415</f>
        <v>0</v>
      </c>
      <c r="Q415" s="229">
        <f>ROUND(I415*H415,2)</f>
        <v>0</v>
      </c>
      <c r="R415" s="229">
        <f>ROUND(J415*H415,2)</f>
        <v>0</v>
      </c>
      <c r="S415" s="87"/>
      <c r="T415" s="230">
        <f>S415*H415</f>
        <v>0</v>
      </c>
      <c r="U415" s="230">
        <v>0</v>
      </c>
      <c r="V415" s="230">
        <f>U415*H415</f>
        <v>0</v>
      </c>
      <c r="W415" s="230">
        <v>0.014</v>
      </c>
      <c r="X415" s="231">
        <f>W415*H415</f>
        <v>1.214612</v>
      </c>
      <c r="Y415" s="41"/>
      <c r="Z415" s="41"/>
      <c r="AA415" s="41"/>
      <c r="AB415" s="41"/>
      <c r="AC415" s="41"/>
      <c r="AD415" s="41"/>
      <c r="AE415" s="41"/>
      <c r="AR415" s="232" t="s">
        <v>289</v>
      </c>
      <c r="AT415" s="232" t="s">
        <v>197</v>
      </c>
      <c r="AU415" s="232" t="s">
        <v>84</v>
      </c>
      <c r="AY415" s="20" t="s">
        <v>194</v>
      </c>
      <c r="BE415" s="233">
        <f>IF(O415="základní",K415,0)</f>
        <v>0</v>
      </c>
      <c r="BF415" s="233">
        <f>IF(O415="snížená",K415,0)</f>
        <v>0</v>
      </c>
      <c r="BG415" s="233">
        <f>IF(O415="zákl. přenesená",K415,0)</f>
        <v>0</v>
      </c>
      <c r="BH415" s="233">
        <f>IF(O415="sníž. přenesená",K415,0)</f>
        <v>0</v>
      </c>
      <c r="BI415" s="233">
        <f>IF(O415="nulová",K415,0)</f>
        <v>0</v>
      </c>
      <c r="BJ415" s="20" t="s">
        <v>82</v>
      </c>
      <c r="BK415" s="233">
        <f>ROUND(P415*H415,2)</f>
        <v>0</v>
      </c>
      <c r="BL415" s="20" t="s">
        <v>289</v>
      </c>
      <c r="BM415" s="232" t="s">
        <v>3252</v>
      </c>
    </row>
    <row r="416" s="2" customFormat="1">
      <c r="A416" s="41"/>
      <c r="B416" s="42"/>
      <c r="C416" s="43"/>
      <c r="D416" s="234" t="s">
        <v>204</v>
      </c>
      <c r="E416" s="43"/>
      <c r="F416" s="235" t="s">
        <v>3014</v>
      </c>
      <c r="G416" s="43"/>
      <c r="H416" s="43"/>
      <c r="I416" s="236"/>
      <c r="J416" s="236"/>
      <c r="K416" s="43"/>
      <c r="L416" s="43"/>
      <c r="M416" s="47"/>
      <c r="N416" s="237"/>
      <c r="O416" s="238"/>
      <c r="P416" s="87"/>
      <c r="Q416" s="87"/>
      <c r="R416" s="87"/>
      <c r="S416" s="87"/>
      <c r="T416" s="87"/>
      <c r="U416" s="87"/>
      <c r="V416" s="87"/>
      <c r="W416" s="87"/>
      <c r="X416" s="88"/>
      <c r="Y416" s="41"/>
      <c r="Z416" s="41"/>
      <c r="AA416" s="41"/>
      <c r="AB416" s="41"/>
      <c r="AC416" s="41"/>
      <c r="AD416" s="41"/>
      <c r="AE416" s="41"/>
      <c r="AT416" s="20" t="s">
        <v>204</v>
      </c>
      <c r="AU416" s="20" t="s">
        <v>84</v>
      </c>
    </row>
    <row r="417" s="13" customFormat="1">
      <c r="A417" s="13"/>
      <c r="B417" s="239"/>
      <c r="C417" s="240"/>
      <c r="D417" s="241" t="s">
        <v>206</v>
      </c>
      <c r="E417" s="242" t="s">
        <v>20</v>
      </c>
      <c r="F417" s="243" t="s">
        <v>3125</v>
      </c>
      <c r="G417" s="240"/>
      <c r="H417" s="242" t="s">
        <v>20</v>
      </c>
      <c r="I417" s="244"/>
      <c r="J417" s="244"/>
      <c r="K417" s="240"/>
      <c r="L417" s="240"/>
      <c r="M417" s="245"/>
      <c r="N417" s="246"/>
      <c r="O417" s="247"/>
      <c r="P417" s="247"/>
      <c r="Q417" s="247"/>
      <c r="R417" s="247"/>
      <c r="S417" s="247"/>
      <c r="T417" s="247"/>
      <c r="U417" s="247"/>
      <c r="V417" s="247"/>
      <c r="W417" s="247"/>
      <c r="X417" s="248"/>
      <c r="Y417" s="13"/>
      <c r="Z417" s="13"/>
      <c r="AA417" s="13"/>
      <c r="AB417" s="13"/>
      <c r="AC417" s="13"/>
      <c r="AD417" s="13"/>
      <c r="AE417" s="13"/>
      <c r="AT417" s="249" t="s">
        <v>206</v>
      </c>
      <c r="AU417" s="249" t="s">
        <v>84</v>
      </c>
      <c r="AV417" s="13" t="s">
        <v>82</v>
      </c>
      <c r="AW417" s="13" t="s">
        <v>5</v>
      </c>
      <c r="AX417" s="13" t="s">
        <v>74</v>
      </c>
      <c r="AY417" s="249" t="s">
        <v>194</v>
      </c>
    </row>
    <row r="418" s="13" customFormat="1">
      <c r="A418" s="13"/>
      <c r="B418" s="239"/>
      <c r="C418" s="240"/>
      <c r="D418" s="241" t="s">
        <v>206</v>
      </c>
      <c r="E418" s="242" t="s">
        <v>20</v>
      </c>
      <c r="F418" s="243" t="s">
        <v>3007</v>
      </c>
      <c r="G418" s="240"/>
      <c r="H418" s="242" t="s">
        <v>20</v>
      </c>
      <c r="I418" s="244"/>
      <c r="J418" s="244"/>
      <c r="K418" s="240"/>
      <c r="L418" s="240"/>
      <c r="M418" s="245"/>
      <c r="N418" s="246"/>
      <c r="O418" s="247"/>
      <c r="P418" s="247"/>
      <c r="Q418" s="247"/>
      <c r="R418" s="247"/>
      <c r="S418" s="247"/>
      <c r="T418" s="247"/>
      <c r="U418" s="247"/>
      <c r="V418" s="247"/>
      <c r="W418" s="247"/>
      <c r="X418" s="248"/>
      <c r="Y418" s="13"/>
      <c r="Z418" s="13"/>
      <c r="AA418" s="13"/>
      <c r="AB418" s="13"/>
      <c r="AC418" s="13"/>
      <c r="AD418" s="13"/>
      <c r="AE418" s="13"/>
      <c r="AT418" s="249" t="s">
        <v>206</v>
      </c>
      <c r="AU418" s="249" t="s">
        <v>84</v>
      </c>
      <c r="AV418" s="13" t="s">
        <v>82</v>
      </c>
      <c r="AW418" s="13" t="s">
        <v>5</v>
      </c>
      <c r="AX418" s="13" t="s">
        <v>74</v>
      </c>
      <c r="AY418" s="249" t="s">
        <v>194</v>
      </c>
    </row>
    <row r="419" s="13" customFormat="1">
      <c r="A419" s="13"/>
      <c r="B419" s="239"/>
      <c r="C419" s="240"/>
      <c r="D419" s="241" t="s">
        <v>206</v>
      </c>
      <c r="E419" s="242" t="s">
        <v>20</v>
      </c>
      <c r="F419" s="243" t="s">
        <v>3015</v>
      </c>
      <c r="G419" s="240"/>
      <c r="H419" s="242" t="s">
        <v>20</v>
      </c>
      <c r="I419" s="244"/>
      <c r="J419" s="244"/>
      <c r="K419" s="240"/>
      <c r="L419" s="240"/>
      <c r="M419" s="245"/>
      <c r="N419" s="246"/>
      <c r="O419" s="247"/>
      <c r="P419" s="247"/>
      <c r="Q419" s="247"/>
      <c r="R419" s="247"/>
      <c r="S419" s="247"/>
      <c r="T419" s="247"/>
      <c r="U419" s="247"/>
      <c r="V419" s="247"/>
      <c r="W419" s="247"/>
      <c r="X419" s="248"/>
      <c r="Y419" s="13"/>
      <c r="Z419" s="13"/>
      <c r="AA419" s="13"/>
      <c r="AB419" s="13"/>
      <c r="AC419" s="13"/>
      <c r="AD419" s="13"/>
      <c r="AE419" s="13"/>
      <c r="AT419" s="249" t="s">
        <v>206</v>
      </c>
      <c r="AU419" s="249" t="s">
        <v>84</v>
      </c>
      <c r="AV419" s="13" t="s">
        <v>82</v>
      </c>
      <c r="AW419" s="13" t="s">
        <v>5</v>
      </c>
      <c r="AX419" s="13" t="s">
        <v>74</v>
      </c>
      <c r="AY419" s="249" t="s">
        <v>194</v>
      </c>
    </row>
    <row r="420" s="14" customFormat="1">
      <c r="A420" s="14"/>
      <c r="B420" s="250"/>
      <c r="C420" s="251"/>
      <c r="D420" s="241" t="s">
        <v>206</v>
      </c>
      <c r="E420" s="252" t="s">
        <v>20</v>
      </c>
      <c r="F420" s="253" t="s">
        <v>3253</v>
      </c>
      <c r="G420" s="251"/>
      <c r="H420" s="254">
        <v>28.535</v>
      </c>
      <c r="I420" s="255"/>
      <c r="J420" s="255"/>
      <c r="K420" s="251"/>
      <c r="L420" s="251"/>
      <c r="M420" s="256"/>
      <c r="N420" s="257"/>
      <c r="O420" s="258"/>
      <c r="P420" s="258"/>
      <c r="Q420" s="258"/>
      <c r="R420" s="258"/>
      <c r="S420" s="258"/>
      <c r="T420" s="258"/>
      <c r="U420" s="258"/>
      <c r="V420" s="258"/>
      <c r="W420" s="258"/>
      <c r="X420" s="259"/>
      <c r="Y420" s="14"/>
      <c r="Z420" s="14"/>
      <c r="AA420" s="14"/>
      <c r="AB420" s="14"/>
      <c r="AC420" s="14"/>
      <c r="AD420" s="14"/>
      <c r="AE420" s="14"/>
      <c r="AT420" s="260" t="s">
        <v>206</v>
      </c>
      <c r="AU420" s="260" t="s">
        <v>84</v>
      </c>
      <c r="AV420" s="14" t="s">
        <v>84</v>
      </c>
      <c r="AW420" s="14" t="s">
        <v>5</v>
      </c>
      <c r="AX420" s="14" t="s">
        <v>74</v>
      </c>
      <c r="AY420" s="260" t="s">
        <v>194</v>
      </c>
    </row>
    <row r="421" s="13" customFormat="1">
      <c r="A421" s="13"/>
      <c r="B421" s="239"/>
      <c r="C421" s="240"/>
      <c r="D421" s="241" t="s">
        <v>206</v>
      </c>
      <c r="E421" s="242" t="s">
        <v>20</v>
      </c>
      <c r="F421" s="243" t="s">
        <v>3254</v>
      </c>
      <c r="G421" s="240"/>
      <c r="H421" s="242" t="s">
        <v>20</v>
      </c>
      <c r="I421" s="244"/>
      <c r="J421" s="244"/>
      <c r="K421" s="240"/>
      <c r="L421" s="240"/>
      <c r="M421" s="245"/>
      <c r="N421" s="246"/>
      <c r="O421" s="247"/>
      <c r="P421" s="247"/>
      <c r="Q421" s="247"/>
      <c r="R421" s="247"/>
      <c r="S421" s="247"/>
      <c r="T421" s="247"/>
      <c r="U421" s="247"/>
      <c r="V421" s="247"/>
      <c r="W421" s="247"/>
      <c r="X421" s="248"/>
      <c r="Y421" s="13"/>
      <c r="Z421" s="13"/>
      <c r="AA421" s="13"/>
      <c r="AB421" s="13"/>
      <c r="AC421" s="13"/>
      <c r="AD421" s="13"/>
      <c r="AE421" s="13"/>
      <c r="AT421" s="249" t="s">
        <v>206</v>
      </c>
      <c r="AU421" s="249" t="s">
        <v>84</v>
      </c>
      <c r="AV421" s="13" t="s">
        <v>82</v>
      </c>
      <c r="AW421" s="13" t="s">
        <v>5</v>
      </c>
      <c r="AX421" s="13" t="s">
        <v>74</v>
      </c>
      <c r="AY421" s="249" t="s">
        <v>194</v>
      </c>
    </row>
    <row r="422" s="13" customFormat="1">
      <c r="A422" s="13"/>
      <c r="B422" s="239"/>
      <c r="C422" s="240"/>
      <c r="D422" s="241" t="s">
        <v>206</v>
      </c>
      <c r="E422" s="242" t="s">
        <v>20</v>
      </c>
      <c r="F422" s="243" t="s">
        <v>3125</v>
      </c>
      <c r="G422" s="240"/>
      <c r="H422" s="242" t="s">
        <v>20</v>
      </c>
      <c r="I422" s="244"/>
      <c r="J422" s="244"/>
      <c r="K422" s="240"/>
      <c r="L422" s="240"/>
      <c r="M422" s="245"/>
      <c r="N422" s="246"/>
      <c r="O422" s="247"/>
      <c r="P422" s="247"/>
      <c r="Q422" s="247"/>
      <c r="R422" s="247"/>
      <c r="S422" s="247"/>
      <c r="T422" s="247"/>
      <c r="U422" s="247"/>
      <c r="V422" s="247"/>
      <c r="W422" s="247"/>
      <c r="X422" s="248"/>
      <c r="Y422" s="13"/>
      <c r="Z422" s="13"/>
      <c r="AA422" s="13"/>
      <c r="AB422" s="13"/>
      <c r="AC422" s="13"/>
      <c r="AD422" s="13"/>
      <c r="AE422" s="13"/>
      <c r="AT422" s="249" t="s">
        <v>206</v>
      </c>
      <c r="AU422" s="249" t="s">
        <v>84</v>
      </c>
      <c r="AV422" s="13" t="s">
        <v>82</v>
      </c>
      <c r="AW422" s="13" t="s">
        <v>5</v>
      </c>
      <c r="AX422" s="13" t="s">
        <v>74</v>
      </c>
      <c r="AY422" s="249" t="s">
        <v>194</v>
      </c>
    </row>
    <row r="423" s="13" customFormat="1">
      <c r="A423" s="13"/>
      <c r="B423" s="239"/>
      <c r="C423" s="240"/>
      <c r="D423" s="241" t="s">
        <v>206</v>
      </c>
      <c r="E423" s="242" t="s">
        <v>20</v>
      </c>
      <c r="F423" s="243" t="s">
        <v>3007</v>
      </c>
      <c r="G423" s="240"/>
      <c r="H423" s="242" t="s">
        <v>20</v>
      </c>
      <c r="I423" s="244"/>
      <c r="J423" s="244"/>
      <c r="K423" s="240"/>
      <c r="L423" s="240"/>
      <c r="M423" s="245"/>
      <c r="N423" s="246"/>
      <c r="O423" s="247"/>
      <c r="P423" s="247"/>
      <c r="Q423" s="247"/>
      <c r="R423" s="247"/>
      <c r="S423" s="247"/>
      <c r="T423" s="247"/>
      <c r="U423" s="247"/>
      <c r="V423" s="247"/>
      <c r="W423" s="247"/>
      <c r="X423" s="248"/>
      <c r="Y423" s="13"/>
      <c r="Z423" s="13"/>
      <c r="AA423" s="13"/>
      <c r="AB423" s="13"/>
      <c r="AC423" s="13"/>
      <c r="AD423" s="13"/>
      <c r="AE423" s="13"/>
      <c r="AT423" s="249" t="s">
        <v>206</v>
      </c>
      <c r="AU423" s="249" t="s">
        <v>84</v>
      </c>
      <c r="AV423" s="13" t="s">
        <v>82</v>
      </c>
      <c r="AW423" s="13" t="s">
        <v>5</v>
      </c>
      <c r="AX423" s="13" t="s">
        <v>74</v>
      </c>
      <c r="AY423" s="249" t="s">
        <v>194</v>
      </c>
    </row>
    <row r="424" s="13" customFormat="1">
      <c r="A424" s="13"/>
      <c r="B424" s="239"/>
      <c r="C424" s="240"/>
      <c r="D424" s="241" t="s">
        <v>206</v>
      </c>
      <c r="E424" s="242" t="s">
        <v>20</v>
      </c>
      <c r="F424" s="243" t="s">
        <v>3017</v>
      </c>
      <c r="G424" s="240"/>
      <c r="H424" s="242" t="s">
        <v>20</v>
      </c>
      <c r="I424" s="244"/>
      <c r="J424" s="244"/>
      <c r="K424" s="240"/>
      <c r="L424" s="240"/>
      <c r="M424" s="245"/>
      <c r="N424" s="246"/>
      <c r="O424" s="247"/>
      <c r="P424" s="247"/>
      <c r="Q424" s="247"/>
      <c r="R424" s="247"/>
      <c r="S424" s="247"/>
      <c r="T424" s="247"/>
      <c r="U424" s="247"/>
      <c r="V424" s="247"/>
      <c r="W424" s="247"/>
      <c r="X424" s="248"/>
      <c r="Y424" s="13"/>
      <c r="Z424" s="13"/>
      <c r="AA424" s="13"/>
      <c r="AB424" s="13"/>
      <c r="AC424" s="13"/>
      <c r="AD424" s="13"/>
      <c r="AE424" s="13"/>
      <c r="AT424" s="249" t="s">
        <v>206</v>
      </c>
      <c r="AU424" s="249" t="s">
        <v>84</v>
      </c>
      <c r="AV424" s="13" t="s">
        <v>82</v>
      </c>
      <c r="AW424" s="13" t="s">
        <v>5</v>
      </c>
      <c r="AX424" s="13" t="s">
        <v>74</v>
      </c>
      <c r="AY424" s="249" t="s">
        <v>194</v>
      </c>
    </row>
    <row r="425" s="14" customFormat="1">
      <c r="A425" s="14"/>
      <c r="B425" s="250"/>
      <c r="C425" s="251"/>
      <c r="D425" s="241" t="s">
        <v>206</v>
      </c>
      <c r="E425" s="252" t="s">
        <v>20</v>
      </c>
      <c r="F425" s="253" t="s">
        <v>3255</v>
      </c>
      <c r="G425" s="251"/>
      <c r="H425" s="254">
        <v>54.023000000000003</v>
      </c>
      <c r="I425" s="255"/>
      <c r="J425" s="255"/>
      <c r="K425" s="251"/>
      <c r="L425" s="251"/>
      <c r="M425" s="256"/>
      <c r="N425" s="257"/>
      <c r="O425" s="258"/>
      <c r="P425" s="258"/>
      <c r="Q425" s="258"/>
      <c r="R425" s="258"/>
      <c r="S425" s="258"/>
      <c r="T425" s="258"/>
      <c r="U425" s="258"/>
      <c r="V425" s="258"/>
      <c r="W425" s="258"/>
      <c r="X425" s="259"/>
      <c r="Y425" s="14"/>
      <c r="Z425" s="14"/>
      <c r="AA425" s="14"/>
      <c r="AB425" s="14"/>
      <c r="AC425" s="14"/>
      <c r="AD425" s="14"/>
      <c r="AE425" s="14"/>
      <c r="AT425" s="260" t="s">
        <v>206</v>
      </c>
      <c r="AU425" s="260" t="s">
        <v>84</v>
      </c>
      <c r="AV425" s="14" t="s">
        <v>84</v>
      </c>
      <c r="AW425" s="14" t="s">
        <v>5</v>
      </c>
      <c r="AX425" s="14" t="s">
        <v>74</v>
      </c>
      <c r="AY425" s="260" t="s">
        <v>194</v>
      </c>
    </row>
    <row r="426" s="13" customFormat="1">
      <c r="A426" s="13"/>
      <c r="B426" s="239"/>
      <c r="C426" s="240"/>
      <c r="D426" s="241" t="s">
        <v>206</v>
      </c>
      <c r="E426" s="242" t="s">
        <v>20</v>
      </c>
      <c r="F426" s="243" t="s">
        <v>3254</v>
      </c>
      <c r="G426" s="240"/>
      <c r="H426" s="242" t="s">
        <v>20</v>
      </c>
      <c r="I426" s="244"/>
      <c r="J426" s="244"/>
      <c r="K426" s="240"/>
      <c r="L426" s="240"/>
      <c r="M426" s="245"/>
      <c r="N426" s="246"/>
      <c r="O426" s="247"/>
      <c r="P426" s="247"/>
      <c r="Q426" s="247"/>
      <c r="R426" s="247"/>
      <c r="S426" s="247"/>
      <c r="T426" s="247"/>
      <c r="U426" s="247"/>
      <c r="V426" s="247"/>
      <c r="W426" s="247"/>
      <c r="X426" s="248"/>
      <c r="Y426" s="13"/>
      <c r="Z426" s="13"/>
      <c r="AA426" s="13"/>
      <c r="AB426" s="13"/>
      <c r="AC426" s="13"/>
      <c r="AD426" s="13"/>
      <c r="AE426" s="13"/>
      <c r="AT426" s="249" t="s">
        <v>206</v>
      </c>
      <c r="AU426" s="249" t="s">
        <v>84</v>
      </c>
      <c r="AV426" s="13" t="s">
        <v>82</v>
      </c>
      <c r="AW426" s="13" t="s">
        <v>5</v>
      </c>
      <c r="AX426" s="13" t="s">
        <v>74</v>
      </c>
      <c r="AY426" s="249" t="s">
        <v>194</v>
      </c>
    </row>
    <row r="427" s="13" customFormat="1">
      <c r="A427" s="13"/>
      <c r="B427" s="239"/>
      <c r="C427" s="240"/>
      <c r="D427" s="241" t="s">
        <v>206</v>
      </c>
      <c r="E427" s="242" t="s">
        <v>20</v>
      </c>
      <c r="F427" s="243" t="s">
        <v>3125</v>
      </c>
      <c r="G427" s="240"/>
      <c r="H427" s="242" t="s">
        <v>20</v>
      </c>
      <c r="I427" s="244"/>
      <c r="J427" s="244"/>
      <c r="K427" s="240"/>
      <c r="L427" s="240"/>
      <c r="M427" s="245"/>
      <c r="N427" s="246"/>
      <c r="O427" s="247"/>
      <c r="P427" s="247"/>
      <c r="Q427" s="247"/>
      <c r="R427" s="247"/>
      <c r="S427" s="247"/>
      <c r="T427" s="247"/>
      <c r="U427" s="247"/>
      <c r="V427" s="247"/>
      <c r="W427" s="247"/>
      <c r="X427" s="248"/>
      <c r="Y427" s="13"/>
      <c r="Z427" s="13"/>
      <c r="AA427" s="13"/>
      <c r="AB427" s="13"/>
      <c r="AC427" s="13"/>
      <c r="AD427" s="13"/>
      <c r="AE427" s="13"/>
      <c r="AT427" s="249" t="s">
        <v>206</v>
      </c>
      <c r="AU427" s="249" t="s">
        <v>84</v>
      </c>
      <c r="AV427" s="13" t="s">
        <v>82</v>
      </c>
      <c r="AW427" s="13" t="s">
        <v>5</v>
      </c>
      <c r="AX427" s="13" t="s">
        <v>74</v>
      </c>
      <c r="AY427" s="249" t="s">
        <v>194</v>
      </c>
    </row>
    <row r="428" s="13" customFormat="1">
      <c r="A428" s="13"/>
      <c r="B428" s="239"/>
      <c r="C428" s="240"/>
      <c r="D428" s="241" t="s">
        <v>206</v>
      </c>
      <c r="E428" s="242" t="s">
        <v>20</v>
      </c>
      <c r="F428" s="243" t="s">
        <v>3007</v>
      </c>
      <c r="G428" s="240"/>
      <c r="H428" s="242" t="s">
        <v>20</v>
      </c>
      <c r="I428" s="244"/>
      <c r="J428" s="244"/>
      <c r="K428" s="240"/>
      <c r="L428" s="240"/>
      <c r="M428" s="245"/>
      <c r="N428" s="246"/>
      <c r="O428" s="247"/>
      <c r="P428" s="247"/>
      <c r="Q428" s="247"/>
      <c r="R428" s="247"/>
      <c r="S428" s="247"/>
      <c r="T428" s="247"/>
      <c r="U428" s="247"/>
      <c r="V428" s="247"/>
      <c r="W428" s="247"/>
      <c r="X428" s="248"/>
      <c r="Y428" s="13"/>
      <c r="Z428" s="13"/>
      <c r="AA428" s="13"/>
      <c r="AB428" s="13"/>
      <c r="AC428" s="13"/>
      <c r="AD428" s="13"/>
      <c r="AE428" s="13"/>
      <c r="AT428" s="249" t="s">
        <v>206</v>
      </c>
      <c r="AU428" s="249" t="s">
        <v>84</v>
      </c>
      <c r="AV428" s="13" t="s">
        <v>82</v>
      </c>
      <c r="AW428" s="13" t="s">
        <v>5</v>
      </c>
      <c r="AX428" s="13" t="s">
        <v>74</v>
      </c>
      <c r="AY428" s="249" t="s">
        <v>194</v>
      </c>
    </row>
    <row r="429" s="13" customFormat="1">
      <c r="A429" s="13"/>
      <c r="B429" s="239"/>
      <c r="C429" s="240"/>
      <c r="D429" s="241" t="s">
        <v>206</v>
      </c>
      <c r="E429" s="242" t="s">
        <v>20</v>
      </c>
      <c r="F429" s="243" t="s">
        <v>3256</v>
      </c>
      <c r="G429" s="240"/>
      <c r="H429" s="242" t="s">
        <v>20</v>
      </c>
      <c r="I429" s="244"/>
      <c r="J429" s="244"/>
      <c r="K429" s="240"/>
      <c r="L429" s="240"/>
      <c r="M429" s="245"/>
      <c r="N429" s="246"/>
      <c r="O429" s="247"/>
      <c r="P429" s="247"/>
      <c r="Q429" s="247"/>
      <c r="R429" s="247"/>
      <c r="S429" s="247"/>
      <c r="T429" s="247"/>
      <c r="U429" s="247"/>
      <c r="V429" s="247"/>
      <c r="W429" s="247"/>
      <c r="X429" s="248"/>
      <c r="Y429" s="13"/>
      <c r="Z429" s="13"/>
      <c r="AA429" s="13"/>
      <c r="AB429" s="13"/>
      <c r="AC429" s="13"/>
      <c r="AD429" s="13"/>
      <c r="AE429" s="13"/>
      <c r="AT429" s="249" t="s">
        <v>206</v>
      </c>
      <c r="AU429" s="249" t="s">
        <v>84</v>
      </c>
      <c r="AV429" s="13" t="s">
        <v>82</v>
      </c>
      <c r="AW429" s="13" t="s">
        <v>5</v>
      </c>
      <c r="AX429" s="13" t="s">
        <v>74</v>
      </c>
      <c r="AY429" s="249" t="s">
        <v>194</v>
      </c>
    </row>
    <row r="430" s="14" customFormat="1">
      <c r="A430" s="14"/>
      <c r="B430" s="250"/>
      <c r="C430" s="251"/>
      <c r="D430" s="241" t="s">
        <v>206</v>
      </c>
      <c r="E430" s="252" t="s">
        <v>20</v>
      </c>
      <c r="F430" s="253" t="s">
        <v>3257</v>
      </c>
      <c r="G430" s="251"/>
      <c r="H430" s="254">
        <v>4.2000000000000002</v>
      </c>
      <c r="I430" s="255"/>
      <c r="J430" s="255"/>
      <c r="K430" s="251"/>
      <c r="L430" s="251"/>
      <c r="M430" s="256"/>
      <c r="N430" s="257"/>
      <c r="O430" s="258"/>
      <c r="P430" s="258"/>
      <c r="Q430" s="258"/>
      <c r="R430" s="258"/>
      <c r="S430" s="258"/>
      <c r="T430" s="258"/>
      <c r="U430" s="258"/>
      <c r="V430" s="258"/>
      <c r="W430" s="258"/>
      <c r="X430" s="259"/>
      <c r="Y430" s="14"/>
      <c r="Z430" s="14"/>
      <c r="AA430" s="14"/>
      <c r="AB430" s="14"/>
      <c r="AC430" s="14"/>
      <c r="AD430" s="14"/>
      <c r="AE430" s="14"/>
      <c r="AT430" s="260" t="s">
        <v>206</v>
      </c>
      <c r="AU430" s="260" t="s">
        <v>84</v>
      </c>
      <c r="AV430" s="14" t="s">
        <v>84</v>
      </c>
      <c r="AW430" s="14" t="s">
        <v>5</v>
      </c>
      <c r="AX430" s="14" t="s">
        <v>74</v>
      </c>
      <c r="AY430" s="260" t="s">
        <v>194</v>
      </c>
    </row>
    <row r="431" s="13" customFormat="1">
      <c r="A431" s="13"/>
      <c r="B431" s="239"/>
      <c r="C431" s="240"/>
      <c r="D431" s="241" t="s">
        <v>206</v>
      </c>
      <c r="E431" s="242" t="s">
        <v>20</v>
      </c>
      <c r="F431" s="243" t="s">
        <v>3254</v>
      </c>
      <c r="G431" s="240"/>
      <c r="H431" s="242" t="s">
        <v>20</v>
      </c>
      <c r="I431" s="244"/>
      <c r="J431" s="244"/>
      <c r="K431" s="240"/>
      <c r="L431" s="240"/>
      <c r="M431" s="245"/>
      <c r="N431" s="246"/>
      <c r="O431" s="247"/>
      <c r="P431" s="247"/>
      <c r="Q431" s="247"/>
      <c r="R431" s="247"/>
      <c r="S431" s="247"/>
      <c r="T431" s="247"/>
      <c r="U431" s="247"/>
      <c r="V431" s="247"/>
      <c r="W431" s="247"/>
      <c r="X431" s="248"/>
      <c r="Y431" s="13"/>
      <c r="Z431" s="13"/>
      <c r="AA431" s="13"/>
      <c r="AB431" s="13"/>
      <c r="AC431" s="13"/>
      <c r="AD431" s="13"/>
      <c r="AE431" s="13"/>
      <c r="AT431" s="249" t="s">
        <v>206</v>
      </c>
      <c r="AU431" s="249" t="s">
        <v>84</v>
      </c>
      <c r="AV431" s="13" t="s">
        <v>82</v>
      </c>
      <c r="AW431" s="13" t="s">
        <v>5</v>
      </c>
      <c r="AX431" s="13" t="s">
        <v>74</v>
      </c>
      <c r="AY431" s="249" t="s">
        <v>194</v>
      </c>
    </row>
    <row r="432" s="15" customFormat="1">
      <c r="A432" s="15"/>
      <c r="B432" s="261"/>
      <c r="C432" s="262"/>
      <c r="D432" s="241" t="s">
        <v>206</v>
      </c>
      <c r="E432" s="263" t="s">
        <v>20</v>
      </c>
      <c r="F432" s="264" t="s">
        <v>210</v>
      </c>
      <c r="G432" s="262"/>
      <c r="H432" s="265">
        <v>86.75800000000001</v>
      </c>
      <c r="I432" s="266"/>
      <c r="J432" s="266"/>
      <c r="K432" s="262"/>
      <c r="L432" s="262"/>
      <c r="M432" s="267"/>
      <c r="N432" s="268"/>
      <c r="O432" s="269"/>
      <c r="P432" s="269"/>
      <c r="Q432" s="269"/>
      <c r="R432" s="269"/>
      <c r="S432" s="269"/>
      <c r="T432" s="269"/>
      <c r="U432" s="269"/>
      <c r="V432" s="269"/>
      <c r="W432" s="269"/>
      <c r="X432" s="270"/>
      <c r="Y432" s="15"/>
      <c r="Z432" s="15"/>
      <c r="AA432" s="15"/>
      <c r="AB432" s="15"/>
      <c r="AC432" s="15"/>
      <c r="AD432" s="15"/>
      <c r="AE432" s="15"/>
      <c r="AT432" s="271" t="s">
        <v>206</v>
      </c>
      <c r="AU432" s="271" t="s">
        <v>84</v>
      </c>
      <c r="AV432" s="15" t="s">
        <v>202</v>
      </c>
      <c r="AW432" s="15" t="s">
        <v>5</v>
      </c>
      <c r="AX432" s="15" t="s">
        <v>82</v>
      </c>
      <c r="AY432" s="271" t="s">
        <v>194</v>
      </c>
    </row>
    <row r="433" s="2" customFormat="1" ht="24.15" customHeight="1">
      <c r="A433" s="41"/>
      <c r="B433" s="42"/>
      <c r="C433" s="220" t="s">
        <v>337</v>
      </c>
      <c r="D433" s="220" t="s">
        <v>197</v>
      </c>
      <c r="E433" s="221" t="s">
        <v>3019</v>
      </c>
      <c r="F433" s="222" t="s">
        <v>3020</v>
      </c>
      <c r="G433" s="223" t="s">
        <v>200</v>
      </c>
      <c r="H433" s="224">
        <v>92.051000000000002</v>
      </c>
      <c r="I433" s="225"/>
      <c r="J433" s="225"/>
      <c r="K433" s="226">
        <f>ROUND(P433*H433,2)</f>
        <v>0</v>
      </c>
      <c r="L433" s="222" t="s">
        <v>201</v>
      </c>
      <c r="M433" s="47"/>
      <c r="N433" s="227" t="s">
        <v>20</v>
      </c>
      <c r="O433" s="228" t="s">
        <v>43</v>
      </c>
      <c r="P433" s="229">
        <f>I433+J433</f>
        <v>0</v>
      </c>
      <c r="Q433" s="229">
        <f>ROUND(I433*H433,2)</f>
        <v>0</v>
      </c>
      <c r="R433" s="229">
        <f>ROUND(J433*H433,2)</f>
        <v>0</v>
      </c>
      <c r="S433" s="87"/>
      <c r="T433" s="230">
        <f>S433*H433</f>
        <v>0</v>
      </c>
      <c r="U433" s="230">
        <v>0</v>
      </c>
      <c r="V433" s="230">
        <f>U433*H433</f>
        <v>0</v>
      </c>
      <c r="W433" s="230">
        <v>0.014999999999999999</v>
      </c>
      <c r="X433" s="231">
        <f>W433*H433</f>
        <v>1.380765</v>
      </c>
      <c r="Y433" s="41"/>
      <c r="Z433" s="41"/>
      <c r="AA433" s="41"/>
      <c r="AB433" s="41"/>
      <c r="AC433" s="41"/>
      <c r="AD433" s="41"/>
      <c r="AE433" s="41"/>
      <c r="AR433" s="232" t="s">
        <v>289</v>
      </c>
      <c r="AT433" s="232" t="s">
        <v>197</v>
      </c>
      <c r="AU433" s="232" t="s">
        <v>84</v>
      </c>
      <c r="AY433" s="20" t="s">
        <v>194</v>
      </c>
      <c r="BE433" s="233">
        <f>IF(O433="základní",K433,0)</f>
        <v>0</v>
      </c>
      <c r="BF433" s="233">
        <f>IF(O433="snížená",K433,0)</f>
        <v>0</v>
      </c>
      <c r="BG433" s="233">
        <f>IF(O433="zákl. přenesená",K433,0)</f>
        <v>0</v>
      </c>
      <c r="BH433" s="233">
        <f>IF(O433="sníž. přenesená",K433,0)</f>
        <v>0</v>
      </c>
      <c r="BI433" s="233">
        <f>IF(O433="nulová",K433,0)</f>
        <v>0</v>
      </c>
      <c r="BJ433" s="20" t="s">
        <v>82</v>
      </c>
      <c r="BK433" s="233">
        <f>ROUND(P433*H433,2)</f>
        <v>0</v>
      </c>
      <c r="BL433" s="20" t="s">
        <v>289</v>
      </c>
      <c r="BM433" s="232" t="s">
        <v>3258</v>
      </c>
    </row>
    <row r="434" s="2" customFormat="1">
      <c r="A434" s="41"/>
      <c r="B434" s="42"/>
      <c r="C434" s="43"/>
      <c r="D434" s="234" t="s">
        <v>204</v>
      </c>
      <c r="E434" s="43"/>
      <c r="F434" s="235" t="s">
        <v>3022</v>
      </c>
      <c r="G434" s="43"/>
      <c r="H434" s="43"/>
      <c r="I434" s="236"/>
      <c r="J434" s="236"/>
      <c r="K434" s="43"/>
      <c r="L434" s="43"/>
      <c r="M434" s="47"/>
      <c r="N434" s="237"/>
      <c r="O434" s="238"/>
      <c r="P434" s="87"/>
      <c r="Q434" s="87"/>
      <c r="R434" s="87"/>
      <c r="S434" s="87"/>
      <c r="T434" s="87"/>
      <c r="U434" s="87"/>
      <c r="V434" s="87"/>
      <c r="W434" s="87"/>
      <c r="X434" s="88"/>
      <c r="Y434" s="41"/>
      <c r="Z434" s="41"/>
      <c r="AA434" s="41"/>
      <c r="AB434" s="41"/>
      <c r="AC434" s="41"/>
      <c r="AD434" s="41"/>
      <c r="AE434" s="41"/>
      <c r="AT434" s="20" t="s">
        <v>204</v>
      </c>
      <c r="AU434" s="20" t="s">
        <v>84</v>
      </c>
    </row>
    <row r="435" s="13" customFormat="1">
      <c r="A435" s="13"/>
      <c r="B435" s="239"/>
      <c r="C435" s="240"/>
      <c r="D435" s="241" t="s">
        <v>206</v>
      </c>
      <c r="E435" s="242" t="s">
        <v>20</v>
      </c>
      <c r="F435" s="243" t="s">
        <v>3125</v>
      </c>
      <c r="G435" s="240"/>
      <c r="H435" s="242" t="s">
        <v>20</v>
      </c>
      <c r="I435" s="244"/>
      <c r="J435" s="244"/>
      <c r="K435" s="240"/>
      <c r="L435" s="240"/>
      <c r="M435" s="245"/>
      <c r="N435" s="246"/>
      <c r="O435" s="247"/>
      <c r="P435" s="247"/>
      <c r="Q435" s="247"/>
      <c r="R435" s="247"/>
      <c r="S435" s="247"/>
      <c r="T435" s="247"/>
      <c r="U435" s="247"/>
      <c r="V435" s="247"/>
      <c r="W435" s="247"/>
      <c r="X435" s="248"/>
      <c r="Y435" s="13"/>
      <c r="Z435" s="13"/>
      <c r="AA435" s="13"/>
      <c r="AB435" s="13"/>
      <c r="AC435" s="13"/>
      <c r="AD435" s="13"/>
      <c r="AE435" s="13"/>
      <c r="AT435" s="249" t="s">
        <v>206</v>
      </c>
      <c r="AU435" s="249" t="s">
        <v>84</v>
      </c>
      <c r="AV435" s="13" t="s">
        <v>82</v>
      </c>
      <c r="AW435" s="13" t="s">
        <v>5</v>
      </c>
      <c r="AX435" s="13" t="s">
        <v>74</v>
      </c>
      <c r="AY435" s="249" t="s">
        <v>194</v>
      </c>
    </row>
    <row r="436" s="13" customFormat="1">
      <c r="A436" s="13"/>
      <c r="B436" s="239"/>
      <c r="C436" s="240"/>
      <c r="D436" s="241" t="s">
        <v>206</v>
      </c>
      <c r="E436" s="242" t="s">
        <v>20</v>
      </c>
      <c r="F436" s="243" t="s">
        <v>3023</v>
      </c>
      <c r="G436" s="240"/>
      <c r="H436" s="242" t="s">
        <v>20</v>
      </c>
      <c r="I436" s="244"/>
      <c r="J436" s="244"/>
      <c r="K436" s="240"/>
      <c r="L436" s="240"/>
      <c r="M436" s="245"/>
      <c r="N436" s="246"/>
      <c r="O436" s="247"/>
      <c r="P436" s="247"/>
      <c r="Q436" s="247"/>
      <c r="R436" s="247"/>
      <c r="S436" s="247"/>
      <c r="T436" s="247"/>
      <c r="U436" s="247"/>
      <c r="V436" s="247"/>
      <c r="W436" s="247"/>
      <c r="X436" s="248"/>
      <c r="Y436" s="13"/>
      <c r="Z436" s="13"/>
      <c r="AA436" s="13"/>
      <c r="AB436" s="13"/>
      <c r="AC436" s="13"/>
      <c r="AD436" s="13"/>
      <c r="AE436" s="13"/>
      <c r="AT436" s="249" t="s">
        <v>206</v>
      </c>
      <c r="AU436" s="249" t="s">
        <v>84</v>
      </c>
      <c r="AV436" s="13" t="s">
        <v>82</v>
      </c>
      <c r="AW436" s="13" t="s">
        <v>5</v>
      </c>
      <c r="AX436" s="13" t="s">
        <v>74</v>
      </c>
      <c r="AY436" s="249" t="s">
        <v>194</v>
      </c>
    </row>
    <row r="437" s="13" customFormat="1">
      <c r="A437" s="13"/>
      <c r="B437" s="239"/>
      <c r="C437" s="240"/>
      <c r="D437" s="241" t="s">
        <v>206</v>
      </c>
      <c r="E437" s="242" t="s">
        <v>20</v>
      </c>
      <c r="F437" s="243" t="s">
        <v>3259</v>
      </c>
      <c r="G437" s="240"/>
      <c r="H437" s="242" t="s">
        <v>20</v>
      </c>
      <c r="I437" s="244"/>
      <c r="J437" s="244"/>
      <c r="K437" s="240"/>
      <c r="L437" s="240"/>
      <c r="M437" s="245"/>
      <c r="N437" s="246"/>
      <c r="O437" s="247"/>
      <c r="P437" s="247"/>
      <c r="Q437" s="247"/>
      <c r="R437" s="247"/>
      <c r="S437" s="247"/>
      <c r="T437" s="247"/>
      <c r="U437" s="247"/>
      <c r="V437" s="247"/>
      <c r="W437" s="247"/>
      <c r="X437" s="248"/>
      <c r="Y437" s="13"/>
      <c r="Z437" s="13"/>
      <c r="AA437" s="13"/>
      <c r="AB437" s="13"/>
      <c r="AC437" s="13"/>
      <c r="AD437" s="13"/>
      <c r="AE437" s="13"/>
      <c r="AT437" s="249" t="s">
        <v>206</v>
      </c>
      <c r="AU437" s="249" t="s">
        <v>84</v>
      </c>
      <c r="AV437" s="13" t="s">
        <v>82</v>
      </c>
      <c r="AW437" s="13" t="s">
        <v>5</v>
      </c>
      <c r="AX437" s="13" t="s">
        <v>74</v>
      </c>
      <c r="AY437" s="249" t="s">
        <v>194</v>
      </c>
    </row>
    <row r="438" s="14" customFormat="1">
      <c r="A438" s="14"/>
      <c r="B438" s="250"/>
      <c r="C438" s="251"/>
      <c r="D438" s="241" t="s">
        <v>206</v>
      </c>
      <c r="E438" s="252" t="s">
        <v>20</v>
      </c>
      <c r="F438" s="253" t="s">
        <v>3251</v>
      </c>
      <c r="G438" s="251"/>
      <c r="H438" s="254">
        <v>92.051000000000002</v>
      </c>
      <c r="I438" s="255"/>
      <c r="J438" s="255"/>
      <c r="K438" s="251"/>
      <c r="L438" s="251"/>
      <c r="M438" s="256"/>
      <c r="N438" s="257"/>
      <c r="O438" s="258"/>
      <c r="P438" s="258"/>
      <c r="Q438" s="258"/>
      <c r="R438" s="258"/>
      <c r="S438" s="258"/>
      <c r="T438" s="258"/>
      <c r="U438" s="258"/>
      <c r="V438" s="258"/>
      <c r="W438" s="258"/>
      <c r="X438" s="259"/>
      <c r="Y438" s="14"/>
      <c r="Z438" s="14"/>
      <c r="AA438" s="14"/>
      <c r="AB438" s="14"/>
      <c r="AC438" s="14"/>
      <c r="AD438" s="14"/>
      <c r="AE438" s="14"/>
      <c r="AT438" s="260" t="s">
        <v>206</v>
      </c>
      <c r="AU438" s="260" t="s">
        <v>84</v>
      </c>
      <c r="AV438" s="14" t="s">
        <v>84</v>
      </c>
      <c r="AW438" s="14" t="s">
        <v>5</v>
      </c>
      <c r="AX438" s="14" t="s">
        <v>74</v>
      </c>
      <c r="AY438" s="260" t="s">
        <v>194</v>
      </c>
    </row>
    <row r="439" s="15" customFormat="1">
      <c r="A439" s="15"/>
      <c r="B439" s="261"/>
      <c r="C439" s="262"/>
      <c r="D439" s="241" t="s">
        <v>206</v>
      </c>
      <c r="E439" s="263" t="s">
        <v>20</v>
      </c>
      <c r="F439" s="264" t="s">
        <v>210</v>
      </c>
      <c r="G439" s="262"/>
      <c r="H439" s="265">
        <v>92.051000000000002</v>
      </c>
      <c r="I439" s="266"/>
      <c r="J439" s="266"/>
      <c r="K439" s="262"/>
      <c r="L439" s="262"/>
      <c r="M439" s="267"/>
      <c r="N439" s="268"/>
      <c r="O439" s="269"/>
      <c r="P439" s="269"/>
      <c r="Q439" s="269"/>
      <c r="R439" s="269"/>
      <c r="S439" s="269"/>
      <c r="T439" s="269"/>
      <c r="U439" s="269"/>
      <c r="V439" s="269"/>
      <c r="W439" s="269"/>
      <c r="X439" s="270"/>
      <c r="Y439" s="15"/>
      <c r="Z439" s="15"/>
      <c r="AA439" s="15"/>
      <c r="AB439" s="15"/>
      <c r="AC439" s="15"/>
      <c r="AD439" s="15"/>
      <c r="AE439" s="15"/>
      <c r="AT439" s="271" t="s">
        <v>206</v>
      </c>
      <c r="AU439" s="271" t="s">
        <v>84</v>
      </c>
      <c r="AV439" s="15" t="s">
        <v>202</v>
      </c>
      <c r="AW439" s="15" t="s">
        <v>5</v>
      </c>
      <c r="AX439" s="15" t="s">
        <v>82</v>
      </c>
      <c r="AY439" s="271" t="s">
        <v>194</v>
      </c>
    </row>
    <row r="440" s="2" customFormat="1" ht="24.15" customHeight="1">
      <c r="A440" s="41"/>
      <c r="B440" s="42"/>
      <c r="C440" s="220" t="s">
        <v>346</v>
      </c>
      <c r="D440" s="220" t="s">
        <v>197</v>
      </c>
      <c r="E440" s="221" t="s">
        <v>3025</v>
      </c>
      <c r="F440" s="222" t="s">
        <v>3026</v>
      </c>
      <c r="G440" s="223" t="s">
        <v>461</v>
      </c>
      <c r="H440" s="224">
        <v>73.019999999999996</v>
      </c>
      <c r="I440" s="225"/>
      <c r="J440" s="225"/>
      <c r="K440" s="226">
        <f>ROUND(P440*H440,2)</f>
        <v>0</v>
      </c>
      <c r="L440" s="222" t="s">
        <v>201</v>
      </c>
      <c r="M440" s="47"/>
      <c r="N440" s="227" t="s">
        <v>20</v>
      </c>
      <c r="O440" s="228" t="s">
        <v>43</v>
      </c>
      <c r="P440" s="229">
        <f>I440+J440</f>
        <v>0</v>
      </c>
      <c r="Q440" s="229">
        <f>ROUND(I440*H440,2)</f>
        <v>0</v>
      </c>
      <c r="R440" s="229">
        <f>ROUND(J440*H440,2)</f>
        <v>0</v>
      </c>
      <c r="S440" s="87"/>
      <c r="T440" s="230">
        <f>S440*H440</f>
        <v>0</v>
      </c>
      <c r="U440" s="230">
        <v>0</v>
      </c>
      <c r="V440" s="230">
        <f>U440*H440</f>
        <v>0</v>
      </c>
      <c r="W440" s="230">
        <v>0.017000000000000001</v>
      </c>
      <c r="X440" s="231">
        <f>W440*H440</f>
        <v>1.2413400000000001</v>
      </c>
      <c r="Y440" s="41"/>
      <c r="Z440" s="41"/>
      <c r="AA440" s="41"/>
      <c r="AB440" s="41"/>
      <c r="AC440" s="41"/>
      <c r="AD440" s="41"/>
      <c r="AE440" s="41"/>
      <c r="AR440" s="232" t="s">
        <v>289</v>
      </c>
      <c r="AT440" s="232" t="s">
        <v>197</v>
      </c>
      <c r="AU440" s="232" t="s">
        <v>84</v>
      </c>
      <c r="AY440" s="20" t="s">
        <v>194</v>
      </c>
      <c r="BE440" s="233">
        <f>IF(O440="základní",K440,0)</f>
        <v>0</v>
      </c>
      <c r="BF440" s="233">
        <f>IF(O440="snížená",K440,0)</f>
        <v>0</v>
      </c>
      <c r="BG440" s="233">
        <f>IF(O440="zákl. přenesená",K440,0)</f>
        <v>0</v>
      </c>
      <c r="BH440" s="233">
        <f>IF(O440="sníž. přenesená",K440,0)</f>
        <v>0</v>
      </c>
      <c r="BI440" s="233">
        <f>IF(O440="nulová",K440,0)</f>
        <v>0</v>
      </c>
      <c r="BJ440" s="20" t="s">
        <v>82</v>
      </c>
      <c r="BK440" s="233">
        <f>ROUND(P440*H440,2)</f>
        <v>0</v>
      </c>
      <c r="BL440" s="20" t="s">
        <v>289</v>
      </c>
      <c r="BM440" s="232" t="s">
        <v>3260</v>
      </c>
    </row>
    <row r="441" s="2" customFormat="1">
      <c r="A441" s="41"/>
      <c r="B441" s="42"/>
      <c r="C441" s="43"/>
      <c r="D441" s="234" t="s">
        <v>204</v>
      </c>
      <c r="E441" s="43"/>
      <c r="F441" s="235" t="s">
        <v>3028</v>
      </c>
      <c r="G441" s="43"/>
      <c r="H441" s="43"/>
      <c r="I441" s="236"/>
      <c r="J441" s="236"/>
      <c r="K441" s="43"/>
      <c r="L441" s="43"/>
      <c r="M441" s="47"/>
      <c r="N441" s="237"/>
      <c r="O441" s="238"/>
      <c r="P441" s="87"/>
      <c r="Q441" s="87"/>
      <c r="R441" s="87"/>
      <c r="S441" s="87"/>
      <c r="T441" s="87"/>
      <c r="U441" s="87"/>
      <c r="V441" s="87"/>
      <c r="W441" s="87"/>
      <c r="X441" s="88"/>
      <c r="Y441" s="41"/>
      <c r="Z441" s="41"/>
      <c r="AA441" s="41"/>
      <c r="AB441" s="41"/>
      <c r="AC441" s="41"/>
      <c r="AD441" s="41"/>
      <c r="AE441" s="41"/>
      <c r="AT441" s="20" t="s">
        <v>204</v>
      </c>
      <c r="AU441" s="20" t="s">
        <v>84</v>
      </c>
    </row>
    <row r="442" s="13" customFormat="1">
      <c r="A442" s="13"/>
      <c r="B442" s="239"/>
      <c r="C442" s="240"/>
      <c r="D442" s="241" t="s">
        <v>206</v>
      </c>
      <c r="E442" s="242" t="s">
        <v>20</v>
      </c>
      <c r="F442" s="243" t="s">
        <v>3125</v>
      </c>
      <c r="G442" s="240"/>
      <c r="H442" s="242" t="s">
        <v>20</v>
      </c>
      <c r="I442" s="244"/>
      <c r="J442" s="244"/>
      <c r="K442" s="240"/>
      <c r="L442" s="240"/>
      <c r="M442" s="245"/>
      <c r="N442" s="246"/>
      <c r="O442" s="247"/>
      <c r="P442" s="247"/>
      <c r="Q442" s="247"/>
      <c r="R442" s="247"/>
      <c r="S442" s="247"/>
      <c r="T442" s="247"/>
      <c r="U442" s="247"/>
      <c r="V442" s="247"/>
      <c r="W442" s="247"/>
      <c r="X442" s="248"/>
      <c r="Y442" s="13"/>
      <c r="Z442" s="13"/>
      <c r="AA442" s="13"/>
      <c r="AB442" s="13"/>
      <c r="AC442" s="13"/>
      <c r="AD442" s="13"/>
      <c r="AE442" s="13"/>
      <c r="AT442" s="249" t="s">
        <v>206</v>
      </c>
      <c r="AU442" s="249" t="s">
        <v>84</v>
      </c>
      <c r="AV442" s="13" t="s">
        <v>82</v>
      </c>
      <c r="AW442" s="13" t="s">
        <v>5</v>
      </c>
      <c r="AX442" s="13" t="s">
        <v>74</v>
      </c>
      <c r="AY442" s="249" t="s">
        <v>194</v>
      </c>
    </row>
    <row r="443" s="13" customFormat="1">
      <c r="A443" s="13"/>
      <c r="B443" s="239"/>
      <c r="C443" s="240"/>
      <c r="D443" s="241" t="s">
        <v>206</v>
      </c>
      <c r="E443" s="242" t="s">
        <v>20</v>
      </c>
      <c r="F443" s="243" t="s">
        <v>3029</v>
      </c>
      <c r="G443" s="240"/>
      <c r="H443" s="242" t="s">
        <v>20</v>
      </c>
      <c r="I443" s="244"/>
      <c r="J443" s="244"/>
      <c r="K443" s="240"/>
      <c r="L443" s="240"/>
      <c r="M443" s="245"/>
      <c r="N443" s="246"/>
      <c r="O443" s="247"/>
      <c r="P443" s="247"/>
      <c r="Q443" s="247"/>
      <c r="R443" s="247"/>
      <c r="S443" s="247"/>
      <c r="T443" s="247"/>
      <c r="U443" s="247"/>
      <c r="V443" s="247"/>
      <c r="W443" s="247"/>
      <c r="X443" s="248"/>
      <c r="Y443" s="13"/>
      <c r="Z443" s="13"/>
      <c r="AA443" s="13"/>
      <c r="AB443" s="13"/>
      <c r="AC443" s="13"/>
      <c r="AD443" s="13"/>
      <c r="AE443" s="13"/>
      <c r="AT443" s="249" t="s">
        <v>206</v>
      </c>
      <c r="AU443" s="249" t="s">
        <v>84</v>
      </c>
      <c r="AV443" s="13" t="s">
        <v>82</v>
      </c>
      <c r="AW443" s="13" t="s">
        <v>5</v>
      </c>
      <c r="AX443" s="13" t="s">
        <v>74</v>
      </c>
      <c r="AY443" s="249" t="s">
        <v>194</v>
      </c>
    </row>
    <row r="444" s="13" customFormat="1">
      <c r="A444" s="13"/>
      <c r="B444" s="239"/>
      <c r="C444" s="240"/>
      <c r="D444" s="241" t="s">
        <v>206</v>
      </c>
      <c r="E444" s="242" t="s">
        <v>20</v>
      </c>
      <c r="F444" s="243" t="s">
        <v>3030</v>
      </c>
      <c r="G444" s="240"/>
      <c r="H444" s="242" t="s">
        <v>20</v>
      </c>
      <c r="I444" s="244"/>
      <c r="J444" s="244"/>
      <c r="K444" s="240"/>
      <c r="L444" s="240"/>
      <c r="M444" s="245"/>
      <c r="N444" s="246"/>
      <c r="O444" s="247"/>
      <c r="P444" s="247"/>
      <c r="Q444" s="247"/>
      <c r="R444" s="247"/>
      <c r="S444" s="247"/>
      <c r="T444" s="247"/>
      <c r="U444" s="247"/>
      <c r="V444" s="247"/>
      <c r="W444" s="247"/>
      <c r="X444" s="248"/>
      <c r="Y444" s="13"/>
      <c r="Z444" s="13"/>
      <c r="AA444" s="13"/>
      <c r="AB444" s="13"/>
      <c r="AC444" s="13"/>
      <c r="AD444" s="13"/>
      <c r="AE444" s="13"/>
      <c r="AT444" s="249" t="s">
        <v>206</v>
      </c>
      <c r="AU444" s="249" t="s">
        <v>84</v>
      </c>
      <c r="AV444" s="13" t="s">
        <v>82</v>
      </c>
      <c r="AW444" s="13" t="s">
        <v>5</v>
      </c>
      <c r="AX444" s="13" t="s">
        <v>74</v>
      </c>
      <c r="AY444" s="249" t="s">
        <v>194</v>
      </c>
    </row>
    <row r="445" s="14" customFormat="1">
      <c r="A445" s="14"/>
      <c r="B445" s="250"/>
      <c r="C445" s="251"/>
      <c r="D445" s="241" t="s">
        <v>206</v>
      </c>
      <c r="E445" s="252" t="s">
        <v>20</v>
      </c>
      <c r="F445" s="253" t="s">
        <v>3261</v>
      </c>
      <c r="G445" s="251"/>
      <c r="H445" s="254">
        <v>73.019999999999996</v>
      </c>
      <c r="I445" s="255"/>
      <c r="J445" s="255"/>
      <c r="K445" s="251"/>
      <c r="L445" s="251"/>
      <c r="M445" s="256"/>
      <c r="N445" s="257"/>
      <c r="O445" s="258"/>
      <c r="P445" s="258"/>
      <c r="Q445" s="258"/>
      <c r="R445" s="258"/>
      <c r="S445" s="258"/>
      <c r="T445" s="258"/>
      <c r="U445" s="258"/>
      <c r="V445" s="258"/>
      <c r="W445" s="258"/>
      <c r="X445" s="259"/>
      <c r="Y445" s="14"/>
      <c r="Z445" s="14"/>
      <c r="AA445" s="14"/>
      <c r="AB445" s="14"/>
      <c r="AC445" s="14"/>
      <c r="AD445" s="14"/>
      <c r="AE445" s="14"/>
      <c r="AT445" s="260" t="s">
        <v>206</v>
      </c>
      <c r="AU445" s="260" t="s">
        <v>84</v>
      </c>
      <c r="AV445" s="14" t="s">
        <v>84</v>
      </c>
      <c r="AW445" s="14" t="s">
        <v>5</v>
      </c>
      <c r="AX445" s="14" t="s">
        <v>74</v>
      </c>
      <c r="AY445" s="260" t="s">
        <v>194</v>
      </c>
    </row>
    <row r="446" s="13" customFormat="1">
      <c r="A446" s="13"/>
      <c r="B446" s="239"/>
      <c r="C446" s="240"/>
      <c r="D446" s="241" t="s">
        <v>206</v>
      </c>
      <c r="E446" s="242" t="s">
        <v>20</v>
      </c>
      <c r="F446" s="243" t="s">
        <v>3254</v>
      </c>
      <c r="G446" s="240"/>
      <c r="H446" s="242" t="s">
        <v>20</v>
      </c>
      <c r="I446" s="244"/>
      <c r="J446" s="244"/>
      <c r="K446" s="240"/>
      <c r="L446" s="240"/>
      <c r="M446" s="245"/>
      <c r="N446" s="246"/>
      <c r="O446" s="247"/>
      <c r="P446" s="247"/>
      <c r="Q446" s="247"/>
      <c r="R446" s="247"/>
      <c r="S446" s="247"/>
      <c r="T446" s="247"/>
      <c r="U446" s="247"/>
      <c r="V446" s="247"/>
      <c r="W446" s="247"/>
      <c r="X446" s="248"/>
      <c r="Y446" s="13"/>
      <c r="Z446" s="13"/>
      <c r="AA446" s="13"/>
      <c r="AB446" s="13"/>
      <c r="AC446" s="13"/>
      <c r="AD446" s="13"/>
      <c r="AE446" s="13"/>
      <c r="AT446" s="249" t="s">
        <v>206</v>
      </c>
      <c r="AU446" s="249" t="s">
        <v>84</v>
      </c>
      <c r="AV446" s="13" t="s">
        <v>82</v>
      </c>
      <c r="AW446" s="13" t="s">
        <v>5</v>
      </c>
      <c r="AX446" s="13" t="s">
        <v>74</v>
      </c>
      <c r="AY446" s="249" t="s">
        <v>194</v>
      </c>
    </row>
    <row r="447" s="15" customFormat="1">
      <c r="A447" s="15"/>
      <c r="B447" s="261"/>
      <c r="C447" s="262"/>
      <c r="D447" s="241" t="s">
        <v>206</v>
      </c>
      <c r="E447" s="263" t="s">
        <v>20</v>
      </c>
      <c r="F447" s="264" t="s">
        <v>210</v>
      </c>
      <c r="G447" s="262"/>
      <c r="H447" s="265">
        <v>73.019999999999996</v>
      </c>
      <c r="I447" s="266"/>
      <c r="J447" s="266"/>
      <c r="K447" s="262"/>
      <c r="L447" s="262"/>
      <c r="M447" s="267"/>
      <c r="N447" s="268"/>
      <c r="O447" s="269"/>
      <c r="P447" s="269"/>
      <c r="Q447" s="269"/>
      <c r="R447" s="269"/>
      <c r="S447" s="269"/>
      <c r="T447" s="269"/>
      <c r="U447" s="269"/>
      <c r="V447" s="269"/>
      <c r="W447" s="269"/>
      <c r="X447" s="270"/>
      <c r="Y447" s="15"/>
      <c r="Z447" s="15"/>
      <c r="AA447" s="15"/>
      <c r="AB447" s="15"/>
      <c r="AC447" s="15"/>
      <c r="AD447" s="15"/>
      <c r="AE447" s="15"/>
      <c r="AT447" s="271" t="s">
        <v>206</v>
      </c>
      <c r="AU447" s="271" t="s">
        <v>84</v>
      </c>
      <c r="AV447" s="15" t="s">
        <v>202</v>
      </c>
      <c r="AW447" s="15" t="s">
        <v>5</v>
      </c>
      <c r="AX447" s="15" t="s">
        <v>82</v>
      </c>
      <c r="AY447" s="271" t="s">
        <v>194</v>
      </c>
    </row>
    <row r="448" s="2" customFormat="1">
      <c r="A448" s="41"/>
      <c r="B448" s="42"/>
      <c r="C448" s="220" t="s">
        <v>351</v>
      </c>
      <c r="D448" s="220" t="s">
        <v>197</v>
      </c>
      <c r="E448" s="221" t="s">
        <v>3032</v>
      </c>
      <c r="F448" s="222" t="s">
        <v>2972</v>
      </c>
      <c r="G448" s="223" t="s">
        <v>200</v>
      </c>
      <c r="H448" s="224">
        <v>64.030000000000001</v>
      </c>
      <c r="I448" s="225"/>
      <c r="J448" s="225"/>
      <c r="K448" s="226">
        <f>ROUND(P448*H448,2)</f>
        <v>0</v>
      </c>
      <c r="L448" s="222" t="s">
        <v>201</v>
      </c>
      <c r="M448" s="47"/>
      <c r="N448" s="227" t="s">
        <v>20</v>
      </c>
      <c r="O448" s="228" t="s">
        <v>43</v>
      </c>
      <c r="P448" s="229">
        <f>I448+J448</f>
        <v>0</v>
      </c>
      <c r="Q448" s="229">
        <f>ROUND(I448*H448,2)</f>
        <v>0</v>
      </c>
      <c r="R448" s="229">
        <f>ROUND(J448*H448,2)</f>
        <v>0</v>
      </c>
      <c r="S448" s="87"/>
      <c r="T448" s="230">
        <f>S448*H448</f>
        <v>0</v>
      </c>
      <c r="U448" s="230">
        <v>0</v>
      </c>
      <c r="V448" s="230">
        <f>U448*H448</f>
        <v>0</v>
      </c>
      <c r="W448" s="230">
        <v>0.040000000000000001</v>
      </c>
      <c r="X448" s="231">
        <f>W448*H448</f>
        <v>2.5611999999999999</v>
      </c>
      <c r="Y448" s="41"/>
      <c r="Z448" s="41"/>
      <c r="AA448" s="41"/>
      <c r="AB448" s="41"/>
      <c r="AC448" s="41"/>
      <c r="AD448" s="41"/>
      <c r="AE448" s="41"/>
      <c r="AR448" s="232" t="s">
        <v>289</v>
      </c>
      <c r="AT448" s="232" t="s">
        <v>197</v>
      </c>
      <c r="AU448" s="232" t="s">
        <v>84</v>
      </c>
      <c r="AY448" s="20" t="s">
        <v>194</v>
      </c>
      <c r="BE448" s="233">
        <f>IF(O448="základní",K448,0)</f>
        <v>0</v>
      </c>
      <c r="BF448" s="233">
        <f>IF(O448="snížená",K448,0)</f>
        <v>0</v>
      </c>
      <c r="BG448" s="233">
        <f>IF(O448="zákl. přenesená",K448,0)</f>
        <v>0</v>
      </c>
      <c r="BH448" s="233">
        <f>IF(O448="sníž. přenesená",K448,0)</f>
        <v>0</v>
      </c>
      <c r="BI448" s="233">
        <f>IF(O448="nulová",K448,0)</f>
        <v>0</v>
      </c>
      <c r="BJ448" s="20" t="s">
        <v>82</v>
      </c>
      <c r="BK448" s="233">
        <f>ROUND(P448*H448,2)</f>
        <v>0</v>
      </c>
      <c r="BL448" s="20" t="s">
        <v>289</v>
      </c>
      <c r="BM448" s="232" t="s">
        <v>3262</v>
      </c>
    </row>
    <row r="449" s="2" customFormat="1">
      <c r="A449" s="41"/>
      <c r="B449" s="42"/>
      <c r="C449" s="43"/>
      <c r="D449" s="234" t="s">
        <v>204</v>
      </c>
      <c r="E449" s="43"/>
      <c r="F449" s="235" t="s">
        <v>3034</v>
      </c>
      <c r="G449" s="43"/>
      <c r="H449" s="43"/>
      <c r="I449" s="236"/>
      <c r="J449" s="236"/>
      <c r="K449" s="43"/>
      <c r="L449" s="43"/>
      <c r="M449" s="47"/>
      <c r="N449" s="237"/>
      <c r="O449" s="238"/>
      <c r="P449" s="87"/>
      <c r="Q449" s="87"/>
      <c r="R449" s="87"/>
      <c r="S449" s="87"/>
      <c r="T449" s="87"/>
      <c r="U449" s="87"/>
      <c r="V449" s="87"/>
      <c r="W449" s="87"/>
      <c r="X449" s="88"/>
      <c r="Y449" s="41"/>
      <c r="Z449" s="41"/>
      <c r="AA449" s="41"/>
      <c r="AB449" s="41"/>
      <c r="AC449" s="41"/>
      <c r="AD449" s="41"/>
      <c r="AE449" s="41"/>
      <c r="AT449" s="20" t="s">
        <v>204</v>
      </c>
      <c r="AU449" s="20" t="s">
        <v>84</v>
      </c>
    </row>
    <row r="450" s="13" customFormat="1">
      <c r="A450" s="13"/>
      <c r="B450" s="239"/>
      <c r="C450" s="240"/>
      <c r="D450" s="241" t="s">
        <v>206</v>
      </c>
      <c r="E450" s="242" t="s">
        <v>20</v>
      </c>
      <c r="F450" s="243" t="s">
        <v>3125</v>
      </c>
      <c r="G450" s="240"/>
      <c r="H450" s="242" t="s">
        <v>20</v>
      </c>
      <c r="I450" s="244"/>
      <c r="J450" s="244"/>
      <c r="K450" s="240"/>
      <c r="L450" s="240"/>
      <c r="M450" s="245"/>
      <c r="N450" s="246"/>
      <c r="O450" s="247"/>
      <c r="P450" s="247"/>
      <c r="Q450" s="247"/>
      <c r="R450" s="247"/>
      <c r="S450" s="247"/>
      <c r="T450" s="247"/>
      <c r="U450" s="247"/>
      <c r="V450" s="247"/>
      <c r="W450" s="247"/>
      <c r="X450" s="248"/>
      <c r="Y450" s="13"/>
      <c r="Z450" s="13"/>
      <c r="AA450" s="13"/>
      <c r="AB450" s="13"/>
      <c r="AC450" s="13"/>
      <c r="AD450" s="13"/>
      <c r="AE450" s="13"/>
      <c r="AT450" s="249" t="s">
        <v>206</v>
      </c>
      <c r="AU450" s="249" t="s">
        <v>84</v>
      </c>
      <c r="AV450" s="13" t="s">
        <v>82</v>
      </c>
      <c r="AW450" s="13" t="s">
        <v>5</v>
      </c>
      <c r="AX450" s="13" t="s">
        <v>74</v>
      </c>
      <c r="AY450" s="249" t="s">
        <v>194</v>
      </c>
    </row>
    <row r="451" s="13" customFormat="1">
      <c r="A451" s="13"/>
      <c r="B451" s="239"/>
      <c r="C451" s="240"/>
      <c r="D451" s="241" t="s">
        <v>206</v>
      </c>
      <c r="E451" s="242" t="s">
        <v>20</v>
      </c>
      <c r="F451" s="243" t="s">
        <v>3035</v>
      </c>
      <c r="G451" s="240"/>
      <c r="H451" s="242" t="s">
        <v>20</v>
      </c>
      <c r="I451" s="244"/>
      <c r="J451" s="244"/>
      <c r="K451" s="240"/>
      <c r="L451" s="240"/>
      <c r="M451" s="245"/>
      <c r="N451" s="246"/>
      <c r="O451" s="247"/>
      <c r="P451" s="247"/>
      <c r="Q451" s="247"/>
      <c r="R451" s="247"/>
      <c r="S451" s="247"/>
      <c r="T451" s="247"/>
      <c r="U451" s="247"/>
      <c r="V451" s="247"/>
      <c r="W451" s="247"/>
      <c r="X451" s="248"/>
      <c r="Y451" s="13"/>
      <c r="Z451" s="13"/>
      <c r="AA451" s="13"/>
      <c r="AB451" s="13"/>
      <c r="AC451" s="13"/>
      <c r="AD451" s="13"/>
      <c r="AE451" s="13"/>
      <c r="AT451" s="249" t="s">
        <v>206</v>
      </c>
      <c r="AU451" s="249" t="s">
        <v>84</v>
      </c>
      <c r="AV451" s="13" t="s">
        <v>82</v>
      </c>
      <c r="AW451" s="13" t="s">
        <v>5</v>
      </c>
      <c r="AX451" s="13" t="s">
        <v>74</v>
      </c>
      <c r="AY451" s="249" t="s">
        <v>194</v>
      </c>
    </row>
    <row r="452" s="13" customFormat="1">
      <c r="A452" s="13"/>
      <c r="B452" s="239"/>
      <c r="C452" s="240"/>
      <c r="D452" s="241" t="s">
        <v>206</v>
      </c>
      <c r="E452" s="242" t="s">
        <v>20</v>
      </c>
      <c r="F452" s="243" t="s">
        <v>3036</v>
      </c>
      <c r="G452" s="240"/>
      <c r="H452" s="242" t="s">
        <v>20</v>
      </c>
      <c r="I452" s="244"/>
      <c r="J452" s="244"/>
      <c r="K452" s="240"/>
      <c r="L452" s="240"/>
      <c r="M452" s="245"/>
      <c r="N452" s="246"/>
      <c r="O452" s="247"/>
      <c r="P452" s="247"/>
      <c r="Q452" s="247"/>
      <c r="R452" s="247"/>
      <c r="S452" s="247"/>
      <c r="T452" s="247"/>
      <c r="U452" s="247"/>
      <c r="V452" s="247"/>
      <c r="W452" s="247"/>
      <c r="X452" s="248"/>
      <c r="Y452" s="13"/>
      <c r="Z452" s="13"/>
      <c r="AA452" s="13"/>
      <c r="AB452" s="13"/>
      <c r="AC452" s="13"/>
      <c r="AD452" s="13"/>
      <c r="AE452" s="13"/>
      <c r="AT452" s="249" t="s">
        <v>206</v>
      </c>
      <c r="AU452" s="249" t="s">
        <v>84</v>
      </c>
      <c r="AV452" s="13" t="s">
        <v>82</v>
      </c>
      <c r="AW452" s="13" t="s">
        <v>5</v>
      </c>
      <c r="AX452" s="13" t="s">
        <v>74</v>
      </c>
      <c r="AY452" s="249" t="s">
        <v>194</v>
      </c>
    </row>
    <row r="453" s="14" customFormat="1">
      <c r="A453" s="14"/>
      <c r="B453" s="250"/>
      <c r="C453" s="251"/>
      <c r="D453" s="241" t="s">
        <v>206</v>
      </c>
      <c r="E453" s="252" t="s">
        <v>20</v>
      </c>
      <c r="F453" s="253" t="s">
        <v>3263</v>
      </c>
      <c r="G453" s="251"/>
      <c r="H453" s="254">
        <v>64.030000000000001</v>
      </c>
      <c r="I453" s="255"/>
      <c r="J453" s="255"/>
      <c r="K453" s="251"/>
      <c r="L453" s="251"/>
      <c r="M453" s="256"/>
      <c r="N453" s="257"/>
      <c r="O453" s="258"/>
      <c r="P453" s="258"/>
      <c r="Q453" s="258"/>
      <c r="R453" s="258"/>
      <c r="S453" s="258"/>
      <c r="T453" s="258"/>
      <c r="U453" s="258"/>
      <c r="V453" s="258"/>
      <c r="W453" s="258"/>
      <c r="X453" s="259"/>
      <c r="Y453" s="14"/>
      <c r="Z453" s="14"/>
      <c r="AA453" s="14"/>
      <c r="AB453" s="14"/>
      <c r="AC453" s="14"/>
      <c r="AD453" s="14"/>
      <c r="AE453" s="14"/>
      <c r="AT453" s="260" t="s">
        <v>206</v>
      </c>
      <c r="AU453" s="260" t="s">
        <v>84</v>
      </c>
      <c r="AV453" s="14" t="s">
        <v>84</v>
      </c>
      <c r="AW453" s="14" t="s">
        <v>5</v>
      </c>
      <c r="AX453" s="14" t="s">
        <v>74</v>
      </c>
      <c r="AY453" s="260" t="s">
        <v>194</v>
      </c>
    </row>
    <row r="454" s="15" customFormat="1">
      <c r="A454" s="15"/>
      <c r="B454" s="261"/>
      <c r="C454" s="262"/>
      <c r="D454" s="241" t="s">
        <v>206</v>
      </c>
      <c r="E454" s="263" t="s">
        <v>20</v>
      </c>
      <c r="F454" s="264" t="s">
        <v>210</v>
      </c>
      <c r="G454" s="262"/>
      <c r="H454" s="265">
        <v>64.030000000000001</v>
      </c>
      <c r="I454" s="266"/>
      <c r="J454" s="266"/>
      <c r="K454" s="262"/>
      <c r="L454" s="262"/>
      <c r="M454" s="267"/>
      <c r="N454" s="268"/>
      <c r="O454" s="269"/>
      <c r="P454" s="269"/>
      <c r="Q454" s="269"/>
      <c r="R454" s="269"/>
      <c r="S454" s="269"/>
      <c r="T454" s="269"/>
      <c r="U454" s="269"/>
      <c r="V454" s="269"/>
      <c r="W454" s="269"/>
      <c r="X454" s="270"/>
      <c r="Y454" s="15"/>
      <c r="Z454" s="15"/>
      <c r="AA454" s="15"/>
      <c r="AB454" s="15"/>
      <c r="AC454" s="15"/>
      <c r="AD454" s="15"/>
      <c r="AE454" s="15"/>
      <c r="AT454" s="271" t="s">
        <v>206</v>
      </c>
      <c r="AU454" s="271" t="s">
        <v>84</v>
      </c>
      <c r="AV454" s="15" t="s">
        <v>202</v>
      </c>
      <c r="AW454" s="15" t="s">
        <v>5</v>
      </c>
      <c r="AX454" s="15" t="s">
        <v>82</v>
      </c>
      <c r="AY454" s="271" t="s">
        <v>194</v>
      </c>
    </row>
    <row r="455" s="12" customFormat="1" ht="22.8" customHeight="1">
      <c r="A455" s="12"/>
      <c r="B455" s="203"/>
      <c r="C455" s="204"/>
      <c r="D455" s="205" t="s">
        <v>73</v>
      </c>
      <c r="E455" s="218" t="s">
        <v>3038</v>
      </c>
      <c r="F455" s="218" t="s">
        <v>3039</v>
      </c>
      <c r="G455" s="204"/>
      <c r="H455" s="204"/>
      <c r="I455" s="207"/>
      <c r="J455" s="207"/>
      <c r="K455" s="219">
        <f>BK455</f>
        <v>0</v>
      </c>
      <c r="L455" s="204"/>
      <c r="M455" s="209"/>
      <c r="N455" s="210"/>
      <c r="O455" s="211"/>
      <c r="P455" s="211"/>
      <c r="Q455" s="212">
        <f>SUM(Q456:Q476)</f>
        <v>0</v>
      </c>
      <c r="R455" s="212">
        <f>SUM(R456:R476)</f>
        <v>0</v>
      </c>
      <c r="S455" s="211"/>
      <c r="T455" s="213">
        <f>SUM(T456:T476)</f>
        <v>0</v>
      </c>
      <c r="U455" s="211"/>
      <c r="V455" s="213">
        <f>SUM(V456:V476)</f>
        <v>0</v>
      </c>
      <c r="W455" s="211"/>
      <c r="X455" s="214">
        <f>SUM(X456:X476)</f>
        <v>0.104839</v>
      </c>
      <c r="Y455" s="12"/>
      <c r="Z455" s="12"/>
      <c r="AA455" s="12"/>
      <c r="AB455" s="12"/>
      <c r="AC455" s="12"/>
      <c r="AD455" s="12"/>
      <c r="AE455" s="12"/>
      <c r="AR455" s="215" t="s">
        <v>84</v>
      </c>
      <c r="AT455" s="216" t="s">
        <v>73</v>
      </c>
      <c r="AU455" s="216" t="s">
        <v>82</v>
      </c>
      <c r="AY455" s="215" t="s">
        <v>194</v>
      </c>
      <c r="BK455" s="217">
        <f>SUM(BK456:BK476)</f>
        <v>0</v>
      </c>
    </row>
    <row r="456" s="2" customFormat="1" ht="24.15" customHeight="1">
      <c r="A456" s="41"/>
      <c r="B456" s="42"/>
      <c r="C456" s="220" t="s">
        <v>353</v>
      </c>
      <c r="D456" s="220" t="s">
        <v>197</v>
      </c>
      <c r="E456" s="221" t="s">
        <v>3264</v>
      </c>
      <c r="F456" s="222" t="s">
        <v>3219</v>
      </c>
      <c r="G456" s="223" t="s">
        <v>461</v>
      </c>
      <c r="H456" s="224">
        <v>6</v>
      </c>
      <c r="I456" s="225"/>
      <c r="J456" s="225"/>
      <c r="K456" s="226">
        <f>ROUND(P456*H456,2)</f>
        <v>0</v>
      </c>
      <c r="L456" s="222" t="s">
        <v>201</v>
      </c>
      <c r="M456" s="47"/>
      <c r="N456" s="227" t="s">
        <v>20</v>
      </c>
      <c r="O456" s="228" t="s">
        <v>43</v>
      </c>
      <c r="P456" s="229">
        <f>I456+J456</f>
        <v>0</v>
      </c>
      <c r="Q456" s="229">
        <f>ROUND(I456*H456,2)</f>
        <v>0</v>
      </c>
      <c r="R456" s="229">
        <f>ROUND(J456*H456,2)</f>
        <v>0</v>
      </c>
      <c r="S456" s="87"/>
      <c r="T456" s="230">
        <f>S456*H456</f>
        <v>0</v>
      </c>
      <c r="U456" s="230">
        <v>0</v>
      </c>
      <c r="V456" s="230">
        <f>U456*H456</f>
        <v>0</v>
      </c>
      <c r="W456" s="230">
        <v>0.00167</v>
      </c>
      <c r="X456" s="231">
        <f>W456*H456</f>
        <v>0.010020000000000001</v>
      </c>
      <c r="Y456" s="41"/>
      <c r="Z456" s="41"/>
      <c r="AA456" s="41"/>
      <c r="AB456" s="41"/>
      <c r="AC456" s="41"/>
      <c r="AD456" s="41"/>
      <c r="AE456" s="41"/>
      <c r="AR456" s="232" t="s">
        <v>289</v>
      </c>
      <c r="AT456" s="232" t="s">
        <v>197</v>
      </c>
      <c r="AU456" s="232" t="s">
        <v>84</v>
      </c>
      <c r="AY456" s="20" t="s">
        <v>194</v>
      </c>
      <c r="BE456" s="233">
        <f>IF(O456="základní",K456,0)</f>
        <v>0</v>
      </c>
      <c r="BF456" s="233">
        <f>IF(O456="snížená",K456,0)</f>
        <v>0</v>
      </c>
      <c r="BG456" s="233">
        <f>IF(O456="zákl. přenesená",K456,0)</f>
        <v>0</v>
      </c>
      <c r="BH456" s="233">
        <f>IF(O456="sníž. přenesená",K456,0)</f>
        <v>0</v>
      </c>
      <c r="BI456" s="233">
        <f>IF(O456="nulová",K456,0)</f>
        <v>0</v>
      </c>
      <c r="BJ456" s="20" t="s">
        <v>82</v>
      </c>
      <c r="BK456" s="233">
        <f>ROUND(P456*H456,2)</f>
        <v>0</v>
      </c>
      <c r="BL456" s="20" t="s">
        <v>289</v>
      </c>
      <c r="BM456" s="232" t="s">
        <v>3265</v>
      </c>
    </row>
    <row r="457" s="2" customFormat="1">
      <c r="A457" s="41"/>
      <c r="B457" s="42"/>
      <c r="C457" s="43"/>
      <c r="D457" s="234" t="s">
        <v>204</v>
      </c>
      <c r="E457" s="43"/>
      <c r="F457" s="235" t="s">
        <v>3266</v>
      </c>
      <c r="G457" s="43"/>
      <c r="H457" s="43"/>
      <c r="I457" s="236"/>
      <c r="J457" s="236"/>
      <c r="K457" s="43"/>
      <c r="L457" s="43"/>
      <c r="M457" s="47"/>
      <c r="N457" s="237"/>
      <c r="O457" s="238"/>
      <c r="P457" s="87"/>
      <c r="Q457" s="87"/>
      <c r="R457" s="87"/>
      <c r="S457" s="87"/>
      <c r="T457" s="87"/>
      <c r="U457" s="87"/>
      <c r="V457" s="87"/>
      <c r="W457" s="87"/>
      <c r="X457" s="88"/>
      <c r="Y457" s="41"/>
      <c r="Z457" s="41"/>
      <c r="AA457" s="41"/>
      <c r="AB457" s="41"/>
      <c r="AC457" s="41"/>
      <c r="AD457" s="41"/>
      <c r="AE457" s="41"/>
      <c r="AT457" s="20" t="s">
        <v>204</v>
      </c>
      <c r="AU457" s="20" t="s">
        <v>84</v>
      </c>
    </row>
    <row r="458" s="13" customFormat="1">
      <c r="A458" s="13"/>
      <c r="B458" s="239"/>
      <c r="C458" s="240"/>
      <c r="D458" s="241" t="s">
        <v>206</v>
      </c>
      <c r="E458" s="242" t="s">
        <v>20</v>
      </c>
      <c r="F458" s="243" t="s">
        <v>3125</v>
      </c>
      <c r="G458" s="240"/>
      <c r="H458" s="242" t="s">
        <v>20</v>
      </c>
      <c r="I458" s="244"/>
      <c r="J458" s="244"/>
      <c r="K458" s="240"/>
      <c r="L458" s="240"/>
      <c r="M458" s="245"/>
      <c r="N458" s="246"/>
      <c r="O458" s="247"/>
      <c r="P458" s="247"/>
      <c r="Q458" s="247"/>
      <c r="R458" s="247"/>
      <c r="S458" s="247"/>
      <c r="T458" s="247"/>
      <c r="U458" s="247"/>
      <c r="V458" s="247"/>
      <c r="W458" s="247"/>
      <c r="X458" s="248"/>
      <c r="Y458" s="13"/>
      <c r="Z458" s="13"/>
      <c r="AA458" s="13"/>
      <c r="AB458" s="13"/>
      <c r="AC458" s="13"/>
      <c r="AD458" s="13"/>
      <c r="AE458" s="13"/>
      <c r="AT458" s="249" t="s">
        <v>206</v>
      </c>
      <c r="AU458" s="249" t="s">
        <v>84</v>
      </c>
      <c r="AV458" s="13" t="s">
        <v>82</v>
      </c>
      <c r="AW458" s="13" t="s">
        <v>5</v>
      </c>
      <c r="AX458" s="13" t="s">
        <v>74</v>
      </c>
      <c r="AY458" s="249" t="s">
        <v>194</v>
      </c>
    </row>
    <row r="459" s="13" customFormat="1">
      <c r="A459" s="13"/>
      <c r="B459" s="239"/>
      <c r="C459" s="240"/>
      <c r="D459" s="241" t="s">
        <v>206</v>
      </c>
      <c r="E459" s="242" t="s">
        <v>20</v>
      </c>
      <c r="F459" s="243" t="s">
        <v>3267</v>
      </c>
      <c r="G459" s="240"/>
      <c r="H459" s="242" t="s">
        <v>20</v>
      </c>
      <c r="I459" s="244"/>
      <c r="J459" s="244"/>
      <c r="K459" s="240"/>
      <c r="L459" s="240"/>
      <c r="M459" s="245"/>
      <c r="N459" s="246"/>
      <c r="O459" s="247"/>
      <c r="P459" s="247"/>
      <c r="Q459" s="247"/>
      <c r="R459" s="247"/>
      <c r="S459" s="247"/>
      <c r="T459" s="247"/>
      <c r="U459" s="247"/>
      <c r="V459" s="247"/>
      <c r="W459" s="247"/>
      <c r="X459" s="248"/>
      <c r="Y459" s="13"/>
      <c r="Z459" s="13"/>
      <c r="AA459" s="13"/>
      <c r="AB459" s="13"/>
      <c r="AC459" s="13"/>
      <c r="AD459" s="13"/>
      <c r="AE459" s="13"/>
      <c r="AT459" s="249" t="s">
        <v>206</v>
      </c>
      <c r="AU459" s="249" t="s">
        <v>84</v>
      </c>
      <c r="AV459" s="13" t="s">
        <v>82</v>
      </c>
      <c r="AW459" s="13" t="s">
        <v>5</v>
      </c>
      <c r="AX459" s="13" t="s">
        <v>74</v>
      </c>
      <c r="AY459" s="249" t="s">
        <v>194</v>
      </c>
    </row>
    <row r="460" s="13" customFormat="1">
      <c r="A460" s="13"/>
      <c r="B460" s="239"/>
      <c r="C460" s="240"/>
      <c r="D460" s="241" t="s">
        <v>206</v>
      </c>
      <c r="E460" s="242" t="s">
        <v>20</v>
      </c>
      <c r="F460" s="243" t="s">
        <v>3268</v>
      </c>
      <c r="G460" s="240"/>
      <c r="H460" s="242" t="s">
        <v>20</v>
      </c>
      <c r="I460" s="244"/>
      <c r="J460" s="244"/>
      <c r="K460" s="240"/>
      <c r="L460" s="240"/>
      <c r="M460" s="245"/>
      <c r="N460" s="246"/>
      <c r="O460" s="247"/>
      <c r="P460" s="247"/>
      <c r="Q460" s="247"/>
      <c r="R460" s="247"/>
      <c r="S460" s="247"/>
      <c r="T460" s="247"/>
      <c r="U460" s="247"/>
      <c r="V460" s="247"/>
      <c r="W460" s="247"/>
      <c r="X460" s="248"/>
      <c r="Y460" s="13"/>
      <c r="Z460" s="13"/>
      <c r="AA460" s="13"/>
      <c r="AB460" s="13"/>
      <c r="AC460" s="13"/>
      <c r="AD460" s="13"/>
      <c r="AE460" s="13"/>
      <c r="AT460" s="249" t="s">
        <v>206</v>
      </c>
      <c r="AU460" s="249" t="s">
        <v>84</v>
      </c>
      <c r="AV460" s="13" t="s">
        <v>82</v>
      </c>
      <c r="AW460" s="13" t="s">
        <v>5</v>
      </c>
      <c r="AX460" s="13" t="s">
        <v>74</v>
      </c>
      <c r="AY460" s="249" t="s">
        <v>194</v>
      </c>
    </row>
    <row r="461" s="14" customFormat="1">
      <c r="A461" s="14"/>
      <c r="B461" s="250"/>
      <c r="C461" s="251"/>
      <c r="D461" s="241" t="s">
        <v>206</v>
      </c>
      <c r="E461" s="252" t="s">
        <v>20</v>
      </c>
      <c r="F461" s="253" t="s">
        <v>3269</v>
      </c>
      <c r="G461" s="251"/>
      <c r="H461" s="254">
        <v>6</v>
      </c>
      <c r="I461" s="255"/>
      <c r="J461" s="255"/>
      <c r="K461" s="251"/>
      <c r="L461" s="251"/>
      <c r="M461" s="256"/>
      <c r="N461" s="257"/>
      <c r="O461" s="258"/>
      <c r="P461" s="258"/>
      <c r="Q461" s="258"/>
      <c r="R461" s="258"/>
      <c r="S461" s="258"/>
      <c r="T461" s="258"/>
      <c r="U461" s="258"/>
      <c r="V461" s="258"/>
      <c r="W461" s="258"/>
      <c r="X461" s="259"/>
      <c r="Y461" s="14"/>
      <c r="Z461" s="14"/>
      <c r="AA461" s="14"/>
      <c r="AB461" s="14"/>
      <c r="AC461" s="14"/>
      <c r="AD461" s="14"/>
      <c r="AE461" s="14"/>
      <c r="AT461" s="260" t="s">
        <v>206</v>
      </c>
      <c r="AU461" s="260" t="s">
        <v>84</v>
      </c>
      <c r="AV461" s="14" t="s">
        <v>84</v>
      </c>
      <c r="AW461" s="14" t="s">
        <v>5</v>
      </c>
      <c r="AX461" s="14" t="s">
        <v>74</v>
      </c>
      <c r="AY461" s="260" t="s">
        <v>194</v>
      </c>
    </row>
    <row r="462" s="15" customFormat="1">
      <c r="A462" s="15"/>
      <c r="B462" s="261"/>
      <c r="C462" s="262"/>
      <c r="D462" s="241" t="s">
        <v>206</v>
      </c>
      <c r="E462" s="263" t="s">
        <v>20</v>
      </c>
      <c r="F462" s="264" t="s">
        <v>210</v>
      </c>
      <c r="G462" s="262"/>
      <c r="H462" s="265">
        <v>6</v>
      </c>
      <c r="I462" s="266"/>
      <c r="J462" s="266"/>
      <c r="K462" s="262"/>
      <c r="L462" s="262"/>
      <c r="M462" s="267"/>
      <c r="N462" s="268"/>
      <c r="O462" s="269"/>
      <c r="P462" s="269"/>
      <c r="Q462" s="269"/>
      <c r="R462" s="269"/>
      <c r="S462" s="269"/>
      <c r="T462" s="269"/>
      <c r="U462" s="269"/>
      <c r="V462" s="269"/>
      <c r="W462" s="269"/>
      <c r="X462" s="270"/>
      <c r="Y462" s="15"/>
      <c r="Z462" s="15"/>
      <c r="AA462" s="15"/>
      <c r="AB462" s="15"/>
      <c r="AC462" s="15"/>
      <c r="AD462" s="15"/>
      <c r="AE462" s="15"/>
      <c r="AT462" s="271" t="s">
        <v>206</v>
      </c>
      <c r="AU462" s="271" t="s">
        <v>84</v>
      </c>
      <c r="AV462" s="15" t="s">
        <v>202</v>
      </c>
      <c r="AW462" s="15" t="s">
        <v>5</v>
      </c>
      <c r="AX462" s="15" t="s">
        <v>82</v>
      </c>
      <c r="AY462" s="271" t="s">
        <v>194</v>
      </c>
    </row>
    <row r="463" s="2" customFormat="1" ht="24.15" customHeight="1">
      <c r="A463" s="41"/>
      <c r="B463" s="42"/>
      <c r="C463" s="220" t="s">
        <v>361</v>
      </c>
      <c r="D463" s="220" t="s">
        <v>197</v>
      </c>
      <c r="E463" s="221" t="s">
        <v>3046</v>
      </c>
      <c r="F463" s="222" t="s">
        <v>2941</v>
      </c>
      <c r="G463" s="223" t="s">
        <v>461</v>
      </c>
      <c r="H463" s="224">
        <v>25.254999999999999</v>
      </c>
      <c r="I463" s="225"/>
      <c r="J463" s="225"/>
      <c r="K463" s="226">
        <f>ROUND(P463*H463,2)</f>
        <v>0</v>
      </c>
      <c r="L463" s="222" t="s">
        <v>201</v>
      </c>
      <c r="M463" s="47"/>
      <c r="N463" s="227" t="s">
        <v>20</v>
      </c>
      <c r="O463" s="228" t="s">
        <v>43</v>
      </c>
      <c r="P463" s="229">
        <f>I463+J463</f>
        <v>0</v>
      </c>
      <c r="Q463" s="229">
        <f>ROUND(I463*H463,2)</f>
        <v>0</v>
      </c>
      <c r="R463" s="229">
        <f>ROUND(J463*H463,2)</f>
        <v>0</v>
      </c>
      <c r="S463" s="87"/>
      <c r="T463" s="230">
        <f>S463*H463</f>
        <v>0</v>
      </c>
      <c r="U463" s="230">
        <v>0</v>
      </c>
      <c r="V463" s="230">
        <f>U463*H463</f>
        <v>0</v>
      </c>
      <c r="W463" s="230">
        <v>0.0025999999999999999</v>
      </c>
      <c r="X463" s="231">
        <f>W463*H463</f>
        <v>0.065662999999999999</v>
      </c>
      <c r="Y463" s="41"/>
      <c r="Z463" s="41"/>
      <c r="AA463" s="41"/>
      <c r="AB463" s="41"/>
      <c r="AC463" s="41"/>
      <c r="AD463" s="41"/>
      <c r="AE463" s="41"/>
      <c r="AR463" s="232" t="s">
        <v>289</v>
      </c>
      <c r="AT463" s="232" t="s">
        <v>197</v>
      </c>
      <c r="AU463" s="232" t="s">
        <v>84</v>
      </c>
      <c r="AY463" s="20" t="s">
        <v>194</v>
      </c>
      <c r="BE463" s="233">
        <f>IF(O463="základní",K463,0)</f>
        <v>0</v>
      </c>
      <c r="BF463" s="233">
        <f>IF(O463="snížená",K463,0)</f>
        <v>0</v>
      </c>
      <c r="BG463" s="233">
        <f>IF(O463="zákl. přenesená",K463,0)</f>
        <v>0</v>
      </c>
      <c r="BH463" s="233">
        <f>IF(O463="sníž. přenesená",K463,0)</f>
        <v>0</v>
      </c>
      <c r="BI463" s="233">
        <f>IF(O463="nulová",K463,0)</f>
        <v>0</v>
      </c>
      <c r="BJ463" s="20" t="s">
        <v>82</v>
      </c>
      <c r="BK463" s="233">
        <f>ROUND(P463*H463,2)</f>
        <v>0</v>
      </c>
      <c r="BL463" s="20" t="s">
        <v>289</v>
      </c>
      <c r="BM463" s="232" t="s">
        <v>3270</v>
      </c>
    </row>
    <row r="464" s="2" customFormat="1">
      <c r="A464" s="41"/>
      <c r="B464" s="42"/>
      <c r="C464" s="43"/>
      <c r="D464" s="234" t="s">
        <v>204</v>
      </c>
      <c r="E464" s="43"/>
      <c r="F464" s="235" t="s">
        <v>3048</v>
      </c>
      <c r="G464" s="43"/>
      <c r="H464" s="43"/>
      <c r="I464" s="236"/>
      <c r="J464" s="236"/>
      <c r="K464" s="43"/>
      <c r="L464" s="43"/>
      <c r="M464" s="47"/>
      <c r="N464" s="237"/>
      <c r="O464" s="238"/>
      <c r="P464" s="87"/>
      <c r="Q464" s="87"/>
      <c r="R464" s="87"/>
      <c r="S464" s="87"/>
      <c r="T464" s="87"/>
      <c r="U464" s="87"/>
      <c r="V464" s="87"/>
      <c r="W464" s="87"/>
      <c r="X464" s="88"/>
      <c r="Y464" s="41"/>
      <c r="Z464" s="41"/>
      <c r="AA464" s="41"/>
      <c r="AB464" s="41"/>
      <c r="AC464" s="41"/>
      <c r="AD464" s="41"/>
      <c r="AE464" s="41"/>
      <c r="AT464" s="20" t="s">
        <v>204</v>
      </c>
      <c r="AU464" s="20" t="s">
        <v>84</v>
      </c>
    </row>
    <row r="465" s="13" customFormat="1">
      <c r="A465" s="13"/>
      <c r="B465" s="239"/>
      <c r="C465" s="240"/>
      <c r="D465" s="241" t="s">
        <v>206</v>
      </c>
      <c r="E465" s="242" t="s">
        <v>20</v>
      </c>
      <c r="F465" s="243" t="s">
        <v>3125</v>
      </c>
      <c r="G465" s="240"/>
      <c r="H465" s="242" t="s">
        <v>20</v>
      </c>
      <c r="I465" s="244"/>
      <c r="J465" s="244"/>
      <c r="K465" s="240"/>
      <c r="L465" s="240"/>
      <c r="M465" s="245"/>
      <c r="N465" s="246"/>
      <c r="O465" s="247"/>
      <c r="P465" s="247"/>
      <c r="Q465" s="247"/>
      <c r="R465" s="247"/>
      <c r="S465" s="247"/>
      <c r="T465" s="247"/>
      <c r="U465" s="247"/>
      <c r="V465" s="247"/>
      <c r="W465" s="247"/>
      <c r="X465" s="248"/>
      <c r="Y465" s="13"/>
      <c r="Z465" s="13"/>
      <c r="AA465" s="13"/>
      <c r="AB465" s="13"/>
      <c r="AC465" s="13"/>
      <c r="AD465" s="13"/>
      <c r="AE465" s="13"/>
      <c r="AT465" s="249" t="s">
        <v>206</v>
      </c>
      <c r="AU465" s="249" t="s">
        <v>84</v>
      </c>
      <c r="AV465" s="13" t="s">
        <v>82</v>
      </c>
      <c r="AW465" s="13" t="s">
        <v>5</v>
      </c>
      <c r="AX465" s="13" t="s">
        <v>74</v>
      </c>
      <c r="AY465" s="249" t="s">
        <v>194</v>
      </c>
    </row>
    <row r="466" s="13" customFormat="1">
      <c r="A466" s="13"/>
      <c r="B466" s="239"/>
      <c r="C466" s="240"/>
      <c r="D466" s="241" t="s">
        <v>206</v>
      </c>
      <c r="E466" s="242" t="s">
        <v>20</v>
      </c>
      <c r="F466" s="243" t="s">
        <v>3271</v>
      </c>
      <c r="G466" s="240"/>
      <c r="H466" s="242" t="s">
        <v>20</v>
      </c>
      <c r="I466" s="244"/>
      <c r="J466" s="244"/>
      <c r="K466" s="240"/>
      <c r="L466" s="240"/>
      <c r="M466" s="245"/>
      <c r="N466" s="246"/>
      <c r="O466" s="247"/>
      <c r="P466" s="247"/>
      <c r="Q466" s="247"/>
      <c r="R466" s="247"/>
      <c r="S466" s="247"/>
      <c r="T466" s="247"/>
      <c r="U466" s="247"/>
      <c r="V466" s="247"/>
      <c r="W466" s="247"/>
      <c r="X466" s="248"/>
      <c r="Y466" s="13"/>
      <c r="Z466" s="13"/>
      <c r="AA466" s="13"/>
      <c r="AB466" s="13"/>
      <c r="AC466" s="13"/>
      <c r="AD466" s="13"/>
      <c r="AE466" s="13"/>
      <c r="AT466" s="249" t="s">
        <v>206</v>
      </c>
      <c r="AU466" s="249" t="s">
        <v>84</v>
      </c>
      <c r="AV466" s="13" t="s">
        <v>82</v>
      </c>
      <c r="AW466" s="13" t="s">
        <v>5</v>
      </c>
      <c r="AX466" s="13" t="s">
        <v>74</v>
      </c>
      <c r="AY466" s="249" t="s">
        <v>194</v>
      </c>
    </row>
    <row r="467" s="13" customFormat="1">
      <c r="A467" s="13"/>
      <c r="B467" s="239"/>
      <c r="C467" s="240"/>
      <c r="D467" s="241" t="s">
        <v>206</v>
      </c>
      <c r="E467" s="242" t="s">
        <v>20</v>
      </c>
      <c r="F467" s="243" t="s">
        <v>3050</v>
      </c>
      <c r="G467" s="240"/>
      <c r="H467" s="242" t="s">
        <v>20</v>
      </c>
      <c r="I467" s="244"/>
      <c r="J467" s="244"/>
      <c r="K467" s="240"/>
      <c r="L467" s="240"/>
      <c r="M467" s="245"/>
      <c r="N467" s="246"/>
      <c r="O467" s="247"/>
      <c r="P467" s="247"/>
      <c r="Q467" s="247"/>
      <c r="R467" s="247"/>
      <c r="S467" s="247"/>
      <c r="T467" s="247"/>
      <c r="U467" s="247"/>
      <c r="V467" s="247"/>
      <c r="W467" s="247"/>
      <c r="X467" s="248"/>
      <c r="Y467" s="13"/>
      <c r="Z467" s="13"/>
      <c r="AA467" s="13"/>
      <c r="AB467" s="13"/>
      <c r="AC467" s="13"/>
      <c r="AD467" s="13"/>
      <c r="AE467" s="13"/>
      <c r="AT467" s="249" t="s">
        <v>206</v>
      </c>
      <c r="AU467" s="249" t="s">
        <v>84</v>
      </c>
      <c r="AV467" s="13" t="s">
        <v>82</v>
      </c>
      <c r="AW467" s="13" t="s">
        <v>5</v>
      </c>
      <c r="AX467" s="13" t="s">
        <v>74</v>
      </c>
      <c r="AY467" s="249" t="s">
        <v>194</v>
      </c>
    </row>
    <row r="468" s="14" customFormat="1">
      <c r="A468" s="14"/>
      <c r="B468" s="250"/>
      <c r="C468" s="251"/>
      <c r="D468" s="241" t="s">
        <v>206</v>
      </c>
      <c r="E468" s="252" t="s">
        <v>20</v>
      </c>
      <c r="F468" s="253" t="s">
        <v>3272</v>
      </c>
      <c r="G468" s="251"/>
      <c r="H468" s="254">
        <v>25.254999999999999</v>
      </c>
      <c r="I468" s="255"/>
      <c r="J468" s="255"/>
      <c r="K468" s="251"/>
      <c r="L468" s="251"/>
      <c r="M468" s="256"/>
      <c r="N468" s="257"/>
      <c r="O468" s="258"/>
      <c r="P468" s="258"/>
      <c r="Q468" s="258"/>
      <c r="R468" s="258"/>
      <c r="S468" s="258"/>
      <c r="T468" s="258"/>
      <c r="U468" s="258"/>
      <c r="V468" s="258"/>
      <c r="W468" s="258"/>
      <c r="X468" s="259"/>
      <c r="Y468" s="14"/>
      <c r="Z468" s="14"/>
      <c r="AA468" s="14"/>
      <c r="AB468" s="14"/>
      <c r="AC468" s="14"/>
      <c r="AD468" s="14"/>
      <c r="AE468" s="14"/>
      <c r="AT468" s="260" t="s">
        <v>206</v>
      </c>
      <c r="AU468" s="260" t="s">
        <v>84</v>
      </c>
      <c r="AV468" s="14" t="s">
        <v>84</v>
      </c>
      <c r="AW468" s="14" t="s">
        <v>5</v>
      </c>
      <c r="AX468" s="14" t="s">
        <v>74</v>
      </c>
      <c r="AY468" s="260" t="s">
        <v>194</v>
      </c>
    </row>
    <row r="469" s="15" customFormat="1">
      <c r="A469" s="15"/>
      <c r="B469" s="261"/>
      <c r="C469" s="262"/>
      <c r="D469" s="241" t="s">
        <v>206</v>
      </c>
      <c r="E469" s="263" t="s">
        <v>20</v>
      </c>
      <c r="F469" s="264" t="s">
        <v>210</v>
      </c>
      <c r="G469" s="262"/>
      <c r="H469" s="265">
        <v>25.254999999999999</v>
      </c>
      <c r="I469" s="266"/>
      <c r="J469" s="266"/>
      <c r="K469" s="262"/>
      <c r="L469" s="262"/>
      <c r="M469" s="267"/>
      <c r="N469" s="268"/>
      <c r="O469" s="269"/>
      <c r="P469" s="269"/>
      <c r="Q469" s="269"/>
      <c r="R469" s="269"/>
      <c r="S469" s="269"/>
      <c r="T469" s="269"/>
      <c r="U469" s="269"/>
      <c r="V469" s="269"/>
      <c r="W469" s="269"/>
      <c r="X469" s="270"/>
      <c r="Y469" s="15"/>
      <c r="Z469" s="15"/>
      <c r="AA469" s="15"/>
      <c r="AB469" s="15"/>
      <c r="AC469" s="15"/>
      <c r="AD469" s="15"/>
      <c r="AE469" s="15"/>
      <c r="AT469" s="271" t="s">
        <v>206</v>
      </c>
      <c r="AU469" s="271" t="s">
        <v>84</v>
      </c>
      <c r="AV469" s="15" t="s">
        <v>202</v>
      </c>
      <c r="AW469" s="15" t="s">
        <v>5</v>
      </c>
      <c r="AX469" s="15" t="s">
        <v>82</v>
      </c>
      <c r="AY469" s="271" t="s">
        <v>194</v>
      </c>
    </row>
    <row r="470" s="2" customFormat="1" ht="24.15" customHeight="1">
      <c r="A470" s="41"/>
      <c r="B470" s="42"/>
      <c r="C470" s="220" t="s">
        <v>364</v>
      </c>
      <c r="D470" s="220" t="s">
        <v>197</v>
      </c>
      <c r="E470" s="221" t="s">
        <v>3052</v>
      </c>
      <c r="F470" s="222" t="s">
        <v>2943</v>
      </c>
      <c r="G470" s="223" t="s">
        <v>461</v>
      </c>
      <c r="H470" s="224">
        <v>7.4000000000000004</v>
      </c>
      <c r="I470" s="225"/>
      <c r="J470" s="225"/>
      <c r="K470" s="226">
        <f>ROUND(P470*H470,2)</f>
        <v>0</v>
      </c>
      <c r="L470" s="222" t="s">
        <v>201</v>
      </c>
      <c r="M470" s="47"/>
      <c r="N470" s="227" t="s">
        <v>20</v>
      </c>
      <c r="O470" s="228" t="s">
        <v>43</v>
      </c>
      <c r="P470" s="229">
        <f>I470+J470</f>
        <v>0</v>
      </c>
      <c r="Q470" s="229">
        <f>ROUND(I470*H470,2)</f>
        <v>0</v>
      </c>
      <c r="R470" s="229">
        <f>ROUND(J470*H470,2)</f>
        <v>0</v>
      </c>
      <c r="S470" s="87"/>
      <c r="T470" s="230">
        <f>S470*H470</f>
        <v>0</v>
      </c>
      <c r="U470" s="230">
        <v>0</v>
      </c>
      <c r="V470" s="230">
        <f>U470*H470</f>
        <v>0</v>
      </c>
      <c r="W470" s="230">
        <v>0.0039399999999999999</v>
      </c>
      <c r="X470" s="231">
        <f>W470*H470</f>
        <v>0.029156000000000001</v>
      </c>
      <c r="Y470" s="41"/>
      <c r="Z470" s="41"/>
      <c r="AA470" s="41"/>
      <c r="AB470" s="41"/>
      <c r="AC470" s="41"/>
      <c r="AD470" s="41"/>
      <c r="AE470" s="41"/>
      <c r="AR470" s="232" t="s">
        <v>289</v>
      </c>
      <c r="AT470" s="232" t="s">
        <v>197</v>
      </c>
      <c r="AU470" s="232" t="s">
        <v>84</v>
      </c>
      <c r="AY470" s="20" t="s">
        <v>194</v>
      </c>
      <c r="BE470" s="233">
        <f>IF(O470="základní",K470,0)</f>
        <v>0</v>
      </c>
      <c r="BF470" s="233">
        <f>IF(O470="snížená",K470,0)</f>
        <v>0</v>
      </c>
      <c r="BG470" s="233">
        <f>IF(O470="zákl. přenesená",K470,0)</f>
        <v>0</v>
      </c>
      <c r="BH470" s="233">
        <f>IF(O470="sníž. přenesená",K470,0)</f>
        <v>0</v>
      </c>
      <c r="BI470" s="233">
        <f>IF(O470="nulová",K470,0)</f>
        <v>0</v>
      </c>
      <c r="BJ470" s="20" t="s">
        <v>82</v>
      </c>
      <c r="BK470" s="233">
        <f>ROUND(P470*H470,2)</f>
        <v>0</v>
      </c>
      <c r="BL470" s="20" t="s">
        <v>289</v>
      </c>
      <c r="BM470" s="232" t="s">
        <v>3273</v>
      </c>
    </row>
    <row r="471" s="2" customFormat="1">
      <c r="A471" s="41"/>
      <c r="B471" s="42"/>
      <c r="C471" s="43"/>
      <c r="D471" s="234" t="s">
        <v>204</v>
      </c>
      <c r="E471" s="43"/>
      <c r="F471" s="235" t="s">
        <v>3054</v>
      </c>
      <c r="G471" s="43"/>
      <c r="H471" s="43"/>
      <c r="I471" s="236"/>
      <c r="J471" s="236"/>
      <c r="K471" s="43"/>
      <c r="L471" s="43"/>
      <c r="M471" s="47"/>
      <c r="N471" s="237"/>
      <c r="O471" s="238"/>
      <c r="P471" s="87"/>
      <c r="Q471" s="87"/>
      <c r="R471" s="87"/>
      <c r="S471" s="87"/>
      <c r="T471" s="87"/>
      <c r="U471" s="87"/>
      <c r="V471" s="87"/>
      <c r="W471" s="87"/>
      <c r="X471" s="88"/>
      <c r="Y471" s="41"/>
      <c r="Z471" s="41"/>
      <c r="AA471" s="41"/>
      <c r="AB471" s="41"/>
      <c r="AC471" s="41"/>
      <c r="AD471" s="41"/>
      <c r="AE471" s="41"/>
      <c r="AT471" s="20" t="s">
        <v>204</v>
      </c>
      <c r="AU471" s="20" t="s">
        <v>84</v>
      </c>
    </row>
    <row r="472" s="13" customFormat="1">
      <c r="A472" s="13"/>
      <c r="B472" s="239"/>
      <c r="C472" s="240"/>
      <c r="D472" s="241" t="s">
        <v>206</v>
      </c>
      <c r="E472" s="242" t="s">
        <v>20</v>
      </c>
      <c r="F472" s="243" t="s">
        <v>3125</v>
      </c>
      <c r="G472" s="240"/>
      <c r="H472" s="242" t="s">
        <v>20</v>
      </c>
      <c r="I472" s="244"/>
      <c r="J472" s="244"/>
      <c r="K472" s="240"/>
      <c r="L472" s="240"/>
      <c r="M472" s="245"/>
      <c r="N472" s="246"/>
      <c r="O472" s="247"/>
      <c r="P472" s="247"/>
      <c r="Q472" s="247"/>
      <c r="R472" s="247"/>
      <c r="S472" s="247"/>
      <c r="T472" s="247"/>
      <c r="U472" s="247"/>
      <c r="V472" s="247"/>
      <c r="W472" s="247"/>
      <c r="X472" s="248"/>
      <c r="Y472" s="13"/>
      <c r="Z472" s="13"/>
      <c r="AA472" s="13"/>
      <c r="AB472" s="13"/>
      <c r="AC472" s="13"/>
      <c r="AD472" s="13"/>
      <c r="AE472" s="13"/>
      <c r="AT472" s="249" t="s">
        <v>206</v>
      </c>
      <c r="AU472" s="249" t="s">
        <v>84</v>
      </c>
      <c r="AV472" s="13" t="s">
        <v>82</v>
      </c>
      <c r="AW472" s="13" t="s">
        <v>5</v>
      </c>
      <c r="AX472" s="13" t="s">
        <v>74</v>
      </c>
      <c r="AY472" s="249" t="s">
        <v>194</v>
      </c>
    </row>
    <row r="473" s="13" customFormat="1">
      <c r="A473" s="13"/>
      <c r="B473" s="239"/>
      <c r="C473" s="240"/>
      <c r="D473" s="241" t="s">
        <v>206</v>
      </c>
      <c r="E473" s="242" t="s">
        <v>20</v>
      </c>
      <c r="F473" s="243" t="s">
        <v>3055</v>
      </c>
      <c r="G473" s="240"/>
      <c r="H473" s="242" t="s">
        <v>20</v>
      </c>
      <c r="I473" s="244"/>
      <c r="J473" s="244"/>
      <c r="K473" s="240"/>
      <c r="L473" s="240"/>
      <c r="M473" s="245"/>
      <c r="N473" s="246"/>
      <c r="O473" s="247"/>
      <c r="P473" s="247"/>
      <c r="Q473" s="247"/>
      <c r="R473" s="247"/>
      <c r="S473" s="247"/>
      <c r="T473" s="247"/>
      <c r="U473" s="247"/>
      <c r="V473" s="247"/>
      <c r="W473" s="247"/>
      <c r="X473" s="248"/>
      <c r="Y473" s="13"/>
      <c r="Z473" s="13"/>
      <c r="AA473" s="13"/>
      <c r="AB473" s="13"/>
      <c r="AC473" s="13"/>
      <c r="AD473" s="13"/>
      <c r="AE473" s="13"/>
      <c r="AT473" s="249" t="s">
        <v>206</v>
      </c>
      <c r="AU473" s="249" t="s">
        <v>84</v>
      </c>
      <c r="AV473" s="13" t="s">
        <v>82</v>
      </c>
      <c r="AW473" s="13" t="s">
        <v>5</v>
      </c>
      <c r="AX473" s="13" t="s">
        <v>74</v>
      </c>
      <c r="AY473" s="249" t="s">
        <v>194</v>
      </c>
    </row>
    <row r="474" s="13" customFormat="1">
      <c r="A474" s="13"/>
      <c r="B474" s="239"/>
      <c r="C474" s="240"/>
      <c r="D474" s="241" t="s">
        <v>206</v>
      </c>
      <c r="E474" s="242" t="s">
        <v>20</v>
      </c>
      <c r="F474" s="243" t="s">
        <v>3056</v>
      </c>
      <c r="G474" s="240"/>
      <c r="H474" s="242" t="s">
        <v>20</v>
      </c>
      <c r="I474" s="244"/>
      <c r="J474" s="244"/>
      <c r="K474" s="240"/>
      <c r="L474" s="240"/>
      <c r="M474" s="245"/>
      <c r="N474" s="246"/>
      <c r="O474" s="247"/>
      <c r="P474" s="247"/>
      <c r="Q474" s="247"/>
      <c r="R474" s="247"/>
      <c r="S474" s="247"/>
      <c r="T474" s="247"/>
      <c r="U474" s="247"/>
      <c r="V474" s="247"/>
      <c r="W474" s="247"/>
      <c r="X474" s="248"/>
      <c r="Y474" s="13"/>
      <c r="Z474" s="13"/>
      <c r="AA474" s="13"/>
      <c r="AB474" s="13"/>
      <c r="AC474" s="13"/>
      <c r="AD474" s="13"/>
      <c r="AE474" s="13"/>
      <c r="AT474" s="249" t="s">
        <v>206</v>
      </c>
      <c r="AU474" s="249" t="s">
        <v>84</v>
      </c>
      <c r="AV474" s="13" t="s">
        <v>82</v>
      </c>
      <c r="AW474" s="13" t="s">
        <v>5</v>
      </c>
      <c r="AX474" s="13" t="s">
        <v>74</v>
      </c>
      <c r="AY474" s="249" t="s">
        <v>194</v>
      </c>
    </row>
    <row r="475" s="14" customFormat="1">
      <c r="A475" s="14"/>
      <c r="B475" s="250"/>
      <c r="C475" s="251"/>
      <c r="D475" s="241" t="s">
        <v>206</v>
      </c>
      <c r="E475" s="252" t="s">
        <v>20</v>
      </c>
      <c r="F475" s="253" t="s">
        <v>3274</v>
      </c>
      <c r="G475" s="251"/>
      <c r="H475" s="254">
        <v>7.4000000000000004</v>
      </c>
      <c r="I475" s="255"/>
      <c r="J475" s="255"/>
      <c r="K475" s="251"/>
      <c r="L475" s="251"/>
      <c r="M475" s="256"/>
      <c r="N475" s="257"/>
      <c r="O475" s="258"/>
      <c r="P475" s="258"/>
      <c r="Q475" s="258"/>
      <c r="R475" s="258"/>
      <c r="S475" s="258"/>
      <c r="T475" s="258"/>
      <c r="U475" s="258"/>
      <c r="V475" s="258"/>
      <c r="W475" s="258"/>
      <c r="X475" s="259"/>
      <c r="Y475" s="14"/>
      <c r="Z475" s="14"/>
      <c r="AA475" s="14"/>
      <c r="AB475" s="14"/>
      <c r="AC475" s="14"/>
      <c r="AD475" s="14"/>
      <c r="AE475" s="14"/>
      <c r="AT475" s="260" t="s">
        <v>206</v>
      </c>
      <c r="AU475" s="260" t="s">
        <v>84</v>
      </c>
      <c r="AV475" s="14" t="s">
        <v>84</v>
      </c>
      <c r="AW475" s="14" t="s">
        <v>5</v>
      </c>
      <c r="AX475" s="14" t="s">
        <v>74</v>
      </c>
      <c r="AY475" s="260" t="s">
        <v>194</v>
      </c>
    </row>
    <row r="476" s="15" customFormat="1">
      <c r="A476" s="15"/>
      <c r="B476" s="261"/>
      <c r="C476" s="262"/>
      <c r="D476" s="241" t="s">
        <v>206</v>
      </c>
      <c r="E476" s="263" t="s">
        <v>20</v>
      </c>
      <c r="F476" s="264" t="s">
        <v>210</v>
      </c>
      <c r="G476" s="262"/>
      <c r="H476" s="265">
        <v>7.4000000000000004</v>
      </c>
      <c r="I476" s="266"/>
      <c r="J476" s="266"/>
      <c r="K476" s="262"/>
      <c r="L476" s="262"/>
      <c r="M476" s="267"/>
      <c r="N476" s="268"/>
      <c r="O476" s="269"/>
      <c r="P476" s="269"/>
      <c r="Q476" s="269"/>
      <c r="R476" s="269"/>
      <c r="S476" s="269"/>
      <c r="T476" s="269"/>
      <c r="U476" s="269"/>
      <c r="V476" s="269"/>
      <c r="W476" s="269"/>
      <c r="X476" s="270"/>
      <c r="Y476" s="15"/>
      <c r="Z476" s="15"/>
      <c r="AA476" s="15"/>
      <c r="AB476" s="15"/>
      <c r="AC476" s="15"/>
      <c r="AD476" s="15"/>
      <c r="AE476" s="15"/>
      <c r="AT476" s="271" t="s">
        <v>206</v>
      </c>
      <c r="AU476" s="271" t="s">
        <v>84</v>
      </c>
      <c r="AV476" s="15" t="s">
        <v>202</v>
      </c>
      <c r="AW476" s="15" t="s">
        <v>5</v>
      </c>
      <c r="AX476" s="15" t="s">
        <v>82</v>
      </c>
      <c r="AY476" s="271" t="s">
        <v>194</v>
      </c>
    </row>
    <row r="477" s="12" customFormat="1" ht="22.8" customHeight="1">
      <c r="A477" s="12"/>
      <c r="B477" s="203"/>
      <c r="C477" s="204"/>
      <c r="D477" s="205" t="s">
        <v>73</v>
      </c>
      <c r="E477" s="218" t="s">
        <v>3058</v>
      </c>
      <c r="F477" s="218" t="s">
        <v>3059</v>
      </c>
      <c r="G477" s="204"/>
      <c r="H477" s="204"/>
      <c r="I477" s="207"/>
      <c r="J477" s="207"/>
      <c r="K477" s="219">
        <f>BK477</f>
        <v>0</v>
      </c>
      <c r="L477" s="204"/>
      <c r="M477" s="209"/>
      <c r="N477" s="210"/>
      <c r="O477" s="211"/>
      <c r="P477" s="211"/>
      <c r="Q477" s="212">
        <f>SUM(Q478:Q505)</f>
        <v>0</v>
      </c>
      <c r="R477" s="212">
        <f>SUM(R478:R505)</f>
        <v>0</v>
      </c>
      <c r="S477" s="211"/>
      <c r="T477" s="213">
        <f>SUM(T478:T505)</f>
        <v>0</v>
      </c>
      <c r="U477" s="211"/>
      <c r="V477" s="213">
        <f>SUM(V478:V505)</f>
        <v>0</v>
      </c>
      <c r="W477" s="211"/>
      <c r="X477" s="214">
        <f>SUM(X478:X505)</f>
        <v>0.56730824000000002</v>
      </c>
      <c r="Y477" s="12"/>
      <c r="Z477" s="12"/>
      <c r="AA477" s="12"/>
      <c r="AB477" s="12"/>
      <c r="AC477" s="12"/>
      <c r="AD477" s="12"/>
      <c r="AE477" s="12"/>
      <c r="AR477" s="215" t="s">
        <v>84</v>
      </c>
      <c r="AT477" s="216" t="s">
        <v>73</v>
      </c>
      <c r="AU477" s="216" t="s">
        <v>82</v>
      </c>
      <c r="AY477" s="215" t="s">
        <v>194</v>
      </c>
      <c r="BK477" s="217">
        <f>SUM(BK478:BK505)</f>
        <v>0</v>
      </c>
    </row>
    <row r="478" s="2" customFormat="1" ht="24.15" customHeight="1">
      <c r="A478" s="41"/>
      <c r="B478" s="42"/>
      <c r="C478" s="220" t="s">
        <v>357</v>
      </c>
      <c r="D478" s="220" t="s">
        <v>197</v>
      </c>
      <c r="E478" s="221" t="s">
        <v>3275</v>
      </c>
      <c r="F478" s="222" t="s">
        <v>3234</v>
      </c>
      <c r="G478" s="223" t="s">
        <v>200</v>
      </c>
      <c r="H478" s="224">
        <v>13.188000000000001</v>
      </c>
      <c r="I478" s="225"/>
      <c r="J478" s="225"/>
      <c r="K478" s="226">
        <f>ROUND(P478*H478,2)</f>
        <v>0</v>
      </c>
      <c r="L478" s="222" t="s">
        <v>201</v>
      </c>
      <c r="M478" s="47"/>
      <c r="N478" s="227" t="s">
        <v>20</v>
      </c>
      <c r="O478" s="228" t="s">
        <v>43</v>
      </c>
      <c r="P478" s="229">
        <f>I478+J478</f>
        <v>0</v>
      </c>
      <c r="Q478" s="229">
        <f>ROUND(I478*H478,2)</f>
        <v>0</v>
      </c>
      <c r="R478" s="229">
        <f>ROUND(J478*H478,2)</f>
        <v>0</v>
      </c>
      <c r="S478" s="87"/>
      <c r="T478" s="230">
        <f>S478*H478</f>
        <v>0</v>
      </c>
      <c r="U478" s="230">
        <v>0</v>
      </c>
      <c r="V478" s="230">
        <f>U478*H478</f>
        <v>0</v>
      </c>
      <c r="W478" s="230">
        <v>0.01098</v>
      </c>
      <c r="X478" s="231">
        <f>W478*H478</f>
        <v>0.14480424</v>
      </c>
      <c r="Y478" s="41"/>
      <c r="Z478" s="41"/>
      <c r="AA478" s="41"/>
      <c r="AB478" s="41"/>
      <c r="AC478" s="41"/>
      <c r="AD478" s="41"/>
      <c r="AE478" s="41"/>
      <c r="AR478" s="232" t="s">
        <v>289</v>
      </c>
      <c r="AT478" s="232" t="s">
        <v>197</v>
      </c>
      <c r="AU478" s="232" t="s">
        <v>84</v>
      </c>
      <c r="AY478" s="20" t="s">
        <v>194</v>
      </c>
      <c r="BE478" s="233">
        <f>IF(O478="základní",K478,0)</f>
        <v>0</v>
      </c>
      <c r="BF478" s="233">
        <f>IF(O478="snížená",K478,0)</f>
        <v>0</v>
      </c>
      <c r="BG478" s="233">
        <f>IF(O478="zákl. přenesená",K478,0)</f>
        <v>0</v>
      </c>
      <c r="BH478" s="233">
        <f>IF(O478="sníž. přenesená",K478,0)</f>
        <v>0</v>
      </c>
      <c r="BI478" s="233">
        <f>IF(O478="nulová",K478,0)</f>
        <v>0</v>
      </c>
      <c r="BJ478" s="20" t="s">
        <v>82</v>
      </c>
      <c r="BK478" s="233">
        <f>ROUND(P478*H478,2)</f>
        <v>0</v>
      </c>
      <c r="BL478" s="20" t="s">
        <v>289</v>
      </c>
      <c r="BM478" s="232" t="s">
        <v>3276</v>
      </c>
    </row>
    <row r="479" s="2" customFormat="1">
      <c r="A479" s="41"/>
      <c r="B479" s="42"/>
      <c r="C479" s="43"/>
      <c r="D479" s="234" t="s">
        <v>204</v>
      </c>
      <c r="E479" s="43"/>
      <c r="F479" s="235" t="s">
        <v>3277</v>
      </c>
      <c r="G479" s="43"/>
      <c r="H479" s="43"/>
      <c r="I479" s="236"/>
      <c r="J479" s="236"/>
      <c r="K479" s="43"/>
      <c r="L479" s="43"/>
      <c r="M479" s="47"/>
      <c r="N479" s="237"/>
      <c r="O479" s="238"/>
      <c r="P479" s="87"/>
      <c r="Q479" s="87"/>
      <c r="R479" s="87"/>
      <c r="S479" s="87"/>
      <c r="T479" s="87"/>
      <c r="U479" s="87"/>
      <c r="V479" s="87"/>
      <c r="W479" s="87"/>
      <c r="X479" s="88"/>
      <c r="Y479" s="41"/>
      <c r="Z479" s="41"/>
      <c r="AA479" s="41"/>
      <c r="AB479" s="41"/>
      <c r="AC479" s="41"/>
      <c r="AD479" s="41"/>
      <c r="AE479" s="41"/>
      <c r="AT479" s="20" t="s">
        <v>204</v>
      </c>
      <c r="AU479" s="20" t="s">
        <v>84</v>
      </c>
    </row>
    <row r="480" s="13" customFormat="1">
      <c r="A480" s="13"/>
      <c r="B480" s="239"/>
      <c r="C480" s="240"/>
      <c r="D480" s="241" t="s">
        <v>206</v>
      </c>
      <c r="E480" s="242" t="s">
        <v>20</v>
      </c>
      <c r="F480" s="243" t="s">
        <v>3125</v>
      </c>
      <c r="G480" s="240"/>
      <c r="H480" s="242" t="s">
        <v>20</v>
      </c>
      <c r="I480" s="244"/>
      <c r="J480" s="244"/>
      <c r="K480" s="240"/>
      <c r="L480" s="240"/>
      <c r="M480" s="245"/>
      <c r="N480" s="246"/>
      <c r="O480" s="247"/>
      <c r="P480" s="247"/>
      <c r="Q480" s="247"/>
      <c r="R480" s="247"/>
      <c r="S480" s="247"/>
      <c r="T480" s="247"/>
      <c r="U480" s="247"/>
      <c r="V480" s="247"/>
      <c r="W480" s="247"/>
      <c r="X480" s="248"/>
      <c r="Y480" s="13"/>
      <c r="Z480" s="13"/>
      <c r="AA480" s="13"/>
      <c r="AB480" s="13"/>
      <c r="AC480" s="13"/>
      <c r="AD480" s="13"/>
      <c r="AE480" s="13"/>
      <c r="AT480" s="249" t="s">
        <v>206</v>
      </c>
      <c r="AU480" s="249" t="s">
        <v>84</v>
      </c>
      <c r="AV480" s="13" t="s">
        <v>82</v>
      </c>
      <c r="AW480" s="13" t="s">
        <v>5</v>
      </c>
      <c r="AX480" s="13" t="s">
        <v>74</v>
      </c>
      <c r="AY480" s="249" t="s">
        <v>194</v>
      </c>
    </row>
    <row r="481" s="13" customFormat="1">
      <c r="A481" s="13"/>
      <c r="B481" s="239"/>
      <c r="C481" s="240"/>
      <c r="D481" s="241" t="s">
        <v>206</v>
      </c>
      <c r="E481" s="242" t="s">
        <v>20</v>
      </c>
      <c r="F481" s="243" t="s">
        <v>3035</v>
      </c>
      <c r="G481" s="240"/>
      <c r="H481" s="242" t="s">
        <v>20</v>
      </c>
      <c r="I481" s="244"/>
      <c r="J481" s="244"/>
      <c r="K481" s="240"/>
      <c r="L481" s="240"/>
      <c r="M481" s="245"/>
      <c r="N481" s="246"/>
      <c r="O481" s="247"/>
      <c r="P481" s="247"/>
      <c r="Q481" s="247"/>
      <c r="R481" s="247"/>
      <c r="S481" s="247"/>
      <c r="T481" s="247"/>
      <c r="U481" s="247"/>
      <c r="V481" s="247"/>
      <c r="W481" s="247"/>
      <c r="X481" s="248"/>
      <c r="Y481" s="13"/>
      <c r="Z481" s="13"/>
      <c r="AA481" s="13"/>
      <c r="AB481" s="13"/>
      <c r="AC481" s="13"/>
      <c r="AD481" s="13"/>
      <c r="AE481" s="13"/>
      <c r="AT481" s="249" t="s">
        <v>206</v>
      </c>
      <c r="AU481" s="249" t="s">
        <v>84</v>
      </c>
      <c r="AV481" s="13" t="s">
        <v>82</v>
      </c>
      <c r="AW481" s="13" t="s">
        <v>5</v>
      </c>
      <c r="AX481" s="13" t="s">
        <v>74</v>
      </c>
      <c r="AY481" s="249" t="s">
        <v>194</v>
      </c>
    </row>
    <row r="482" s="13" customFormat="1">
      <c r="A482" s="13"/>
      <c r="B482" s="239"/>
      <c r="C482" s="240"/>
      <c r="D482" s="241" t="s">
        <v>206</v>
      </c>
      <c r="E482" s="242" t="s">
        <v>20</v>
      </c>
      <c r="F482" s="243" t="s">
        <v>3278</v>
      </c>
      <c r="G482" s="240"/>
      <c r="H482" s="242" t="s">
        <v>20</v>
      </c>
      <c r="I482" s="244"/>
      <c r="J482" s="244"/>
      <c r="K482" s="240"/>
      <c r="L482" s="240"/>
      <c r="M482" s="245"/>
      <c r="N482" s="246"/>
      <c r="O482" s="247"/>
      <c r="P482" s="247"/>
      <c r="Q482" s="247"/>
      <c r="R482" s="247"/>
      <c r="S482" s="247"/>
      <c r="T482" s="247"/>
      <c r="U482" s="247"/>
      <c r="V482" s="247"/>
      <c r="W482" s="247"/>
      <c r="X482" s="248"/>
      <c r="Y482" s="13"/>
      <c r="Z482" s="13"/>
      <c r="AA482" s="13"/>
      <c r="AB482" s="13"/>
      <c r="AC482" s="13"/>
      <c r="AD482" s="13"/>
      <c r="AE482" s="13"/>
      <c r="AT482" s="249" t="s">
        <v>206</v>
      </c>
      <c r="AU482" s="249" t="s">
        <v>84</v>
      </c>
      <c r="AV482" s="13" t="s">
        <v>82</v>
      </c>
      <c r="AW482" s="13" t="s">
        <v>5</v>
      </c>
      <c r="AX482" s="13" t="s">
        <v>74</v>
      </c>
      <c r="AY482" s="249" t="s">
        <v>194</v>
      </c>
    </row>
    <row r="483" s="14" customFormat="1">
      <c r="A483" s="14"/>
      <c r="B483" s="250"/>
      <c r="C483" s="251"/>
      <c r="D483" s="241" t="s">
        <v>206</v>
      </c>
      <c r="E483" s="252" t="s">
        <v>20</v>
      </c>
      <c r="F483" s="253" t="s">
        <v>3279</v>
      </c>
      <c r="G483" s="251"/>
      <c r="H483" s="254">
        <v>13.188000000000001</v>
      </c>
      <c r="I483" s="255"/>
      <c r="J483" s="255"/>
      <c r="K483" s="251"/>
      <c r="L483" s="251"/>
      <c r="M483" s="256"/>
      <c r="N483" s="257"/>
      <c r="O483" s="258"/>
      <c r="P483" s="258"/>
      <c r="Q483" s="258"/>
      <c r="R483" s="258"/>
      <c r="S483" s="258"/>
      <c r="T483" s="258"/>
      <c r="U483" s="258"/>
      <c r="V483" s="258"/>
      <c r="W483" s="258"/>
      <c r="X483" s="259"/>
      <c r="Y483" s="14"/>
      <c r="Z483" s="14"/>
      <c r="AA483" s="14"/>
      <c r="AB483" s="14"/>
      <c r="AC483" s="14"/>
      <c r="AD483" s="14"/>
      <c r="AE483" s="14"/>
      <c r="AT483" s="260" t="s">
        <v>206</v>
      </c>
      <c r="AU483" s="260" t="s">
        <v>84</v>
      </c>
      <c r="AV483" s="14" t="s">
        <v>84</v>
      </c>
      <c r="AW483" s="14" t="s">
        <v>5</v>
      </c>
      <c r="AX483" s="14" t="s">
        <v>74</v>
      </c>
      <c r="AY483" s="260" t="s">
        <v>194</v>
      </c>
    </row>
    <row r="484" s="15" customFormat="1">
      <c r="A484" s="15"/>
      <c r="B484" s="261"/>
      <c r="C484" s="262"/>
      <c r="D484" s="241" t="s">
        <v>206</v>
      </c>
      <c r="E484" s="263" t="s">
        <v>20</v>
      </c>
      <c r="F484" s="264" t="s">
        <v>210</v>
      </c>
      <c r="G484" s="262"/>
      <c r="H484" s="265">
        <v>13.188000000000001</v>
      </c>
      <c r="I484" s="266"/>
      <c r="J484" s="266"/>
      <c r="K484" s="262"/>
      <c r="L484" s="262"/>
      <c r="M484" s="267"/>
      <c r="N484" s="268"/>
      <c r="O484" s="269"/>
      <c r="P484" s="269"/>
      <c r="Q484" s="269"/>
      <c r="R484" s="269"/>
      <c r="S484" s="269"/>
      <c r="T484" s="269"/>
      <c r="U484" s="269"/>
      <c r="V484" s="269"/>
      <c r="W484" s="269"/>
      <c r="X484" s="270"/>
      <c r="Y484" s="15"/>
      <c r="Z484" s="15"/>
      <c r="AA484" s="15"/>
      <c r="AB484" s="15"/>
      <c r="AC484" s="15"/>
      <c r="AD484" s="15"/>
      <c r="AE484" s="15"/>
      <c r="AT484" s="271" t="s">
        <v>206</v>
      </c>
      <c r="AU484" s="271" t="s">
        <v>84</v>
      </c>
      <c r="AV484" s="15" t="s">
        <v>202</v>
      </c>
      <c r="AW484" s="15" t="s">
        <v>5</v>
      </c>
      <c r="AX484" s="15" t="s">
        <v>82</v>
      </c>
      <c r="AY484" s="271" t="s">
        <v>194</v>
      </c>
    </row>
    <row r="485" s="2" customFormat="1" ht="24.15" customHeight="1">
      <c r="A485" s="41"/>
      <c r="B485" s="42"/>
      <c r="C485" s="220" t="s">
        <v>367</v>
      </c>
      <c r="D485" s="220" t="s">
        <v>197</v>
      </c>
      <c r="E485" s="221" t="s">
        <v>3280</v>
      </c>
      <c r="F485" s="222" t="s">
        <v>3236</v>
      </c>
      <c r="G485" s="223" t="s">
        <v>200</v>
      </c>
      <c r="H485" s="224">
        <v>13.188000000000001</v>
      </c>
      <c r="I485" s="225"/>
      <c r="J485" s="225"/>
      <c r="K485" s="226">
        <f>ROUND(P485*H485,2)</f>
        <v>0</v>
      </c>
      <c r="L485" s="222" t="s">
        <v>201</v>
      </c>
      <c r="M485" s="47"/>
      <c r="N485" s="227" t="s">
        <v>20</v>
      </c>
      <c r="O485" s="228" t="s">
        <v>43</v>
      </c>
      <c r="P485" s="229">
        <f>I485+J485</f>
        <v>0</v>
      </c>
      <c r="Q485" s="229">
        <f>ROUND(I485*H485,2)</f>
        <v>0</v>
      </c>
      <c r="R485" s="229">
        <f>ROUND(J485*H485,2)</f>
        <v>0</v>
      </c>
      <c r="S485" s="87"/>
      <c r="T485" s="230">
        <f>S485*H485</f>
        <v>0</v>
      </c>
      <c r="U485" s="230">
        <v>0</v>
      </c>
      <c r="V485" s="230">
        <f>U485*H485</f>
        <v>0</v>
      </c>
      <c r="W485" s="230">
        <v>0.0080000000000000002</v>
      </c>
      <c r="X485" s="231">
        <f>W485*H485</f>
        <v>0.105504</v>
      </c>
      <c r="Y485" s="41"/>
      <c r="Z485" s="41"/>
      <c r="AA485" s="41"/>
      <c r="AB485" s="41"/>
      <c r="AC485" s="41"/>
      <c r="AD485" s="41"/>
      <c r="AE485" s="41"/>
      <c r="AR485" s="232" t="s">
        <v>289</v>
      </c>
      <c r="AT485" s="232" t="s">
        <v>197</v>
      </c>
      <c r="AU485" s="232" t="s">
        <v>84</v>
      </c>
      <c r="AY485" s="20" t="s">
        <v>194</v>
      </c>
      <c r="BE485" s="233">
        <f>IF(O485="základní",K485,0)</f>
        <v>0</v>
      </c>
      <c r="BF485" s="233">
        <f>IF(O485="snížená",K485,0)</f>
        <v>0</v>
      </c>
      <c r="BG485" s="233">
        <f>IF(O485="zákl. přenesená",K485,0)</f>
        <v>0</v>
      </c>
      <c r="BH485" s="233">
        <f>IF(O485="sníž. přenesená",K485,0)</f>
        <v>0</v>
      </c>
      <c r="BI485" s="233">
        <f>IF(O485="nulová",K485,0)</f>
        <v>0</v>
      </c>
      <c r="BJ485" s="20" t="s">
        <v>82</v>
      </c>
      <c r="BK485" s="233">
        <f>ROUND(P485*H485,2)</f>
        <v>0</v>
      </c>
      <c r="BL485" s="20" t="s">
        <v>289</v>
      </c>
      <c r="BM485" s="232" t="s">
        <v>3281</v>
      </c>
    </row>
    <row r="486" s="2" customFormat="1">
      <c r="A486" s="41"/>
      <c r="B486" s="42"/>
      <c r="C486" s="43"/>
      <c r="D486" s="234" t="s">
        <v>204</v>
      </c>
      <c r="E486" s="43"/>
      <c r="F486" s="235" t="s">
        <v>3282</v>
      </c>
      <c r="G486" s="43"/>
      <c r="H486" s="43"/>
      <c r="I486" s="236"/>
      <c r="J486" s="236"/>
      <c r="K486" s="43"/>
      <c r="L486" s="43"/>
      <c r="M486" s="47"/>
      <c r="N486" s="237"/>
      <c r="O486" s="238"/>
      <c r="P486" s="87"/>
      <c r="Q486" s="87"/>
      <c r="R486" s="87"/>
      <c r="S486" s="87"/>
      <c r="T486" s="87"/>
      <c r="U486" s="87"/>
      <c r="V486" s="87"/>
      <c r="W486" s="87"/>
      <c r="X486" s="88"/>
      <c r="Y486" s="41"/>
      <c r="Z486" s="41"/>
      <c r="AA486" s="41"/>
      <c r="AB486" s="41"/>
      <c r="AC486" s="41"/>
      <c r="AD486" s="41"/>
      <c r="AE486" s="41"/>
      <c r="AT486" s="20" t="s">
        <v>204</v>
      </c>
      <c r="AU486" s="20" t="s">
        <v>84</v>
      </c>
    </row>
    <row r="487" s="13" customFormat="1">
      <c r="A487" s="13"/>
      <c r="B487" s="239"/>
      <c r="C487" s="240"/>
      <c r="D487" s="241" t="s">
        <v>206</v>
      </c>
      <c r="E487" s="242" t="s">
        <v>20</v>
      </c>
      <c r="F487" s="243" t="s">
        <v>3125</v>
      </c>
      <c r="G487" s="240"/>
      <c r="H487" s="242" t="s">
        <v>20</v>
      </c>
      <c r="I487" s="244"/>
      <c r="J487" s="244"/>
      <c r="K487" s="240"/>
      <c r="L487" s="240"/>
      <c r="M487" s="245"/>
      <c r="N487" s="246"/>
      <c r="O487" s="247"/>
      <c r="P487" s="247"/>
      <c r="Q487" s="247"/>
      <c r="R487" s="247"/>
      <c r="S487" s="247"/>
      <c r="T487" s="247"/>
      <c r="U487" s="247"/>
      <c r="V487" s="247"/>
      <c r="W487" s="247"/>
      <c r="X487" s="248"/>
      <c r="Y487" s="13"/>
      <c r="Z487" s="13"/>
      <c r="AA487" s="13"/>
      <c r="AB487" s="13"/>
      <c r="AC487" s="13"/>
      <c r="AD487" s="13"/>
      <c r="AE487" s="13"/>
      <c r="AT487" s="249" t="s">
        <v>206</v>
      </c>
      <c r="AU487" s="249" t="s">
        <v>84</v>
      </c>
      <c r="AV487" s="13" t="s">
        <v>82</v>
      </c>
      <c r="AW487" s="13" t="s">
        <v>5</v>
      </c>
      <c r="AX487" s="13" t="s">
        <v>74</v>
      </c>
      <c r="AY487" s="249" t="s">
        <v>194</v>
      </c>
    </row>
    <row r="488" s="13" customFormat="1">
      <c r="A488" s="13"/>
      <c r="B488" s="239"/>
      <c r="C488" s="240"/>
      <c r="D488" s="241" t="s">
        <v>206</v>
      </c>
      <c r="E488" s="242" t="s">
        <v>20</v>
      </c>
      <c r="F488" s="243" t="s">
        <v>3035</v>
      </c>
      <c r="G488" s="240"/>
      <c r="H488" s="242" t="s">
        <v>20</v>
      </c>
      <c r="I488" s="244"/>
      <c r="J488" s="244"/>
      <c r="K488" s="240"/>
      <c r="L488" s="240"/>
      <c r="M488" s="245"/>
      <c r="N488" s="246"/>
      <c r="O488" s="247"/>
      <c r="P488" s="247"/>
      <c r="Q488" s="247"/>
      <c r="R488" s="247"/>
      <c r="S488" s="247"/>
      <c r="T488" s="247"/>
      <c r="U488" s="247"/>
      <c r="V488" s="247"/>
      <c r="W488" s="247"/>
      <c r="X488" s="248"/>
      <c r="Y488" s="13"/>
      <c r="Z488" s="13"/>
      <c r="AA488" s="13"/>
      <c r="AB488" s="13"/>
      <c r="AC488" s="13"/>
      <c r="AD488" s="13"/>
      <c r="AE488" s="13"/>
      <c r="AT488" s="249" t="s">
        <v>206</v>
      </c>
      <c r="AU488" s="249" t="s">
        <v>84</v>
      </c>
      <c r="AV488" s="13" t="s">
        <v>82</v>
      </c>
      <c r="AW488" s="13" t="s">
        <v>5</v>
      </c>
      <c r="AX488" s="13" t="s">
        <v>74</v>
      </c>
      <c r="AY488" s="249" t="s">
        <v>194</v>
      </c>
    </row>
    <row r="489" s="13" customFormat="1">
      <c r="A489" s="13"/>
      <c r="B489" s="239"/>
      <c r="C489" s="240"/>
      <c r="D489" s="241" t="s">
        <v>206</v>
      </c>
      <c r="E489" s="242" t="s">
        <v>20</v>
      </c>
      <c r="F489" s="243" t="s">
        <v>3278</v>
      </c>
      <c r="G489" s="240"/>
      <c r="H489" s="242" t="s">
        <v>20</v>
      </c>
      <c r="I489" s="244"/>
      <c r="J489" s="244"/>
      <c r="K489" s="240"/>
      <c r="L489" s="240"/>
      <c r="M489" s="245"/>
      <c r="N489" s="246"/>
      <c r="O489" s="247"/>
      <c r="P489" s="247"/>
      <c r="Q489" s="247"/>
      <c r="R489" s="247"/>
      <c r="S489" s="247"/>
      <c r="T489" s="247"/>
      <c r="U489" s="247"/>
      <c r="V489" s="247"/>
      <c r="W489" s="247"/>
      <c r="X489" s="248"/>
      <c r="Y489" s="13"/>
      <c r="Z489" s="13"/>
      <c r="AA489" s="13"/>
      <c r="AB489" s="13"/>
      <c r="AC489" s="13"/>
      <c r="AD489" s="13"/>
      <c r="AE489" s="13"/>
      <c r="AT489" s="249" t="s">
        <v>206</v>
      </c>
      <c r="AU489" s="249" t="s">
        <v>84</v>
      </c>
      <c r="AV489" s="13" t="s">
        <v>82</v>
      </c>
      <c r="AW489" s="13" t="s">
        <v>5</v>
      </c>
      <c r="AX489" s="13" t="s">
        <v>74</v>
      </c>
      <c r="AY489" s="249" t="s">
        <v>194</v>
      </c>
    </row>
    <row r="490" s="14" customFormat="1">
      <c r="A490" s="14"/>
      <c r="B490" s="250"/>
      <c r="C490" s="251"/>
      <c r="D490" s="241" t="s">
        <v>206</v>
      </c>
      <c r="E490" s="252" t="s">
        <v>20</v>
      </c>
      <c r="F490" s="253" t="s">
        <v>3279</v>
      </c>
      <c r="G490" s="251"/>
      <c r="H490" s="254">
        <v>13.188000000000001</v>
      </c>
      <c r="I490" s="255"/>
      <c r="J490" s="255"/>
      <c r="K490" s="251"/>
      <c r="L490" s="251"/>
      <c r="M490" s="256"/>
      <c r="N490" s="257"/>
      <c r="O490" s="258"/>
      <c r="P490" s="258"/>
      <c r="Q490" s="258"/>
      <c r="R490" s="258"/>
      <c r="S490" s="258"/>
      <c r="T490" s="258"/>
      <c r="U490" s="258"/>
      <c r="V490" s="258"/>
      <c r="W490" s="258"/>
      <c r="X490" s="259"/>
      <c r="Y490" s="14"/>
      <c r="Z490" s="14"/>
      <c r="AA490" s="14"/>
      <c r="AB490" s="14"/>
      <c r="AC490" s="14"/>
      <c r="AD490" s="14"/>
      <c r="AE490" s="14"/>
      <c r="AT490" s="260" t="s">
        <v>206</v>
      </c>
      <c r="AU490" s="260" t="s">
        <v>84</v>
      </c>
      <c r="AV490" s="14" t="s">
        <v>84</v>
      </c>
      <c r="AW490" s="14" t="s">
        <v>5</v>
      </c>
      <c r="AX490" s="14" t="s">
        <v>74</v>
      </c>
      <c r="AY490" s="260" t="s">
        <v>194</v>
      </c>
    </row>
    <row r="491" s="15" customFormat="1">
      <c r="A491" s="15"/>
      <c r="B491" s="261"/>
      <c r="C491" s="262"/>
      <c r="D491" s="241" t="s">
        <v>206</v>
      </c>
      <c r="E491" s="263" t="s">
        <v>20</v>
      </c>
      <c r="F491" s="264" t="s">
        <v>210</v>
      </c>
      <c r="G491" s="262"/>
      <c r="H491" s="265">
        <v>13.188000000000001</v>
      </c>
      <c r="I491" s="266"/>
      <c r="J491" s="266"/>
      <c r="K491" s="262"/>
      <c r="L491" s="262"/>
      <c r="M491" s="267"/>
      <c r="N491" s="268"/>
      <c r="O491" s="269"/>
      <c r="P491" s="269"/>
      <c r="Q491" s="269"/>
      <c r="R491" s="269"/>
      <c r="S491" s="269"/>
      <c r="T491" s="269"/>
      <c r="U491" s="269"/>
      <c r="V491" s="269"/>
      <c r="W491" s="269"/>
      <c r="X491" s="270"/>
      <c r="Y491" s="15"/>
      <c r="Z491" s="15"/>
      <c r="AA491" s="15"/>
      <c r="AB491" s="15"/>
      <c r="AC491" s="15"/>
      <c r="AD491" s="15"/>
      <c r="AE491" s="15"/>
      <c r="AT491" s="271" t="s">
        <v>206</v>
      </c>
      <c r="AU491" s="271" t="s">
        <v>84</v>
      </c>
      <c r="AV491" s="15" t="s">
        <v>202</v>
      </c>
      <c r="AW491" s="15" t="s">
        <v>5</v>
      </c>
      <c r="AX491" s="15" t="s">
        <v>82</v>
      </c>
      <c r="AY491" s="271" t="s">
        <v>194</v>
      </c>
    </row>
    <row r="492" s="2" customFormat="1" ht="24.15" customHeight="1">
      <c r="A492" s="41"/>
      <c r="B492" s="42"/>
      <c r="C492" s="220" t="s">
        <v>371</v>
      </c>
      <c r="D492" s="220" t="s">
        <v>197</v>
      </c>
      <c r="E492" s="221" t="s">
        <v>3060</v>
      </c>
      <c r="F492" s="222" t="s">
        <v>2974</v>
      </c>
      <c r="G492" s="223" t="s">
        <v>503</v>
      </c>
      <c r="H492" s="224">
        <v>10</v>
      </c>
      <c r="I492" s="225"/>
      <c r="J492" s="225"/>
      <c r="K492" s="226">
        <f>ROUND(P492*H492,2)</f>
        <v>0</v>
      </c>
      <c r="L492" s="222" t="s">
        <v>201</v>
      </c>
      <c r="M492" s="47"/>
      <c r="N492" s="227" t="s">
        <v>20</v>
      </c>
      <c r="O492" s="228" t="s">
        <v>43</v>
      </c>
      <c r="P492" s="229">
        <f>I492+J492</f>
        <v>0</v>
      </c>
      <c r="Q492" s="229">
        <f>ROUND(I492*H492,2)</f>
        <v>0</v>
      </c>
      <c r="R492" s="229">
        <f>ROUND(J492*H492,2)</f>
        <v>0</v>
      </c>
      <c r="S492" s="87"/>
      <c r="T492" s="230">
        <f>S492*H492</f>
        <v>0</v>
      </c>
      <c r="U492" s="230">
        <v>0</v>
      </c>
      <c r="V492" s="230">
        <f>U492*H492</f>
        <v>0</v>
      </c>
      <c r="W492" s="230">
        <v>0.012500000000000001</v>
      </c>
      <c r="X492" s="231">
        <f>W492*H492</f>
        <v>0.125</v>
      </c>
      <c r="Y492" s="41"/>
      <c r="Z492" s="41"/>
      <c r="AA492" s="41"/>
      <c r="AB492" s="41"/>
      <c r="AC492" s="41"/>
      <c r="AD492" s="41"/>
      <c r="AE492" s="41"/>
      <c r="AR492" s="232" t="s">
        <v>289</v>
      </c>
      <c r="AT492" s="232" t="s">
        <v>197</v>
      </c>
      <c r="AU492" s="232" t="s">
        <v>84</v>
      </c>
      <c r="AY492" s="20" t="s">
        <v>194</v>
      </c>
      <c r="BE492" s="233">
        <f>IF(O492="základní",K492,0)</f>
        <v>0</v>
      </c>
      <c r="BF492" s="233">
        <f>IF(O492="snížená",K492,0)</f>
        <v>0</v>
      </c>
      <c r="BG492" s="233">
        <f>IF(O492="zákl. přenesená",K492,0)</f>
        <v>0</v>
      </c>
      <c r="BH492" s="233">
        <f>IF(O492="sníž. přenesená",K492,0)</f>
        <v>0</v>
      </c>
      <c r="BI492" s="233">
        <f>IF(O492="nulová",K492,0)</f>
        <v>0</v>
      </c>
      <c r="BJ492" s="20" t="s">
        <v>82</v>
      </c>
      <c r="BK492" s="233">
        <f>ROUND(P492*H492,2)</f>
        <v>0</v>
      </c>
      <c r="BL492" s="20" t="s">
        <v>289</v>
      </c>
      <c r="BM492" s="232" t="s">
        <v>3283</v>
      </c>
    </row>
    <row r="493" s="2" customFormat="1">
      <c r="A493" s="41"/>
      <c r="B493" s="42"/>
      <c r="C493" s="43"/>
      <c r="D493" s="234" t="s">
        <v>204</v>
      </c>
      <c r="E493" s="43"/>
      <c r="F493" s="235" t="s">
        <v>3062</v>
      </c>
      <c r="G493" s="43"/>
      <c r="H493" s="43"/>
      <c r="I493" s="236"/>
      <c r="J493" s="236"/>
      <c r="K493" s="43"/>
      <c r="L493" s="43"/>
      <c r="M493" s="47"/>
      <c r="N493" s="237"/>
      <c r="O493" s="238"/>
      <c r="P493" s="87"/>
      <c r="Q493" s="87"/>
      <c r="R493" s="87"/>
      <c r="S493" s="87"/>
      <c r="T493" s="87"/>
      <c r="U493" s="87"/>
      <c r="V493" s="87"/>
      <c r="W493" s="87"/>
      <c r="X493" s="88"/>
      <c r="Y493" s="41"/>
      <c r="Z493" s="41"/>
      <c r="AA493" s="41"/>
      <c r="AB493" s="41"/>
      <c r="AC493" s="41"/>
      <c r="AD493" s="41"/>
      <c r="AE493" s="41"/>
      <c r="AT493" s="20" t="s">
        <v>204</v>
      </c>
      <c r="AU493" s="20" t="s">
        <v>84</v>
      </c>
    </row>
    <row r="494" s="13" customFormat="1">
      <c r="A494" s="13"/>
      <c r="B494" s="239"/>
      <c r="C494" s="240"/>
      <c r="D494" s="241" t="s">
        <v>206</v>
      </c>
      <c r="E494" s="242" t="s">
        <v>20</v>
      </c>
      <c r="F494" s="243" t="s">
        <v>3125</v>
      </c>
      <c r="G494" s="240"/>
      <c r="H494" s="242" t="s">
        <v>20</v>
      </c>
      <c r="I494" s="244"/>
      <c r="J494" s="244"/>
      <c r="K494" s="240"/>
      <c r="L494" s="240"/>
      <c r="M494" s="245"/>
      <c r="N494" s="246"/>
      <c r="O494" s="247"/>
      <c r="P494" s="247"/>
      <c r="Q494" s="247"/>
      <c r="R494" s="247"/>
      <c r="S494" s="247"/>
      <c r="T494" s="247"/>
      <c r="U494" s="247"/>
      <c r="V494" s="247"/>
      <c r="W494" s="247"/>
      <c r="X494" s="248"/>
      <c r="Y494" s="13"/>
      <c r="Z494" s="13"/>
      <c r="AA494" s="13"/>
      <c r="AB494" s="13"/>
      <c r="AC494" s="13"/>
      <c r="AD494" s="13"/>
      <c r="AE494" s="13"/>
      <c r="AT494" s="249" t="s">
        <v>206</v>
      </c>
      <c r="AU494" s="249" t="s">
        <v>84</v>
      </c>
      <c r="AV494" s="13" t="s">
        <v>82</v>
      </c>
      <c r="AW494" s="13" t="s">
        <v>5</v>
      </c>
      <c r="AX494" s="13" t="s">
        <v>74</v>
      </c>
      <c r="AY494" s="249" t="s">
        <v>194</v>
      </c>
    </row>
    <row r="495" s="13" customFormat="1">
      <c r="A495" s="13"/>
      <c r="B495" s="239"/>
      <c r="C495" s="240"/>
      <c r="D495" s="241" t="s">
        <v>206</v>
      </c>
      <c r="E495" s="242" t="s">
        <v>20</v>
      </c>
      <c r="F495" s="243" t="s">
        <v>3063</v>
      </c>
      <c r="G495" s="240"/>
      <c r="H495" s="242" t="s">
        <v>20</v>
      </c>
      <c r="I495" s="244"/>
      <c r="J495" s="244"/>
      <c r="K495" s="240"/>
      <c r="L495" s="240"/>
      <c r="M495" s="245"/>
      <c r="N495" s="246"/>
      <c r="O495" s="247"/>
      <c r="P495" s="247"/>
      <c r="Q495" s="247"/>
      <c r="R495" s="247"/>
      <c r="S495" s="247"/>
      <c r="T495" s="247"/>
      <c r="U495" s="247"/>
      <c r="V495" s="247"/>
      <c r="W495" s="247"/>
      <c r="X495" s="248"/>
      <c r="Y495" s="13"/>
      <c r="Z495" s="13"/>
      <c r="AA495" s="13"/>
      <c r="AB495" s="13"/>
      <c r="AC495" s="13"/>
      <c r="AD495" s="13"/>
      <c r="AE495" s="13"/>
      <c r="AT495" s="249" t="s">
        <v>206</v>
      </c>
      <c r="AU495" s="249" t="s">
        <v>84</v>
      </c>
      <c r="AV495" s="13" t="s">
        <v>82</v>
      </c>
      <c r="AW495" s="13" t="s">
        <v>5</v>
      </c>
      <c r="AX495" s="13" t="s">
        <v>74</v>
      </c>
      <c r="AY495" s="249" t="s">
        <v>194</v>
      </c>
    </row>
    <row r="496" s="13" customFormat="1">
      <c r="A496" s="13"/>
      <c r="B496" s="239"/>
      <c r="C496" s="240"/>
      <c r="D496" s="241" t="s">
        <v>206</v>
      </c>
      <c r="E496" s="242" t="s">
        <v>20</v>
      </c>
      <c r="F496" s="243" t="s">
        <v>3064</v>
      </c>
      <c r="G496" s="240"/>
      <c r="H496" s="242" t="s">
        <v>20</v>
      </c>
      <c r="I496" s="244"/>
      <c r="J496" s="244"/>
      <c r="K496" s="240"/>
      <c r="L496" s="240"/>
      <c r="M496" s="245"/>
      <c r="N496" s="246"/>
      <c r="O496" s="247"/>
      <c r="P496" s="247"/>
      <c r="Q496" s="247"/>
      <c r="R496" s="247"/>
      <c r="S496" s="247"/>
      <c r="T496" s="247"/>
      <c r="U496" s="247"/>
      <c r="V496" s="247"/>
      <c r="W496" s="247"/>
      <c r="X496" s="248"/>
      <c r="Y496" s="13"/>
      <c r="Z496" s="13"/>
      <c r="AA496" s="13"/>
      <c r="AB496" s="13"/>
      <c r="AC496" s="13"/>
      <c r="AD496" s="13"/>
      <c r="AE496" s="13"/>
      <c r="AT496" s="249" t="s">
        <v>206</v>
      </c>
      <c r="AU496" s="249" t="s">
        <v>84</v>
      </c>
      <c r="AV496" s="13" t="s">
        <v>82</v>
      </c>
      <c r="AW496" s="13" t="s">
        <v>5</v>
      </c>
      <c r="AX496" s="13" t="s">
        <v>74</v>
      </c>
      <c r="AY496" s="249" t="s">
        <v>194</v>
      </c>
    </row>
    <row r="497" s="14" customFormat="1">
      <c r="A497" s="14"/>
      <c r="B497" s="250"/>
      <c r="C497" s="251"/>
      <c r="D497" s="241" t="s">
        <v>206</v>
      </c>
      <c r="E497" s="252" t="s">
        <v>20</v>
      </c>
      <c r="F497" s="253" t="s">
        <v>3284</v>
      </c>
      <c r="G497" s="251"/>
      <c r="H497" s="254">
        <v>10</v>
      </c>
      <c r="I497" s="255"/>
      <c r="J497" s="255"/>
      <c r="K497" s="251"/>
      <c r="L497" s="251"/>
      <c r="M497" s="256"/>
      <c r="N497" s="257"/>
      <c r="O497" s="258"/>
      <c r="P497" s="258"/>
      <c r="Q497" s="258"/>
      <c r="R497" s="258"/>
      <c r="S497" s="258"/>
      <c r="T497" s="258"/>
      <c r="U497" s="258"/>
      <c r="V497" s="258"/>
      <c r="W497" s="258"/>
      <c r="X497" s="259"/>
      <c r="Y497" s="14"/>
      <c r="Z497" s="14"/>
      <c r="AA497" s="14"/>
      <c r="AB497" s="14"/>
      <c r="AC497" s="14"/>
      <c r="AD497" s="14"/>
      <c r="AE497" s="14"/>
      <c r="AT497" s="260" t="s">
        <v>206</v>
      </c>
      <c r="AU497" s="260" t="s">
        <v>84</v>
      </c>
      <c r="AV497" s="14" t="s">
        <v>84</v>
      </c>
      <c r="AW497" s="14" t="s">
        <v>5</v>
      </c>
      <c r="AX497" s="14" t="s">
        <v>74</v>
      </c>
      <c r="AY497" s="260" t="s">
        <v>194</v>
      </c>
    </row>
    <row r="498" s="15" customFormat="1">
      <c r="A498" s="15"/>
      <c r="B498" s="261"/>
      <c r="C498" s="262"/>
      <c r="D498" s="241" t="s">
        <v>206</v>
      </c>
      <c r="E498" s="263" t="s">
        <v>20</v>
      </c>
      <c r="F498" s="264" t="s">
        <v>210</v>
      </c>
      <c r="G498" s="262"/>
      <c r="H498" s="265">
        <v>10</v>
      </c>
      <c r="I498" s="266"/>
      <c r="J498" s="266"/>
      <c r="K498" s="262"/>
      <c r="L498" s="262"/>
      <c r="M498" s="267"/>
      <c r="N498" s="268"/>
      <c r="O498" s="269"/>
      <c r="P498" s="269"/>
      <c r="Q498" s="269"/>
      <c r="R498" s="269"/>
      <c r="S498" s="269"/>
      <c r="T498" s="269"/>
      <c r="U498" s="269"/>
      <c r="V498" s="269"/>
      <c r="W498" s="269"/>
      <c r="X498" s="270"/>
      <c r="Y498" s="15"/>
      <c r="Z498" s="15"/>
      <c r="AA498" s="15"/>
      <c r="AB498" s="15"/>
      <c r="AC498" s="15"/>
      <c r="AD498" s="15"/>
      <c r="AE498" s="15"/>
      <c r="AT498" s="271" t="s">
        <v>206</v>
      </c>
      <c r="AU498" s="271" t="s">
        <v>84</v>
      </c>
      <c r="AV498" s="15" t="s">
        <v>202</v>
      </c>
      <c r="AW498" s="15" t="s">
        <v>5</v>
      </c>
      <c r="AX498" s="15" t="s">
        <v>82</v>
      </c>
      <c r="AY498" s="271" t="s">
        <v>194</v>
      </c>
    </row>
    <row r="499" s="2" customFormat="1" ht="24.15" customHeight="1">
      <c r="A499" s="41"/>
      <c r="B499" s="42"/>
      <c r="C499" s="220" t="s">
        <v>373</v>
      </c>
      <c r="D499" s="220" t="s">
        <v>197</v>
      </c>
      <c r="E499" s="221" t="s">
        <v>3066</v>
      </c>
      <c r="F499" s="222" t="s">
        <v>2976</v>
      </c>
      <c r="G499" s="223" t="s">
        <v>503</v>
      </c>
      <c r="H499" s="224">
        <v>8</v>
      </c>
      <c r="I499" s="225"/>
      <c r="J499" s="225"/>
      <c r="K499" s="226">
        <f>ROUND(P499*H499,2)</f>
        <v>0</v>
      </c>
      <c r="L499" s="222" t="s">
        <v>201</v>
      </c>
      <c r="M499" s="47"/>
      <c r="N499" s="227" t="s">
        <v>20</v>
      </c>
      <c r="O499" s="228" t="s">
        <v>43</v>
      </c>
      <c r="P499" s="229">
        <f>I499+J499</f>
        <v>0</v>
      </c>
      <c r="Q499" s="229">
        <f>ROUND(I499*H499,2)</f>
        <v>0</v>
      </c>
      <c r="R499" s="229">
        <f>ROUND(J499*H499,2)</f>
        <v>0</v>
      </c>
      <c r="S499" s="87"/>
      <c r="T499" s="230">
        <f>S499*H499</f>
        <v>0</v>
      </c>
      <c r="U499" s="230">
        <v>0</v>
      </c>
      <c r="V499" s="230">
        <f>U499*H499</f>
        <v>0</v>
      </c>
      <c r="W499" s="230">
        <v>0.024</v>
      </c>
      <c r="X499" s="231">
        <f>W499*H499</f>
        <v>0.192</v>
      </c>
      <c r="Y499" s="41"/>
      <c r="Z499" s="41"/>
      <c r="AA499" s="41"/>
      <c r="AB499" s="41"/>
      <c r="AC499" s="41"/>
      <c r="AD499" s="41"/>
      <c r="AE499" s="41"/>
      <c r="AR499" s="232" t="s">
        <v>289</v>
      </c>
      <c r="AT499" s="232" t="s">
        <v>197</v>
      </c>
      <c r="AU499" s="232" t="s">
        <v>84</v>
      </c>
      <c r="AY499" s="20" t="s">
        <v>194</v>
      </c>
      <c r="BE499" s="233">
        <f>IF(O499="základní",K499,0)</f>
        <v>0</v>
      </c>
      <c r="BF499" s="233">
        <f>IF(O499="snížená",K499,0)</f>
        <v>0</v>
      </c>
      <c r="BG499" s="233">
        <f>IF(O499="zákl. přenesená",K499,0)</f>
        <v>0</v>
      </c>
      <c r="BH499" s="233">
        <f>IF(O499="sníž. přenesená",K499,0)</f>
        <v>0</v>
      </c>
      <c r="BI499" s="233">
        <f>IF(O499="nulová",K499,0)</f>
        <v>0</v>
      </c>
      <c r="BJ499" s="20" t="s">
        <v>82</v>
      </c>
      <c r="BK499" s="233">
        <f>ROUND(P499*H499,2)</f>
        <v>0</v>
      </c>
      <c r="BL499" s="20" t="s">
        <v>289</v>
      </c>
      <c r="BM499" s="232" t="s">
        <v>3285</v>
      </c>
    </row>
    <row r="500" s="2" customFormat="1">
      <c r="A500" s="41"/>
      <c r="B500" s="42"/>
      <c r="C500" s="43"/>
      <c r="D500" s="234" t="s">
        <v>204</v>
      </c>
      <c r="E500" s="43"/>
      <c r="F500" s="235" t="s">
        <v>3068</v>
      </c>
      <c r="G500" s="43"/>
      <c r="H500" s="43"/>
      <c r="I500" s="236"/>
      <c r="J500" s="236"/>
      <c r="K500" s="43"/>
      <c r="L500" s="43"/>
      <c r="M500" s="47"/>
      <c r="N500" s="237"/>
      <c r="O500" s="238"/>
      <c r="P500" s="87"/>
      <c r="Q500" s="87"/>
      <c r="R500" s="87"/>
      <c r="S500" s="87"/>
      <c r="T500" s="87"/>
      <c r="U500" s="87"/>
      <c r="V500" s="87"/>
      <c r="W500" s="87"/>
      <c r="X500" s="88"/>
      <c r="Y500" s="41"/>
      <c r="Z500" s="41"/>
      <c r="AA500" s="41"/>
      <c r="AB500" s="41"/>
      <c r="AC500" s="41"/>
      <c r="AD500" s="41"/>
      <c r="AE500" s="41"/>
      <c r="AT500" s="20" t="s">
        <v>204</v>
      </c>
      <c r="AU500" s="20" t="s">
        <v>84</v>
      </c>
    </row>
    <row r="501" s="13" customFormat="1">
      <c r="A501" s="13"/>
      <c r="B501" s="239"/>
      <c r="C501" s="240"/>
      <c r="D501" s="241" t="s">
        <v>206</v>
      </c>
      <c r="E501" s="242" t="s">
        <v>20</v>
      </c>
      <c r="F501" s="243" t="s">
        <v>3125</v>
      </c>
      <c r="G501" s="240"/>
      <c r="H501" s="242" t="s">
        <v>20</v>
      </c>
      <c r="I501" s="244"/>
      <c r="J501" s="244"/>
      <c r="K501" s="240"/>
      <c r="L501" s="240"/>
      <c r="M501" s="245"/>
      <c r="N501" s="246"/>
      <c r="O501" s="247"/>
      <c r="P501" s="247"/>
      <c r="Q501" s="247"/>
      <c r="R501" s="247"/>
      <c r="S501" s="247"/>
      <c r="T501" s="247"/>
      <c r="U501" s="247"/>
      <c r="V501" s="247"/>
      <c r="W501" s="247"/>
      <c r="X501" s="248"/>
      <c r="Y501" s="13"/>
      <c r="Z501" s="13"/>
      <c r="AA501" s="13"/>
      <c r="AB501" s="13"/>
      <c r="AC501" s="13"/>
      <c r="AD501" s="13"/>
      <c r="AE501" s="13"/>
      <c r="AT501" s="249" t="s">
        <v>206</v>
      </c>
      <c r="AU501" s="249" t="s">
        <v>84</v>
      </c>
      <c r="AV501" s="13" t="s">
        <v>82</v>
      </c>
      <c r="AW501" s="13" t="s">
        <v>5</v>
      </c>
      <c r="AX501" s="13" t="s">
        <v>74</v>
      </c>
      <c r="AY501" s="249" t="s">
        <v>194</v>
      </c>
    </row>
    <row r="502" s="13" customFormat="1">
      <c r="A502" s="13"/>
      <c r="B502" s="239"/>
      <c r="C502" s="240"/>
      <c r="D502" s="241" t="s">
        <v>206</v>
      </c>
      <c r="E502" s="242" t="s">
        <v>20</v>
      </c>
      <c r="F502" s="243" t="s">
        <v>3069</v>
      </c>
      <c r="G502" s="240"/>
      <c r="H502" s="242" t="s">
        <v>20</v>
      </c>
      <c r="I502" s="244"/>
      <c r="J502" s="244"/>
      <c r="K502" s="240"/>
      <c r="L502" s="240"/>
      <c r="M502" s="245"/>
      <c r="N502" s="246"/>
      <c r="O502" s="247"/>
      <c r="P502" s="247"/>
      <c r="Q502" s="247"/>
      <c r="R502" s="247"/>
      <c r="S502" s="247"/>
      <c r="T502" s="247"/>
      <c r="U502" s="247"/>
      <c r="V502" s="247"/>
      <c r="W502" s="247"/>
      <c r="X502" s="248"/>
      <c r="Y502" s="13"/>
      <c r="Z502" s="13"/>
      <c r="AA502" s="13"/>
      <c r="AB502" s="13"/>
      <c r="AC502" s="13"/>
      <c r="AD502" s="13"/>
      <c r="AE502" s="13"/>
      <c r="AT502" s="249" t="s">
        <v>206</v>
      </c>
      <c r="AU502" s="249" t="s">
        <v>84</v>
      </c>
      <c r="AV502" s="13" t="s">
        <v>82</v>
      </c>
      <c r="AW502" s="13" t="s">
        <v>5</v>
      </c>
      <c r="AX502" s="13" t="s">
        <v>74</v>
      </c>
      <c r="AY502" s="249" t="s">
        <v>194</v>
      </c>
    </row>
    <row r="503" s="13" customFormat="1">
      <c r="A503" s="13"/>
      <c r="B503" s="239"/>
      <c r="C503" s="240"/>
      <c r="D503" s="241" t="s">
        <v>206</v>
      </c>
      <c r="E503" s="242" t="s">
        <v>20</v>
      </c>
      <c r="F503" s="243" t="s">
        <v>3070</v>
      </c>
      <c r="G503" s="240"/>
      <c r="H503" s="242" t="s">
        <v>20</v>
      </c>
      <c r="I503" s="244"/>
      <c r="J503" s="244"/>
      <c r="K503" s="240"/>
      <c r="L503" s="240"/>
      <c r="M503" s="245"/>
      <c r="N503" s="246"/>
      <c r="O503" s="247"/>
      <c r="P503" s="247"/>
      <c r="Q503" s="247"/>
      <c r="R503" s="247"/>
      <c r="S503" s="247"/>
      <c r="T503" s="247"/>
      <c r="U503" s="247"/>
      <c r="V503" s="247"/>
      <c r="W503" s="247"/>
      <c r="X503" s="248"/>
      <c r="Y503" s="13"/>
      <c r="Z503" s="13"/>
      <c r="AA503" s="13"/>
      <c r="AB503" s="13"/>
      <c r="AC503" s="13"/>
      <c r="AD503" s="13"/>
      <c r="AE503" s="13"/>
      <c r="AT503" s="249" t="s">
        <v>206</v>
      </c>
      <c r="AU503" s="249" t="s">
        <v>84</v>
      </c>
      <c r="AV503" s="13" t="s">
        <v>82</v>
      </c>
      <c r="AW503" s="13" t="s">
        <v>5</v>
      </c>
      <c r="AX503" s="13" t="s">
        <v>74</v>
      </c>
      <c r="AY503" s="249" t="s">
        <v>194</v>
      </c>
    </row>
    <row r="504" s="14" customFormat="1">
      <c r="A504" s="14"/>
      <c r="B504" s="250"/>
      <c r="C504" s="251"/>
      <c r="D504" s="241" t="s">
        <v>206</v>
      </c>
      <c r="E504" s="252" t="s">
        <v>20</v>
      </c>
      <c r="F504" s="253" t="s">
        <v>243</v>
      </c>
      <c r="G504" s="251"/>
      <c r="H504" s="254">
        <v>8</v>
      </c>
      <c r="I504" s="255"/>
      <c r="J504" s="255"/>
      <c r="K504" s="251"/>
      <c r="L504" s="251"/>
      <c r="M504" s="256"/>
      <c r="N504" s="257"/>
      <c r="O504" s="258"/>
      <c r="P504" s="258"/>
      <c r="Q504" s="258"/>
      <c r="R504" s="258"/>
      <c r="S504" s="258"/>
      <c r="T504" s="258"/>
      <c r="U504" s="258"/>
      <c r="V504" s="258"/>
      <c r="W504" s="258"/>
      <c r="X504" s="259"/>
      <c r="Y504" s="14"/>
      <c r="Z504" s="14"/>
      <c r="AA504" s="14"/>
      <c r="AB504" s="14"/>
      <c r="AC504" s="14"/>
      <c r="AD504" s="14"/>
      <c r="AE504" s="14"/>
      <c r="AT504" s="260" t="s">
        <v>206</v>
      </c>
      <c r="AU504" s="260" t="s">
        <v>84</v>
      </c>
      <c r="AV504" s="14" t="s">
        <v>84</v>
      </c>
      <c r="AW504" s="14" t="s">
        <v>5</v>
      </c>
      <c r="AX504" s="14" t="s">
        <v>74</v>
      </c>
      <c r="AY504" s="260" t="s">
        <v>194</v>
      </c>
    </row>
    <row r="505" s="15" customFormat="1">
      <c r="A505" s="15"/>
      <c r="B505" s="261"/>
      <c r="C505" s="262"/>
      <c r="D505" s="241" t="s">
        <v>206</v>
      </c>
      <c r="E505" s="263" t="s">
        <v>20</v>
      </c>
      <c r="F505" s="264" t="s">
        <v>210</v>
      </c>
      <c r="G505" s="262"/>
      <c r="H505" s="265">
        <v>8</v>
      </c>
      <c r="I505" s="266"/>
      <c r="J505" s="266"/>
      <c r="K505" s="262"/>
      <c r="L505" s="262"/>
      <c r="M505" s="267"/>
      <c r="N505" s="268"/>
      <c r="O505" s="269"/>
      <c r="P505" s="269"/>
      <c r="Q505" s="269"/>
      <c r="R505" s="269"/>
      <c r="S505" s="269"/>
      <c r="T505" s="269"/>
      <c r="U505" s="269"/>
      <c r="V505" s="269"/>
      <c r="W505" s="269"/>
      <c r="X505" s="270"/>
      <c r="Y505" s="15"/>
      <c r="Z505" s="15"/>
      <c r="AA505" s="15"/>
      <c r="AB505" s="15"/>
      <c r="AC505" s="15"/>
      <c r="AD505" s="15"/>
      <c r="AE505" s="15"/>
      <c r="AT505" s="271" t="s">
        <v>206</v>
      </c>
      <c r="AU505" s="271" t="s">
        <v>84</v>
      </c>
      <c r="AV505" s="15" t="s">
        <v>202</v>
      </c>
      <c r="AW505" s="15" t="s">
        <v>5</v>
      </c>
      <c r="AX505" s="15" t="s">
        <v>82</v>
      </c>
      <c r="AY505" s="271" t="s">
        <v>194</v>
      </c>
    </row>
    <row r="506" s="12" customFormat="1" ht="22.8" customHeight="1">
      <c r="A506" s="12"/>
      <c r="B506" s="203"/>
      <c r="C506" s="204"/>
      <c r="D506" s="205" t="s">
        <v>73</v>
      </c>
      <c r="E506" s="218" t="s">
        <v>3071</v>
      </c>
      <c r="F506" s="218" t="s">
        <v>3072</v>
      </c>
      <c r="G506" s="204"/>
      <c r="H506" s="204"/>
      <c r="I506" s="207"/>
      <c r="J506" s="207"/>
      <c r="K506" s="219">
        <f>BK506</f>
        <v>0</v>
      </c>
      <c r="L506" s="204"/>
      <c r="M506" s="209"/>
      <c r="N506" s="210"/>
      <c r="O506" s="211"/>
      <c r="P506" s="211"/>
      <c r="Q506" s="212">
        <f>SUM(Q507:Q517)</f>
        <v>0</v>
      </c>
      <c r="R506" s="212">
        <f>SUM(R507:R517)</f>
        <v>0</v>
      </c>
      <c r="S506" s="211"/>
      <c r="T506" s="213">
        <f>SUM(T507:T517)</f>
        <v>0</v>
      </c>
      <c r="U506" s="211"/>
      <c r="V506" s="213">
        <f>SUM(V507:V517)</f>
        <v>0</v>
      </c>
      <c r="W506" s="211"/>
      <c r="X506" s="214">
        <f>SUM(X507:X517)</f>
        <v>0.23199999999999998</v>
      </c>
      <c r="Y506" s="12"/>
      <c r="Z506" s="12"/>
      <c r="AA506" s="12"/>
      <c r="AB506" s="12"/>
      <c r="AC506" s="12"/>
      <c r="AD506" s="12"/>
      <c r="AE506" s="12"/>
      <c r="AR506" s="215" t="s">
        <v>84</v>
      </c>
      <c r="AT506" s="216" t="s">
        <v>73</v>
      </c>
      <c r="AU506" s="216" t="s">
        <v>82</v>
      </c>
      <c r="AY506" s="215" t="s">
        <v>194</v>
      </c>
      <c r="BK506" s="217">
        <f>SUM(BK507:BK517)</f>
        <v>0</v>
      </c>
    </row>
    <row r="507" s="2" customFormat="1" ht="24.15" customHeight="1">
      <c r="A507" s="41"/>
      <c r="B507" s="42"/>
      <c r="C507" s="220" t="s">
        <v>380</v>
      </c>
      <c r="D507" s="220" t="s">
        <v>197</v>
      </c>
      <c r="E507" s="221" t="s">
        <v>3073</v>
      </c>
      <c r="F507" s="222" t="s">
        <v>2945</v>
      </c>
      <c r="G507" s="223" t="s">
        <v>200</v>
      </c>
      <c r="H507" s="224">
        <v>11.6</v>
      </c>
      <c r="I507" s="225"/>
      <c r="J507" s="225"/>
      <c r="K507" s="226">
        <f>ROUND(P507*H507,2)</f>
        <v>0</v>
      </c>
      <c r="L507" s="222" t="s">
        <v>201</v>
      </c>
      <c r="M507" s="47"/>
      <c r="N507" s="227" t="s">
        <v>20</v>
      </c>
      <c r="O507" s="228" t="s">
        <v>43</v>
      </c>
      <c r="P507" s="229">
        <f>I507+J507</f>
        <v>0</v>
      </c>
      <c r="Q507" s="229">
        <f>ROUND(I507*H507,2)</f>
        <v>0</v>
      </c>
      <c r="R507" s="229">
        <f>ROUND(J507*H507,2)</f>
        <v>0</v>
      </c>
      <c r="S507" s="87"/>
      <c r="T507" s="230">
        <f>S507*H507</f>
        <v>0</v>
      </c>
      <c r="U507" s="230">
        <v>0</v>
      </c>
      <c r="V507" s="230">
        <f>U507*H507</f>
        <v>0</v>
      </c>
      <c r="W507" s="230">
        <v>0.02</v>
      </c>
      <c r="X507" s="231">
        <f>W507*H507</f>
        <v>0.23199999999999998</v>
      </c>
      <c r="Y507" s="41"/>
      <c r="Z507" s="41"/>
      <c r="AA507" s="41"/>
      <c r="AB507" s="41"/>
      <c r="AC507" s="41"/>
      <c r="AD507" s="41"/>
      <c r="AE507" s="41"/>
      <c r="AR507" s="232" t="s">
        <v>289</v>
      </c>
      <c r="AT507" s="232" t="s">
        <v>197</v>
      </c>
      <c r="AU507" s="232" t="s">
        <v>84</v>
      </c>
      <c r="AY507" s="20" t="s">
        <v>194</v>
      </c>
      <c r="BE507" s="233">
        <f>IF(O507="základní",K507,0)</f>
        <v>0</v>
      </c>
      <c r="BF507" s="233">
        <f>IF(O507="snížená",K507,0)</f>
        <v>0</v>
      </c>
      <c r="BG507" s="233">
        <f>IF(O507="zákl. přenesená",K507,0)</f>
        <v>0</v>
      </c>
      <c r="BH507" s="233">
        <f>IF(O507="sníž. přenesená",K507,0)</f>
        <v>0</v>
      </c>
      <c r="BI507" s="233">
        <f>IF(O507="nulová",K507,0)</f>
        <v>0</v>
      </c>
      <c r="BJ507" s="20" t="s">
        <v>82</v>
      </c>
      <c r="BK507" s="233">
        <f>ROUND(P507*H507,2)</f>
        <v>0</v>
      </c>
      <c r="BL507" s="20" t="s">
        <v>289</v>
      </c>
      <c r="BM507" s="232" t="s">
        <v>3286</v>
      </c>
    </row>
    <row r="508" s="2" customFormat="1">
      <c r="A508" s="41"/>
      <c r="B508" s="42"/>
      <c r="C508" s="43"/>
      <c r="D508" s="234" t="s">
        <v>204</v>
      </c>
      <c r="E508" s="43"/>
      <c r="F508" s="235" t="s">
        <v>3075</v>
      </c>
      <c r="G508" s="43"/>
      <c r="H508" s="43"/>
      <c r="I508" s="236"/>
      <c r="J508" s="236"/>
      <c r="K508" s="43"/>
      <c r="L508" s="43"/>
      <c r="M508" s="47"/>
      <c r="N508" s="237"/>
      <c r="O508" s="238"/>
      <c r="P508" s="87"/>
      <c r="Q508" s="87"/>
      <c r="R508" s="87"/>
      <c r="S508" s="87"/>
      <c r="T508" s="87"/>
      <c r="U508" s="87"/>
      <c r="V508" s="87"/>
      <c r="W508" s="87"/>
      <c r="X508" s="88"/>
      <c r="Y508" s="41"/>
      <c r="Z508" s="41"/>
      <c r="AA508" s="41"/>
      <c r="AB508" s="41"/>
      <c r="AC508" s="41"/>
      <c r="AD508" s="41"/>
      <c r="AE508" s="41"/>
      <c r="AT508" s="20" t="s">
        <v>204</v>
      </c>
      <c r="AU508" s="20" t="s">
        <v>84</v>
      </c>
    </row>
    <row r="509" s="13" customFormat="1">
      <c r="A509" s="13"/>
      <c r="B509" s="239"/>
      <c r="C509" s="240"/>
      <c r="D509" s="241" t="s">
        <v>206</v>
      </c>
      <c r="E509" s="242" t="s">
        <v>20</v>
      </c>
      <c r="F509" s="243" t="s">
        <v>3125</v>
      </c>
      <c r="G509" s="240"/>
      <c r="H509" s="242" t="s">
        <v>20</v>
      </c>
      <c r="I509" s="244"/>
      <c r="J509" s="244"/>
      <c r="K509" s="240"/>
      <c r="L509" s="240"/>
      <c r="M509" s="245"/>
      <c r="N509" s="246"/>
      <c r="O509" s="247"/>
      <c r="P509" s="247"/>
      <c r="Q509" s="247"/>
      <c r="R509" s="247"/>
      <c r="S509" s="247"/>
      <c r="T509" s="247"/>
      <c r="U509" s="247"/>
      <c r="V509" s="247"/>
      <c r="W509" s="247"/>
      <c r="X509" s="248"/>
      <c r="Y509" s="13"/>
      <c r="Z509" s="13"/>
      <c r="AA509" s="13"/>
      <c r="AB509" s="13"/>
      <c r="AC509" s="13"/>
      <c r="AD509" s="13"/>
      <c r="AE509" s="13"/>
      <c r="AT509" s="249" t="s">
        <v>206</v>
      </c>
      <c r="AU509" s="249" t="s">
        <v>84</v>
      </c>
      <c r="AV509" s="13" t="s">
        <v>82</v>
      </c>
      <c r="AW509" s="13" t="s">
        <v>5</v>
      </c>
      <c r="AX509" s="13" t="s">
        <v>74</v>
      </c>
      <c r="AY509" s="249" t="s">
        <v>194</v>
      </c>
    </row>
    <row r="510" s="13" customFormat="1">
      <c r="A510" s="13"/>
      <c r="B510" s="239"/>
      <c r="C510" s="240"/>
      <c r="D510" s="241" t="s">
        <v>206</v>
      </c>
      <c r="E510" s="242" t="s">
        <v>20</v>
      </c>
      <c r="F510" s="243" t="s">
        <v>3076</v>
      </c>
      <c r="G510" s="240"/>
      <c r="H510" s="242" t="s">
        <v>20</v>
      </c>
      <c r="I510" s="244"/>
      <c r="J510" s="244"/>
      <c r="K510" s="240"/>
      <c r="L510" s="240"/>
      <c r="M510" s="245"/>
      <c r="N510" s="246"/>
      <c r="O510" s="247"/>
      <c r="P510" s="247"/>
      <c r="Q510" s="247"/>
      <c r="R510" s="247"/>
      <c r="S510" s="247"/>
      <c r="T510" s="247"/>
      <c r="U510" s="247"/>
      <c r="V510" s="247"/>
      <c r="W510" s="247"/>
      <c r="X510" s="248"/>
      <c r="Y510" s="13"/>
      <c r="Z510" s="13"/>
      <c r="AA510" s="13"/>
      <c r="AB510" s="13"/>
      <c r="AC510" s="13"/>
      <c r="AD510" s="13"/>
      <c r="AE510" s="13"/>
      <c r="AT510" s="249" t="s">
        <v>206</v>
      </c>
      <c r="AU510" s="249" t="s">
        <v>84</v>
      </c>
      <c r="AV510" s="13" t="s">
        <v>82</v>
      </c>
      <c r="AW510" s="13" t="s">
        <v>5</v>
      </c>
      <c r="AX510" s="13" t="s">
        <v>74</v>
      </c>
      <c r="AY510" s="249" t="s">
        <v>194</v>
      </c>
    </row>
    <row r="511" s="13" customFormat="1">
      <c r="A511" s="13"/>
      <c r="B511" s="239"/>
      <c r="C511" s="240"/>
      <c r="D511" s="241" t="s">
        <v>206</v>
      </c>
      <c r="E511" s="242" t="s">
        <v>20</v>
      </c>
      <c r="F511" s="243" t="s">
        <v>3077</v>
      </c>
      <c r="G511" s="240"/>
      <c r="H511" s="242" t="s">
        <v>20</v>
      </c>
      <c r="I511" s="244"/>
      <c r="J511" s="244"/>
      <c r="K511" s="240"/>
      <c r="L511" s="240"/>
      <c r="M511" s="245"/>
      <c r="N511" s="246"/>
      <c r="O511" s="247"/>
      <c r="P511" s="247"/>
      <c r="Q511" s="247"/>
      <c r="R511" s="247"/>
      <c r="S511" s="247"/>
      <c r="T511" s="247"/>
      <c r="U511" s="247"/>
      <c r="V511" s="247"/>
      <c r="W511" s="247"/>
      <c r="X511" s="248"/>
      <c r="Y511" s="13"/>
      <c r="Z511" s="13"/>
      <c r="AA511" s="13"/>
      <c r="AB511" s="13"/>
      <c r="AC511" s="13"/>
      <c r="AD511" s="13"/>
      <c r="AE511" s="13"/>
      <c r="AT511" s="249" t="s">
        <v>206</v>
      </c>
      <c r="AU511" s="249" t="s">
        <v>84</v>
      </c>
      <c r="AV511" s="13" t="s">
        <v>82</v>
      </c>
      <c r="AW511" s="13" t="s">
        <v>5</v>
      </c>
      <c r="AX511" s="13" t="s">
        <v>74</v>
      </c>
      <c r="AY511" s="249" t="s">
        <v>194</v>
      </c>
    </row>
    <row r="512" s="14" customFormat="1">
      <c r="A512" s="14"/>
      <c r="B512" s="250"/>
      <c r="C512" s="251"/>
      <c r="D512" s="241" t="s">
        <v>206</v>
      </c>
      <c r="E512" s="252" t="s">
        <v>20</v>
      </c>
      <c r="F512" s="253" t="s">
        <v>3287</v>
      </c>
      <c r="G512" s="251"/>
      <c r="H512" s="254">
        <v>9.8000000000000007</v>
      </c>
      <c r="I512" s="255"/>
      <c r="J512" s="255"/>
      <c r="K512" s="251"/>
      <c r="L512" s="251"/>
      <c r="M512" s="256"/>
      <c r="N512" s="257"/>
      <c r="O512" s="258"/>
      <c r="P512" s="258"/>
      <c r="Q512" s="258"/>
      <c r="R512" s="258"/>
      <c r="S512" s="258"/>
      <c r="T512" s="258"/>
      <c r="U512" s="258"/>
      <c r="V512" s="258"/>
      <c r="W512" s="258"/>
      <c r="X512" s="259"/>
      <c r="Y512" s="14"/>
      <c r="Z512" s="14"/>
      <c r="AA512" s="14"/>
      <c r="AB512" s="14"/>
      <c r="AC512" s="14"/>
      <c r="AD512" s="14"/>
      <c r="AE512" s="14"/>
      <c r="AT512" s="260" t="s">
        <v>206</v>
      </c>
      <c r="AU512" s="260" t="s">
        <v>84</v>
      </c>
      <c r="AV512" s="14" t="s">
        <v>84</v>
      </c>
      <c r="AW512" s="14" t="s">
        <v>5</v>
      </c>
      <c r="AX512" s="14" t="s">
        <v>74</v>
      </c>
      <c r="AY512" s="260" t="s">
        <v>194</v>
      </c>
    </row>
    <row r="513" s="13" customFormat="1">
      <c r="A513" s="13"/>
      <c r="B513" s="239"/>
      <c r="C513" s="240"/>
      <c r="D513" s="241" t="s">
        <v>206</v>
      </c>
      <c r="E513" s="242" t="s">
        <v>20</v>
      </c>
      <c r="F513" s="243" t="s">
        <v>3125</v>
      </c>
      <c r="G513" s="240"/>
      <c r="H513" s="242" t="s">
        <v>20</v>
      </c>
      <c r="I513" s="244"/>
      <c r="J513" s="244"/>
      <c r="K513" s="240"/>
      <c r="L513" s="240"/>
      <c r="M513" s="245"/>
      <c r="N513" s="246"/>
      <c r="O513" s="247"/>
      <c r="P513" s="247"/>
      <c r="Q513" s="247"/>
      <c r="R513" s="247"/>
      <c r="S513" s="247"/>
      <c r="T513" s="247"/>
      <c r="U513" s="247"/>
      <c r="V513" s="247"/>
      <c r="W513" s="247"/>
      <c r="X513" s="248"/>
      <c r="Y513" s="13"/>
      <c r="Z513" s="13"/>
      <c r="AA513" s="13"/>
      <c r="AB513" s="13"/>
      <c r="AC513" s="13"/>
      <c r="AD513" s="13"/>
      <c r="AE513" s="13"/>
      <c r="AT513" s="249" t="s">
        <v>206</v>
      </c>
      <c r="AU513" s="249" t="s">
        <v>84</v>
      </c>
      <c r="AV513" s="13" t="s">
        <v>82</v>
      </c>
      <c r="AW513" s="13" t="s">
        <v>5</v>
      </c>
      <c r="AX513" s="13" t="s">
        <v>74</v>
      </c>
      <c r="AY513" s="249" t="s">
        <v>194</v>
      </c>
    </row>
    <row r="514" s="13" customFormat="1">
      <c r="A514" s="13"/>
      <c r="B514" s="239"/>
      <c r="C514" s="240"/>
      <c r="D514" s="241" t="s">
        <v>206</v>
      </c>
      <c r="E514" s="242" t="s">
        <v>20</v>
      </c>
      <c r="F514" s="243" t="s">
        <v>3076</v>
      </c>
      <c r="G514" s="240"/>
      <c r="H514" s="242" t="s">
        <v>20</v>
      </c>
      <c r="I514" s="244"/>
      <c r="J514" s="244"/>
      <c r="K514" s="240"/>
      <c r="L514" s="240"/>
      <c r="M514" s="245"/>
      <c r="N514" s="246"/>
      <c r="O514" s="247"/>
      <c r="P514" s="247"/>
      <c r="Q514" s="247"/>
      <c r="R514" s="247"/>
      <c r="S514" s="247"/>
      <c r="T514" s="247"/>
      <c r="U514" s="247"/>
      <c r="V514" s="247"/>
      <c r="W514" s="247"/>
      <c r="X514" s="248"/>
      <c r="Y514" s="13"/>
      <c r="Z514" s="13"/>
      <c r="AA514" s="13"/>
      <c r="AB514" s="13"/>
      <c r="AC514" s="13"/>
      <c r="AD514" s="13"/>
      <c r="AE514" s="13"/>
      <c r="AT514" s="249" t="s">
        <v>206</v>
      </c>
      <c r="AU514" s="249" t="s">
        <v>84</v>
      </c>
      <c r="AV514" s="13" t="s">
        <v>82</v>
      </c>
      <c r="AW514" s="13" t="s">
        <v>5</v>
      </c>
      <c r="AX514" s="13" t="s">
        <v>74</v>
      </c>
      <c r="AY514" s="249" t="s">
        <v>194</v>
      </c>
    </row>
    <row r="515" s="13" customFormat="1">
      <c r="A515" s="13"/>
      <c r="B515" s="239"/>
      <c r="C515" s="240"/>
      <c r="D515" s="241" t="s">
        <v>206</v>
      </c>
      <c r="E515" s="242" t="s">
        <v>20</v>
      </c>
      <c r="F515" s="243" t="s">
        <v>3288</v>
      </c>
      <c r="G515" s="240"/>
      <c r="H515" s="242" t="s">
        <v>20</v>
      </c>
      <c r="I515" s="244"/>
      <c r="J515" s="244"/>
      <c r="K515" s="240"/>
      <c r="L515" s="240"/>
      <c r="M515" s="245"/>
      <c r="N515" s="246"/>
      <c r="O515" s="247"/>
      <c r="P515" s="247"/>
      <c r="Q515" s="247"/>
      <c r="R515" s="247"/>
      <c r="S515" s="247"/>
      <c r="T515" s="247"/>
      <c r="U515" s="247"/>
      <c r="V515" s="247"/>
      <c r="W515" s="247"/>
      <c r="X515" s="248"/>
      <c r="Y515" s="13"/>
      <c r="Z515" s="13"/>
      <c r="AA515" s="13"/>
      <c r="AB515" s="13"/>
      <c r="AC515" s="13"/>
      <c r="AD515" s="13"/>
      <c r="AE515" s="13"/>
      <c r="AT515" s="249" t="s">
        <v>206</v>
      </c>
      <c r="AU515" s="249" t="s">
        <v>84</v>
      </c>
      <c r="AV515" s="13" t="s">
        <v>82</v>
      </c>
      <c r="AW515" s="13" t="s">
        <v>5</v>
      </c>
      <c r="AX515" s="13" t="s">
        <v>74</v>
      </c>
      <c r="AY515" s="249" t="s">
        <v>194</v>
      </c>
    </row>
    <row r="516" s="14" customFormat="1">
      <c r="A516" s="14"/>
      <c r="B516" s="250"/>
      <c r="C516" s="251"/>
      <c r="D516" s="241" t="s">
        <v>206</v>
      </c>
      <c r="E516" s="252" t="s">
        <v>20</v>
      </c>
      <c r="F516" s="253" t="s">
        <v>3289</v>
      </c>
      <c r="G516" s="251"/>
      <c r="H516" s="254">
        <v>1.8</v>
      </c>
      <c r="I516" s="255"/>
      <c r="J516" s="255"/>
      <c r="K516" s="251"/>
      <c r="L516" s="251"/>
      <c r="M516" s="256"/>
      <c r="N516" s="257"/>
      <c r="O516" s="258"/>
      <c r="P516" s="258"/>
      <c r="Q516" s="258"/>
      <c r="R516" s="258"/>
      <c r="S516" s="258"/>
      <c r="T516" s="258"/>
      <c r="U516" s="258"/>
      <c r="V516" s="258"/>
      <c r="W516" s="258"/>
      <c r="X516" s="259"/>
      <c r="Y516" s="14"/>
      <c r="Z516" s="14"/>
      <c r="AA516" s="14"/>
      <c r="AB516" s="14"/>
      <c r="AC516" s="14"/>
      <c r="AD516" s="14"/>
      <c r="AE516" s="14"/>
      <c r="AT516" s="260" t="s">
        <v>206</v>
      </c>
      <c r="AU516" s="260" t="s">
        <v>84</v>
      </c>
      <c r="AV516" s="14" t="s">
        <v>84</v>
      </c>
      <c r="AW516" s="14" t="s">
        <v>5</v>
      </c>
      <c r="AX516" s="14" t="s">
        <v>74</v>
      </c>
      <c r="AY516" s="260" t="s">
        <v>194</v>
      </c>
    </row>
    <row r="517" s="15" customFormat="1">
      <c r="A517" s="15"/>
      <c r="B517" s="261"/>
      <c r="C517" s="262"/>
      <c r="D517" s="241" t="s">
        <v>206</v>
      </c>
      <c r="E517" s="263" t="s">
        <v>20</v>
      </c>
      <c r="F517" s="264" t="s">
        <v>210</v>
      </c>
      <c r="G517" s="262"/>
      <c r="H517" s="265">
        <v>11.6</v>
      </c>
      <c r="I517" s="266"/>
      <c r="J517" s="266"/>
      <c r="K517" s="262"/>
      <c r="L517" s="262"/>
      <c r="M517" s="267"/>
      <c r="N517" s="268"/>
      <c r="O517" s="269"/>
      <c r="P517" s="269"/>
      <c r="Q517" s="269"/>
      <c r="R517" s="269"/>
      <c r="S517" s="269"/>
      <c r="T517" s="269"/>
      <c r="U517" s="269"/>
      <c r="V517" s="269"/>
      <c r="W517" s="269"/>
      <c r="X517" s="270"/>
      <c r="Y517" s="15"/>
      <c r="Z517" s="15"/>
      <c r="AA517" s="15"/>
      <c r="AB517" s="15"/>
      <c r="AC517" s="15"/>
      <c r="AD517" s="15"/>
      <c r="AE517" s="15"/>
      <c r="AT517" s="271" t="s">
        <v>206</v>
      </c>
      <c r="AU517" s="271" t="s">
        <v>84</v>
      </c>
      <c r="AV517" s="15" t="s">
        <v>202</v>
      </c>
      <c r="AW517" s="15" t="s">
        <v>5</v>
      </c>
      <c r="AX517" s="15" t="s">
        <v>82</v>
      </c>
      <c r="AY517" s="271" t="s">
        <v>194</v>
      </c>
    </row>
    <row r="518" s="12" customFormat="1" ht="22.8" customHeight="1">
      <c r="A518" s="12"/>
      <c r="B518" s="203"/>
      <c r="C518" s="204"/>
      <c r="D518" s="205" t="s">
        <v>73</v>
      </c>
      <c r="E518" s="218" t="s">
        <v>3290</v>
      </c>
      <c r="F518" s="218" t="s">
        <v>3291</v>
      </c>
      <c r="G518" s="204"/>
      <c r="H518" s="204"/>
      <c r="I518" s="207"/>
      <c r="J518" s="207"/>
      <c r="K518" s="219">
        <f>BK518</f>
        <v>0</v>
      </c>
      <c r="L518" s="204"/>
      <c r="M518" s="209"/>
      <c r="N518" s="210"/>
      <c r="O518" s="211"/>
      <c r="P518" s="211"/>
      <c r="Q518" s="212">
        <f>SUM(Q519:Q525)</f>
        <v>0</v>
      </c>
      <c r="R518" s="212">
        <f>SUM(R519:R525)</f>
        <v>0</v>
      </c>
      <c r="S518" s="211"/>
      <c r="T518" s="213">
        <f>SUM(T519:T525)</f>
        <v>0</v>
      </c>
      <c r="U518" s="211"/>
      <c r="V518" s="213">
        <f>SUM(V519:V525)</f>
        <v>0</v>
      </c>
      <c r="W518" s="211"/>
      <c r="X518" s="214">
        <f>SUM(X519:X525)</f>
        <v>0.76750000000000007</v>
      </c>
      <c r="Y518" s="12"/>
      <c r="Z518" s="12"/>
      <c r="AA518" s="12"/>
      <c r="AB518" s="12"/>
      <c r="AC518" s="12"/>
      <c r="AD518" s="12"/>
      <c r="AE518" s="12"/>
      <c r="AR518" s="215" t="s">
        <v>84</v>
      </c>
      <c r="AT518" s="216" t="s">
        <v>73</v>
      </c>
      <c r="AU518" s="216" t="s">
        <v>82</v>
      </c>
      <c r="AY518" s="215" t="s">
        <v>194</v>
      </c>
      <c r="BK518" s="217">
        <f>SUM(BK519:BK525)</f>
        <v>0</v>
      </c>
    </row>
    <row r="519" s="2" customFormat="1" ht="24.15" customHeight="1">
      <c r="A519" s="41"/>
      <c r="B519" s="42"/>
      <c r="C519" s="220" t="s">
        <v>377</v>
      </c>
      <c r="D519" s="220" t="s">
        <v>197</v>
      </c>
      <c r="E519" s="221" t="s">
        <v>3292</v>
      </c>
      <c r="F519" s="222" t="s">
        <v>3240</v>
      </c>
      <c r="G519" s="223" t="s">
        <v>200</v>
      </c>
      <c r="H519" s="224">
        <v>30.699999999999999</v>
      </c>
      <c r="I519" s="225"/>
      <c r="J519" s="225"/>
      <c r="K519" s="226">
        <f>ROUND(P519*H519,2)</f>
        <v>0</v>
      </c>
      <c r="L519" s="222" t="s">
        <v>201</v>
      </c>
      <c r="M519" s="47"/>
      <c r="N519" s="227" t="s">
        <v>20</v>
      </c>
      <c r="O519" s="228" t="s">
        <v>43</v>
      </c>
      <c r="P519" s="229">
        <f>I519+J519</f>
        <v>0</v>
      </c>
      <c r="Q519" s="229">
        <f>ROUND(I519*H519,2)</f>
        <v>0</v>
      </c>
      <c r="R519" s="229">
        <f>ROUND(J519*H519,2)</f>
        <v>0</v>
      </c>
      <c r="S519" s="87"/>
      <c r="T519" s="230">
        <f>S519*H519</f>
        <v>0</v>
      </c>
      <c r="U519" s="230">
        <v>0</v>
      </c>
      <c r="V519" s="230">
        <f>U519*H519</f>
        <v>0</v>
      </c>
      <c r="W519" s="230">
        <v>0.025000000000000001</v>
      </c>
      <c r="X519" s="231">
        <f>W519*H519</f>
        <v>0.76750000000000007</v>
      </c>
      <c r="Y519" s="41"/>
      <c r="Z519" s="41"/>
      <c r="AA519" s="41"/>
      <c r="AB519" s="41"/>
      <c r="AC519" s="41"/>
      <c r="AD519" s="41"/>
      <c r="AE519" s="41"/>
      <c r="AR519" s="232" t="s">
        <v>289</v>
      </c>
      <c r="AT519" s="232" t="s">
        <v>197</v>
      </c>
      <c r="AU519" s="232" t="s">
        <v>84</v>
      </c>
      <c r="AY519" s="20" t="s">
        <v>194</v>
      </c>
      <c r="BE519" s="233">
        <f>IF(O519="základní",K519,0)</f>
        <v>0</v>
      </c>
      <c r="BF519" s="233">
        <f>IF(O519="snížená",K519,0)</f>
        <v>0</v>
      </c>
      <c r="BG519" s="233">
        <f>IF(O519="zákl. přenesená",K519,0)</f>
        <v>0</v>
      </c>
      <c r="BH519" s="233">
        <f>IF(O519="sníž. přenesená",K519,0)</f>
        <v>0</v>
      </c>
      <c r="BI519" s="233">
        <f>IF(O519="nulová",K519,0)</f>
        <v>0</v>
      </c>
      <c r="BJ519" s="20" t="s">
        <v>82</v>
      </c>
      <c r="BK519" s="233">
        <f>ROUND(P519*H519,2)</f>
        <v>0</v>
      </c>
      <c r="BL519" s="20" t="s">
        <v>289</v>
      </c>
      <c r="BM519" s="232" t="s">
        <v>3293</v>
      </c>
    </row>
    <row r="520" s="2" customFormat="1">
      <c r="A520" s="41"/>
      <c r="B520" s="42"/>
      <c r="C520" s="43"/>
      <c r="D520" s="234" t="s">
        <v>204</v>
      </c>
      <c r="E520" s="43"/>
      <c r="F520" s="235" t="s">
        <v>3294</v>
      </c>
      <c r="G520" s="43"/>
      <c r="H520" s="43"/>
      <c r="I520" s="236"/>
      <c r="J520" s="236"/>
      <c r="K520" s="43"/>
      <c r="L520" s="43"/>
      <c r="M520" s="47"/>
      <c r="N520" s="237"/>
      <c r="O520" s="238"/>
      <c r="P520" s="87"/>
      <c r="Q520" s="87"/>
      <c r="R520" s="87"/>
      <c r="S520" s="87"/>
      <c r="T520" s="87"/>
      <c r="U520" s="87"/>
      <c r="V520" s="87"/>
      <c r="W520" s="87"/>
      <c r="X520" s="88"/>
      <c r="Y520" s="41"/>
      <c r="Z520" s="41"/>
      <c r="AA520" s="41"/>
      <c r="AB520" s="41"/>
      <c r="AC520" s="41"/>
      <c r="AD520" s="41"/>
      <c r="AE520" s="41"/>
      <c r="AT520" s="20" t="s">
        <v>204</v>
      </c>
      <c r="AU520" s="20" t="s">
        <v>84</v>
      </c>
    </row>
    <row r="521" s="13" customFormat="1">
      <c r="A521" s="13"/>
      <c r="B521" s="239"/>
      <c r="C521" s="240"/>
      <c r="D521" s="241" t="s">
        <v>206</v>
      </c>
      <c r="E521" s="242" t="s">
        <v>20</v>
      </c>
      <c r="F521" s="243" t="s">
        <v>3125</v>
      </c>
      <c r="G521" s="240"/>
      <c r="H521" s="242" t="s">
        <v>20</v>
      </c>
      <c r="I521" s="244"/>
      <c r="J521" s="244"/>
      <c r="K521" s="240"/>
      <c r="L521" s="240"/>
      <c r="M521" s="245"/>
      <c r="N521" s="246"/>
      <c r="O521" s="247"/>
      <c r="P521" s="247"/>
      <c r="Q521" s="247"/>
      <c r="R521" s="247"/>
      <c r="S521" s="247"/>
      <c r="T521" s="247"/>
      <c r="U521" s="247"/>
      <c r="V521" s="247"/>
      <c r="W521" s="247"/>
      <c r="X521" s="248"/>
      <c r="Y521" s="13"/>
      <c r="Z521" s="13"/>
      <c r="AA521" s="13"/>
      <c r="AB521" s="13"/>
      <c r="AC521" s="13"/>
      <c r="AD521" s="13"/>
      <c r="AE521" s="13"/>
      <c r="AT521" s="249" t="s">
        <v>206</v>
      </c>
      <c r="AU521" s="249" t="s">
        <v>84</v>
      </c>
      <c r="AV521" s="13" t="s">
        <v>82</v>
      </c>
      <c r="AW521" s="13" t="s">
        <v>5</v>
      </c>
      <c r="AX521" s="13" t="s">
        <v>74</v>
      </c>
      <c r="AY521" s="249" t="s">
        <v>194</v>
      </c>
    </row>
    <row r="522" s="13" customFormat="1">
      <c r="A522" s="13"/>
      <c r="B522" s="239"/>
      <c r="C522" s="240"/>
      <c r="D522" s="241" t="s">
        <v>206</v>
      </c>
      <c r="E522" s="242" t="s">
        <v>20</v>
      </c>
      <c r="F522" s="243" t="s">
        <v>3295</v>
      </c>
      <c r="G522" s="240"/>
      <c r="H522" s="242" t="s">
        <v>20</v>
      </c>
      <c r="I522" s="244"/>
      <c r="J522" s="244"/>
      <c r="K522" s="240"/>
      <c r="L522" s="240"/>
      <c r="M522" s="245"/>
      <c r="N522" s="246"/>
      <c r="O522" s="247"/>
      <c r="P522" s="247"/>
      <c r="Q522" s="247"/>
      <c r="R522" s="247"/>
      <c r="S522" s="247"/>
      <c r="T522" s="247"/>
      <c r="U522" s="247"/>
      <c r="V522" s="247"/>
      <c r="W522" s="247"/>
      <c r="X522" s="248"/>
      <c r="Y522" s="13"/>
      <c r="Z522" s="13"/>
      <c r="AA522" s="13"/>
      <c r="AB522" s="13"/>
      <c r="AC522" s="13"/>
      <c r="AD522" s="13"/>
      <c r="AE522" s="13"/>
      <c r="AT522" s="249" t="s">
        <v>206</v>
      </c>
      <c r="AU522" s="249" t="s">
        <v>84</v>
      </c>
      <c r="AV522" s="13" t="s">
        <v>82</v>
      </c>
      <c r="AW522" s="13" t="s">
        <v>5</v>
      </c>
      <c r="AX522" s="13" t="s">
        <v>74</v>
      </c>
      <c r="AY522" s="249" t="s">
        <v>194</v>
      </c>
    </row>
    <row r="523" s="13" customFormat="1">
      <c r="A523" s="13"/>
      <c r="B523" s="239"/>
      <c r="C523" s="240"/>
      <c r="D523" s="241" t="s">
        <v>206</v>
      </c>
      <c r="E523" s="242" t="s">
        <v>20</v>
      </c>
      <c r="F523" s="243" t="s">
        <v>3296</v>
      </c>
      <c r="G523" s="240"/>
      <c r="H523" s="242" t="s">
        <v>20</v>
      </c>
      <c r="I523" s="244"/>
      <c r="J523" s="244"/>
      <c r="K523" s="240"/>
      <c r="L523" s="240"/>
      <c r="M523" s="245"/>
      <c r="N523" s="246"/>
      <c r="O523" s="247"/>
      <c r="P523" s="247"/>
      <c r="Q523" s="247"/>
      <c r="R523" s="247"/>
      <c r="S523" s="247"/>
      <c r="T523" s="247"/>
      <c r="U523" s="247"/>
      <c r="V523" s="247"/>
      <c r="W523" s="247"/>
      <c r="X523" s="248"/>
      <c r="Y523" s="13"/>
      <c r="Z523" s="13"/>
      <c r="AA523" s="13"/>
      <c r="AB523" s="13"/>
      <c r="AC523" s="13"/>
      <c r="AD523" s="13"/>
      <c r="AE523" s="13"/>
      <c r="AT523" s="249" t="s">
        <v>206</v>
      </c>
      <c r="AU523" s="249" t="s">
        <v>84</v>
      </c>
      <c r="AV523" s="13" t="s">
        <v>82</v>
      </c>
      <c r="AW523" s="13" t="s">
        <v>5</v>
      </c>
      <c r="AX523" s="13" t="s">
        <v>74</v>
      </c>
      <c r="AY523" s="249" t="s">
        <v>194</v>
      </c>
    </row>
    <row r="524" s="14" customFormat="1">
      <c r="A524" s="14"/>
      <c r="B524" s="250"/>
      <c r="C524" s="251"/>
      <c r="D524" s="241" t="s">
        <v>206</v>
      </c>
      <c r="E524" s="252" t="s">
        <v>20</v>
      </c>
      <c r="F524" s="253" t="s">
        <v>3297</v>
      </c>
      <c r="G524" s="251"/>
      <c r="H524" s="254">
        <v>30.699999999999999</v>
      </c>
      <c r="I524" s="255"/>
      <c r="J524" s="255"/>
      <c r="K524" s="251"/>
      <c r="L524" s="251"/>
      <c r="M524" s="256"/>
      <c r="N524" s="257"/>
      <c r="O524" s="258"/>
      <c r="P524" s="258"/>
      <c r="Q524" s="258"/>
      <c r="R524" s="258"/>
      <c r="S524" s="258"/>
      <c r="T524" s="258"/>
      <c r="U524" s="258"/>
      <c r="V524" s="258"/>
      <c r="W524" s="258"/>
      <c r="X524" s="259"/>
      <c r="Y524" s="14"/>
      <c r="Z524" s="14"/>
      <c r="AA524" s="14"/>
      <c r="AB524" s="14"/>
      <c r="AC524" s="14"/>
      <c r="AD524" s="14"/>
      <c r="AE524" s="14"/>
      <c r="AT524" s="260" t="s">
        <v>206</v>
      </c>
      <c r="AU524" s="260" t="s">
        <v>84</v>
      </c>
      <c r="AV524" s="14" t="s">
        <v>84</v>
      </c>
      <c r="AW524" s="14" t="s">
        <v>5</v>
      </c>
      <c r="AX524" s="14" t="s">
        <v>74</v>
      </c>
      <c r="AY524" s="260" t="s">
        <v>194</v>
      </c>
    </row>
    <row r="525" s="15" customFormat="1">
      <c r="A525" s="15"/>
      <c r="B525" s="261"/>
      <c r="C525" s="262"/>
      <c r="D525" s="241" t="s">
        <v>206</v>
      </c>
      <c r="E525" s="263" t="s">
        <v>20</v>
      </c>
      <c r="F525" s="264" t="s">
        <v>210</v>
      </c>
      <c r="G525" s="262"/>
      <c r="H525" s="265">
        <v>30.699999999999999</v>
      </c>
      <c r="I525" s="266"/>
      <c r="J525" s="266"/>
      <c r="K525" s="262"/>
      <c r="L525" s="262"/>
      <c r="M525" s="267"/>
      <c r="N525" s="268"/>
      <c r="O525" s="269"/>
      <c r="P525" s="269"/>
      <c r="Q525" s="269"/>
      <c r="R525" s="269"/>
      <c r="S525" s="269"/>
      <c r="T525" s="269"/>
      <c r="U525" s="269"/>
      <c r="V525" s="269"/>
      <c r="W525" s="269"/>
      <c r="X525" s="270"/>
      <c r="Y525" s="15"/>
      <c r="Z525" s="15"/>
      <c r="AA525" s="15"/>
      <c r="AB525" s="15"/>
      <c r="AC525" s="15"/>
      <c r="AD525" s="15"/>
      <c r="AE525" s="15"/>
      <c r="AT525" s="271" t="s">
        <v>206</v>
      </c>
      <c r="AU525" s="271" t="s">
        <v>84</v>
      </c>
      <c r="AV525" s="15" t="s">
        <v>202</v>
      </c>
      <c r="AW525" s="15" t="s">
        <v>5</v>
      </c>
      <c r="AX525" s="15" t="s">
        <v>82</v>
      </c>
      <c r="AY525" s="271" t="s">
        <v>194</v>
      </c>
    </row>
    <row r="526" s="12" customFormat="1" ht="22.8" customHeight="1">
      <c r="A526" s="12"/>
      <c r="B526" s="203"/>
      <c r="C526" s="204"/>
      <c r="D526" s="205" t="s">
        <v>73</v>
      </c>
      <c r="E526" s="218" t="s">
        <v>3080</v>
      </c>
      <c r="F526" s="218" t="s">
        <v>3081</v>
      </c>
      <c r="G526" s="204"/>
      <c r="H526" s="204"/>
      <c r="I526" s="207"/>
      <c r="J526" s="207"/>
      <c r="K526" s="219">
        <f>BK526</f>
        <v>0</v>
      </c>
      <c r="L526" s="204"/>
      <c r="M526" s="209"/>
      <c r="N526" s="210"/>
      <c r="O526" s="211"/>
      <c r="P526" s="211"/>
      <c r="Q526" s="212">
        <f>SUM(Q527:Q533)</f>
        <v>0</v>
      </c>
      <c r="R526" s="212">
        <f>SUM(R527:R533)</f>
        <v>0</v>
      </c>
      <c r="S526" s="211"/>
      <c r="T526" s="213">
        <f>SUM(T527:T533)</f>
        <v>0</v>
      </c>
      <c r="U526" s="211"/>
      <c r="V526" s="213">
        <f>SUM(V527:V533)</f>
        <v>0</v>
      </c>
      <c r="W526" s="211"/>
      <c r="X526" s="214">
        <f>SUM(X527:X533)</f>
        <v>0.081900000000000001</v>
      </c>
      <c r="Y526" s="12"/>
      <c r="Z526" s="12"/>
      <c r="AA526" s="12"/>
      <c r="AB526" s="12"/>
      <c r="AC526" s="12"/>
      <c r="AD526" s="12"/>
      <c r="AE526" s="12"/>
      <c r="AR526" s="215" t="s">
        <v>84</v>
      </c>
      <c r="AT526" s="216" t="s">
        <v>73</v>
      </c>
      <c r="AU526" s="216" t="s">
        <v>82</v>
      </c>
      <c r="AY526" s="215" t="s">
        <v>194</v>
      </c>
      <c r="BK526" s="217">
        <f>SUM(BK527:BK533)</f>
        <v>0</v>
      </c>
    </row>
    <row r="527" s="2" customFormat="1" ht="24.15" customHeight="1">
      <c r="A527" s="41"/>
      <c r="B527" s="42"/>
      <c r="C527" s="220" t="s">
        <v>375</v>
      </c>
      <c r="D527" s="220" t="s">
        <v>197</v>
      </c>
      <c r="E527" s="221" t="s">
        <v>3082</v>
      </c>
      <c r="F527" s="222" t="s">
        <v>2981</v>
      </c>
      <c r="G527" s="223" t="s">
        <v>200</v>
      </c>
      <c r="H527" s="224">
        <v>27.300000000000001</v>
      </c>
      <c r="I527" s="225"/>
      <c r="J527" s="225"/>
      <c r="K527" s="226">
        <f>ROUND(P527*H527,2)</f>
        <v>0</v>
      </c>
      <c r="L527" s="222" t="s">
        <v>201</v>
      </c>
      <c r="M527" s="47"/>
      <c r="N527" s="227" t="s">
        <v>20</v>
      </c>
      <c r="O527" s="228" t="s">
        <v>43</v>
      </c>
      <c r="P527" s="229">
        <f>I527+J527</f>
        <v>0</v>
      </c>
      <c r="Q527" s="229">
        <f>ROUND(I527*H527,2)</f>
        <v>0</v>
      </c>
      <c r="R527" s="229">
        <f>ROUND(J527*H527,2)</f>
        <v>0</v>
      </c>
      <c r="S527" s="87"/>
      <c r="T527" s="230">
        <f>S527*H527</f>
        <v>0</v>
      </c>
      <c r="U527" s="230">
        <v>0</v>
      </c>
      <c r="V527" s="230">
        <f>U527*H527</f>
        <v>0</v>
      </c>
      <c r="W527" s="230">
        <v>0.0030000000000000001</v>
      </c>
      <c r="X527" s="231">
        <f>W527*H527</f>
        <v>0.081900000000000001</v>
      </c>
      <c r="Y527" s="41"/>
      <c r="Z527" s="41"/>
      <c r="AA527" s="41"/>
      <c r="AB527" s="41"/>
      <c r="AC527" s="41"/>
      <c r="AD527" s="41"/>
      <c r="AE527" s="41"/>
      <c r="AR527" s="232" t="s">
        <v>289</v>
      </c>
      <c r="AT527" s="232" t="s">
        <v>197</v>
      </c>
      <c r="AU527" s="232" t="s">
        <v>84</v>
      </c>
      <c r="AY527" s="20" t="s">
        <v>194</v>
      </c>
      <c r="BE527" s="233">
        <f>IF(O527="základní",K527,0)</f>
        <v>0</v>
      </c>
      <c r="BF527" s="233">
        <f>IF(O527="snížená",K527,0)</f>
        <v>0</v>
      </c>
      <c r="BG527" s="233">
        <f>IF(O527="zákl. přenesená",K527,0)</f>
        <v>0</v>
      </c>
      <c r="BH527" s="233">
        <f>IF(O527="sníž. přenesená",K527,0)</f>
        <v>0</v>
      </c>
      <c r="BI527" s="233">
        <f>IF(O527="nulová",K527,0)</f>
        <v>0</v>
      </c>
      <c r="BJ527" s="20" t="s">
        <v>82</v>
      </c>
      <c r="BK527" s="233">
        <f>ROUND(P527*H527,2)</f>
        <v>0</v>
      </c>
      <c r="BL527" s="20" t="s">
        <v>289</v>
      </c>
      <c r="BM527" s="232" t="s">
        <v>3298</v>
      </c>
    </row>
    <row r="528" s="2" customFormat="1">
      <c r="A528" s="41"/>
      <c r="B528" s="42"/>
      <c r="C528" s="43"/>
      <c r="D528" s="234" t="s">
        <v>204</v>
      </c>
      <c r="E528" s="43"/>
      <c r="F528" s="235" t="s">
        <v>3084</v>
      </c>
      <c r="G528" s="43"/>
      <c r="H528" s="43"/>
      <c r="I528" s="236"/>
      <c r="J528" s="236"/>
      <c r="K528" s="43"/>
      <c r="L528" s="43"/>
      <c r="M528" s="47"/>
      <c r="N528" s="237"/>
      <c r="O528" s="238"/>
      <c r="P528" s="87"/>
      <c r="Q528" s="87"/>
      <c r="R528" s="87"/>
      <c r="S528" s="87"/>
      <c r="T528" s="87"/>
      <c r="U528" s="87"/>
      <c r="V528" s="87"/>
      <c r="W528" s="87"/>
      <c r="X528" s="88"/>
      <c r="Y528" s="41"/>
      <c r="Z528" s="41"/>
      <c r="AA528" s="41"/>
      <c r="AB528" s="41"/>
      <c r="AC528" s="41"/>
      <c r="AD528" s="41"/>
      <c r="AE528" s="41"/>
      <c r="AT528" s="20" t="s">
        <v>204</v>
      </c>
      <c r="AU528" s="20" t="s">
        <v>84</v>
      </c>
    </row>
    <row r="529" s="13" customFormat="1">
      <c r="A529" s="13"/>
      <c r="B529" s="239"/>
      <c r="C529" s="240"/>
      <c r="D529" s="241" t="s">
        <v>206</v>
      </c>
      <c r="E529" s="242" t="s">
        <v>20</v>
      </c>
      <c r="F529" s="243" t="s">
        <v>3125</v>
      </c>
      <c r="G529" s="240"/>
      <c r="H529" s="242" t="s">
        <v>20</v>
      </c>
      <c r="I529" s="244"/>
      <c r="J529" s="244"/>
      <c r="K529" s="240"/>
      <c r="L529" s="240"/>
      <c r="M529" s="245"/>
      <c r="N529" s="246"/>
      <c r="O529" s="247"/>
      <c r="P529" s="247"/>
      <c r="Q529" s="247"/>
      <c r="R529" s="247"/>
      <c r="S529" s="247"/>
      <c r="T529" s="247"/>
      <c r="U529" s="247"/>
      <c r="V529" s="247"/>
      <c r="W529" s="247"/>
      <c r="X529" s="248"/>
      <c r="Y529" s="13"/>
      <c r="Z529" s="13"/>
      <c r="AA529" s="13"/>
      <c r="AB529" s="13"/>
      <c r="AC529" s="13"/>
      <c r="AD529" s="13"/>
      <c r="AE529" s="13"/>
      <c r="AT529" s="249" t="s">
        <v>206</v>
      </c>
      <c r="AU529" s="249" t="s">
        <v>84</v>
      </c>
      <c r="AV529" s="13" t="s">
        <v>82</v>
      </c>
      <c r="AW529" s="13" t="s">
        <v>5</v>
      </c>
      <c r="AX529" s="13" t="s">
        <v>74</v>
      </c>
      <c r="AY529" s="249" t="s">
        <v>194</v>
      </c>
    </row>
    <row r="530" s="13" customFormat="1">
      <c r="A530" s="13"/>
      <c r="B530" s="239"/>
      <c r="C530" s="240"/>
      <c r="D530" s="241" t="s">
        <v>206</v>
      </c>
      <c r="E530" s="242" t="s">
        <v>20</v>
      </c>
      <c r="F530" s="243" t="s">
        <v>3085</v>
      </c>
      <c r="G530" s="240"/>
      <c r="H530" s="242" t="s">
        <v>20</v>
      </c>
      <c r="I530" s="244"/>
      <c r="J530" s="244"/>
      <c r="K530" s="240"/>
      <c r="L530" s="240"/>
      <c r="M530" s="245"/>
      <c r="N530" s="246"/>
      <c r="O530" s="247"/>
      <c r="P530" s="247"/>
      <c r="Q530" s="247"/>
      <c r="R530" s="247"/>
      <c r="S530" s="247"/>
      <c r="T530" s="247"/>
      <c r="U530" s="247"/>
      <c r="V530" s="247"/>
      <c r="W530" s="247"/>
      <c r="X530" s="248"/>
      <c r="Y530" s="13"/>
      <c r="Z530" s="13"/>
      <c r="AA530" s="13"/>
      <c r="AB530" s="13"/>
      <c r="AC530" s="13"/>
      <c r="AD530" s="13"/>
      <c r="AE530" s="13"/>
      <c r="AT530" s="249" t="s">
        <v>206</v>
      </c>
      <c r="AU530" s="249" t="s">
        <v>84</v>
      </c>
      <c r="AV530" s="13" t="s">
        <v>82</v>
      </c>
      <c r="AW530" s="13" t="s">
        <v>5</v>
      </c>
      <c r="AX530" s="13" t="s">
        <v>74</v>
      </c>
      <c r="AY530" s="249" t="s">
        <v>194</v>
      </c>
    </row>
    <row r="531" s="13" customFormat="1">
      <c r="A531" s="13"/>
      <c r="B531" s="239"/>
      <c r="C531" s="240"/>
      <c r="D531" s="241" t="s">
        <v>206</v>
      </c>
      <c r="E531" s="242" t="s">
        <v>20</v>
      </c>
      <c r="F531" s="243" t="s">
        <v>3299</v>
      </c>
      <c r="G531" s="240"/>
      <c r="H531" s="242" t="s">
        <v>20</v>
      </c>
      <c r="I531" s="244"/>
      <c r="J531" s="244"/>
      <c r="K531" s="240"/>
      <c r="L531" s="240"/>
      <c r="M531" s="245"/>
      <c r="N531" s="246"/>
      <c r="O531" s="247"/>
      <c r="P531" s="247"/>
      <c r="Q531" s="247"/>
      <c r="R531" s="247"/>
      <c r="S531" s="247"/>
      <c r="T531" s="247"/>
      <c r="U531" s="247"/>
      <c r="V531" s="247"/>
      <c r="W531" s="247"/>
      <c r="X531" s="248"/>
      <c r="Y531" s="13"/>
      <c r="Z531" s="13"/>
      <c r="AA531" s="13"/>
      <c r="AB531" s="13"/>
      <c r="AC531" s="13"/>
      <c r="AD531" s="13"/>
      <c r="AE531" s="13"/>
      <c r="AT531" s="249" t="s">
        <v>206</v>
      </c>
      <c r="AU531" s="249" t="s">
        <v>84</v>
      </c>
      <c r="AV531" s="13" t="s">
        <v>82</v>
      </c>
      <c r="AW531" s="13" t="s">
        <v>5</v>
      </c>
      <c r="AX531" s="13" t="s">
        <v>74</v>
      </c>
      <c r="AY531" s="249" t="s">
        <v>194</v>
      </c>
    </row>
    <row r="532" s="14" customFormat="1">
      <c r="A532" s="14"/>
      <c r="B532" s="250"/>
      <c r="C532" s="251"/>
      <c r="D532" s="241" t="s">
        <v>206</v>
      </c>
      <c r="E532" s="252" t="s">
        <v>20</v>
      </c>
      <c r="F532" s="253" t="s">
        <v>3300</v>
      </c>
      <c r="G532" s="251"/>
      <c r="H532" s="254">
        <v>27.300000000000001</v>
      </c>
      <c r="I532" s="255"/>
      <c r="J532" s="255"/>
      <c r="K532" s="251"/>
      <c r="L532" s="251"/>
      <c r="M532" s="256"/>
      <c r="N532" s="257"/>
      <c r="O532" s="258"/>
      <c r="P532" s="258"/>
      <c r="Q532" s="258"/>
      <c r="R532" s="258"/>
      <c r="S532" s="258"/>
      <c r="T532" s="258"/>
      <c r="U532" s="258"/>
      <c r="V532" s="258"/>
      <c r="W532" s="258"/>
      <c r="X532" s="259"/>
      <c r="Y532" s="14"/>
      <c r="Z532" s="14"/>
      <c r="AA532" s="14"/>
      <c r="AB532" s="14"/>
      <c r="AC532" s="14"/>
      <c r="AD532" s="14"/>
      <c r="AE532" s="14"/>
      <c r="AT532" s="260" t="s">
        <v>206</v>
      </c>
      <c r="AU532" s="260" t="s">
        <v>84</v>
      </c>
      <c r="AV532" s="14" t="s">
        <v>84</v>
      </c>
      <c r="AW532" s="14" t="s">
        <v>5</v>
      </c>
      <c r="AX532" s="14" t="s">
        <v>74</v>
      </c>
      <c r="AY532" s="260" t="s">
        <v>194</v>
      </c>
    </row>
    <row r="533" s="15" customFormat="1">
      <c r="A533" s="15"/>
      <c r="B533" s="261"/>
      <c r="C533" s="262"/>
      <c r="D533" s="241" t="s">
        <v>206</v>
      </c>
      <c r="E533" s="263" t="s">
        <v>20</v>
      </c>
      <c r="F533" s="264" t="s">
        <v>210</v>
      </c>
      <c r="G533" s="262"/>
      <c r="H533" s="265">
        <v>27.300000000000001</v>
      </c>
      <c r="I533" s="266"/>
      <c r="J533" s="266"/>
      <c r="K533" s="262"/>
      <c r="L533" s="262"/>
      <c r="M533" s="267"/>
      <c r="N533" s="268"/>
      <c r="O533" s="269"/>
      <c r="P533" s="269"/>
      <c r="Q533" s="269"/>
      <c r="R533" s="269"/>
      <c r="S533" s="269"/>
      <c r="T533" s="269"/>
      <c r="U533" s="269"/>
      <c r="V533" s="269"/>
      <c r="W533" s="269"/>
      <c r="X533" s="270"/>
      <c r="Y533" s="15"/>
      <c r="Z533" s="15"/>
      <c r="AA533" s="15"/>
      <c r="AB533" s="15"/>
      <c r="AC533" s="15"/>
      <c r="AD533" s="15"/>
      <c r="AE533" s="15"/>
      <c r="AT533" s="271" t="s">
        <v>206</v>
      </c>
      <c r="AU533" s="271" t="s">
        <v>84</v>
      </c>
      <c r="AV533" s="15" t="s">
        <v>202</v>
      </c>
      <c r="AW533" s="15" t="s">
        <v>5</v>
      </c>
      <c r="AX533" s="15" t="s">
        <v>82</v>
      </c>
      <c r="AY533" s="271" t="s">
        <v>194</v>
      </c>
    </row>
    <row r="534" s="12" customFormat="1" ht="25.92" customHeight="1">
      <c r="A534" s="12"/>
      <c r="B534" s="203"/>
      <c r="C534" s="204"/>
      <c r="D534" s="205" t="s">
        <v>73</v>
      </c>
      <c r="E534" s="206" t="s">
        <v>1297</v>
      </c>
      <c r="F534" s="206" t="s">
        <v>3088</v>
      </c>
      <c r="G534" s="204"/>
      <c r="H534" s="204"/>
      <c r="I534" s="207"/>
      <c r="J534" s="207"/>
      <c r="K534" s="208">
        <f>BK534</f>
        <v>0</v>
      </c>
      <c r="L534" s="204"/>
      <c r="M534" s="209"/>
      <c r="N534" s="210"/>
      <c r="O534" s="211"/>
      <c r="P534" s="211"/>
      <c r="Q534" s="212">
        <f>SUM(Q535:Q554)</f>
        <v>0</v>
      </c>
      <c r="R534" s="212">
        <f>SUM(R535:R554)</f>
        <v>0</v>
      </c>
      <c r="S534" s="211"/>
      <c r="T534" s="213">
        <f>SUM(T535:T554)</f>
        <v>0</v>
      </c>
      <c r="U534" s="211"/>
      <c r="V534" s="213">
        <f>SUM(V535:V554)</f>
        <v>0</v>
      </c>
      <c r="W534" s="211"/>
      <c r="X534" s="214">
        <f>SUM(X535:X554)</f>
        <v>0</v>
      </c>
      <c r="Y534" s="12"/>
      <c r="Z534" s="12"/>
      <c r="AA534" s="12"/>
      <c r="AB534" s="12"/>
      <c r="AC534" s="12"/>
      <c r="AD534" s="12"/>
      <c r="AE534" s="12"/>
      <c r="AR534" s="215" t="s">
        <v>202</v>
      </c>
      <c r="AT534" s="216" t="s">
        <v>73</v>
      </c>
      <c r="AU534" s="216" t="s">
        <v>74</v>
      </c>
      <c r="AY534" s="215" t="s">
        <v>194</v>
      </c>
      <c r="BK534" s="217">
        <f>SUM(BK535:BK554)</f>
        <v>0</v>
      </c>
    </row>
    <row r="535" s="2" customFormat="1" ht="24.15" customHeight="1">
      <c r="A535" s="41"/>
      <c r="B535" s="42"/>
      <c r="C535" s="220" t="s">
        <v>392</v>
      </c>
      <c r="D535" s="220" t="s">
        <v>197</v>
      </c>
      <c r="E535" s="221" t="s">
        <v>3301</v>
      </c>
      <c r="F535" s="222" t="s">
        <v>3302</v>
      </c>
      <c r="G535" s="223" t="s">
        <v>1301</v>
      </c>
      <c r="H535" s="224">
        <v>4</v>
      </c>
      <c r="I535" s="225"/>
      <c r="J535" s="225"/>
      <c r="K535" s="226">
        <f>ROUND(P535*H535,2)</f>
        <v>0</v>
      </c>
      <c r="L535" s="222" t="s">
        <v>201</v>
      </c>
      <c r="M535" s="47"/>
      <c r="N535" s="227" t="s">
        <v>20</v>
      </c>
      <c r="O535" s="228" t="s">
        <v>43</v>
      </c>
      <c r="P535" s="229">
        <f>I535+J535</f>
        <v>0</v>
      </c>
      <c r="Q535" s="229">
        <f>ROUND(I535*H535,2)</f>
        <v>0</v>
      </c>
      <c r="R535" s="229">
        <f>ROUND(J535*H535,2)</f>
        <v>0</v>
      </c>
      <c r="S535" s="87"/>
      <c r="T535" s="230">
        <f>S535*H535</f>
        <v>0</v>
      </c>
      <c r="U535" s="230">
        <v>0</v>
      </c>
      <c r="V535" s="230">
        <f>U535*H535</f>
        <v>0</v>
      </c>
      <c r="W535" s="230">
        <v>0</v>
      </c>
      <c r="X535" s="231">
        <f>W535*H535</f>
        <v>0</v>
      </c>
      <c r="Y535" s="41"/>
      <c r="Z535" s="41"/>
      <c r="AA535" s="41"/>
      <c r="AB535" s="41"/>
      <c r="AC535" s="41"/>
      <c r="AD535" s="41"/>
      <c r="AE535" s="41"/>
      <c r="AR535" s="232" t="s">
        <v>1302</v>
      </c>
      <c r="AT535" s="232" t="s">
        <v>197</v>
      </c>
      <c r="AU535" s="232" t="s">
        <v>82</v>
      </c>
      <c r="AY535" s="20" t="s">
        <v>194</v>
      </c>
      <c r="BE535" s="233">
        <f>IF(O535="základní",K535,0)</f>
        <v>0</v>
      </c>
      <c r="BF535" s="233">
        <f>IF(O535="snížená",K535,0)</f>
        <v>0</v>
      </c>
      <c r="BG535" s="233">
        <f>IF(O535="zákl. přenesená",K535,0)</f>
        <v>0</v>
      </c>
      <c r="BH535" s="233">
        <f>IF(O535="sníž. přenesená",K535,0)</f>
        <v>0</v>
      </c>
      <c r="BI535" s="233">
        <f>IF(O535="nulová",K535,0)</f>
        <v>0</v>
      </c>
      <c r="BJ535" s="20" t="s">
        <v>82</v>
      </c>
      <c r="BK535" s="233">
        <f>ROUND(P535*H535,2)</f>
        <v>0</v>
      </c>
      <c r="BL535" s="20" t="s">
        <v>1302</v>
      </c>
      <c r="BM535" s="232" t="s">
        <v>3303</v>
      </c>
    </row>
    <row r="536" s="2" customFormat="1">
      <c r="A536" s="41"/>
      <c r="B536" s="42"/>
      <c r="C536" s="43"/>
      <c r="D536" s="234" t="s">
        <v>204</v>
      </c>
      <c r="E536" s="43"/>
      <c r="F536" s="235" t="s">
        <v>3304</v>
      </c>
      <c r="G536" s="43"/>
      <c r="H536" s="43"/>
      <c r="I536" s="236"/>
      <c r="J536" s="236"/>
      <c r="K536" s="43"/>
      <c r="L536" s="43"/>
      <c r="M536" s="47"/>
      <c r="N536" s="237"/>
      <c r="O536" s="238"/>
      <c r="P536" s="87"/>
      <c r="Q536" s="87"/>
      <c r="R536" s="87"/>
      <c r="S536" s="87"/>
      <c r="T536" s="87"/>
      <c r="U536" s="87"/>
      <c r="V536" s="87"/>
      <c r="W536" s="87"/>
      <c r="X536" s="88"/>
      <c r="Y536" s="41"/>
      <c r="Z536" s="41"/>
      <c r="AA536" s="41"/>
      <c r="AB536" s="41"/>
      <c r="AC536" s="41"/>
      <c r="AD536" s="41"/>
      <c r="AE536" s="41"/>
      <c r="AT536" s="20" t="s">
        <v>204</v>
      </c>
      <c r="AU536" s="20" t="s">
        <v>82</v>
      </c>
    </row>
    <row r="537" s="13" customFormat="1">
      <c r="A537" s="13"/>
      <c r="B537" s="239"/>
      <c r="C537" s="240"/>
      <c r="D537" s="241" t="s">
        <v>206</v>
      </c>
      <c r="E537" s="242" t="s">
        <v>20</v>
      </c>
      <c r="F537" s="243" t="s">
        <v>3125</v>
      </c>
      <c r="G537" s="240"/>
      <c r="H537" s="242" t="s">
        <v>20</v>
      </c>
      <c r="I537" s="244"/>
      <c r="J537" s="244"/>
      <c r="K537" s="240"/>
      <c r="L537" s="240"/>
      <c r="M537" s="245"/>
      <c r="N537" s="246"/>
      <c r="O537" s="247"/>
      <c r="P537" s="247"/>
      <c r="Q537" s="247"/>
      <c r="R537" s="247"/>
      <c r="S537" s="247"/>
      <c r="T537" s="247"/>
      <c r="U537" s="247"/>
      <c r="V537" s="247"/>
      <c r="W537" s="247"/>
      <c r="X537" s="248"/>
      <c r="Y537" s="13"/>
      <c r="Z537" s="13"/>
      <c r="AA537" s="13"/>
      <c r="AB537" s="13"/>
      <c r="AC537" s="13"/>
      <c r="AD537" s="13"/>
      <c r="AE537" s="13"/>
      <c r="AT537" s="249" t="s">
        <v>206</v>
      </c>
      <c r="AU537" s="249" t="s">
        <v>82</v>
      </c>
      <c r="AV537" s="13" t="s">
        <v>82</v>
      </c>
      <c r="AW537" s="13" t="s">
        <v>5</v>
      </c>
      <c r="AX537" s="13" t="s">
        <v>74</v>
      </c>
      <c r="AY537" s="249" t="s">
        <v>194</v>
      </c>
    </row>
    <row r="538" s="13" customFormat="1">
      <c r="A538" s="13"/>
      <c r="B538" s="239"/>
      <c r="C538" s="240"/>
      <c r="D538" s="241" t="s">
        <v>206</v>
      </c>
      <c r="E538" s="242" t="s">
        <v>20</v>
      </c>
      <c r="F538" s="243" t="s">
        <v>3305</v>
      </c>
      <c r="G538" s="240"/>
      <c r="H538" s="242" t="s">
        <v>20</v>
      </c>
      <c r="I538" s="244"/>
      <c r="J538" s="244"/>
      <c r="K538" s="240"/>
      <c r="L538" s="240"/>
      <c r="M538" s="245"/>
      <c r="N538" s="246"/>
      <c r="O538" s="247"/>
      <c r="P538" s="247"/>
      <c r="Q538" s="247"/>
      <c r="R538" s="247"/>
      <c r="S538" s="247"/>
      <c r="T538" s="247"/>
      <c r="U538" s="247"/>
      <c r="V538" s="247"/>
      <c r="W538" s="247"/>
      <c r="X538" s="248"/>
      <c r="Y538" s="13"/>
      <c r="Z538" s="13"/>
      <c r="AA538" s="13"/>
      <c r="AB538" s="13"/>
      <c r="AC538" s="13"/>
      <c r="AD538" s="13"/>
      <c r="AE538" s="13"/>
      <c r="AT538" s="249" t="s">
        <v>206</v>
      </c>
      <c r="AU538" s="249" t="s">
        <v>82</v>
      </c>
      <c r="AV538" s="13" t="s">
        <v>82</v>
      </c>
      <c r="AW538" s="13" t="s">
        <v>5</v>
      </c>
      <c r="AX538" s="13" t="s">
        <v>74</v>
      </c>
      <c r="AY538" s="249" t="s">
        <v>194</v>
      </c>
    </row>
    <row r="539" s="13" customFormat="1">
      <c r="A539" s="13"/>
      <c r="B539" s="239"/>
      <c r="C539" s="240"/>
      <c r="D539" s="241" t="s">
        <v>206</v>
      </c>
      <c r="E539" s="242" t="s">
        <v>20</v>
      </c>
      <c r="F539" s="243" t="s">
        <v>3306</v>
      </c>
      <c r="G539" s="240"/>
      <c r="H539" s="242" t="s">
        <v>20</v>
      </c>
      <c r="I539" s="244"/>
      <c r="J539" s="244"/>
      <c r="K539" s="240"/>
      <c r="L539" s="240"/>
      <c r="M539" s="245"/>
      <c r="N539" s="246"/>
      <c r="O539" s="247"/>
      <c r="P539" s="247"/>
      <c r="Q539" s="247"/>
      <c r="R539" s="247"/>
      <c r="S539" s="247"/>
      <c r="T539" s="247"/>
      <c r="U539" s="247"/>
      <c r="V539" s="247"/>
      <c r="W539" s="247"/>
      <c r="X539" s="248"/>
      <c r="Y539" s="13"/>
      <c r="Z539" s="13"/>
      <c r="AA539" s="13"/>
      <c r="AB539" s="13"/>
      <c r="AC539" s="13"/>
      <c r="AD539" s="13"/>
      <c r="AE539" s="13"/>
      <c r="AT539" s="249" t="s">
        <v>206</v>
      </c>
      <c r="AU539" s="249" t="s">
        <v>82</v>
      </c>
      <c r="AV539" s="13" t="s">
        <v>82</v>
      </c>
      <c r="AW539" s="13" t="s">
        <v>5</v>
      </c>
      <c r="AX539" s="13" t="s">
        <v>74</v>
      </c>
      <c r="AY539" s="249" t="s">
        <v>194</v>
      </c>
    </row>
    <row r="540" s="14" customFormat="1">
      <c r="A540" s="14"/>
      <c r="B540" s="250"/>
      <c r="C540" s="251"/>
      <c r="D540" s="241" t="s">
        <v>206</v>
      </c>
      <c r="E540" s="252" t="s">
        <v>20</v>
      </c>
      <c r="F540" s="253" t="s">
        <v>202</v>
      </c>
      <c r="G540" s="251"/>
      <c r="H540" s="254">
        <v>4</v>
      </c>
      <c r="I540" s="255"/>
      <c r="J540" s="255"/>
      <c r="K540" s="251"/>
      <c r="L540" s="251"/>
      <c r="M540" s="256"/>
      <c r="N540" s="257"/>
      <c r="O540" s="258"/>
      <c r="P540" s="258"/>
      <c r="Q540" s="258"/>
      <c r="R540" s="258"/>
      <c r="S540" s="258"/>
      <c r="T540" s="258"/>
      <c r="U540" s="258"/>
      <c r="V540" s="258"/>
      <c r="W540" s="258"/>
      <c r="X540" s="259"/>
      <c r="Y540" s="14"/>
      <c r="Z540" s="14"/>
      <c r="AA540" s="14"/>
      <c r="AB540" s="14"/>
      <c r="AC540" s="14"/>
      <c r="AD540" s="14"/>
      <c r="AE540" s="14"/>
      <c r="AT540" s="260" t="s">
        <v>206</v>
      </c>
      <c r="AU540" s="260" t="s">
        <v>82</v>
      </c>
      <c r="AV540" s="14" t="s">
        <v>84</v>
      </c>
      <c r="AW540" s="14" t="s">
        <v>5</v>
      </c>
      <c r="AX540" s="14" t="s">
        <v>74</v>
      </c>
      <c r="AY540" s="260" t="s">
        <v>194</v>
      </c>
    </row>
    <row r="541" s="15" customFormat="1">
      <c r="A541" s="15"/>
      <c r="B541" s="261"/>
      <c r="C541" s="262"/>
      <c r="D541" s="241" t="s">
        <v>206</v>
      </c>
      <c r="E541" s="263" t="s">
        <v>20</v>
      </c>
      <c r="F541" s="264" t="s">
        <v>210</v>
      </c>
      <c r="G541" s="262"/>
      <c r="H541" s="265">
        <v>4</v>
      </c>
      <c r="I541" s="266"/>
      <c r="J541" s="266"/>
      <c r="K541" s="262"/>
      <c r="L541" s="262"/>
      <c r="M541" s="267"/>
      <c r="N541" s="268"/>
      <c r="O541" s="269"/>
      <c r="P541" s="269"/>
      <c r="Q541" s="269"/>
      <c r="R541" s="269"/>
      <c r="S541" s="269"/>
      <c r="T541" s="269"/>
      <c r="U541" s="269"/>
      <c r="V541" s="269"/>
      <c r="W541" s="269"/>
      <c r="X541" s="270"/>
      <c r="Y541" s="15"/>
      <c r="Z541" s="15"/>
      <c r="AA541" s="15"/>
      <c r="AB541" s="15"/>
      <c r="AC541" s="15"/>
      <c r="AD541" s="15"/>
      <c r="AE541" s="15"/>
      <c r="AT541" s="271" t="s">
        <v>206</v>
      </c>
      <c r="AU541" s="271" t="s">
        <v>82</v>
      </c>
      <c r="AV541" s="15" t="s">
        <v>202</v>
      </c>
      <c r="AW541" s="15" t="s">
        <v>5</v>
      </c>
      <c r="AX541" s="15" t="s">
        <v>82</v>
      </c>
      <c r="AY541" s="271" t="s">
        <v>194</v>
      </c>
    </row>
    <row r="542" s="2" customFormat="1" ht="24.15" customHeight="1">
      <c r="A542" s="41"/>
      <c r="B542" s="42"/>
      <c r="C542" s="220" t="s">
        <v>399</v>
      </c>
      <c r="D542" s="220" t="s">
        <v>197</v>
      </c>
      <c r="E542" s="221" t="s">
        <v>3089</v>
      </c>
      <c r="F542" s="222" t="s">
        <v>2947</v>
      </c>
      <c r="G542" s="223" t="s">
        <v>1301</v>
      </c>
      <c r="H542" s="224">
        <v>18</v>
      </c>
      <c r="I542" s="225"/>
      <c r="J542" s="225"/>
      <c r="K542" s="226">
        <f>ROUND(P542*H542,2)</f>
        <v>0</v>
      </c>
      <c r="L542" s="222" t="s">
        <v>201</v>
      </c>
      <c r="M542" s="47"/>
      <c r="N542" s="227" t="s">
        <v>20</v>
      </c>
      <c r="O542" s="228" t="s">
        <v>43</v>
      </c>
      <c r="P542" s="229">
        <f>I542+J542</f>
        <v>0</v>
      </c>
      <c r="Q542" s="229">
        <f>ROUND(I542*H542,2)</f>
        <v>0</v>
      </c>
      <c r="R542" s="229">
        <f>ROUND(J542*H542,2)</f>
        <v>0</v>
      </c>
      <c r="S542" s="87"/>
      <c r="T542" s="230">
        <f>S542*H542</f>
        <v>0</v>
      </c>
      <c r="U542" s="230">
        <v>0</v>
      </c>
      <c r="V542" s="230">
        <f>U542*H542</f>
        <v>0</v>
      </c>
      <c r="W542" s="230">
        <v>0</v>
      </c>
      <c r="X542" s="231">
        <f>W542*H542</f>
        <v>0</v>
      </c>
      <c r="Y542" s="41"/>
      <c r="Z542" s="41"/>
      <c r="AA542" s="41"/>
      <c r="AB542" s="41"/>
      <c r="AC542" s="41"/>
      <c r="AD542" s="41"/>
      <c r="AE542" s="41"/>
      <c r="AR542" s="232" t="s">
        <v>1302</v>
      </c>
      <c r="AT542" s="232" t="s">
        <v>197</v>
      </c>
      <c r="AU542" s="232" t="s">
        <v>82</v>
      </c>
      <c r="AY542" s="20" t="s">
        <v>194</v>
      </c>
      <c r="BE542" s="233">
        <f>IF(O542="základní",K542,0)</f>
        <v>0</v>
      </c>
      <c r="BF542" s="233">
        <f>IF(O542="snížená",K542,0)</f>
        <v>0</v>
      </c>
      <c r="BG542" s="233">
        <f>IF(O542="zákl. přenesená",K542,0)</f>
        <v>0</v>
      </c>
      <c r="BH542" s="233">
        <f>IF(O542="sníž. přenesená",K542,0)</f>
        <v>0</v>
      </c>
      <c r="BI542" s="233">
        <f>IF(O542="nulová",K542,0)</f>
        <v>0</v>
      </c>
      <c r="BJ542" s="20" t="s">
        <v>82</v>
      </c>
      <c r="BK542" s="233">
        <f>ROUND(P542*H542,2)</f>
        <v>0</v>
      </c>
      <c r="BL542" s="20" t="s">
        <v>1302</v>
      </c>
      <c r="BM542" s="232" t="s">
        <v>3307</v>
      </c>
    </row>
    <row r="543" s="2" customFormat="1">
      <c r="A543" s="41"/>
      <c r="B543" s="42"/>
      <c r="C543" s="43"/>
      <c r="D543" s="234" t="s">
        <v>204</v>
      </c>
      <c r="E543" s="43"/>
      <c r="F543" s="235" t="s">
        <v>3091</v>
      </c>
      <c r="G543" s="43"/>
      <c r="H543" s="43"/>
      <c r="I543" s="236"/>
      <c r="J543" s="236"/>
      <c r="K543" s="43"/>
      <c r="L543" s="43"/>
      <c r="M543" s="47"/>
      <c r="N543" s="237"/>
      <c r="O543" s="238"/>
      <c r="P543" s="87"/>
      <c r="Q543" s="87"/>
      <c r="R543" s="87"/>
      <c r="S543" s="87"/>
      <c r="T543" s="87"/>
      <c r="U543" s="87"/>
      <c r="V543" s="87"/>
      <c r="W543" s="87"/>
      <c r="X543" s="88"/>
      <c r="Y543" s="41"/>
      <c r="Z543" s="41"/>
      <c r="AA543" s="41"/>
      <c r="AB543" s="41"/>
      <c r="AC543" s="41"/>
      <c r="AD543" s="41"/>
      <c r="AE543" s="41"/>
      <c r="AT543" s="20" t="s">
        <v>204</v>
      </c>
      <c r="AU543" s="20" t="s">
        <v>82</v>
      </c>
    </row>
    <row r="544" s="13" customFormat="1">
      <c r="A544" s="13"/>
      <c r="B544" s="239"/>
      <c r="C544" s="240"/>
      <c r="D544" s="241" t="s">
        <v>206</v>
      </c>
      <c r="E544" s="242" t="s">
        <v>20</v>
      </c>
      <c r="F544" s="243" t="s">
        <v>3125</v>
      </c>
      <c r="G544" s="240"/>
      <c r="H544" s="242" t="s">
        <v>20</v>
      </c>
      <c r="I544" s="244"/>
      <c r="J544" s="244"/>
      <c r="K544" s="240"/>
      <c r="L544" s="240"/>
      <c r="M544" s="245"/>
      <c r="N544" s="246"/>
      <c r="O544" s="247"/>
      <c r="P544" s="247"/>
      <c r="Q544" s="247"/>
      <c r="R544" s="247"/>
      <c r="S544" s="247"/>
      <c r="T544" s="247"/>
      <c r="U544" s="247"/>
      <c r="V544" s="247"/>
      <c r="W544" s="247"/>
      <c r="X544" s="248"/>
      <c r="Y544" s="13"/>
      <c r="Z544" s="13"/>
      <c r="AA544" s="13"/>
      <c r="AB544" s="13"/>
      <c r="AC544" s="13"/>
      <c r="AD544" s="13"/>
      <c r="AE544" s="13"/>
      <c r="AT544" s="249" t="s">
        <v>206</v>
      </c>
      <c r="AU544" s="249" t="s">
        <v>82</v>
      </c>
      <c r="AV544" s="13" t="s">
        <v>82</v>
      </c>
      <c r="AW544" s="13" t="s">
        <v>5</v>
      </c>
      <c r="AX544" s="13" t="s">
        <v>74</v>
      </c>
      <c r="AY544" s="249" t="s">
        <v>194</v>
      </c>
    </row>
    <row r="545" s="13" customFormat="1">
      <c r="A545" s="13"/>
      <c r="B545" s="239"/>
      <c r="C545" s="240"/>
      <c r="D545" s="241" t="s">
        <v>206</v>
      </c>
      <c r="E545" s="242" t="s">
        <v>20</v>
      </c>
      <c r="F545" s="243" t="s">
        <v>3002</v>
      </c>
      <c r="G545" s="240"/>
      <c r="H545" s="242" t="s">
        <v>20</v>
      </c>
      <c r="I545" s="244"/>
      <c r="J545" s="244"/>
      <c r="K545" s="240"/>
      <c r="L545" s="240"/>
      <c r="M545" s="245"/>
      <c r="N545" s="246"/>
      <c r="O545" s="247"/>
      <c r="P545" s="247"/>
      <c r="Q545" s="247"/>
      <c r="R545" s="247"/>
      <c r="S545" s="247"/>
      <c r="T545" s="247"/>
      <c r="U545" s="247"/>
      <c r="V545" s="247"/>
      <c r="W545" s="247"/>
      <c r="X545" s="248"/>
      <c r="Y545" s="13"/>
      <c r="Z545" s="13"/>
      <c r="AA545" s="13"/>
      <c r="AB545" s="13"/>
      <c r="AC545" s="13"/>
      <c r="AD545" s="13"/>
      <c r="AE545" s="13"/>
      <c r="AT545" s="249" t="s">
        <v>206</v>
      </c>
      <c r="AU545" s="249" t="s">
        <v>82</v>
      </c>
      <c r="AV545" s="13" t="s">
        <v>82</v>
      </c>
      <c r="AW545" s="13" t="s">
        <v>5</v>
      </c>
      <c r="AX545" s="13" t="s">
        <v>74</v>
      </c>
      <c r="AY545" s="249" t="s">
        <v>194</v>
      </c>
    </row>
    <row r="546" s="13" customFormat="1">
      <c r="A546" s="13"/>
      <c r="B546" s="239"/>
      <c r="C546" s="240"/>
      <c r="D546" s="241" t="s">
        <v>206</v>
      </c>
      <c r="E546" s="242" t="s">
        <v>20</v>
      </c>
      <c r="F546" s="243" t="s">
        <v>3092</v>
      </c>
      <c r="G546" s="240"/>
      <c r="H546" s="242" t="s">
        <v>20</v>
      </c>
      <c r="I546" s="244"/>
      <c r="J546" s="244"/>
      <c r="K546" s="240"/>
      <c r="L546" s="240"/>
      <c r="M546" s="245"/>
      <c r="N546" s="246"/>
      <c r="O546" s="247"/>
      <c r="P546" s="247"/>
      <c r="Q546" s="247"/>
      <c r="R546" s="247"/>
      <c r="S546" s="247"/>
      <c r="T546" s="247"/>
      <c r="U546" s="247"/>
      <c r="V546" s="247"/>
      <c r="W546" s="247"/>
      <c r="X546" s="248"/>
      <c r="Y546" s="13"/>
      <c r="Z546" s="13"/>
      <c r="AA546" s="13"/>
      <c r="AB546" s="13"/>
      <c r="AC546" s="13"/>
      <c r="AD546" s="13"/>
      <c r="AE546" s="13"/>
      <c r="AT546" s="249" t="s">
        <v>206</v>
      </c>
      <c r="AU546" s="249" t="s">
        <v>82</v>
      </c>
      <c r="AV546" s="13" t="s">
        <v>82</v>
      </c>
      <c r="AW546" s="13" t="s">
        <v>5</v>
      </c>
      <c r="AX546" s="13" t="s">
        <v>74</v>
      </c>
      <c r="AY546" s="249" t="s">
        <v>194</v>
      </c>
    </row>
    <row r="547" s="14" customFormat="1">
      <c r="A547" s="14"/>
      <c r="B547" s="250"/>
      <c r="C547" s="251"/>
      <c r="D547" s="241" t="s">
        <v>206</v>
      </c>
      <c r="E547" s="252" t="s">
        <v>20</v>
      </c>
      <c r="F547" s="253" t="s">
        <v>84</v>
      </c>
      <c r="G547" s="251"/>
      <c r="H547" s="254">
        <v>2</v>
      </c>
      <c r="I547" s="255"/>
      <c r="J547" s="255"/>
      <c r="K547" s="251"/>
      <c r="L547" s="251"/>
      <c r="M547" s="256"/>
      <c r="N547" s="257"/>
      <c r="O547" s="258"/>
      <c r="P547" s="258"/>
      <c r="Q547" s="258"/>
      <c r="R547" s="258"/>
      <c r="S547" s="258"/>
      <c r="T547" s="258"/>
      <c r="U547" s="258"/>
      <c r="V547" s="258"/>
      <c r="W547" s="258"/>
      <c r="X547" s="259"/>
      <c r="Y547" s="14"/>
      <c r="Z547" s="14"/>
      <c r="AA547" s="14"/>
      <c r="AB547" s="14"/>
      <c r="AC547" s="14"/>
      <c r="AD547" s="14"/>
      <c r="AE547" s="14"/>
      <c r="AT547" s="260" t="s">
        <v>206</v>
      </c>
      <c r="AU547" s="260" t="s">
        <v>82</v>
      </c>
      <c r="AV547" s="14" t="s">
        <v>84</v>
      </c>
      <c r="AW547" s="14" t="s">
        <v>5</v>
      </c>
      <c r="AX547" s="14" t="s">
        <v>74</v>
      </c>
      <c r="AY547" s="260" t="s">
        <v>194</v>
      </c>
    </row>
    <row r="548" s="13" customFormat="1">
      <c r="A548" s="13"/>
      <c r="B548" s="239"/>
      <c r="C548" s="240"/>
      <c r="D548" s="241" t="s">
        <v>206</v>
      </c>
      <c r="E548" s="242" t="s">
        <v>20</v>
      </c>
      <c r="F548" s="243" t="s">
        <v>3093</v>
      </c>
      <c r="G548" s="240"/>
      <c r="H548" s="242" t="s">
        <v>20</v>
      </c>
      <c r="I548" s="244"/>
      <c r="J548" s="244"/>
      <c r="K548" s="240"/>
      <c r="L548" s="240"/>
      <c r="M548" s="245"/>
      <c r="N548" s="246"/>
      <c r="O548" s="247"/>
      <c r="P548" s="247"/>
      <c r="Q548" s="247"/>
      <c r="R548" s="247"/>
      <c r="S548" s="247"/>
      <c r="T548" s="247"/>
      <c r="U548" s="247"/>
      <c r="V548" s="247"/>
      <c r="W548" s="247"/>
      <c r="X548" s="248"/>
      <c r="Y548" s="13"/>
      <c r="Z548" s="13"/>
      <c r="AA548" s="13"/>
      <c r="AB548" s="13"/>
      <c r="AC548" s="13"/>
      <c r="AD548" s="13"/>
      <c r="AE548" s="13"/>
      <c r="AT548" s="249" t="s">
        <v>206</v>
      </c>
      <c r="AU548" s="249" t="s">
        <v>82</v>
      </c>
      <c r="AV548" s="13" t="s">
        <v>82</v>
      </c>
      <c r="AW548" s="13" t="s">
        <v>5</v>
      </c>
      <c r="AX548" s="13" t="s">
        <v>74</v>
      </c>
      <c r="AY548" s="249" t="s">
        <v>194</v>
      </c>
    </row>
    <row r="549" s="13" customFormat="1">
      <c r="A549" s="13"/>
      <c r="B549" s="239"/>
      <c r="C549" s="240"/>
      <c r="D549" s="241" t="s">
        <v>206</v>
      </c>
      <c r="E549" s="242" t="s">
        <v>20</v>
      </c>
      <c r="F549" s="243" t="s">
        <v>3125</v>
      </c>
      <c r="G549" s="240"/>
      <c r="H549" s="242" t="s">
        <v>20</v>
      </c>
      <c r="I549" s="244"/>
      <c r="J549" s="244"/>
      <c r="K549" s="240"/>
      <c r="L549" s="240"/>
      <c r="M549" s="245"/>
      <c r="N549" s="246"/>
      <c r="O549" s="247"/>
      <c r="P549" s="247"/>
      <c r="Q549" s="247"/>
      <c r="R549" s="247"/>
      <c r="S549" s="247"/>
      <c r="T549" s="247"/>
      <c r="U549" s="247"/>
      <c r="V549" s="247"/>
      <c r="W549" s="247"/>
      <c r="X549" s="248"/>
      <c r="Y549" s="13"/>
      <c r="Z549" s="13"/>
      <c r="AA549" s="13"/>
      <c r="AB549" s="13"/>
      <c r="AC549" s="13"/>
      <c r="AD549" s="13"/>
      <c r="AE549" s="13"/>
      <c r="AT549" s="249" t="s">
        <v>206</v>
      </c>
      <c r="AU549" s="249" t="s">
        <v>82</v>
      </c>
      <c r="AV549" s="13" t="s">
        <v>82</v>
      </c>
      <c r="AW549" s="13" t="s">
        <v>5</v>
      </c>
      <c r="AX549" s="13" t="s">
        <v>74</v>
      </c>
      <c r="AY549" s="249" t="s">
        <v>194</v>
      </c>
    </row>
    <row r="550" s="13" customFormat="1">
      <c r="A550" s="13"/>
      <c r="B550" s="239"/>
      <c r="C550" s="240"/>
      <c r="D550" s="241" t="s">
        <v>206</v>
      </c>
      <c r="E550" s="242" t="s">
        <v>20</v>
      </c>
      <c r="F550" s="243" t="s">
        <v>3002</v>
      </c>
      <c r="G550" s="240"/>
      <c r="H550" s="242" t="s">
        <v>20</v>
      </c>
      <c r="I550" s="244"/>
      <c r="J550" s="244"/>
      <c r="K550" s="240"/>
      <c r="L550" s="240"/>
      <c r="M550" s="245"/>
      <c r="N550" s="246"/>
      <c r="O550" s="247"/>
      <c r="P550" s="247"/>
      <c r="Q550" s="247"/>
      <c r="R550" s="247"/>
      <c r="S550" s="247"/>
      <c r="T550" s="247"/>
      <c r="U550" s="247"/>
      <c r="V550" s="247"/>
      <c r="W550" s="247"/>
      <c r="X550" s="248"/>
      <c r="Y550" s="13"/>
      <c r="Z550" s="13"/>
      <c r="AA550" s="13"/>
      <c r="AB550" s="13"/>
      <c r="AC550" s="13"/>
      <c r="AD550" s="13"/>
      <c r="AE550" s="13"/>
      <c r="AT550" s="249" t="s">
        <v>206</v>
      </c>
      <c r="AU550" s="249" t="s">
        <v>82</v>
      </c>
      <c r="AV550" s="13" t="s">
        <v>82</v>
      </c>
      <c r="AW550" s="13" t="s">
        <v>5</v>
      </c>
      <c r="AX550" s="13" t="s">
        <v>74</v>
      </c>
      <c r="AY550" s="249" t="s">
        <v>194</v>
      </c>
    </row>
    <row r="551" s="13" customFormat="1">
      <c r="A551" s="13"/>
      <c r="B551" s="239"/>
      <c r="C551" s="240"/>
      <c r="D551" s="241" t="s">
        <v>206</v>
      </c>
      <c r="E551" s="242" t="s">
        <v>20</v>
      </c>
      <c r="F551" s="243" t="s">
        <v>3094</v>
      </c>
      <c r="G551" s="240"/>
      <c r="H551" s="242" t="s">
        <v>20</v>
      </c>
      <c r="I551" s="244"/>
      <c r="J551" s="244"/>
      <c r="K551" s="240"/>
      <c r="L551" s="240"/>
      <c r="M551" s="245"/>
      <c r="N551" s="246"/>
      <c r="O551" s="247"/>
      <c r="P551" s="247"/>
      <c r="Q551" s="247"/>
      <c r="R551" s="247"/>
      <c r="S551" s="247"/>
      <c r="T551" s="247"/>
      <c r="U551" s="247"/>
      <c r="V551" s="247"/>
      <c r="W551" s="247"/>
      <c r="X551" s="248"/>
      <c r="Y551" s="13"/>
      <c r="Z551" s="13"/>
      <c r="AA551" s="13"/>
      <c r="AB551" s="13"/>
      <c r="AC551" s="13"/>
      <c r="AD551" s="13"/>
      <c r="AE551" s="13"/>
      <c r="AT551" s="249" t="s">
        <v>206</v>
      </c>
      <c r="AU551" s="249" t="s">
        <v>82</v>
      </c>
      <c r="AV551" s="13" t="s">
        <v>82</v>
      </c>
      <c r="AW551" s="13" t="s">
        <v>5</v>
      </c>
      <c r="AX551" s="13" t="s">
        <v>74</v>
      </c>
      <c r="AY551" s="249" t="s">
        <v>194</v>
      </c>
    </row>
    <row r="552" s="14" customFormat="1">
      <c r="A552" s="14"/>
      <c r="B552" s="250"/>
      <c r="C552" s="251"/>
      <c r="D552" s="241" t="s">
        <v>206</v>
      </c>
      <c r="E552" s="252" t="s">
        <v>20</v>
      </c>
      <c r="F552" s="253" t="s">
        <v>289</v>
      </c>
      <c r="G552" s="251"/>
      <c r="H552" s="254">
        <v>16</v>
      </c>
      <c r="I552" s="255"/>
      <c r="J552" s="255"/>
      <c r="K552" s="251"/>
      <c r="L552" s="251"/>
      <c r="M552" s="256"/>
      <c r="N552" s="257"/>
      <c r="O552" s="258"/>
      <c r="P552" s="258"/>
      <c r="Q552" s="258"/>
      <c r="R552" s="258"/>
      <c r="S552" s="258"/>
      <c r="T552" s="258"/>
      <c r="U552" s="258"/>
      <c r="V552" s="258"/>
      <c r="W552" s="258"/>
      <c r="X552" s="259"/>
      <c r="Y552" s="14"/>
      <c r="Z552" s="14"/>
      <c r="AA552" s="14"/>
      <c r="AB552" s="14"/>
      <c r="AC552" s="14"/>
      <c r="AD552" s="14"/>
      <c r="AE552" s="14"/>
      <c r="AT552" s="260" t="s">
        <v>206</v>
      </c>
      <c r="AU552" s="260" t="s">
        <v>82</v>
      </c>
      <c r="AV552" s="14" t="s">
        <v>84</v>
      </c>
      <c r="AW552" s="14" t="s">
        <v>5</v>
      </c>
      <c r="AX552" s="14" t="s">
        <v>74</v>
      </c>
      <c r="AY552" s="260" t="s">
        <v>194</v>
      </c>
    </row>
    <row r="553" s="13" customFormat="1">
      <c r="A553" s="13"/>
      <c r="B553" s="239"/>
      <c r="C553" s="240"/>
      <c r="D553" s="241" t="s">
        <v>206</v>
      </c>
      <c r="E553" s="242" t="s">
        <v>20</v>
      </c>
      <c r="F553" s="243" t="s">
        <v>3093</v>
      </c>
      <c r="G553" s="240"/>
      <c r="H553" s="242" t="s">
        <v>20</v>
      </c>
      <c r="I553" s="244"/>
      <c r="J553" s="244"/>
      <c r="K553" s="240"/>
      <c r="L553" s="240"/>
      <c r="M553" s="245"/>
      <c r="N553" s="246"/>
      <c r="O553" s="247"/>
      <c r="P553" s="247"/>
      <c r="Q553" s="247"/>
      <c r="R553" s="247"/>
      <c r="S553" s="247"/>
      <c r="T553" s="247"/>
      <c r="U553" s="247"/>
      <c r="V553" s="247"/>
      <c r="W553" s="247"/>
      <c r="X553" s="248"/>
      <c r="Y553" s="13"/>
      <c r="Z553" s="13"/>
      <c r="AA553" s="13"/>
      <c r="AB553" s="13"/>
      <c r="AC553" s="13"/>
      <c r="AD553" s="13"/>
      <c r="AE553" s="13"/>
      <c r="AT553" s="249" t="s">
        <v>206</v>
      </c>
      <c r="AU553" s="249" t="s">
        <v>82</v>
      </c>
      <c r="AV553" s="13" t="s">
        <v>82</v>
      </c>
      <c r="AW553" s="13" t="s">
        <v>5</v>
      </c>
      <c r="AX553" s="13" t="s">
        <v>74</v>
      </c>
      <c r="AY553" s="249" t="s">
        <v>194</v>
      </c>
    </row>
    <row r="554" s="15" customFormat="1">
      <c r="A554" s="15"/>
      <c r="B554" s="261"/>
      <c r="C554" s="262"/>
      <c r="D554" s="241" t="s">
        <v>206</v>
      </c>
      <c r="E554" s="263" t="s">
        <v>20</v>
      </c>
      <c r="F554" s="264" t="s">
        <v>210</v>
      </c>
      <c r="G554" s="262"/>
      <c r="H554" s="265">
        <v>18</v>
      </c>
      <c r="I554" s="266"/>
      <c r="J554" s="266"/>
      <c r="K554" s="262"/>
      <c r="L554" s="262"/>
      <c r="M554" s="267"/>
      <c r="N554" s="298"/>
      <c r="O554" s="299"/>
      <c r="P554" s="299"/>
      <c r="Q554" s="299"/>
      <c r="R554" s="299"/>
      <c r="S554" s="299"/>
      <c r="T554" s="299"/>
      <c r="U554" s="299"/>
      <c r="V554" s="299"/>
      <c r="W554" s="299"/>
      <c r="X554" s="300"/>
      <c r="Y554" s="15"/>
      <c r="Z554" s="15"/>
      <c r="AA554" s="15"/>
      <c r="AB554" s="15"/>
      <c r="AC554" s="15"/>
      <c r="AD554" s="15"/>
      <c r="AE554" s="15"/>
      <c r="AT554" s="271" t="s">
        <v>206</v>
      </c>
      <c r="AU554" s="271" t="s">
        <v>82</v>
      </c>
      <c r="AV554" s="15" t="s">
        <v>202</v>
      </c>
      <c r="AW554" s="15" t="s">
        <v>5</v>
      </c>
      <c r="AX554" s="15" t="s">
        <v>82</v>
      </c>
      <c r="AY554" s="271" t="s">
        <v>194</v>
      </c>
    </row>
    <row r="555" s="2" customFormat="1" ht="6.96" customHeight="1">
      <c r="A555" s="41"/>
      <c r="B555" s="62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47"/>
      <c r="N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</row>
  </sheetData>
  <sheetProtection sheet="1" autoFilter="0" formatColumns="0" formatRows="0" objects="1" scenarios="1" spinCount="100000" saltValue="gbf+URHdHUMgqZsO3m3ZnZqL2nQcuy+JN8KlWvuO6Oxmn283whORh7j1nZ1Aw883GAlyu7U1PxJnIuE/0io7PA==" hashValue="pIJzYEtJCh+j2ZNgu5hhU/oaMKoK8z1tVhD5d8R6278/yYfU4evD6YcgUmIOr1o3GgttjSqT+7KrljBYyL+zag==" algorithmName="SHA-512" password="CC35"/>
  <autoFilter ref="C94:L554"/>
  <mergeCells count="9">
    <mergeCell ref="E7:H7"/>
    <mergeCell ref="E9:H9"/>
    <mergeCell ref="E18:H18"/>
    <mergeCell ref="E27:H27"/>
    <mergeCell ref="E50:H50"/>
    <mergeCell ref="E52:H52"/>
    <mergeCell ref="E85:H85"/>
    <mergeCell ref="E87:H87"/>
    <mergeCell ref="M2:Z2"/>
  </mergeCells>
  <hyperlinks>
    <hyperlink ref="F99" r:id="rId1" display="https://podminky.urs.cz/item/CS_URS_2025_01/111111312"/>
    <hyperlink ref="F107" r:id="rId2" display="https://podminky.urs.cz/item/CS_URS_2025_01/111212211"/>
    <hyperlink ref="F115" r:id="rId3" display="https://podminky.urs.cz/item/CS_URS_2025_01/113106121"/>
    <hyperlink ref="F123" r:id="rId4" display="https://podminky.urs.cz/item/CS_URS_2025_01/113107123"/>
    <hyperlink ref="F143" r:id="rId5" display="https://podminky.urs.cz/item/CS_URS_2025_01/113107130"/>
    <hyperlink ref="F155" r:id="rId6" display="https://podminky.urs.cz/item/CS_URS_2025_01/941111111"/>
    <hyperlink ref="F162" r:id="rId7" display="https://podminky.urs.cz/item/CS_URS_2025_01/941111211"/>
    <hyperlink ref="F170" r:id="rId8" display="https://podminky.urs.cz/item/CS_URS_2025_01/941111811"/>
    <hyperlink ref="F177" r:id="rId9" display="https://podminky.urs.cz/item/CS_URS_2025_01/949101111"/>
    <hyperlink ref="F185" r:id="rId10" display="https://podminky.urs.cz/item/CS_URS_2025_01/961044111"/>
    <hyperlink ref="F198" r:id="rId11" display="https://podminky.urs.cz/item/CS_URS_2025_01/961055111"/>
    <hyperlink ref="F205" r:id="rId12" display="https://podminky.urs.cz/item/CS_URS_2025_01/962031133"/>
    <hyperlink ref="F216" r:id="rId13" display="https://podminky.urs.cz/item/CS_URS_2025_01/962032231"/>
    <hyperlink ref="F227" r:id="rId14" display="https://podminky.urs.cz/item/CS_URS_2025_01/962032631"/>
    <hyperlink ref="F238" r:id="rId15" display="https://podminky.urs.cz/item/CS_URS_2025_01/962032691"/>
    <hyperlink ref="F249" r:id="rId16" display="https://podminky.urs.cz/item/CS_URS_2025_01/963042819"/>
    <hyperlink ref="F267" r:id="rId17" display="https://podminky.urs.cz/item/CS_URS_2025_01/964061321"/>
    <hyperlink ref="F273" r:id="rId18" display="https://podminky.urs.cz/item/CS_URS_2025_01/965045112"/>
    <hyperlink ref="F281" r:id="rId19" display="https://podminky.urs.cz/item/CS_URS_2025_01/965045113"/>
    <hyperlink ref="F289" r:id="rId20" display="https://podminky.urs.cz/item/CS_URS_2025_01/965082933"/>
    <hyperlink ref="F296" r:id="rId21" display="https://podminky.urs.cz/item/CS_URS_2025_01/968062355"/>
    <hyperlink ref="F303" r:id="rId22" display="https://podminky.urs.cz/item/CS_URS_2025_01/968072455"/>
    <hyperlink ref="F311" r:id="rId23" display="https://podminky.urs.cz/item/CS_URS_2025_01/997013151"/>
    <hyperlink ref="F313" r:id="rId24" display="https://podminky.urs.cz/item/CS_URS_2025_01/997013501"/>
    <hyperlink ref="F315" r:id="rId25" display="https://podminky.urs.cz/item/CS_URS_2025_01/997013509"/>
    <hyperlink ref="F318" r:id="rId26" display="https://podminky.urs.cz/item/CS_URS_2025_01/997013601"/>
    <hyperlink ref="F333" r:id="rId27" display="https://podminky.urs.cz/item/CS_URS_2025_01/997013602"/>
    <hyperlink ref="F338" r:id="rId28" display="https://podminky.urs.cz/item/CS_URS_2025_01/997013603"/>
    <hyperlink ref="F349" r:id="rId29" display="https://podminky.urs.cz/item/CS_URS_2025_01/997013631"/>
    <hyperlink ref="F362" r:id="rId30" display="https://podminky.urs.cz/item/CS_URS_2025_01/997013655"/>
    <hyperlink ref="F371" r:id="rId31" display="https://podminky.urs.cz/item/CS_URS_2025_01/997013811"/>
    <hyperlink ref="F396" r:id="rId32" display="https://podminky.urs.cz/item/CS_URS_2025_01/997013813"/>
    <hyperlink ref="F401" r:id="rId33" display="https://podminky.urs.cz/item/CS_URS_2025_01/997013814"/>
    <hyperlink ref="F408" r:id="rId34" display="https://podminky.urs.cz/item/CS_URS_2025_01/712440831"/>
    <hyperlink ref="F416" r:id="rId35" display="https://podminky.urs.cz/item/CS_URS_2025_01/762331812"/>
    <hyperlink ref="F434" r:id="rId36" display="https://podminky.urs.cz/item/CS_URS_2025_01/762341811"/>
    <hyperlink ref="F441" r:id="rId37" display="https://podminky.urs.cz/item/CS_URS_2025_01/762822820"/>
    <hyperlink ref="F449" r:id="rId38" display="https://podminky.urs.cz/item/CS_URS_2025_01/762841812"/>
    <hyperlink ref="F457" r:id="rId39" display="https://podminky.urs.cz/item/CS_URS_2025_01/764002851"/>
    <hyperlink ref="F464" r:id="rId40" display="https://podminky.urs.cz/item/CS_URS_2025_01/764004801"/>
    <hyperlink ref="F471" r:id="rId41" display="https://podminky.urs.cz/item/CS_URS_2025_01/764004861"/>
    <hyperlink ref="F479" r:id="rId42" display="https://podminky.urs.cz/item/CS_URS_2025_01/766421821"/>
    <hyperlink ref="F486" r:id="rId43" display="https://podminky.urs.cz/item/CS_URS_2025_01/766421822"/>
    <hyperlink ref="F493" r:id="rId44" display="https://podminky.urs.cz/item/CS_URS_2025_01/766691911"/>
    <hyperlink ref="F500" r:id="rId45" display="https://podminky.urs.cz/item/CS_URS_2025_01/766691914"/>
    <hyperlink ref="F508" r:id="rId46" display="https://podminky.urs.cz/item/CS_URS_2025_01/767661811"/>
    <hyperlink ref="F520" r:id="rId47" display="https://podminky.urs.cz/item/CS_URS_2025_01/775511800"/>
    <hyperlink ref="F528" r:id="rId48" display="https://podminky.urs.cz/item/CS_URS_2025_01/776201812"/>
    <hyperlink ref="F536" r:id="rId49" display="https://podminky.urs.cz/item/CS_URS_2025_01/HZS2111"/>
    <hyperlink ref="F543" r:id="rId50" display="https://podminky.urs.cz/item/CS_URS_2025_01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151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3"/>
      <c r="AT3" s="20" t="s">
        <v>84</v>
      </c>
    </row>
    <row r="4" s="1" customFormat="1" ht="24.96" customHeight="1">
      <c r="B4" s="23"/>
      <c r="D4" s="146" t="s">
        <v>152</v>
      </c>
      <c r="M4" s="23"/>
      <c r="N4" s="147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48" t="s">
        <v>17</v>
      </c>
      <c r="M6" s="23"/>
    </row>
    <row r="7" s="1" customFormat="1" ht="16.5" customHeight="1">
      <c r="B7" s="23"/>
      <c r="E7" s="149" t="str">
        <f>'Rekapitulace stavby'!K6</f>
        <v>Revitalizace zahrady Benediktinského opatství</v>
      </c>
      <c r="F7" s="148"/>
      <c r="G7" s="148"/>
      <c r="H7" s="148"/>
      <c r="M7" s="23"/>
    </row>
    <row r="8" s="2" customFormat="1" ht="12" customHeight="1">
      <c r="A8" s="41"/>
      <c r="B8" s="47"/>
      <c r="C8" s="41"/>
      <c r="D8" s="148" t="s">
        <v>153</v>
      </c>
      <c r="E8" s="41"/>
      <c r="F8" s="41"/>
      <c r="G8" s="41"/>
      <c r="H8" s="41"/>
      <c r="I8" s="41"/>
      <c r="J8" s="41"/>
      <c r="K8" s="41"/>
      <c r="L8" s="41"/>
      <c r="M8" s="15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1" t="s">
        <v>3308</v>
      </c>
      <c r="F9" s="41"/>
      <c r="G9" s="41"/>
      <c r="H9" s="41"/>
      <c r="I9" s="41"/>
      <c r="J9" s="41"/>
      <c r="K9" s="41"/>
      <c r="L9" s="41"/>
      <c r="M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8" t="s">
        <v>19</v>
      </c>
      <c r="E11" s="41"/>
      <c r="F11" s="139" t="s">
        <v>20</v>
      </c>
      <c r="G11" s="41"/>
      <c r="H11" s="41"/>
      <c r="I11" s="148" t="s">
        <v>21</v>
      </c>
      <c r="J11" s="139" t="s">
        <v>20</v>
      </c>
      <c r="K11" s="41"/>
      <c r="L11" s="41"/>
      <c r="M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8" t="s">
        <v>22</v>
      </c>
      <c r="E12" s="41"/>
      <c r="F12" s="139" t="s">
        <v>23</v>
      </c>
      <c r="G12" s="41"/>
      <c r="H12" s="41"/>
      <c r="I12" s="148" t="s">
        <v>24</v>
      </c>
      <c r="J12" s="152" t="str">
        <f>'Rekapitulace stavby'!AN8</f>
        <v>5. 6. 2025</v>
      </c>
      <c r="K12" s="41"/>
      <c r="L12" s="41"/>
      <c r="M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8" t="s">
        <v>26</v>
      </c>
      <c r="E14" s="41"/>
      <c r="F14" s="41"/>
      <c r="G14" s="41"/>
      <c r="H14" s="41"/>
      <c r="I14" s="148" t="s">
        <v>27</v>
      </c>
      <c r="J14" s="139" t="s">
        <v>20</v>
      </c>
      <c r="K14" s="41"/>
      <c r="L14" s="41"/>
      <c r="M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48" t="s">
        <v>29</v>
      </c>
      <c r="J15" s="139" t="s">
        <v>20</v>
      </c>
      <c r="K15" s="41"/>
      <c r="L15" s="41"/>
      <c r="M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8" t="s">
        <v>30</v>
      </c>
      <c r="E17" s="41"/>
      <c r="F17" s="41"/>
      <c r="G17" s="41"/>
      <c r="H17" s="41"/>
      <c r="I17" s="148" t="s">
        <v>27</v>
      </c>
      <c r="J17" s="36" t="str">
        <f>'Rekapitulace stavby'!AN13</f>
        <v>Vyplň údaj</v>
      </c>
      <c r="K17" s="41"/>
      <c r="L17" s="41"/>
      <c r="M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48" t="s">
        <v>29</v>
      </c>
      <c r="J18" s="36" t="str">
        <f>'Rekapitulace stavby'!AN14</f>
        <v>Vyplň údaj</v>
      </c>
      <c r="K18" s="41"/>
      <c r="L18" s="41"/>
      <c r="M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8" t="s">
        <v>32</v>
      </c>
      <c r="E20" s="41"/>
      <c r="F20" s="41"/>
      <c r="G20" s="41"/>
      <c r="H20" s="41"/>
      <c r="I20" s="148" t="s">
        <v>27</v>
      </c>
      <c r="J20" s="139" t="s">
        <v>20</v>
      </c>
      <c r="K20" s="41"/>
      <c r="L20" s="41"/>
      <c r="M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48" t="s">
        <v>29</v>
      </c>
      <c r="J21" s="139" t="s">
        <v>20</v>
      </c>
      <c r="K21" s="41"/>
      <c r="L21" s="41"/>
      <c r="M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8" t="s">
        <v>34</v>
      </c>
      <c r="E23" s="41"/>
      <c r="F23" s="41"/>
      <c r="G23" s="41"/>
      <c r="H23" s="41"/>
      <c r="I23" s="148" t="s">
        <v>27</v>
      </c>
      <c r="J23" s="139" t="s">
        <v>20</v>
      </c>
      <c r="K23" s="41"/>
      <c r="L23" s="41"/>
      <c r="M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48" t="s">
        <v>29</v>
      </c>
      <c r="J24" s="139" t="s">
        <v>20</v>
      </c>
      <c r="K24" s="41"/>
      <c r="L24" s="41"/>
      <c r="M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8" t="s">
        <v>36</v>
      </c>
      <c r="E26" s="41"/>
      <c r="F26" s="41"/>
      <c r="G26" s="41"/>
      <c r="H26" s="41"/>
      <c r="I26" s="41"/>
      <c r="J26" s="41"/>
      <c r="K26" s="41"/>
      <c r="L26" s="41"/>
      <c r="M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3"/>
      <c r="B27" s="154"/>
      <c r="C27" s="153"/>
      <c r="D27" s="153"/>
      <c r="E27" s="155" t="s">
        <v>520</v>
      </c>
      <c r="F27" s="155"/>
      <c r="G27" s="155"/>
      <c r="H27" s="155"/>
      <c r="I27" s="153"/>
      <c r="J27" s="153"/>
      <c r="K27" s="153"/>
      <c r="L27" s="153"/>
      <c r="M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57"/>
      <c r="M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>
      <c r="A30" s="41"/>
      <c r="B30" s="47"/>
      <c r="C30" s="41"/>
      <c r="D30" s="41"/>
      <c r="E30" s="148" t="s">
        <v>156</v>
      </c>
      <c r="F30" s="41"/>
      <c r="G30" s="41"/>
      <c r="H30" s="41"/>
      <c r="I30" s="41"/>
      <c r="J30" s="41"/>
      <c r="K30" s="158">
        <f>I61</f>
        <v>0</v>
      </c>
      <c r="L30" s="41"/>
      <c r="M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>
      <c r="A31" s="41"/>
      <c r="B31" s="47"/>
      <c r="C31" s="41"/>
      <c r="D31" s="41"/>
      <c r="E31" s="148" t="s">
        <v>157</v>
      </c>
      <c r="F31" s="41"/>
      <c r="G31" s="41"/>
      <c r="H31" s="41"/>
      <c r="I31" s="41"/>
      <c r="J31" s="41"/>
      <c r="K31" s="158">
        <f>J61</f>
        <v>0</v>
      </c>
      <c r="L31" s="41"/>
      <c r="M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9" t="s">
        <v>38</v>
      </c>
      <c r="E32" s="41"/>
      <c r="F32" s="41"/>
      <c r="G32" s="41"/>
      <c r="H32" s="41"/>
      <c r="I32" s="41"/>
      <c r="J32" s="41"/>
      <c r="K32" s="160">
        <f>ROUND(K88, 2)</f>
        <v>0</v>
      </c>
      <c r="L32" s="41"/>
      <c r="M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57"/>
      <c r="M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1" t="s">
        <v>40</v>
      </c>
      <c r="G34" s="41"/>
      <c r="H34" s="41"/>
      <c r="I34" s="161" t="s">
        <v>39</v>
      </c>
      <c r="J34" s="41"/>
      <c r="K34" s="161" t="s">
        <v>41</v>
      </c>
      <c r="L34" s="41"/>
      <c r="M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2" t="s">
        <v>42</v>
      </c>
      <c r="E35" s="148" t="s">
        <v>43</v>
      </c>
      <c r="F35" s="158">
        <f>ROUND((SUM(BE88:BE119)),  2)</f>
        <v>0</v>
      </c>
      <c r="G35" s="41"/>
      <c r="H35" s="41"/>
      <c r="I35" s="163">
        <v>0.20999999999999999</v>
      </c>
      <c r="J35" s="41"/>
      <c r="K35" s="158">
        <f>ROUND(((SUM(BE88:BE119))*I35),  2)</f>
        <v>0</v>
      </c>
      <c r="L35" s="41"/>
      <c r="M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8" t="s">
        <v>44</v>
      </c>
      <c r="F36" s="158">
        <f>ROUND((SUM(BF88:BF119)),  2)</f>
        <v>0</v>
      </c>
      <c r="G36" s="41"/>
      <c r="H36" s="41"/>
      <c r="I36" s="163">
        <v>0.12</v>
      </c>
      <c r="J36" s="41"/>
      <c r="K36" s="158">
        <f>ROUND(((SUM(BF88:BF119))*I36),  2)</f>
        <v>0</v>
      </c>
      <c r="L36" s="41"/>
      <c r="M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8" t="s">
        <v>45</v>
      </c>
      <c r="F37" s="158">
        <f>ROUND((SUM(BG88:BG119)),  2)</f>
        <v>0</v>
      </c>
      <c r="G37" s="41"/>
      <c r="H37" s="41"/>
      <c r="I37" s="163">
        <v>0.20999999999999999</v>
      </c>
      <c r="J37" s="41"/>
      <c r="K37" s="158">
        <f>0</f>
        <v>0</v>
      </c>
      <c r="L37" s="41"/>
      <c r="M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8" t="s">
        <v>46</v>
      </c>
      <c r="F38" s="158">
        <f>ROUND((SUM(BH88:BH119)),  2)</f>
        <v>0</v>
      </c>
      <c r="G38" s="41"/>
      <c r="H38" s="41"/>
      <c r="I38" s="163">
        <v>0.12</v>
      </c>
      <c r="J38" s="41"/>
      <c r="K38" s="158">
        <f>0</f>
        <v>0</v>
      </c>
      <c r="L38" s="41"/>
      <c r="M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8" t="s">
        <v>47</v>
      </c>
      <c r="F39" s="158">
        <f>ROUND((SUM(BI88:BI119)),  2)</f>
        <v>0</v>
      </c>
      <c r="G39" s="41"/>
      <c r="H39" s="41"/>
      <c r="I39" s="163">
        <v>0</v>
      </c>
      <c r="J39" s="41"/>
      <c r="K39" s="158">
        <f>0</f>
        <v>0</v>
      </c>
      <c r="L39" s="41"/>
      <c r="M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48</v>
      </c>
      <c r="E41" s="166"/>
      <c r="F41" s="166"/>
      <c r="G41" s="167" t="s">
        <v>49</v>
      </c>
      <c r="H41" s="168" t="s">
        <v>50</v>
      </c>
      <c r="I41" s="166"/>
      <c r="J41" s="166"/>
      <c r="K41" s="169">
        <f>SUM(K32:K39)</f>
        <v>0</v>
      </c>
      <c r="L41" s="170"/>
      <c r="M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158</v>
      </c>
      <c r="D47" s="43"/>
      <c r="E47" s="43"/>
      <c r="F47" s="43"/>
      <c r="G47" s="43"/>
      <c r="H47" s="43"/>
      <c r="I47" s="43"/>
      <c r="J47" s="43"/>
      <c r="K47" s="43"/>
      <c r="L47" s="43"/>
      <c r="M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</v>
      </c>
      <c r="D49" s="43"/>
      <c r="E49" s="43"/>
      <c r="F49" s="43"/>
      <c r="G49" s="43"/>
      <c r="H49" s="43"/>
      <c r="I49" s="43"/>
      <c r="J49" s="43"/>
      <c r="K49" s="43"/>
      <c r="L49" s="43"/>
      <c r="M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5" t="str">
        <f>E7</f>
        <v>Revitalizace zahrady Benediktinského opatství</v>
      </c>
      <c r="F50" s="35"/>
      <c r="G50" s="35"/>
      <c r="H50" s="35"/>
      <c r="I50" s="43"/>
      <c r="J50" s="43"/>
      <c r="K50" s="43"/>
      <c r="L50" s="43"/>
      <c r="M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153</v>
      </c>
      <c r="D51" s="43"/>
      <c r="E51" s="43"/>
      <c r="F51" s="43"/>
      <c r="G51" s="43"/>
      <c r="H51" s="43"/>
      <c r="I51" s="43"/>
      <c r="J51" s="43"/>
      <c r="K51" s="43"/>
      <c r="L51" s="43"/>
      <c r="M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72" t="str">
        <f>E9</f>
        <v>2025-014-08 - VRN - vedlejší rozpočtové náklady</v>
      </c>
      <c r="F52" s="43"/>
      <c r="G52" s="43"/>
      <c r="H52" s="43"/>
      <c r="I52" s="43"/>
      <c r="J52" s="43"/>
      <c r="K52" s="43"/>
      <c r="L52" s="43"/>
      <c r="M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2" customHeight="1">
      <c r="A54" s="41"/>
      <c r="B54" s="42"/>
      <c r="C54" s="35" t="s">
        <v>22</v>
      </c>
      <c r="D54" s="43"/>
      <c r="E54" s="43"/>
      <c r="F54" s="30" t="str">
        <f>F12</f>
        <v>parc.č.:1236, 1237/1, 1237/2, 1238, k.ú</v>
      </c>
      <c r="G54" s="43"/>
      <c r="H54" s="43"/>
      <c r="I54" s="35" t="s">
        <v>24</v>
      </c>
      <c r="J54" s="75" t="str">
        <f>IF(J12="","",J12)</f>
        <v>5. 6. 2025</v>
      </c>
      <c r="K54" s="43"/>
      <c r="L54" s="43"/>
      <c r="M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40.05" customHeight="1">
      <c r="A56" s="41"/>
      <c r="B56" s="42"/>
      <c r="C56" s="35" t="s">
        <v>26</v>
      </c>
      <c r="D56" s="43"/>
      <c r="E56" s="43"/>
      <c r="F56" s="30" t="str">
        <f>E15</f>
        <v xml:space="preserve">Benediktinské opatství, Vyšehradská 49, Praha 2   </v>
      </c>
      <c r="G56" s="43"/>
      <c r="H56" s="43"/>
      <c r="I56" s="35" t="s">
        <v>32</v>
      </c>
      <c r="J56" s="39" t="str">
        <f>E21</f>
        <v xml:space="preserve">Ing. arch. Tomáš Hradečný, Sestupná 21, Praha 6   </v>
      </c>
      <c r="K56" s="43"/>
      <c r="L56" s="43"/>
      <c r="M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5.15" customHeight="1">
      <c r="A57" s="41"/>
      <c r="B57" s="42"/>
      <c r="C57" s="35" t="s">
        <v>30</v>
      </c>
      <c r="D57" s="43"/>
      <c r="E57" s="43"/>
      <c r="F57" s="30" t="str">
        <f>IF(E18="","",E18)</f>
        <v>Vyplň údaj</v>
      </c>
      <c r="G57" s="43"/>
      <c r="H57" s="43"/>
      <c r="I57" s="35" t="s">
        <v>34</v>
      </c>
      <c r="J57" s="39" t="str">
        <f>E24</f>
        <v>Ing. Dana Mlejnková</v>
      </c>
      <c r="K57" s="43"/>
      <c r="L57" s="43"/>
      <c r="M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9.28" customHeight="1">
      <c r="A59" s="41"/>
      <c r="B59" s="42"/>
      <c r="C59" s="176" t="s">
        <v>159</v>
      </c>
      <c r="D59" s="177"/>
      <c r="E59" s="177"/>
      <c r="F59" s="177"/>
      <c r="G59" s="177"/>
      <c r="H59" s="177"/>
      <c r="I59" s="178" t="s">
        <v>160</v>
      </c>
      <c r="J59" s="178" t="s">
        <v>161</v>
      </c>
      <c r="K59" s="178" t="s">
        <v>162</v>
      </c>
      <c r="L59" s="177"/>
      <c r="M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2.8" customHeight="1">
      <c r="A61" s="41"/>
      <c r="B61" s="42"/>
      <c r="C61" s="179" t="s">
        <v>72</v>
      </c>
      <c r="D61" s="43"/>
      <c r="E61" s="43"/>
      <c r="F61" s="43"/>
      <c r="G61" s="43"/>
      <c r="H61" s="43"/>
      <c r="I61" s="105">
        <f>Q88</f>
        <v>0</v>
      </c>
      <c r="J61" s="105">
        <f>R88</f>
        <v>0</v>
      </c>
      <c r="K61" s="105">
        <f>K88</f>
        <v>0</v>
      </c>
      <c r="L61" s="43"/>
      <c r="M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U61" s="20" t="s">
        <v>163</v>
      </c>
    </row>
    <row r="62" s="9" customFormat="1" ht="24.96" customHeight="1">
      <c r="A62" s="9"/>
      <c r="B62" s="180"/>
      <c r="C62" s="181"/>
      <c r="D62" s="182" t="s">
        <v>3309</v>
      </c>
      <c r="E62" s="183"/>
      <c r="F62" s="183"/>
      <c r="G62" s="183"/>
      <c r="H62" s="183"/>
      <c r="I62" s="184">
        <f>Q89</f>
        <v>0</v>
      </c>
      <c r="J62" s="184">
        <f>R89</f>
        <v>0</v>
      </c>
      <c r="K62" s="184">
        <f>K89</f>
        <v>0</v>
      </c>
      <c r="L62" s="181"/>
      <c r="M62" s="18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6"/>
      <c r="C63" s="131"/>
      <c r="D63" s="187" t="s">
        <v>3310</v>
      </c>
      <c r="E63" s="188"/>
      <c r="F63" s="188"/>
      <c r="G63" s="188"/>
      <c r="H63" s="188"/>
      <c r="I63" s="189">
        <f>Q90</f>
        <v>0</v>
      </c>
      <c r="J63" s="189">
        <f>R90</f>
        <v>0</v>
      </c>
      <c r="K63" s="189">
        <f>K90</f>
        <v>0</v>
      </c>
      <c r="L63" s="131"/>
      <c r="M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31"/>
      <c r="D64" s="187" t="s">
        <v>3311</v>
      </c>
      <c r="E64" s="188"/>
      <c r="F64" s="188"/>
      <c r="G64" s="188"/>
      <c r="H64" s="188"/>
      <c r="I64" s="189">
        <f>Q98</f>
        <v>0</v>
      </c>
      <c r="J64" s="189">
        <f>R98</f>
        <v>0</v>
      </c>
      <c r="K64" s="189">
        <f>K98</f>
        <v>0</v>
      </c>
      <c r="L64" s="131"/>
      <c r="M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31"/>
      <c r="D65" s="187" t="s">
        <v>3312</v>
      </c>
      <c r="E65" s="188"/>
      <c r="F65" s="188"/>
      <c r="G65" s="188"/>
      <c r="H65" s="188"/>
      <c r="I65" s="189">
        <f>Q104</f>
        <v>0</v>
      </c>
      <c r="J65" s="189">
        <f>R104</f>
        <v>0</v>
      </c>
      <c r="K65" s="189">
        <f>K104</f>
        <v>0</v>
      </c>
      <c r="L65" s="131"/>
      <c r="M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31"/>
      <c r="D66" s="187" t="s">
        <v>3313</v>
      </c>
      <c r="E66" s="188"/>
      <c r="F66" s="188"/>
      <c r="G66" s="188"/>
      <c r="H66" s="188"/>
      <c r="I66" s="189">
        <f>Q111</f>
        <v>0</v>
      </c>
      <c r="J66" s="189">
        <f>R111</f>
        <v>0</v>
      </c>
      <c r="K66" s="189">
        <f>K111</f>
        <v>0</v>
      </c>
      <c r="L66" s="131"/>
      <c r="M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31"/>
      <c r="D67" s="187" t="s">
        <v>3314</v>
      </c>
      <c r="E67" s="188"/>
      <c r="F67" s="188"/>
      <c r="G67" s="188"/>
      <c r="H67" s="188"/>
      <c r="I67" s="189">
        <f>Q114</f>
        <v>0</v>
      </c>
      <c r="J67" s="189">
        <f>R114</f>
        <v>0</v>
      </c>
      <c r="K67" s="189">
        <f>K114</f>
        <v>0</v>
      </c>
      <c r="L67" s="131"/>
      <c r="M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31"/>
      <c r="D68" s="187" t="s">
        <v>3315</v>
      </c>
      <c r="E68" s="188"/>
      <c r="F68" s="188"/>
      <c r="G68" s="188"/>
      <c r="H68" s="188"/>
      <c r="I68" s="189">
        <f>Q117</f>
        <v>0</v>
      </c>
      <c r="J68" s="189">
        <f>R117</f>
        <v>0</v>
      </c>
      <c r="K68" s="189">
        <f>K117</f>
        <v>0</v>
      </c>
      <c r="L68" s="131"/>
      <c r="M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15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15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175</v>
      </c>
      <c r="D75" s="43"/>
      <c r="E75" s="43"/>
      <c r="F75" s="43"/>
      <c r="G75" s="43"/>
      <c r="H75" s="43"/>
      <c r="I75" s="43"/>
      <c r="J75" s="43"/>
      <c r="K75" s="43"/>
      <c r="L75" s="43"/>
      <c r="M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17</v>
      </c>
      <c r="D77" s="43"/>
      <c r="E77" s="43"/>
      <c r="F77" s="43"/>
      <c r="G77" s="43"/>
      <c r="H77" s="43"/>
      <c r="I77" s="43"/>
      <c r="J77" s="43"/>
      <c r="K77" s="43"/>
      <c r="L77" s="43"/>
      <c r="M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5" t="str">
        <f>E7</f>
        <v>Revitalizace zahrady Benediktinského opatství</v>
      </c>
      <c r="F78" s="35"/>
      <c r="G78" s="35"/>
      <c r="H78" s="35"/>
      <c r="I78" s="43"/>
      <c r="J78" s="43"/>
      <c r="K78" s="43"/>
      <c r="L78" s="43"/>
      <c r="M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153</v>
      </c>
      <c r="D79" s="43"/>
      <c r="E79" s="43"/>
      <c r="F79" s="43"/>
      <c r="G79" s="43"/>
      <c r="H79" s="43"/>
      <c r="I79" s="43"/>
      <c r="J79" s="43"/>
      <c r="K79" s="43"/>
      <c r="L79" s="43"/>
      <c r="M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2025-014-08 - VRN - vedlejší rozpočtové náklady</v>
      </c>
      <c r="F80" s="43"/>
      <c r="G80" s="43"/>
      <c r="H80" s="43"/>
      <c r="I80" s="43"/>
      <c r="J80" s="43"/>
      <c r="K80" s="43"/>
      <c r="L80" s="43"/>
      <c r="M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22</v>
      </c>
      <c r="D82" s="43"/>
      <c r="E82" s="43"/>
      <c r="F82" s="30" t="str">
        <f>F12</f>
        <v>parc.č.:1236, 1237/1, 1237/2, 1238, k.ú</v>
      </c>
      <c r="G82" s="43"/>
      <c r="H82" s="43"/>
      <c r="I82" s="35" t="s">
        <v>24</v>
      </c>
      <c r="J82" s="75" t="str">
        <f>IF(J12="","",J12)</f>
        <v>5. 6. 2025</v>
      </c>
      <c r="K82" s="43"/>
      <c r="L82" s="43"/>
      <c r="M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40.05" customHeight="1">
      <c r="A84" s="41"/>
      <c r="B84" s="42"/>
      <c r="C84" s="35" t="s">
        <v>26</v>
      </c>
      <c r="D84" s="43"/>
      <c r="E84" s="43"/>
      <c r="F84" s="30" t="str">
        <f>E15</f>
        <v xml:space="preserve">Benediktinské opatství, Vyšehradská 49, Praha 2   </v>
      </c>
      <c r="G84" s="43"/>
      <c r="H84" s="43"/>
      <c r="I84" s="35" t="s">
        <v>32</v>
      </c>
      <c r="J84" s="39" t="str">
        <f>E21</f>
        <v xml:space="preserve">Ing. arch. Tomáš Hradečný, Sestupná 21, Praha 6   </v>
      </c>
      <c r="K84" s="43"/>
      <c r="L84" s="43"/>
      <c r="M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30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>Ing. Dana Mlejnková</v>
      </c>
      <c r="K85" s="43"/>
      <c r="L85" s="43"/>
      <c r="M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91"/>
      <c r="B87" s="192"/>
      <c r="C87" s="193" t="s">
        <v>176</v>
      </c>
      <c r="D87" s="194" t="s">
        <v>57</v>
      </c>
      <c r="E87" s="194" t="s">
        <v>53</v>
      </c>
      <c r="F87" s="194" t="s">
        <v>54</v>
      </c>
      <c r="G87" s="194" t="s">
        <v>177</v>
      </c>
      <c r="H87" s="194" t="s">
        <v>178</v>
      </c>
      <c r="I87" s="194" t="s">
        <v>179</v>
      </c>
      <c r="J87" s="194" t="s">
        <v>180</v>
      </c>
      <c r="K87" s="194" t="s">
        <v>162</v>
      </c>
      <c r="L87" s="195" t="s">
        <v>181</v>
      </c>
      <c r="M87" s="196"/>
      <c r="N87" s="95" t="s">
        <v>20</v>
      </c>
      <c r="O87" s="96" t="s">
        <v>42</v>
      </c>
      <c r="P87" s="96" t="s">
        <v>182</v>
      </c>
      <c r="Q87" s="96" t="s">
        <v>183</v>
      </c>
      <c r="R87" s="96" t="s">
        <v>184</v>
      </c>
      <c r="S87" s="96" t="s">
        <v>185</v>
      </c>
      <c r="T87" s="96" t="s">
        <v>186</v>
      </c>
      <c r="U87" s="96" t="s">
        <v>187</v>
      </c>
      <c r="V87" s="96" t="s">
        <v>188</v>
      </c>
      <c r="W87" s="96" t="s">
        <v>189</v>
      </c>
      <c r="X87" s="97" t="s">
        <v>190</v>
      </c>
      <c r="Y87" s="191"/>
      <c r="Z87" s="191"/>
      <c r="AA87" s="191"/>
      <c r="AB87" s="191"/>
      <c r="AC87" s="191"/>
      <c r="AD87" s="191"/>
      <c r="AE87" s="191"/>
    </row>
    <row r="88" s="2" customFormat="1" ht="22.8" customHeight="1">
      <c r="A88" s="41"/>
      <c r="B88" s="42"/>
      <c r="C88" s="102" t="s">
        <v>191</v>
      </c>
      <c r="D88" s="43"/>
      <c r="E88" s="43"/>
      <c r="F88" s="43"/>
      <c r="G88" s="43"/>
      <c r="H88" s="43"/>
      <c r="I88" s="43"/>
      <c r="J88" s="43"/>
      <c r="K88" s="197">
        <f>BK88</f>
        <v>0</v>
      </c>
      <c r="L88" s="43"/>
      <c r="M88" s="47"/>
      <c r="N88" s="98"/>
      <c r="O88" s="198"/>
      <c r="P88" s="99"/>
      <c r="Q88" s="199">
        <f>Q89</f>
        <v>0</v>
      </c>
      <c r="R88" s="199">
        <f>R89</f>
        <v>0</v>
      </c>
      <c r="S88" s="99"/>
      <c r="T88" s="200">
        <f>T89</f>
        <v>0</v>
      </c>
      <c r="U88" s="99"/>
      <c r="V88" s="200">
        <f>V89</f>
        <v>0</v>
      </c>
      <c r="W88" s="99"/>
      <c r="X88" s="201">
        <f>X89</f>
        <v>0</v>
      </c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163</v>
      </c>
      <c r="BK88" s="202">
        <f>BK89</f>
        <v>0</v>
      </c>
    </row>
    <row r="89" s="12" customFormat="1" ht="25.92" customHeight="1">
      <c r="A89" s="12"/>
      <c r="B89" s="203"/>
      <c r="C89" s="204"/>
      <c r="D89" s="205" t="s">
        <v>73</v>
      </c>
      <c r="E89" s="206" t="s">
        <v>3316</v>
      </c>
      <c r="F89" s="206" t="s">
        <v>3317</v>
      </c>
      <c r="G89" s="204"/>
      <c r="H89" s="204"/>
      <c r="I89" s="207"/>
      <c r="J89" s="207"/>
      <c r="K89" s="208">
        <f>BK89</f>
        <v>0</v>
      </c>
      <c r="L89" s="204"/>
      <c r="M89" s="209"/>
      <c r="N89" s="210"/>
      <c r="O89" s="211"/>
      <c r="P89" s="211"/>
      <c r="Q89" s="212">
        <f>Q90+Q98+Q104+Q111+Q114+Q117</f>
        <v>0</v>
      </c>
      <c r="R89" s="212">
        <f>R90+R98+R104+R111+R114+R117</f>
        <v>0</v>
      </c>
      <c r="S89" s="211"/>
      <c r="T89" s="213">
        <f>T90+T98+T104+T111+T114+T117</f>
        <v>0</v>
      </c>
      <c r="U89" s="211"/>
      <c r="V89" s="213">
        <f>V90+V98+V104+V111+V114+V117</f>
        <v>0</v>
      </c>
      <c r="W89" s="211"/>
      <c r="X89" s="214">
        <f>X90+X98+X104+X111+X114+X117</f>
        <v>0</v>
      </c>
      <c r="Y89" s="12"/>
      <c r="Z89" s="12"/>
      <c r="AA89" s="12"/>
      <c r="AB89" s="12"/>
      <c r="AC89" s="12"/>
      <c r="AD89" s="12"/>
      <c r="AE89" s="12"/>
      <c r="AR89" s="215" t="s">
        <v>232</v>
      </c>
      <c r="AT89" s="216" t="s">
        <v>73</v>
      </c>
      <c r="AU89" s="216" t="s">
        <v>74</v>
      </c>
      <c r="AY89" s="215" t="s">
        <v>194</v>
      </c>
      <c r="BK89" s="217">
        <f>BK90+BK98+BK104+BK111+BK114+BK117</f>
        <v>0</v>
      </c>
    </row>
    <row r="90" s="12" customFormat="1" ht="22.8" customHeight="1">
      <c r="A90" s="12"/>
      <c r="B90" s="203"/>
      <c r="C90" s="204"/>
      <c r="D90" s="205" t="s">
        <v>73</v>
      </c>
      <c r="E90" s="218" t="s">
        <v>3318</v>
      </c>
      <c r="F90" s="218" t="s">
        <v>3319</v>
      </c>
      <c r="G90" s="204"/>
      <c r="H90" s="204"/>
      <c r="I90" s="207"/>
      <c r="J90" s="207"/>
      <c r="K90" s="219">
        <f>BK90</f>
        <v>0</v>
      </c>
      <c r="L90" s="204"/>
      <c r="M90" s="209"/>
      <c r="N90" s="210"/>
      <c r="O90" s="211"/>
      <c r="P90" s="211"/>
      <c r="Q90" s="212">
        <f>SUM(Q91:Q97)</f>
        <v>0</v>
      </c>
      <c r="R90" s="212">
        <f>SUM(R91:R97)</f>
        <v>0</v>
      </c>
      <c r="S90" s="211"/>
      <c r="T90" s="213">
        <f>SUM(T91:T97)</f>
        <v>0</v>
      </c>
      <c r="U90" s="211"/>
      <c r="V90" s="213">
        <f>SUM(V91:V97)</f>
        <v>0</v>
      </c>
      <c r="W90" s="211"/>
      <c r="X90" s="214">
        <f>SUM(X91:X97)</f>
        <v>0</v>
      </c>
      <c r="Y90" s="12"/>
      <c r="Z90" s="12"/>
      <c r="AA90" s="12"/>
      <c r="AB90" s="12"/>
      <c r="AC90" s="12"/>
      <c r="AD90" s="12"/>
      <c r="AE90" s="12"/>
      <c r="AR90" s="215" t="s">
        <v>232</v>
      </c>
      <c r="AT90" s="216" t="s">
        <v>73</v>
      </c>
      <c r="AU90" s="216" t="s">
        <v>82</v>
      </c>
      <c r="AY90" s="215" t="s">
        <v>194</v>
      </c>
      <c r="BK90" s="217">
        <f>SUM(BK91:BK97)</f>
        <v>0</v>
      </c>
    </row>
    <row r="91" s="2" customFormat="1" ht="24.15" customHeight="1">
      <c r="A91" s="41"/>
      <c r="B91" s="42"/>
      <c r="C91" s="220" t="s">
        <v>82</v>
      </c>
      <c r="D91" s="220" t="s">
        <v>197</v>
      </c>
      <c r="E91" s="221" t="s">
        <v>3320</v>
      </c>
      <c r="F91" s="222" t="s">
        <v>3319</v>
      </c>
      <c r="G91" s="223" t="s">
        <v>506</v>
      </c>
      <c r="H91" s="224">
        <v>1</v>
      </c>
      <c r="I91" s="225"/>
      <c r="J91" s="225"/>
      <c r="K91" s="226">
        <f>ROUND(P91*H91,2)</f>
        <v>0</v>
      </c>
      <c r="L91" s="222" t="s">
        <v>201</v>
      </c>
      <c r="M91" s="47"/>
      <c r="N91" s="227" t="s">
        <v>20</v>
      </c>
      <c r="O91" s="228" t="s">
        <v>43</v>
      </c>
      <c r="P91" s="229">
        <f>I91+J91</f>
        <v>0</v>
      </c>
      <c r="Q91" s="229">
        <f>ROUND(I91*H91,2)</f>
        <v>0</v>
      </c>
      <c r="R91" s="229">
        <f>ROUND(J91*H91,2)</f>
        <v>0</v>
      </c>
      <c r="S91" s="87"/>
      <c r="T91" s="230">
        <f>S91*H91</f>
        <v>0</v>
      </c>
      <c r="U91" s="230">
        <v>0</v>
      </c>
      <c r="V91" s="230">
        <f>U91*H91</f>
        <v>0</v>
      </c>
      <c r="W91" s="230">
        <v>0</v>
      </c>
      <c r="X91" s="231">
        <f>W91*H91</f>
        <v>0</v>
      </c>
      <c r="Y91" s="41"/>
      <c r="Z91" s="41"/>
      <c r="AA91" s="41"/>
      <c r="AB91" s="41"/>
      <c r="AC91" s="41"/>
      <c r="AD91" s="41"/>
      <c r="AE91" s="41"/>
      <c r="AR91" s="232" t="s">
        <v>3321</v>
      </c>
      <c r="AT91" s="232" t="s">
        <v>197</v>
      </c>
      <c r="AU91" s="232" t="s">
        <v>84</v>
      </c>
      <c r="AY91" s="20" t="s">
        <v>194</v>
      </c>
      <c r="BE91" s="233">
        <f>IF(O91="základní",K91,0)</f>
        <v>0</v>
      </c>
      <c r="BF91" s="233">
        <f>IF(O91="snížená",K91,0)</f>
        <v>0</v>
      </c>
      <c r="BG91" s="233">
        <f>IF(O91="zákl. přenesená",K91,0)</f>
        <v>0</v>
      </c>
      <c r="BH91" s="233">
        <f>IF(O91="sníž. přenesená",K91,0)</f>
        <v>0</v>
      </c>
      <c r="BI91" s="233">
        <f>IF(O91="nulová",K91,0)</f>
        <v>0</v>
      </c>
      <c r="BJ91" s="20" t="s">
        <v>82</v>
      </c>
      <c r="BK91" s="233">
        <f>ROUND(P91*H91,2)</f>
        <v>0</v>
      </c>
      <c r="BL91" s="20" t="s">
        <v>3321</v>
      </c>
      <c r="BM91" s="232" t="s">
        <v>3322</v>
      </c>
    </row>
    <row r="92" s="2" customFormat="1">
      <c r="A92" s="41"/>
      <c r="B92" s="42"/>
      <c r="C92" s="43"/>
      <c r="D92" s="234" t="s">
        <v>204</v>
      </c>
      <c r="E92" s="43"/>
      <c r="F92" s="235" t="s">
        <v>3323</v>
      </c>
      <c r="G92" s="43"/>
      <c r="H92" s="43"/>
      <c r="I92" s="236"/>
      <c r="J92" s="236"/>
      <c r="K92" s="43"/>
      <c r="L92" s="43"/>
      <c r="M92" s="47"/>
      <c r="N92" s="237"/>
      <c r="O92" s="238"/>
      <c r="P92" s="87"/>
      <c r="Q92" s="87"/>
      <c r="R92" s="87"/>
      <c r="S92" s="87"/>
      <c r="T92" s="87"/>
      <c r="U92" s="87"/>
      <c r="V92" s="87"/>
      <c r="W92" s="87"/>
      <c r="X92" s="88"/>
      <c r="Y92" s="41"/>
      <c r="Z92" s="41"/>
      <c r="AA92" s="41"/>
      <c r="AB92" s="41"/>
      <c r="AC92" s="41"/>
      <c r="AD92" s="41"/>
      <c r="AE92" s="41"/>
      <c r="AT92" s="20" t="s">
        <v>204</v>
      </c>
      <c r="AU92" s="20" t="s">
        <v>84</v>
      </c>
    </row>
    <row r="93" s="2" customFormat="1" ht="16.5" customHeight="1">
      <c r="A93" s="41"/>
      <c r="B93" s="42"/>
      <c r="C93" s="220" t="s">
        <v>84</v>
      </c>
      <c r="D93" s="220" t="s">
        <v>197</v>
      </c>
      <c r="E93" s="221" t="s">
        <v>3324</v>
      </c>
      <c r="F93" s="222" t="s">
        <v>3325</v>
      </c>
      <c r="G93" s="223" t="s">
        <v>506</v>
      </c>
      <c r="H93" s="224">
        <v>1</v>
      </c>
      <c r="I93" s="225"/>
      <c r="J93" s="225"/>
      <c r="K93" s="226">
        <f>ROUND(P93*H93,2)</f>
        <v>0</v>
      </c>
      <c r="L93" s="222" t="s">
        <v>20</v>
      </c>
      <c r="M93" s="47"/>
      <c r="N93" s="227" t="s">
        <v>20</v>
      </c>
      <c r="O93" s="228" t="s">
        <v>43</v>
      </c>
      <c r="P93" s="229">
        <f>I93+J93</f>
        <v>0</v>
      </c>
      <c r="Q93" s="229">
        <f>ROUND(I93*H93,2)</f>
        <v>0</v>
      </c>
      <c r="R93" s="229">
        <f>ROUND(J93*H93,2)</f>
        <v>0</v>
      </c>
      <c r="S93" s="87"/>
      <c r="T93" s="230">
        <f>S93*H93</f>
        <v>0</v>
      </c>
      <c r="U93" s="230">
        <v>0</v>
      </c>
      <c r="V93" s="230">
        <f>U93*H93</f>
        <v>0</v>
      </c>
      <c r="W93" s="230">
        <v>0</v>
      </c>
      <c r="X93" s="231">
        <f>W93*H93</f>
        <v>0</v>
      </c>
      <c r="Y93" s="41"/>
      <c r="Z93" s="41"/>
      <c r="AA93" s="41"/>
      <c r="AB93" s="41"/>
      <c r="AC93" s="41"/>
      <c r="AD93" s="41"/>
      <c r="AE93" s="41"/>
      <c r="AR93" s="232" t="s">
        <v>3321</v>
      </c>
      <c r="AT93" s="232" t="s">
        <v>197</v>
      </c>
      <c r="AU93" s="232" t="s">
        <v>84</v>
      </c>
      <c r="AY93" s="20" t="s">
        <v>194</v>
      </c>
      <c r="BE93" s="233">
        <f>IF(O93="základní",K93,0)</f>
        <v>0</v>
      </c>
      <c r="BF93" s="233">
        <f>IF(O93="snížená",K93,0)</f>
        <v>0</v>
      </c>
      <c r="BG93" s="233">
        <f>IF(O93="zákl. přenesená",K93,0)</f>
        <v>0</v>
      </c>
      <c r="BH93" s="233">
        <f>IF(O93="sníž. přenesená",K93,0)</f>
        <v>0</v>
      </c>
      <c r="BI93" s="233">
        <f>IF(O93="nulová",K93,0)</f>
        <v>0</v>
      </c>
      <c r="BJ93" s="20" t="s">
        <v>82</v>
      </c>
      <c r="BK93" s="233">
        <f>ROUND(P93*H93,2)</f>
        <v>0</v>
      </c>
      <c r="BL93" s="20" t="s">
        <v>3321</v>
      </c>
      <c r="BM93" s="232" t="s">
        <v>3326</v>
      </c>
    </row>
    <row r="94" s="2" customFormat="1" ht="16.5" customHeight="1">
      <c r="A94" s="41"/>
      <c r="B94" s="42"/>
      <c r="C94" s="220" t="s">
        <v>215</v>
      </c>
      <c r="D94" s="220" t="s">
        <v>197</v>
      </c>
      <c r="E94" s="221" t="s">
        <v>3327</v>
      </c>
      <c r="F94" s="222" t="s">
        <v>3328</v>
      </c>
      <c r="G94" s="223" t="s">
        <v>506</v>
      </c>
      <c r="H94" s="224">
        <v>1</v>
      </c>
      <c r="I94" s="225"/>
      <c r="J94" s="225"/>
      <c r="K94" s="226">
        <f>ROUND(P94*H94,2)</f>
        <v>0</v>
      </c>
      <c r="L94" s="222" t="s">
        <v>20</v>
      </c>
      <c r="M94" s="47"/>
      <c r="N94" s="227" t="s">
        <v>20</v>
      </c>
      <c r="O94" s="228" t="s">
        <v>43</v>
      </c>
      <c r="P94" s="229">
        <f>I94+J94</f>
        <v>0</v>
      </c>
      <c r="Q94" s="229">
        <f>ROUND(I94*H94,2)</f>
        <v>0</v>
      </c>
      <c r="R94" s="229">
        <f>ROUND(J94*H94,2)</f>
        <v>0</v>
      </c>
      <c r="S94" s="87"/>
      <c r="T94" s="230">
        <f>S94*H94</f>
        <v>0</v>
      </c>
      <c r="U94" s="230">
        <v>0</v>
      </c>
      <c r="V94" s="230">
        <f>U94*H94</f>
        <v>0</v>
      </c>
      <c r="W94" s="230">
        <v>0</v>
      </c>
      <c r="X94" s="231">
        <f>W94*H94</f>
        <v>0</v>
      </c>
      <c r="Y94" s="41"/>
      <c r="Z94" s="41"/>
      <c r="AA94" s="41"/>
      <c r="AB94" s="41"/>
      <c r="AC94" s="41"/>
      <c r="AD94" s="41"/>
      <c r="AE94" s="41"/>
      <c r="AR94" s="232" t="s">
        <v>3321</v>
      </c>
      <c r="AT94" s="232" t="s">
        <v>197</v>
      </c>
      <c r="AU94" s="232" t="s">
        <v>84</v>
      </c>
      <c r="AY94" s="20" t="s">
        <v>194</v>
      </c>
      <c r="BE94" s="233">
        <f>IF(O94="základní",K94,0)</f>
        <v>0</v>
      </c>
      <c r="BF94" s="233">
        <f>IF(O94="snížená",K94,0)</f>
        <v>0</v>
      </c>
      <c r="BG94" s="233">
        <f>IF(O94="zákl. přenesená",K94,0)</f>
        <v>0</v>
      </c>
      <c r="BH94" s="233">
        <f>IF(O94="sníž. přenesená",K94,0)</f>
        <v>0</v>
      </c>
      <c r="BI94" s="233">
        <f>IF(O94="nulová",K94,0)</f>
        <v>0</v>
      </c>
      <c r="BJ94" s="20" t="s">
        <v>82</v>
      </c>
      <c r="BK94" s="233">
        <f>ROUND(P94*H94,2)</f>
        <v>0</v>
      </c>
      <c r="BL94" s="20" t="s">
        <v>3321</v>
      </c>
      <c r="BM94" s="232" t="s">
        <v>3329</v>
      </c>
    </row>
    <row r="95" s="13" customFormat="1">
      <c r="A95" s="13"/>
      <c r="B95" s="239"/>
      <c r="C95" s="240"/>
      <c r="D95" s="241" t="s">
        <v>206</v>
      </c>
      <c r="E95" s="242" t="s">
        <v>20</v>
      </c>
      <c r="F95" s="243" t="s">
        <v>3330</v>
      </c>
      <c r="G95" s="240"/>
      <c r="H95" s="242" t="s">
        <v>20</v>
      </c>
      <c r="I95" s="244"/>
      <c r="J95" s="244"/>
      <c r="K95" s="240"/>
      <c r="L95" s="240"/>
      <c r="M95" s="245"/>
      <c r="N95" s="246"/>
      <c r="O95" s="247"/>
      <c r="P95" s="247"/>
      <c r="Q95" s="247"/>
      <c r="R95" s="247"/>
      <c r="S95" s="247"/>
      <c r="T95" s="247"/>
      <c r="U95" s="247"/>
      <c r="V95" s="247"/>
      <c r="W95" s="247"/>
      <c r="X95" s="248"/>
      <c r="Y95" s="13"/>
      <c r="Z95" s="13"/>
      <c r="AA95" s="13"/>
      <c r="AB95" s="13"/>
      <c r="AC95" s="13"/>
      <c r="AD95" s="13"/>
      <c r="AE95" s="13"/>
      <c r="AT95" s="249" t="s">
        <v>206</v>
      </c>
      <c r="AU95" s="249" t="s">
        <v>84</v>
      </c>
      <c r="AV95" s="13" t="s">
        <v>82</v>
      </c>
      <c r="AW95" s="13" t="s">
        <v>5</v>
      </c>
      <c r="AX95" s="13" t="s">
        <v>74</v>
      </c>
      <c r="AY95" s="249" t="s">
        <v>194</v>
      </c>
    </row>
    <row r="96" s="14" customFormat="1">
      <c r="A96" s="14"/>
      <c r="B96" s="250"/>
      <c r="C96" s="251"/>
      <c r="D96" s="241" t="s">
        <v>206</v>
      </c>
      <c r="E96" s="252" t="s">
        <v>20</v>
      </c>
      <c r="F96" s="253" t="s">
        <v>82</v>
      </c>
      <c r="G96" s="251"/>
      <c r="H96" s="254">
        <v>1</v>
      </c>
      <c r="I96" s="255"/>
      <c r="J96" s="255"/>
      <c r="K96" s="251"/>
      <c r="L96" s="251"/>
      <c r="M96" s="256"/>
      <c r="N96" s="257"/>
      <c r="O96" s="258"/>
      <c r="P96" s="258"/>
      <c r="Q96" s="258"/>
      <c r="R96" s="258"/>
      <c r="S96" s="258"/>
      <c r="T96" s="258"/>
      <c r="U96" s="258"/>
      <c r="V96" s="258"/>
      <c r="W96" s="258"/>
      <c r="X96" s="259"/>
      <c r="Y96" s="14"/>
      <c r="Z96" s="14"/>
      <c r="AA96" s="14"/>
      <c r="AB96" s="14"/>
      <c r="AC96" s="14"/>
      <c r="AD96" s="14"/>
      <c r="AE96" s="14"/>
      <c r="AT96" s="260" t="s">
        <v>206</v>
      </c>
      <c r="AU96" s="260" t="s">
        <v>84</v>
      </c>
      <c r="AV96" s="14" t="s">
        <v>84</v>
      </c>
      <c r="AW96" s="14" t="s">
        <v>5</v>
      </c>
      <c r="AX96" s="14" t="s">
        <v>74</v>
      </c>
      <c r="AY96" s="260" t="s">
        <v>194</v>
      </c>
    </row>
    <row r="97" s="15" customFormat="1">
      <c r="A97" s="15"/>
      <c r="B97" s="261"/>
      <c r="C97" s="262"/>
      <c r="D97" s="241" t="s">
        <v>206</v>
      </c>
      <c r="E97" s="263" t="s">
        <v>20</v>
      </c>
      <c r="F97" s="264" t="s">
        <v>210</v>
      </c>
      <c r="G97" s="262"/>
      <c r="H97" s="265">
        <v>1</v>
      </c>
      <c r="I97" s="266"/>
      <c r="J97" s="266"/>
      <c r="K97" s="262"/>
      <c r="L97" s="262"/>
      <c r="M97" s="267"/>
      <c r="N97" s="268"/>
      <c r="O97" s="269"/>
      <c r="P97" s="269"/>
      <c r="Q97" s="269"/>
      <c r="R97" s="269"/>
      <c r="S97" s="269"/>
      <c r="T97" s="269"/>
      <c r="U97" s="269"/>
      <c r="V97" s="269"/>
      <c r="W97" s="269"/>
      <c r="X97" s="270"/>
      <c r="Y97" s="15"/>
      <c r="Z97" s="15"/>
      <c r="AA97" s="15"/>
      <c r="AB97" s="15"/>
      <c r="AC97" s="15"/>
      <c r="AD97" s="15"/>
      <c r="AE97" s="15"/>
      <c r="AT97" s="271" t="s">
        <v>206</v>
      </c>
      <c r="AU97" s="271" t="s">
        <v>84</v>
      </c>
      <c r="AV97" s="15" t="s">
        <v>202</v>
      </c>
      <c r="AW97" s="15" t="s">
        <v>5</v>
      </c>
      <c r="AX97" s="15" t="s">
        <v>82</v>
      </c>
      <c r="AY97" s="271" t="s">
        <v>194</v>
      </c>
    </row>
    <row r="98" s="12" customFormat="1" ht="22.8" customHeight="1">
      <c r="A98" s="12"/>
      <c r="B98" s="203"/>
      <c r="C98" s="204"/>
      <c r="D98" s="205" t="s">
        <v>73</v>
      </c>
      <c r="E98" s="218" t="s">
        <v>3331</v>
      </c>
      <c r="F98" s="218" t="s">
        <v>3332</v>
      </c>
      <c r="G98" s="204"/>
      <c r="H98" s="204"/>
      <c r="I98" s="207"/>
      <c r="J98" s="207"/>
      <c r="K98" s="219">
        <f>BK98</f>
        <v>0</v>
      </c>
      <c r="L98" s="204"/>
      <c r="M98" s="209"/>
      <c r="N98" s="210"/>
      <c r="O98" s="211"/>
      <c r="P98" s="211"/>
      <c r="Q98" s="212">
        <f>SUM(Q99:Q103)</f>
        <v>0</v>
      </c>
      <c r="R98" s="212">
        <f>SUM(R99:R103)</f>
        <v>0</v>
      </c>
      <c r="S98" s="211"/>
      <c r="T98" s="213">
        <f>SUM(T99:T103)</f>
        <v>0</v>
      </c>
      <c r="U98" s="211"/>
      <c r="V98" s="213">
        <f>SUM(V99:V103)</f>
        <v>0</v>
      </c>
      <c r="W98" s="211"/>
      <c r="X98" s="214">
        <f>SUM(X99:X103)</f>
        <v>0</v>
      </c>
      <c r="Y98" s="12"/>
      <c r="Z98" s="12"/>
      <c r="AA98" s="12"/>
      <c r="AB98" s="12"/>
      <c r="AC98" s="12"/>
      <c r="AD98" s="12"/>
      <c r="AE98" s="12"/>
      <c r="AR98" s="215" t="s">
        <v>232</v>
      </c>
      <c r="AT98" s="216" t="s">
        <v>73</v>
      </c>
      <c r="AU98" s="216" t="s">
        <v>82</v>
      </c>
      <c r="AY98" s="215" t="s">
        <v>194</v>
      </c>
      <c r="BK98" s="217">
        <f>SUM(BK99:BK103)</f>
        <v>0</v>
      </c>
    </row>
    <row r="99" s="2" customFormat="1" ht="24.15" customHeight="1">
      <c r="A99" s="41"/>
      <c r="B99" s="42"/>
      <c r="C99" s="220" t="s">
        <v>202</v>
      </c>
      <c r="D99" s="220" t="s">
        <v>197</v>
      </c>
      <c r="E99" s="221" t="s">
        <v>3333</v>
      </c>
      <c r="F99" s="222" t="s">
        <v>3332</v>
      </c>
      <c r="G99" s="223" t="s">
        <v>865</v>
      </c>
      <c r="H99" s="297"/>
      <c r="I99" s="225"/>
      <c r="J99" s="225"/>
      <c r="K99" s="226">
        <f>ROUND(P99*H99,2)</f>
        <v>0</v>
      </c>
      <c r="L99" s="222" t="s">
        <v>201</v>
      </c>
      <c r="M99" s="47"/>
      <c r="N99" s="227" t="s">
        <v>20</v>
      </c>
      <c r="O99" s="228" t="s">
        <v>43</v>
      </c>
      <c r="P99" s="229">
        <f>I99+J99</f>
        <v>0</v>
      </c>
      <c r="Q99" s="229">
        <f>ROUND(I99*H99,2)</f>
        <v>0</v>
      </c>
      <c r="R99" s="229">
        <f>ROUND(J99*H99,2)</f>
        <v>0</v>
      </c>
      <c r="S99" s="87"/>
      <c r="T99" s="230">
        <f>S99*H99</f>
        <v>0</v>
      </c>
      <c r="U99" s="230">
        <v>0</v>
      </c>
      <c r="V99" s="230">
        <f>U99*H99</f>
        <v>0</v>
      </c>
      <c r="W99" s="230">
        <v>0</v>
      </c>
      <c r="X99" s="231">
        <f>W99*H99</f>
        <v>0</v>
      </c>
      <c r="Y99" s="41"/>
      <c r="Z99" s="41"/>
      <c r="AA99" s="41"/>
      <c r="AB99" s="41"/>
      <c r="AC99" s="41"/>
      <c r="AD99" s="41"/>
      <c r="AE99" s="41"/>
      <c r="AR99" s="232" t="s">
        <v>3321</v>
      </c>
      <c r="AT99" s="232" t="s">
        <v>197</v>
      </c>
      <c r="AU99" s="232" t="s">
        <v>84</v>
      </c>
      <c r="AY99" s="20" t="s">
        <v>194</v>
      </c>
      <c r="BE99" s="233">
        <f>IF(O99="základní",K99,0)</f>
        <v>0</v>
      </c>
      <c r="BF99" s="233">
        <f>IF(O99="snížená",K99,0)</f>
        <v>0</v>
      </c>
      <c r="BG99" s="233">
        <f>IF(O99="zákl. přenesená",K99,0)</f>
        <v>0</v>
      </c>
      <c r="BH99" s="233">
        <f>IF(O99="sníž. přenesená",K99,0)</f>
        <v>0</v>
      </c>
      <c r="BI99" s="233">
        <f>IF(O99="nulová",K99,0)</f>
        <v>0</v>
      </c>
      <c r="BJ99" s="20" t="s">
        <v>82</v>
      </c>
      <c r="BK99" s="233">
        <f>ROUND(P99*H99,2)</f>
        <v>0</v>
      </c>
      <c r="BL99" s="20" t="s">
        <v>3321</v>
      </c>
      <c r="BM99" s="232" t="s">
        <v>3334</v>
      </c>
    </row>
    <row r="100" s="2" customFormat="1">
      <c r="A100" s="41"/>
      <c r="B100" s="42"/>
      <c r="C100" s="43"/>
      <c r="D100" s="234" t="s">
        <v>204</v>
      </c>
      <c r="E100" s="43"/>
      <c r="F100" s="235" t="s">
        <v>3335</v>
      </c>
      <c r="G100" s="43"/>
      <c r="H100" s="43"/>
      <c r="I100" s="236"/>
      <c r="J100" s="236"/>
      <c r="K100" s="43"/>
      <c r="L100" s="43"/>
      <c r="M100" s="47"/>
      <c r="N100" s="237"/>
      <c r="O100" s="238"/>
      <c r="P100" s="87"/>
      <c r="Q100" s="87"/>
      <c r="R100" s="87"/>
      <c r="S100" s="87"/>
      <c r="T100" s="87"/>
      <c r="U100" s="87"/>
      <c r="V100" s="87"/>
      <c r="W100" s="87"/>
      <c r="X100" s="88"/>
      <c r="Y100" s="41"/>
      <c r="Z100" s="41"/>
      <c r="AA100" s="41"/>
      <c r="AB100" s="41"/>
      <c r="AC100" s="41"/>
      <c r="AD100" s="41"/>
      <c r="AE100" s="41"/>
      <c r="AT100" s="20" t="s">
        <v>204</v>
      </c>
      <c r="AU100" s="20" t="s">
        <v>84</v>
      </c>
    </row>
    <row r="101" s="2" customFormat="1" ht="16.5" customHeight="1">
      <c r="A101" s="41"/>
      <c r="B101" s="42"/>
      <c r="C101" s="220" t="s">
        <v>232</v>
      </c>
      <c r="D101" s="220" t="s">
        <v>197</v>
      </c>
      <c r="E101" s="221" t="s">
        <v>3336</v>
      </c>
      <c r="F101" s="222" t="s">
        <v>3332</v>
      </c>
      <c r="G101" s="223" t="s">
        <v>865</v>
      </c>
      <c r="H101" s="297"/>
      <c r="I101" s="225"/>
      <c r="J101" s="225"/>
      <c r="K101" s="226">
        <f>ROUND(P101*H101,2)</f>
        <v>0</v>
      </c>
      <c r="L101" s="222" t="s">
        <v>20</v>
      </c>
      <c r="M101" s="47"/>
      <c r="N101" s="227" t="s">
        <v>20</v>
      </c>
      <c r="O101" s="228" t="s">
        <v>43</v>
      </c>
      <c r="P101" s="229">
        <f>I101+J101</f>
        <v>0</v>
      </c>
      <c r="Q101" s="229">
        <f>ROUND(I101*H101,2)</f>
        <v>0</v>
      </c>
      <c r="R101" s="229">
        <f>ROUND(J101*H101,2)</f>
        <v>0</v>
      </c>
      <c r="S101" s="87"/>
      <c r="T101" s="230">
        <f>S101*H101</f>
        <v>0</v>
      </c>
      <c r="U101" s="230">
        <v>0</v>
      </c>
      <c r="V101" s="230">
        <f>U101*H101</f>
        <v>0</v>
      </c>
      <c r="W101" s="230">
        <v>0</v>
      </c>
      <c r="X101" s="231">
        <f>W101*H101</f>
        <v>0</v>
      </c>
      <c r="Y101" s="41"/>
      <c r="Z101" s="41"/>
      <c r="AA101" s="41"/>
      <c r="AB101" s="41"/>
      <c r="AC101" s="41"/>
      <c r="AD101" s="41"/>
      <c r="AE101" s="41"/>
      <c r="AR101" s="232" t="s">
        <v>3321</v>
      </c>
      <c r="AT101" s="232" t="s">
        <v>197</v>
      </c>
      <c r="AU101" s="232" t="s">
        <v>84</v>
      </c>
      <c r="AY101" s="20" t="s">
        <v>194</v>
      </c>
      <c r="BE101" s="233">
        <f>IF(O101="základní",K101,0)</f>
        <v>0</v>
      </c>
      <c r="BF101" s="233">
        <f>IF(O101="snížená",K101,0)</f>
        <v>0</v>
      </c>
      <c r="BG101" s="233">
        <f>IF(O101="zákl. přenesená",K101,0)</f>
        <v>0</v>
      </c>
      <c r="BH101" s="233">
        <f>IF(O101="sníž. přenesená",K101,0)</f>
        <v>0</v>
      </c>
      <c r="BI101" s="233">
        <f>IF(O101="nulová",K101,0)</f>
        <v>0</v>
      </c>
      <c r="BJ101" s="20" t="s">
        <v>82</v>
      </c>
      <c r="BK101" s="233">
        <f>ROUND(P101*H101,2)</f>
        <v>0</v>
      </c>
      <c r="BL101" s="20" t="s">
        <v>3321</v>
      </c>
      <c r="BM101" s="232" t="s">
        <v>3337</v>
      </c>
    </row>
    <row r="102" s="2" customFormat="1" ht="24.15" customHeight="1">
      <c r="A102" s="41"/>
      <c r="B102" s="42"/>
      <c r="C102" s="220" t="s">
        <v>223</v>
      </c>
      <c r="D102" s="220" t="s">
        <v>197</v>
      </c>
      <c r="E102" s="221" t="s">
        <v>3338</v>
      </c>
      <c r="F102" s="222" t="s">
        <v>3339</v>
      </c>
      <c r="G102" s="223" t="s">
        <v>506</v>
      </c>
      <c r="H102" s="224">
        <v>1</v>
      </c>
      <c r="I102" s="225"/>
      <c r="J102" s="225"/>
      <c r="K102" s="226">
        <f>ROUND(P102*H102,2)</f>
        <v>0</v>
      </c>
      <c r="L102" s="222" t="s">
        <v>201</v>
      </c>
      <c r="M102" s="47"/>
      <c r="N102" s="227" t="s">
        <v>20</v>
      </c>
      <c r="O102" s="228" t="s">
        <v>43</v>
      </c>
      <c r="P102" s="229">
        <f>I102+J102</f>
        <v>0</v>
      </c>
      <c r="Q102" s="229">
        <f>ROUND(I102*H102,2)</f>
        <v>0</v>
      </c>
      <c r="R102" s="229">
        <f>ROUND(J102*H102,2)</f>
        <v>0</v>
      </c>
      <c r="S102" s="87"/>
      <c r="T102" s="230">
        <f>S102*H102</f>
        <v>0</v>
      </c>
      <c r="U102" s="230">
        <v>0</v>
      </c>
      <c r="V102" s="230">
        <f>U102*H102</f>
        <v>0</v>
      </c>
      <c r="W102" s="230">
        <v>0</v>
      </c>
      <c r="X102" s="231">
        <f>W102*H102</f>
        <v>0</v>
      </c>
      <c r="Y102" s="41"/>
      <c r="Z102" s="41"/>
      <c r="AA102" s="41"/>
      <c r="AB102" s="41"/>
      <c r="AC102" s="41"/>
      <c r="AD102" s="41"/>
      <c r="AE102" s="41"/>
      <c r="AR102" s="232" t="s">
        <v>3321</v>
      </c>
      <c r="AT102" s="232" t="s">
        <v>197</v>
      </c>
      <c r="AU102" s="232" t="s">
        <v>84</v>
      </c>
      <c r="AY102" s="20" t="s">
        <v>194</v>
      </c>
      <c r="BE102" s="233">
        <f>IF(O102="základní",K102,0)</f>
        <v>0</v>
      </c>
      <c r="BF102" s="233">
        <f>IF(O102="snížená",K102,0)</f>
        <v>0</v>
      </c>
      <c r="BG102" s="233">
        <f>IF(O102="zákl. přenesená",K102,0)</f>
        <v>0</v>
      </c>
      <c r="BH102" s="233">
        <f>IF(O102="sníž. přenesená",K102,0)</f>
        <v>0</v>
      </c>
      <c r="BI102" s="233">
        <f>IF(O102="nulová",K102,0)</f>
        <v>0</v>
      </c>
      <c r="BJ102" s="20" t="s">
        <v>82</v>
      </c>
      <c r="BK102" s="233">
        <f>ROUND(P102*H102,2)</f>
        <v>0</v>
      </c>
      <c r="BL102" s="20" t="s">
        <v>3321</v>
      </c>
      <c r="BM102" s="232" t="s">
        <v>3340</v>
      </c>
    </row>
    <row r="103" s="2" customFormat="1">
      <c r="A103" s="41"/>
      <c r="B103" s="42"/>
      <c r="C103" s="43"/>
      <c r="D103" s="234" t="s">
        <v>204</v>
      </c>
      <c r="E103" s="43"/>
      <c r="F103" s="235" t="s">
        <v>3341</v>
      </c>
      <c r="G103" s="43"/>
      <c r="H103" s="43"/>
      <c r="I103" s="236"/>
      <c r="J103" s="236"/>
      <c r="K103" s="43"/>
      <c r="L103" s="43"/>
      <c r="M103" s="47"/>
      <c r="N103" s="237"/>
      <c r="O103" s="238"/>
      <c r="P103" s="87"/>
      <c r="Q103" s="87"/>
      <c r="R103" s="87"/>
      <c r="S103" s="87"/>
      <c r="T103" s="87"/>
      <c r="U103" s="87"/>
      <c r="V103" s="87"/>
      <c r="W103" s="87"/>
      <c r="X103" s="88"/>
      <c r="Y103" s="41"/>
      <c r="Z103" s="41"/>
      <c r="AA103" s="41"/>
      <c r="AB103" s="41"/>
      <c r="AC103" s="41"/>
      <c r="AD103" s="41"/>
      <c r="AE103" s="41"/>
      <c r="AT103" s="20" t="s">
        <v>204</v>
      </c>
      <c r="AU103" s="20" t="s">
        <v>84</v>
      </c>
    </row>
    <row r="104" s="12" customFormat="1" ht="22.8" customHeight="1">
      <c r="A104" s="12"/>
      <c r="B104" s="203"/>
      <c r="C104" s="204"/>
      <c r="D104" s="205" t="s">
        <v>73</v>
      </c>
      <c r="E104" s="218" t="s">
        <v>3342</v>
      </c>
      <c r="F104" s="218" t="s">
        <v>3343</v>
      </c>
      <c r="G104" s="204"/>
      <c r="H104" s="204"/>
      <c r="I104" s="207"/>
      <c r="J104" s="207"/>
      <c r="K104" s="219">
        <f>BK104</f>
        <v>0</v>
      </c>
      <c r="L104" s="204"/>
      <c r="M104" s="209"/>
      <c r="N104" s="210"/>
      <c r="O104" s="211"/>
      <c r="P104" s="211"/>
      <c r="Q104" s="212">
        <f>SUM(Q105:Q110)</f>
        <v>0</v>
      </c>
      <c r="R104" s="212">
        <f>SUM(R105:R110)</f>
        <v>0</v>
      </c>
      <c r="S104" s="211"/>
      <c r="T104" s="213">
        <f>SUM(T105:T110)</f>
        <v>0</v>
      </c>
      <c r="U104" s="211"/>
      <c r="V104" s="213">
        <f>SUM(V105:V110)</f>
        <v>0</v>
      </c>
      <c r="W104" s="211"/>
      <c r="X104" s="214">
        <f>SUM(X105:X110)</f>
        <v>0</v>
      </c>
      <c r="Y104" s="12"/>
      <c r="Z104" s="12"/>
      <c r="AA104" s="12"/>
      <c r="AB104" s="12"/>
      <c r="AC104" s="12"/>
      <c r="AD104" s="12"/>
      <c r="AE104" s="12"/>
      <c r="AR104" s="215" t="s">
        <v>232</v>
      </c>
      <c r="AT104" s="216" t="s">
        <v>73</v>
      </c>
      <c r="AU104" s="216" t="s">
        <v>82</v>
      </c>
      <c r="AY104" s="215" t="s">
        <v>194</v>
      </c>
      <c r="BK104" s="217">
        <f>SUM(BK105:BK110)</f>
        <v>0</v>
      </c>
    </row>
    <row r="105" s="2" customFormat="1" ht="24.15" customHeight="1">
      <c r="A105" s="41"/>
      <c r="B105" s="42"/>
      <c r="C105" s="220" t="s">
        <v>238</v>
      </c>
      <c r="D105" s="220" t="s">
        <v>197</v>
      </c>
      <c r="E105" s="221" t="s">
        <v>3344</v>
      </c>
      <c r="F105" s="222" t="s">
        <v>3345</v>
      </c>
      <c r="G105" s="223" t="s">
        <v>1301</v>
      </c>
      <c r="H105" s="224">
        <v>40</v>
      </c>
      <c r="I105" s="225"/>
      <c r="J105" s="225"/>
      <c r="K105" s="226">
        <f>ROUND(P105*H105,2)</f>
        <v>0</v>
      </c>
      <c r="L105" s="222" t="s">
        <v>201</v>
      </c>
      <c r="M105" s="47"/>
      <c r="N105" s="227" t="s">
        <v>20</v>
      </c>
      <c r="O105" s="228" t="s">
        <v>43</v>
      </c>
      <c r="P105" s="229">
        <f>I105+J105</f>
        <v>0</v>
      </c>
      <c r="Q105" s="229">
        <f>ROUND(I105*H105,2)</f>
        <v>0</v>
      </c>
      <c r="R105" s="229">
        <f>ROUND(J105*H105,2)</f>
        <v>0</v>
      </c>
      <c r="S105" s="87"/>
      <c r="T105" s="230">
        <f>S105*H105</f>
        <v>0</v>
      </c>
      <c r="U105" s="230">
        <v>0</v>
      </c>
      <c r="V105" s="230">
        <f>U105*H105</f>
        <v>0</v>
      </c>
      <c r="W105" s="230">
        <v>0</v>
      </c>
      <c r="X105" s="231">
        <f>W105*H105</f>
        <v>0</v>
      </c>
      <c r="Y105" s="41"/>
      <c r="Z105" s="41"/>
      <c r="AA105" s="41"/>
      <c r="AB105" s="41"/>
      <c r="AC105" s="41"/>
      <c r="AD105" s="41"/>
      <c r="AE105" s="41"/>
      <c r="AR105" s="232" t="s">
        <v>3321</v>
      </c>
      <c r="AT105" s="232" t="s">
        <v>197</v>
      </c>
      <c r="AU105" s="232" t="s">
        <v>84</v>
      </c>
      <c r="AY105" s="20" t="s">
        <v>194</v>
      </c>
      <c r="BE105" s="233">
        <f>IF(O105="základní",K105,0)</f>
        <v>0</v>
      </c>
      <c r="BF105" s="233">
        <f>IF(O105="snížená",K105,0)</f>
        <v>0</v>
      </c>
      <c r="BG105" s="233">
        <f>IF(O105="zákl. přenesená",K105,0)</f>
        <v>0</v>
      </c>
      <c r="BH105" s="233">
        <f>IF(O105="sníž. přenesená",K105,0)</f>
        <v>0</v>
      </c>
      <c r="BI105" s="233">
        <f>IF(O105="nulová",K105,0)</f>
        <v>0</v>
      </c>
      <c r="BJ105" s="20" t="s">
        <v>82</v>
      </c>
      <c r="BK105" s="233">
        <f>ROUND(P105*H105,2)</f>
        <v>0</v>
      </c>
      <c r="BL105" s="20" t="s">
        <v>3321</v>
      </c>
      <c r="BM105" s="232" t="s">
        <v>3346</v>
      </c>
    </row>
    <row r="106" s="2" customFormat="1">
      <c r="A106" s="41"/>
      <c r="B106" s="42"/>
      <c r="C106" s="43"/>
      <c r="D106" s="234" t="s">
        <v>204</v>
      </c>
      <c r="E106" s="43"/>
      <c r="F106" s="235" t="s">
        <v>3347</v>
      </c>
      <c r="G106" s="43"/>
      <c r="H106" s="43"/>
      <c r="I106" s="236"/>
      <c r="J106" s="236"/>
      <c r="K106" s="43"/>
      <c r="L106" s="43"/>
      <c r="M106" s="47"/>
      <c r="N106" s="237"/>
      <c r="O106" s="238"/>
      <c r="P106" s="87"/>
      <c r="Q106" s="87"/>
      <c r="R106" s="87"/>
      <c r="S106" s="87"/>
      <c r="T106" s="87"/>
      <c r="U106" s="87"/>
      <c r="V106" s="87"/>
      <c r="W106" s="87"/>
      <c r="X106" s="88"/>
      <c r="Y106" s="41"/>
      <c r="Z106" s="41"/>
      <c r="AA106" s="41"/>
      <c r="AB106" s="41"/>
      <c r="AC106" s="41"/>
      <c r="AD106" s="41"/>
      <c r="AE106" s="41"/>
      <c r="AT106" s="20" t="s">
        <v>204</v>
      </c>
      <c r="AU106" s="20" t="s">
        <v>84</v>
      </c>
    </row>
    <row r="107" s="2" customFormat="1" ht="24.15" customHeight="1">
      <c r="A107" s="41"/>
      <c r="B107" s="42"/>
      <c r="C107" s="220" t="s">
        <v>243</v>
      </c>
      <c r="D107" s="220" t="s">
        <v>197</v>
      </c>
      <c r="E107" s="221" t="s">
        <v>3348</v>
      </c>
      <c r="F107" s="222" t="s">
        <v>3349</v>
      </c>
      <c r="G107" s="223" t="s">
        <v>506</v>
      </c>
      <c r="H107" s="224">
        <v>1</v>
      </c>
      <c r="I107" s="225"/>
      <c r="J107" s="225"/>
      <c r="K107" s="226">
        <f>ROUND(P107*H107,2)</f>
        <v>0</v>
      </c>
      <c r="L107" s="222" t="s">
        <v>201</v>
      </c>
      <c r="M107" s="47"/>
      <c r="N107" s="227" t="s">
        <v>20</v>
      </c>
      <c r="O107" s="228" t="s">
        <v>43</v>
      </c>
      <c r="P107" s="229">
        <f>I107+J107</f>
        <v>0</v>
      </c>
      <c r="Q107" s="229">
        <f>ROUND(I107*H107,2)</f>
        <v>0</v>
      </c>
      <c r="R107" s="229">
        <f>ROUND(J107*H107,2)</f>
        <v>0</v>
      </c>
      <c r="S107" s="87"/>
      <c r="T107" s="230">
        <f>S107*H107</f>
        <v>0</v>
      </c>
      <c r="U107" s="230">
        <v>0</v>
      </c>
      <c r="V107" s="230">
        <f>U107*H107</f>
        <v>0</v>
      </c>
      <c r="W107" s="230">
        <v>0</v>
      </c>
      <c r="X107" s="231">
        <f>W107*H107</f>
        <v>0</v>
      </c>
      <c r="Y107" s="41"/>
      <c r="Z107" s="41"/>
      <c r="AA107" s="41"/>
      <c r="AB107" s="41"/>
      <c r="AC107" s="41"/>
      <c r="AD107" s="41"/>
      <c r="AE107" s="41"/>
      <c r="AR107" s="232" t="s">
        <v>3321</v>
      </c>
      <c r="AT107" s="232" t="s">
        <v>197</v>
      </c>
      <c r="AU107" s="232" t="s">
        <v>84</v>
      </c>
      <c r="AY107" s="20" t="s">
        <v>194</v>
      </c>
      <c r="BE107" s="233">
        <f>IF(O107="základní",K107,0)</f>
        <v>0</v>
      </c>
      <c r="BF107" s="233">
        <f>IF(O107="snížená",K107,0)</f>
        <v>0</v>
      </c>
      <c r="BG107" s="233">
        <f>IF(O107="zákl. přenesená",K107,0)</f>
        <v>0</v>
      </c>
      <c r="BH107" s="233">
        <f>IF(O107="sníž. přenesená",K107,0)</f>
        <v>0</v>
      </c>
      <c r="BI107" s="233">
        <f>IF(O107="nulová",K107,0)</f>
        <v>0</v>
      </c>
      <c r="BJ107" s="20" t="s">
        <v>82</v>
      </c>
      <c r="BK107" s="233">
        <f>ROUND(P107*H107,2)</f>
        <v>0</v>
      </c>
      <c r="BL107" s="20" t="s">
        <v>3321</v>
      </c>
      <c r="BM107" s="232" t="s">
        <v>3350</v>
      </c>
    </row>
    <row r="108" s="2" customFormat="1">
      <c r="A108" s="41"/>
      <c r="B108" s="42"/>
      <c r="C108" s="43"/>
      <c r="D108" s="234" t="s">
        <v>204</v>
      </c>
      <c r="E108" s="43"/>
      <c r="F108" s="235" t="s">
        <v>3351</v>
      </c>
      <c r="G108" s="43"/>
      <c r="H108" s="43"/>
      <c r="I108" s="236"/>
      <c r="J108" s="236"/>
      <c r="K108" s="43"/>
      <c r="L108" s="43"/>
      <c r="M108" s="47"/>
      <c r="N108" s="237"/>
      <c r="O108" s="238"/>
      <c r="P108" s="87"/>
      <c r="Q108" s="87"/>
      <c r="R108" s="87"/>
      <c r="S108" s="87"/>
      <c r="T108" s="87"/>
      <c r="U108" s="87"/>
      <c r="V108" s="87"/>
      <c r="W108" s="87"/>
      <c r="X108" s="88"/>
      <c r="Y108" s="41"/>
      <c r="Z108" s="41"/>
      <c r="AA108" s="41"/>
      <c r="AB108" s="41"/>
      <c r="AC108" s="41"/>
      <c r="AD108" s="41"/>
      <c r="AE108" s="41"/>
      <c r="AT108" s="20" t="s">
        <v>204</v>
      </c>
      <c r="AU108" s="20" t="s">
        <v>84</v>
      </c>
    </row>
    <row r="109" s="2" customFormat="1" ht="24.15" customHeight="1">
      <c r="A109" s="41"/>
      <c r="B109" s="42"/>
      <c r="C109" s="220" t="s">
        <v>248</v>
      </c>
      <c r="D109" s="220" t="s">
        <v>197</v>
      </c>
      <c r="E109" s="221" t="s">
        <v>3352</v>
      </c>
      <c r="F109" s="222" t="s">
        <v>3353</v>
      </c>
      <c r="G109" s="223" t="s">
        <v>865</v>
      </c>
      <c r="H109" s="297"/>
      <c r="I109" s="225"/>
      <c r="J109" s="225"/>
      <c r="K109" s="226">
        <f>ROUND(P109*H109,2)</f>
        <v>0</v>
      </c>
      <c r="L109" s="222" t="s">
        <v>201</v>
      </c>
      <c r="M109" s="47"/>
      <c r="N109" s="227" t="s">
        <v>20</v>
      </c>
      <c r="O109" s="228" t="s">
        <v>43</v>
      </c>
      <c r="P109" s="229">
        <f>I109+J109</f>
        <v>0</v>
      </c>
      <c r="Q109" s="229">
        <f>ROUND(I109*H109,2)</f>
        <v>0</v>
      </c>
      <c r="R109" s="229">
        <f>ROUND(J109*H109,2)</f>
        <v>0</v>
      </c>
      <c r="S109" s="87"/>
      <c r="T109" s="230">
        <f>S109*H109</f>
        <v>0</v>
      </c>
      <c r="U109" s="230">
        <v>0</v>
      </c>
      <c r="V109" s="230">
        <f>U109*H109</f>
        <v>0</v>
      </c>
      <c r="W109" s="230">
        <v>0</v>
      </c>
      <c r="X109" s="231">
        <f>W109*H109</f>
        <v>0</v>
      </c>
      <c r="Y109" s="41"/>
      <c r="Z109" s="41"/>
      <c r="AA109" s="41"/>
      <c r="AB109" s="41"/>
      <c r="AC109" s="41"/>
      <c r="AD109" s="41"/>
      <c r="AE109" s="41"/>
      <c r="AR109" s="232" t="s">
        <v>3321</v>
      </c>
      <c r="AT109" s="232" t="s">
        <v>197</v>
      </c>
      <c r="AU109" s="232" t="s">
        <v>84</v>
      </c>
      <c r="AY109" s="20" t="s">
        <v>194</v>
      </c>
      <c r="BE109" s="233">
        <f>IF(O109="základní",K109,0)</f>
        <v>0</v>
      </c>
      <c r="BF109" s="233">
        <f>IF(O109="snížená",K109,0)</f>
        <v>0</v>
      </c>
      <c r="BG109" s="233">
        <f>IF(O109="zákl. přenesená",K109,0)</f>
        <v>0</v>
      </c>
      <c r="BH109" s="233">
        <f>IF(O109="sníž. přenesená",K109,0)</f>
        <v>0</v>
      </c>
      <c r="BI109" s="233">
        <f>IF(O109="nulová",K109,0)</f>
        <v>0</v>
      </c>
      <c r="BJ109" s="20" t="s">
        <v>82</v>
      </c>
      <c r="BK109" s="233">
        <f>ROUND(P109*H109,2)</f>
        <v>0</v>
      </c>
      <c r="BL109" s="20" t="s">
        <v>3321</v>
      </c>
      <c r="BM109" s="232" t="s">
        <v>3354</v>
      </c>
    </row>
    <row r="110" s="2" customFormat="1">
      <c r="A110" s="41"/>
      <c r="B110" s="42"/>
      <c r="C110" s="43"/>
      <c r="D110" s="234" t="s">
        <v>204</v>
      </c>
      <c r="E110" s="43"/>
      <c r="F110" s="235" t="s">
        <v>3355</v>
      </c>
      <c r="G110" s="43"/>
      <c r="H110" s="43"/>
      <c r="I110" s="236"/>
      <c r="J110" s="236"/>
      <c r="K110" s="43"/>
      <c r="L110" s="43"/>
      <c r="M110" s="47"/>
      <c r="N110" s="237"/>
      <c r="O110" s="238"/>
      <c r="P110" s="87"/>
      <c r="Q110" s="87"/>
      <c r="R110" s="87"/>
      <c r="S110" s="87"/>
      <c r="T110" s="87"/>
      <c r="U110" s="87"/>
      <c r="V110" s="87"/>
      <c r="W110" s="87"/>
      <c r="X110" s="88"/>
      <c r="Y110" s="41"/>
      <c r="Z110" s="41"/>
      <c r="AA110" s="41"/>
      <c r="AB110" s="41"/>
      <c r="AC110" s="41"/>
      <c r="AD110" s="41"/>
      <c r="AE110" s="41"/>
      <c r="AT110" s="20" t="s">
        <v>204</v>
      </c>
      <c r="AU110" s="20" t="s">
        <v>84</v>
      </c>
    </row>
    <row r="111" s="12" customFormat="1" ht="22.8" customHeight="1">
      <c r="A111" s="12"/>
      <c r="B111" s="203"/>
      <c r="C111" s="204"/>
      <c r="D111" s="205" t="s">
        <v>73</v>
      </c>
      <c r="E111" s="218" t="s">
        <v>3356</v>
      </c>
      <c r="F111" s="218" t="s">
        <v>3357</v>
      </c>
      <c r="G111" s="204"/>
      <c r="H111" s="204"/>
      <c r="I111" s="207"/>
      <c r="J111" s="207"/>
      <c r="K111" s="219">
        <f>BK111</f>
        <v>0</v>
      </c>
      <c r="L111" s="204"/>
      <c r="M111" s="209"/>
      <c r="N111" s="210"/>
      <c r="O111" s="211"/>
      <c r="P111" s="211"/>
      <c r="Q111" s="212">
        <f>SUM(Q112:Q113)</f>
        <v>0</v>
      </c>
      <c r="R111" s="212">
        <f>SUM(R112:R113)</f>
        <v>0</v>
      </c>
      <c r="S111" s="211"/>
      <c r="T111" s="213">
        <f>SUM(T112:T113)</f>
        <v>0</v>
      </c>
      <c r="U111" s="211"/>
      <c r="V111" s="213">
        <f>SUM(V112:V113)</f>
        <v>0</v>
      </c>
      <c r="W111" s="211"/>
      <c r="X111" s="214">
        <f>SUM(X112:X113)</f>
        <v>0</v>
      </c>
      <c r="Y111" s="12"/>
      <c r="Z111" s="12"/>
      <c r="AA111" s="12"/>
      <c r="AB111" s="12"/>
      <c r="AC111" s="12"/>
      <c r="AD111" s="12"/>
      <c r="AE111" s="12"/>
      <c r="AR111" s="215" t="s">
        <v>232</v>
      </c>
      <c r="AT111" s="216" t="s">
        <v>73</v>
      </c>
      <c r="AU111" s="216" t="s">
        <v>82</v>
      </c>
      <c r="AY111" s="215" t="s">
        <v>194</v>
      </c>
      <c r="BK111" s="217">
        <f>SUM(BK112:BK113)</f>
        <v>0</v>
      </c>
    </row>
    <row r="112" s="2" customFormat="1">
      <c r="A112" s="41"/>
      <c r="B112" s="42"/>
      <c r="C112" s="220" t="s">
        <v>266</v>
      </c>
      <c r="D112" s="220" t="s">
        <v>197</v>
      </c>
      <c r="E112" s="221" t="s">
        <v>3358</v>
      </c>
      <c r="F112" s="222" t="s">
        <v>3359</v>
      </c>
      <c r="G112" s="223" t="s">
        <v>865</v>
      </c>
      <c r="H112" s="297"/>
      <c r="I112" s="225"/>
      <c r="J112" s="225"/>
      <c r="K112" s="226">
        <f>ROUND(P112*H112,2)</f>
        <v>0</v>
      </c>
      <c r="L112" s="222" t="s">
        <v>201</v>
      </c>
      <c r="M112" s="47"/>
      <c r="N112" s="227" t="s">
        <v>20</v>
      </c>
      <c r="O112" s="228" t="s">
        <v>43</v>
      </c>
      <c r="P112" s="229">
        <f>I112+J112</f>
        <v>0</v>
      </c>
      <c r="Q112" s="229">
        <f>ROUND(I112*H112,2)</f>
        <v>0</v>
      </c>
      <c r="R112" s="229">
        <f>ROUND(J112*H112,2)</f>
        <v>0</v>
      </c>
      <c r="S112" s="87"/>
      <c r="T112" s="230">
        <f>S112*H112</f>
        <v>0</v>
      </c>
      <c r="U112" s="230">
        <v>0</v>
      </c>
      <c r="V112" s="230">
        <f>U112*H112</f>
        <v>0</v>
      </c>
      <c r="W112" s="230">
        <v>0</v>
      </c>
      <c r="X112" s="231">
        <f>W112*H112</f>
        <v>0</v>
      </c>
      <c r="Y112" s="41"/>
      <c r="Z112" s="41"/>
      <c r="AA112" s="41"/>
      <c r="AB112" s="41"/>
      <c r="AC112" s="41"/>
      <c r="AD112" s="41"/>
      <c r="AE112" s="41"/>
      <c r="AR112" s="232" t="s">
        <v>3321</v>
      </c>
      <c r="AT112" s="232" t="s">
        <v>197</v>
      </c>
      <c r="AU112" s="232" t="s">
        <v>84</v>
      </c>
      <c r="AY112" s="20" t="s">
        <v>194</v>
      </c>
      <c r="BE112" s="233">
        <f>IF(O112="základní",K112,0)</f>
        <v>0</v>
      </c>
      <c r="BF112" s="233">
        <f>IF(O112="snížená",K112,0)</f>
        <v>0</v>
      </c>
      <c r="BG112" s="233">
        <f>IF(O112="zákl. přenesená",K112,0)</f>
        <v>0</v>
      </c>
      <c r="BH112" s="233">
        <f>IF(O112="sníž. přenesená",K112,0)</f>
        <v>0</v>
      </c>
      <c r="BI112" s="233">
        <f>IF(O112="nulová",K112,0)</f>
        <v>0</v>
      </c>
      <c r="BJ112" s="20" t="s">
        <v>82</v>
      </c>
      <c r="BK112" s="233">
        <f>ROUND(P112*H112,2)</f>
        <v>0</v>
      </c>
      <c r="BL112" s="20" t="s">
        <v>3321</v>
      </c>
      <c r="BM112" s="232" t="s">
        <v>3360</v>
      </c>
    </row>
    <row r="113" s="2" customFormat="1">
      <c r="A113" s="41"/>
      <c r="B113" s="42"/>
      <c r="C113" s="43"/>
      <c r="D113" s="234" t="s">
        <v>204</v>
      </c>
      <c r="E113" s="43"/>
      <c r="F113" s="235" t="s">
        <v>3361</v>
      </c>
      <c r="G113" s="43"/>
      <c r="H113" s="43"/>
      <c r="I113" s="236"/>
      <c r="J113" s="236"/>
      <c r="K113" s="43"/>
      <c r="L113" s="43"/>
      <c r="M113" s="47"/>
      <c r="N113" s="237"/>
      <c r="O113" s="238"/>
      <c r="P113" s="87"/>
      <c r="Q113" s="87"/>
      <c r="R113" s="87"/>
      <c r="S113" s="87"/>
      <c r="T113" s="87"/>
      <c r="U113" s="87"/>
      <c r="V113" s="87"/>
      <c r="W113" s="87"/>
      <c r="X113" s="88"/>
      <c r="Y113" s="41"/>
      <c r="Z113" s="41"/>
      <c r="AA113" s="41"/>
      <c r="AB113" s="41"/>
      <c r="AC113" s="41"/>
      <c r="AD113" s="41"/>
      <c r="AE113" s="41"/>
      <c r="AT113" s="20" t="s">
        <v>204</v>
      </c>
      <c r="AU113" s="20" t="s">
        <v>84</v>
      </c>
    </row>
    <row r="114" s="12" customFormat="1" ht="22.8" customHeight="1">
      <c r="A114" s="12"/>
      <c r="B114" s="203"/>
      <c r="C114" s="204"/>
      <c r="D114" s="205" t="s">
        <v>73</v>
      </c>
      <c r="E114" s="218" t="s">
        <v>3362</v>
      </c>
      <c r="F114" s="218" t="s">
        <v>3363</v>
      </c>
      <c r="G114" s="204"/>
      <c r="H114" s="204"/>
      <c r="I114" s="207"/>
      <c r="J114" s="207"/>
      <c r="K114" s="219">
        <f>BK114</f>
        <v>0</v>
      </c>
      <c r="L114" s="204"/>
      <c r="M114" s="209"/>
      <c r="N114" s="210"/>
      <c r="O114" s="211"/>
      <c r="P114" s="211"/>
      <c r="Q114" s="212">
        <f>SUM(Q115:Q116)</f>
        <v>0</v>
      </c>
      <c r="R114" s="212">
        <f>SUM(R115:R116)</f>
        <v>0</v>
      </c>
      <c r="S114" s="211"/>
      <c r="T114" s="213">
        <f>SUM(T115:T116)</f>
        <v>0</v>
      </c>
      <c r="U114" s="211"/>
      <c r="V114" s="213">
        <f>SUM(V115:V116)</f>
        <v>0</v>
      </c>
      <c r="W114" s="211"/>
      <c r="X114" s="214">
        <f>SUM(X115:X116)</f>
        <v>0</v>
      </c>
      <c r="Y114" s="12"/>
      <c r="Z114" s="12"/>
      <c r="AA114" s="12"/>
      <c r="AB114" s="12"/>
      <c r="AC114" s="12"/>
      <c r="AD114" s="12"/>
      <c r="AE114" s="12"/>
      <c r="AR114" s="215" t="s">
        <v>232</v>
      </c>
      <c r="AT114" s="216" t="s">
        <v>73</v>
      </c>
      <c r="AU114" s="216" t="s">
        <v>82</v>
      </c>
      <c r="AY114" s="215" t="s">
        <v>194</v>
      </c>
      <c r="BK114" s="217">
        <f>SUM(BK115:BK116)</f>
        <v>0</v>
      </c>
    </row>
    <row r="115" s="2" customFormat="1" ht="24.15" customHeight="1">
      <c r="A115" s="41"/>
      <c r="B115" s="42"/>
      <c r="C115" s="220" t="s">
        <v>259</v>
      </c>
      <c r="D115" s="220" t="s">
        <v>197</v>
      </c>
      <c r="E115" s="221" t="s">
        <v>3364</v>
      </c>
      <c r="F115" s="222" t="s">
        <v>3365</v>
      </c>
      <c r="G115" s="223" t="s">
        <v>865</v>
      </c>
      <c r="H115" s="297"/>
      <c r="I115" s="225"/>
      <c r="J115" s="225"/>
      <c r="K115" s="226">
        <f>ROUND(P115*H115,2)</f>
        <v>0</v>
      </c>
      <c r="L115" s="222" t="s">
        <v>201</v>
      </c>
      <c r="M115" s="47"/>
      <c r="N115" s="227" t="s">
        <v>20</v>
      </c>
      <c r="O115" s="228" t="s">
        <v>43</v>
      </c>
      <c r="P115" s="229">
        <f>I115+J115</f>
        <v>0</v>
      </c>
      <c r="Q115" s="229">
        <f>ROUND(I115*H115,2)</f>
        <v>0</v>
      </c>
      <c r="R115" s="229">
        <f>ROUND(J115*H115,2)</f>
        <v>0</v>
      </c>
      <c r="S115" s="87"/>
      <c r="T115" s="230">
        <f>S115*H115</f>
        <v>0</v>
      </c>
      <c r="U115" s="230">
        <v>0</v>
      </c>
      <c r="V115" s="230">
        <f>U115*H115</f>
        <v>0</v>
      </c>
      <c r="W115" s="230">
        <v>0</v>
      </c>
      <c r="X115" s="231">
        <f>W115*H115</f>
        <v>0</v>
      </c>
      <c r="Y115" s="41"/>
      <c r="Z115" s="41"/>
      <c r="AA115" s="41"/>
      <c r="AB115" s="41"/>
      <c r="AC115" s="41"/>
      <c r="AD115" s="41"/>
      <c r="AE115" s="41"/>
      <c r="AR115" s="232" t="s">
        <v>3321</v>
      </c>
      <c r="AT115" s="232" t="s">
        <v>197</v>
      </c>
      <c r="AU115" s="232" t="s">
        <v>84</v>
      </c>
      <c r="AY115" s="20" t="s">
        <v>194</v>
      </c>
      <c r="BE115" s="233">
        <f>IF(O115="základní",K115,0)</f>
        <v>0</v>
      </c>
      <c r="BF115" s="233">
        <f>IF(O115="snížená",K115,0)</f>
        <v>0</v>
      </c>
      <c r="BG115" s="233">
        <f>IF(O115="zákl. přenesená",K115,0)</f>
        <v>0</v>
      </c>
      <c r="BH115" s="233">
        <f>IF(O115="sníž. přenesená",K115,0)</f>
        <v>0</v>
      </c>
      <c r="BI115" s="233">
        <f>IF(O115="nulová",K115,0)</f>
        <v>0</v>
      </c>
      <c r="BJ115" s="20" t="s">
        <v>82</v>
      </c>
      <c r="BK115" s="233">
        <f>ROUND(P115*H115,2)</f>
        <v>0</v>
      </c>
      <c r="BL115" s="20" t="s">
        <v>3321</v>
      </c>
      <c r="BM115" s="232" t="s">
        <v>3366</v>
      </c>
    </row>
    <row r="116" s="2" customFormat="1">
      <c r="A116" s="41"/>
      <c r="B116" s="42"/>
      <c r="C116" s="43"/>
      <c r="D116" s="234" t="s">
        <v>204</v>
      </c>
      <c r="E116" s="43"/>
      <c r="F116" s="235" t="s">
        <v>3367</v>
      </c>
      <c r="G116" s="43"/>
      <c r="H116" s="43"/>
      <c r="I116" s="236"/>
      <c r="J116" s="236"/>
      <c r="K116" s="43"/>
      <c r="L116" s="43"/>
      <c r="M116" s="47"/>
      <c r="N116" s="237"/>
      <c r="O116" s="238"/>
      <c r="P116" s="87"/>
      <c r="Q116" s="87"/>
      <c r="R116" s="87"/>
      <c r="S116" s="87"/>
      <c r="T116" s="87"/>
      <c r="U116" s="87"/>
      <c r="V116" s="87"/>
      <c r="W116" s="87"/>
      <c r="X116" s="88"/>
      <c r="Y116" s="41"/>
      <c r="Z116" s="41"/>
      <c r="AA116" s="41"/>
      <c r="AB116" s="41"/>
      <c r="AC116" s="41"/>
      <c r="AD116" s="41"/>
      <c r="AE116" s="41"/>
      <c r="AT116" s="20" t="s">
        <v>204</v>
      </c>
      <c r="AU116" s="20" t="s">
        <v>84</v>
      </c>
    </row>
    <row r="117" s="12" customFormat="1" ht="22.8" customHeight="1">
      <c r="A117" s="12"/>
      <c r="B117" s="203"/>
      <c r="C117" s="204"/>
      <c r="D117" s="205" t="s">
        <v>73</v>
      </c>
      <c r="E117" s="218" t="s">
        <v>3368</v>
      </c>
      <c r="F117" s="218" t="s">
        <v>3369</v>
      </c>
      <c r="G117" s="204"/>
      <c r="H117" s="204"/>
      <c r="I117" s="207"/>
      <c r="J117" s="207"/>
      <c r="K117" s="219">
        <f>BK117</f>
        <v>0</v>
      </c>
      <c r="L117" s="204"/>
      <c r="M117" s="209"/>
      <c r="N117" s="210"/>
      <c r="O117" s="211"/>
      <c r="P117" s="211"/>
      <c r="Q117" s="212">
        <f>SUM(Q118:Q119)</f>
        <v>0</v>
      </c>
      <c r="R117" s="212">
        <f>SUM(R118:R119)</f>
        <v>0</v>
      </c>
      <c r="S117" s="211"/>
      <c r="T117" s="213">
        <f>SUM(T118:T119)</f>
        <v>0</v>
      </c>
      <c r="U117" s="211"/>
      <c r="V117" s="213">
        <f>SUM(V118:V119)</f>
        <v>0</v>
      </c>
      <c r="W117" s="211"/>
      <c r="X117" s="214">
        <f>SUM(X118:X119)</f>
        <v>0</v>
      </c>
      <c r="Y117" s="12"/>
      <c r="Z117" s="12"/>
      <c r="AA117" s="12"/>
      <c r="AB117" s="12"/>
      <c r="AC117" s="12"/>
      <c r="AD117" s="12"/>
      <c r="AE117" s="12"/>
      <c r="AR117" s="215" t="s">
        <v>232</v>
      </c>
      <c r="AT117" s="216" t="s">
        <v>73</v>
      </c>
      <c r="AU117" s="216" t="s">
        <v>82</v>
      </c>
      <c r="AY117" s="215" t="s">
        <v>194</v>
      </c>
      <c r="BK117" s="217">
        <f>SUM(BK118:BK119)</f>
        <v>0</v>
      </c>
    </row>
    <row r="118" s="2" customFormat="1" ht="24.15" customHeight="1">
      <c r="A118" s="41"/>
      <c r="B118" s="42"/>
      <c r="C118" s="220" t="s">
        <v>9</v>
      </c>
      <c r="D118" s="220" t="s">
        <v>197</v>
      </c>
      <c r="E118" s="221" t="s">
        <v>3370</v>
      </c>
      <c r="F118" s="222" t="s">
        <v>3371</v>
      </c>
      <c r="G118" s="223" t="s">
        <v>865</v>
      </c>
      <c r="H118" s="297"/>
      <c r="I118" s="225"/>
      <c r="J118" s="225"/>
      <c r="K118" s="226">
        <f>ROUND(P118*H118,2)</f>
        <v>0</v>
      </c>
      <c r="L118" s="222" t="s">
        <v>201</v>
      </c>
      <c r="M118" s="47"/>
      <c r="N118" s="227" t="s">
        <v>20</v>
      </c>
      <c r="O118" s="228" t="s">
        <v>43</v>
      </c>
      <c r="P118" s="229">
        <f>I118+J118</f>
        <v>0</v>
      </c>
      <c r="Q118" s="229">
        <f>ROUND(I118*H118,2)</f>
        <v>0</v>
      </c>
      <c r="R118" s="229">
        <f>ROUND(J118*H118,2)</f>
        <v>0</v>
      </c>
      <c r="S118" s="87"/>
      <c r="T118" s="230">
        <f>S118*H118</f>
        <v>0</v>
      </c>
      <c r="U118" s="230">
        <v>0</v>
      </c>
      <c r="V118" s="230">
        <f>U118*H118</f>
        <v>0</v>
      </c>
      <c r="W118" s="230">
        <v>0</v>
      </c>
      <c r="X118" s="231">
        <f>W118*H118</f>
        <v>0</v>
      </c>
      <c r="Y118" s="41"/>
      <c r="Z118" s="41"/>
      <c r="AA118" s="41"/>
      <c r="AB118" s="41"/>
      <c r="AC118" s="41"/>
      <c r="AD118" s="41"/>
      <c r="AE118" s="41"/>
      <c r="AR118" s="232" t="s">
        <v>3321</v>
      </c>
      <c r="AT118" s="232" t="s">
        <v>197</v>
      </c>
      <c r="AU118" s="232" t="s">
        <v>84</v>
      </c>
      <c r="AY118" s="20" t="s">
        <v>194</v>
      </c>
      <c r="BE118" s="233">
        <f>IF(O118="základní",K118,0)</f>
        <v>0</v>
      </c>
      <c r="BF118" s="233">
        <f>IF(O118="snížená",K118,0)</f>
        <v>0</v>
      </c>
      <c r="BG118" s="233">
        <f>IF(O118="zákl. přenesená",K118,0)</f>
        <v>0</v>
      </c>
      <c r="BH118" s="233">
        <f>IF(O118="sníž. přenesená",K118,0)</f>
        <v>0</v>
      </c>
      <c r="BI118" s="233">
        <f>IF(O118="nulová",K118,0)</f>
        <v>0</v>
      </c>
      <c r="BJ118" s="20" t="s">
        <v>82</v>
      </c>
      <c r="BK118" s="233">
        <f>ROUND(P118*H118,2)</f>
        <v>0</v>
      </c>
      <c r="BL118" s="20" t="s">
        <v>3321</v>
      </c>
      <c r="BM118" s="232" t="s">
        <v>3372</v>
      </c>
    </row>
    <row r="119" s="2" customFormat="1">
      <c r="A119" s="41"/>
      <c r="B119" s="42"/>
      <c r="C119" s="43"/>
      <c r="D119" s="234" t="s">
        <v>204</v>
      </c>
      <c r="E119" s="43"/>
      <c r="F119" s="235" t="s">
        <v>3373</v>
      </c>
      <c r="G119" s="43"/>
      <c r="H119" s="43"/>
      <c r="I119" s="236"/>
      <c r="J119" s="236"/>
      <c r="K119" s="43"/>
      <c r="L119" s="43"/>
      <c r="M119" s="47"/>
      <c r="N119" s="293"/>
      <c r="O119" s="294"/>
      <c r="P119" s="295"/>
      <c r="Q119" s="295"/>
      <c r="R119" s="295"/>
      <c r="S119" s="295"/>
      <c r="T119" s="295"/>
      <c r="U119" s="295"/>
      <c r="V119" s="295"/>
      <c r="W119" s="295"/>
      <c r="X119" s="296"/>
      <c r="Y119" s="41"/>
      <c r="Z119" s="41"/>
      <c r="AA119" s="41"/>
      <c r="AB119" s="41"/>
      <c r="AC119" s="41"/>
      <c r="AD119" s="41"/>
      <c r="AE119" s="41"/>
      <c r="AT119" s="20" t="s">
        <v>204</v>
      </c>
      <c r="AU119" s="20" t="s">
        <v>84</v>
      </c>
    </row>
    <row r="120" s="2" customFormat="1" ht="6.96" customHeight="1">
      <c r="A120" s="41"/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47"/>
      <c r="N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</sheetData>
  <sheetProtection sheet="1" autoFilter="0" formatColumns="0" formatRows="0" objects="1" scenarios="1" spinCount="100000" saltValue="4T6EyvVRDP6OAeC6ZthQMkWAFPIZycu2sHUQ3OOwWEc6dOTkVGRhQCUfjODhFOqaLf+W/L0yzvu6q58hNaGlwA==" hashValue="53OttnbBpJ0RrFPbmYGJwHdyS//vDjM4WdDIlMYTatIGpj+CG7h9bSTJXTH+ZQiccblxhLrKG4caAsTNBSbodg==" algorithmName="SHA-512" password="CC35"/>
  <autoFilter ref="C87:L119"/>
  <mergeCells count="9">
    <mergeCell ref="E7:H7"/>
    <mergeCell ref="E9:H9"/>
    <mergeCell ref="E18:H18"/>
    <mergeCell ref="E27:H27"/>
    <mergeCell ref="E50:H50"/>
    <mergeCell ref="E52:H52"/>
    <mergeCell ref="E78:H78"/>
    <mergeCell ref="E80:H80"/>
    <mergeCell ref="M2:Z2"/>
  </mergeCells>
  <hyperlinks>
    <hyperlink ref="F92" r:id="rId1" display="https://podminky.urs.cz/item/CS_URS_2025_01/010001000"/>
    <hyperlink ref="F100" r:id="rId2" display="https://podminky.urs.cz/item/CS_URS_2025_01/030001000"/>
    <hyperlink ref="F103" r:id="rId3" display="https://podminky.urs.cz/item/CS_URS_2025_01/034503000"/>
    <hyperlink ref="F106" r:id="rId4" display="https://podminky.urs.cz/item/CS_URS_2025_01/041403000"/>
    <hyperlink ref="F108" r:id="rId5" display="https://podminky.urs.cz/item/CS_URS_2025_01/042503000"/>
    <hyperlink ref="F110" r:id="rId6" display="https://podminky.urs.cz/item/CS_URS_2025_01/045002000.KV"/>
    <hyperlink ref="F113" r:id="rId7" display="https://podminky.urs.cz/item/CS_URS_2025_01/065002000"/>
    <hyperlink ref="F116" r:id="rId8" display="https://podminky.urs.cz/item/CS_URS_2025_01/073002000"/>
    <hyperlink ref="F119" r:id="rId9" display="https://podminky.urs.cz/item/CS_URS_2025_01/09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3374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3375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3376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3377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3378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3379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3380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3381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3382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3383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3384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81</v>
      </c>
      <c r="F18" s="315" t="s">
        <v>3385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3386</v>
      </c>
      <c r="F19" s="315" t="s">
        <v>3387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3388</v>
      </c>
      <c r="F20" s="315" t="s">
        <v>3389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3390</v>
      </c>
      <c r="F21" s="315" t="s">
        <v>3391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3392</v>
      </c>
      <c r="F22" s="315" t="s">
        <v>3393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90</v>
      </c>
      <c r="F23" s="315" t="s">
        <v>3394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3395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3396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3397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3398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3399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3400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3401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3402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3403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176</v>
      </c>
      <c r="F36" s="315"/>
      <c r="G36" s="315" t="s">
        <v>3404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3405</v>
      </c>
      <c r="F37" s="315"/>
      <c r="G37" s="315" t="s">
        <v>3406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53</v>
      </c>
      <c r="F38" s="315"/>
      <c r="G38" s="315" t="s">
        <v>3407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54</v>
      </c>
      <c r="F39" s="315"/>
      <c r="G39" s="315" t="s">
        <v>3408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177</v>
      </c>
      <c r="F40" s="315"/>
      <c r="G40" s="315" t="s">
        <v>3409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178</v>
      </c>
      <c r="F41" s="315"/>
      <c r="G41" s="315" t="s">
        <v>3410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3411</v>
      </c>
      <c r="F42" s="315"/>
      <c r="G42" s="315" t="s">
        <v>3412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3413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3414</v>
      </c>
      <c r="F44" s="315"/>
      <c r="G44" s="315" t="s">
        <v>3415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181</v>
      </c>
      <c r="F45" s="315"/>
      <c r="G45" s="315" t="s">
        <v>3416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3417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3418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3419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3420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3421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3422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3423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3424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3425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3426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3427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3428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3429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3430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3431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3432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3433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3434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3435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3436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3437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3438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3439</v>
      </c>
      <c r="D76" s="333"/>
      <c r="E76" s="333"/>
      <c r="F76" s="333" t="s">
        <v>3440</v>
      </c>
      <c r="G76" s="334"/>
      <c r="H76" s="333" t="s">
        <v>54</v>
      </c>
      <c r="I76" s="333" t="s">
        <v>57</v>
      </c>
      <c r="J76" s="333" t="s">
        <v>3441</v>
      </c>
      <c r="K76" s="332"/>
    </row>
    <row r="77" s="1" customFormat="1" ht="17.25" customHeight="1">
      <c r="B77" s="330"/>
      <c r="C77" s="335" t="s">
        <v>3442</v>
      </c>
      <c r="D77" s="335"/>
      <c r="E77" s="335"/>
      <c r="F77" s="336" t="s">
        <v>3443</v>
      </c>
      <c r="G77" s="337"/>
      <c r="H77" s="335"/>
      <c r="I77" s="335"/>
      <c r="J77" s="335" t="s">
        <v>3444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53</v>
      </c>
      <c r="D79" s="340"/>
      <c r="E79" s="340"/>
      <c r="F79" s="341" t="s">
        <v>3445</v>
      </c>
      <c r="G79" s="342"/>
      <c r="H79" s="318" t="s">
        <v>3446</v>
      </c>
      <c r="I79" s="318" t="s">
        <v>3447</v>
      </c>
      <c r="J79" s="318">
        <v>20</v>
      </c>
      <c r="K79" s="332"/>
    </row>
    <row r="80" s="1" customFormat="1" ht="15" customHeight="1">
      <c r="B80" s="330"/>
      <c r="C80" s="318" t="s">
        <v>3448</v>
      </c>
      <c r="D80" s="318"/>
      <c r="E80" s="318"/>
      <c r="F80" s="341" t="s">
        <v>3445</v>
      </c>
      <c r="G80" s="342"/>
      <c r="H80" s="318" t="s">
        <v>3449</v>
      </c>
      <c r="I80" s="318" t="s">
        <v>3447</v>
      </c>
      <c r="J80" s="318">
        <v>120</v>
      </c>
      <c r="K80" s="332"/>
    </row>
    <row r="81" s="1" customFormat="1" ht="15" customHeight="1">
      <c r="B81" s="343"/>
      <c r="C81" s="318" t="s">
        <v>3450</v>
      </c>
      <c r="D81" s="318"/>
      <c r="E81" s="318"/>
      <c r="F81" s="341" t="s">
        <v>3451</v>
      </c>
      <c r="G81" s="342"/>
      <c r="H81" s="318" t="s">
        <v>3452</v>
      </c>
      <c r="I81" s="318" t="s">
        <v>3447</v>
      </c>
      <c r="J81" s="318">
        <v>50</v>
      </c>
      <c r="K81" s="332"/>
    </row>
    <row r="82" s="1" customFormat="1" ht="15" customHeight="1">
      <c r="B82" s="343"/>
      <c r="C82" s="318" t="s">
        <v>3453</v>
      </c>
      <c r="D82" s="318"/>
      <c r="E82" s="318"/>
      <c r="F82" s="341" t="s">
        <v>3445</v>
      </c>
      <c r="G82" s="342"/>
      <c r="H82" s="318" t="s">
        <v>3454</v>
      </c>
      <c r="I82" s="318" t="s">
        <v>3455</v>
      </c>
      <c r="J82" s="318"/>
      <c r="K82" s="332"/>
    </row>
    <row r="83" s="1" customFormat="1" ht="15" customHeight="1">
      <c r="B83" s="343"/>
      <c r="C83" s="344" t="s">
        <v>3456</v>
      </c>
      <c r="D83" s="344"/>
      <c r="E83" s="344"/>
      <c r="F83" s="345" t="s">
        <v>3451</v>
      </c>
      <c r="G83" s="344"/>
      <c r="H83" s="344" t="s">
        <v>3457</v>
      </c>
      <c r="I83" s="344" t="s">
        <v>3447</v>
      </c>
      <c r="J83" s="344">
        <v>15</v>
      </c>
      <c r="K83" s="332"/>
    </row>
    <row r="84" s="1" customFormat="1" ht="15" customHeight="1">
      <c r="B84" s="343"/>
      <c r="C84" s="344" t="s">
        <v>3458</v>
      </c>
      <c r="D84" s="344"/>
      <c r="E84" s="344"/>
      <c r="F84" s="345" t="s">
        <v>3451</v>
      </c>
      <c r="G84" s="344"/>
      <c r="H84" s="344" t="s">
        <v>3459</v>
      </c>
      <c r="I84" s="344" t="s">
        <v>3447</v>
      </c>
      <c r="J84" s="344">
        <v>15</v>
      </c>
      <c r="K84" s="332"/>
    </row>
    <row r="85" s="1" customFormat="1" ht="15" customHeight="1">
      <c r="B85" s="343"/>
      <c r="C85" s="344" t="s">
        <v>3460</v>
      </c>
      <c r="D85" s="344"/>
      <c r="E85" s="344"/>
      <c r="F85" s="345" t="s">
        <v>3451</v>
      </c>
      <c r="G85" s="344"/>
      <c r="H85" s="344" t="s">
        <v>3461</v>
      </c>
      <c r="I85" s="344" t="s">
        <v>3447</v>
      </c>
      <c r="J85" s="344">
        <v>20</v>
      </c>
      <c r="K85" s="332"/>
    </row>
    <row r="86" s="1" customFormat="1" ht="15" customHeight="1">
      <c r="B86" s="343"/>
      <c r="C86" s="344" t="s">
        <v>3462</v>
      </c>
      <c r="D86" s="344"/>
      <c r="E86" s="344"/>
      <c r="F86" s="345" t="s">
        <v>3451</v>
      </c>
      <c r="G86" s="344"/>
      <c r="H86" s="344" t="s">
        <v>3463</v>
      </c>
      <c r="I86" s="344" t="s">
        <v>3447</v>
      </c>
      <c r="J86" s="344">
        <v>20</v>
      </c>
      <c r="K86" s="332"/>
    </row>
    <row r="87" s="1" customFormat="1" ht="15" customHeight="1">
      <c r="B87" s="343"/>
      <c r="C87" s="318" t="s">
        <v>3464</v>
      </c>
      <c r="D87" s="318"/>
      <c r="E87" s="318"/>
      <c r="F87" s="341" t="s">
        <v>3451</v>
      </c>
      <c r="G87" s="342"/>
      <c r="H87" s="318" t="s">
        <v>3465</v>
      </c>
      <c r="I87" s="318" t="s">
        <v>3447</v>
      </c>
      <c r="J87" s="318">
        <v>50</v>
      </c>
      <c r="K87" s="332"/>
    </row>
    <row r="88" s="1" customFormat="1" ht="15" customHeight="1">
      <c r="B88" s="343"/>
      <c r="C88" s="318" t="s">
        <v>3466</v>
      </c>
      <c r="D88" s="318"/>
      <c r="E88" s="318"/>
      <c r="F88" s="341" t="s">
        <v>3451</v>
      </c>
      <c r="G88" s="342"/>
      <c r="H88" s="318" t="s">
        <v>3467</v>
      </c>
      <c r="I88" s="318" t="s">
        <v>3447</v>
      </c>
      <c r="J88" s="318">
        <v>20</v>
      </c>
      <c r="K88" s="332"/>
    </row>
    <row r="89" s="1" customFormat="1" ht="15" customHeight="1">
      <c r="B89" s="343"/>
      <c r="C89" s="318" t="s">
        <v>3468</v>
      </c>
      <c r="D89" s="318"/>
      <c r="E89" s="318"/>
      <c r="F89" s="341" t="s">
        <v>3451</v>
      </c>
      <c r="G89" s="342"/>
      <c r="H89" s="318" t="s">
        <v>3469</v>
      </c>
      <c r="I89" s="318" t="s">
        <v>3447</v>
      </c>
      <c r="J89" s="318">
        <v>20</v>
      </c>
      <c r="K89" s="332"/>
    </row>
    <row r="90" s="1" customFormat="1" ht="15" customHeight="1">
      <c r="B90" s="343"/>
      <c r="C90" s="318" t="s">
        <v>3470</v>
      </c>
      <c r="D90" s="318"/>
      <c r="E90" s="318"/>
      <c r="F90" s="341" t="s">
        <v>3451</v>
      </c>
      <c r="G90" s="342"/>
      <c r="H90" s="318" t="s">
        <v>3471</v>
      </c>
      <c r="I90" s="318" t="s">
        <v>3447</v>
      </c>
      <c r="J90" s="318">
        <v>50</v>
      </c>
      <c r="K90" s="332"/>
    </row>
    <row r="91" s="1" customFormat="1" ht="15" customHeight="1">
      <c r="B91" s="343"/>
      <c r="C91" s="318" t="s">
        <v>3472</v>
      </c>
      <c r="D91" s="318"/>
      <c r="E91" s="318"/>
      <c r="F91" s="341" t="s">
        <v>3451</v>
      </c>
      <c r="G91" s="342"/>
      <c r="H91" s="318" t="s">
        <v>3472</v>
      </c>
      <c r="I91" s="318" t="s">
        <v>3447</v>
      </c>
      <c r="J91" s="318">
        <v>50</v>
      </c>
      <c r="K91" s="332"/>
    </row>
    <row r="92" s="1" customFormat="1" ht="15" customHeight="1">
      <c r="B92" s="343"/>
      <c r="C92" s="318" t="s">
        <v>3473</v>
      </c>
      <c r="D92" s="318"/>
      <c r="E92" s="318"/>
      <c r="F92" s="341" t="s">
        <v>3451</v>
      </c>
      <c r="G92" s="342"/>
      <c r="H92" s="318" t="s">
        <v>3474</v>
      </c>
      <c r="I92" s="318" t="s">
        <v>3447</v>
      </c>
      <c r="J92" s="318">
        <v>255</v>
      </c>
      <c r="K92" s="332"/>
    </row>
    <row r="93" s="1" customFormat="1" ht="15" customHeight="1">
      <c r="B93" s="343"/>
      <c r="C93" s="318" t="s">
        <v>3475</v>
      </c>
      <c r="D93" s="318"/>
      <c r="E93" s="318"/>
      <c r="F93" s="341" t="s">
        <v>3445</v>
      </c>
      <c r="G93" s="342"/>
      <c r="H93" s="318" t="s">
        <v>3476</v>
      </c>
      <c r="I93" s="318" t="s">
        <v>3477</v>
      </c>
      <c r="J93" s="318"/>
      <c r="K93" s="332"/>
    </row>
    <row r="94" s="1" customFormat="1" ht="15" customHeight="1">
      <c r="B94" s="343"/>
      <c r="C94" s="318" t="s">
        <v>3478</v>
      </c>
      <c r="D94" s="318"/>
      <c r="E94" s="318"/>
      <c r="F94" s="341" t="s">
        <v>3445</v>
      </c>
      <c r="G94" s="342"/>
      <c r="H94" s="318" t="s">
        <v>3479</v>
      </c>
      <c r="I94" s="318" t="s">
        <v>3480</v>
      </c>
      <c r="J94" s="318"/>
      <c r="K94" s="332"/>
    </row>
    <row r="95" s="1" customFormat="1" ht="15" customHeight="1">
      <c r="B95" s="343"/>
      <c r="C95" s="318" t="s">
        <v>3481</v>
      </c>
      <c r="D95" s="318"/>
      <c r="E95" s="318"/>
      <c r="F95" s="341" t="s">
        <v>3445</v>
      </c>
      <c r="G95" s="342"/>
      <c r="H95" s="318" t="s">
        <v>3481</v>
      </c>
      <c r="I95" s="318" t="s">
        <v>3480</v>
      </c>
      <c r="J95" s="318"/>
      <c r="K95" s="332"/>
    </row>
    <row r="96" s="1" customFormat="1" ht="15" customHeight="1">
      <c r="B96" s="343"/>
      <c r="C96" s="318" t="s">
        <v>38</v>
      </c>
      <c r="D96" s="318"/>
      <c r="E96" s="318"/>
      <c r="F96" s="341" t="s">
        <v>3445</v>
      </c>
      <c r="G96" s="342"/>
      <c r="H96" s="318" t="s">
        <v>3482</v>
      </c>
      <c r="I96" s="318" t="s">
        <v>3480</v>
      </c>
      <c r="J96" s="318"/>
      <c r="K96" s="332"/>
    </row>
    <row r="97" s="1" customFormat="1" ht="15" customHeight="1">
      <c r="B97" s="343"/>
      <c r="C97" s="318" t="s">
        <v>48</v>
      </c>
      <c r="D97" s="318"/>
      <c r="E97" s="318"/>
      <c r="F97" s="341" t="s">
        <v>3445</v>
      </c>
      <c r="G97" s="342"/>
      <c r="H97" s="318" t="s">
        <v>3483</v>
      </c>
      <c r="I97" s="318" t="s">
        <v>3480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3484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3439</v>
      </c>
      <c r="D103" s="333"/>
      <c r="E103" s="333"/>
      <c r="F103" s="333" t="s">
        <v>3440</v>
      </c>
      <c r="G103" s="334"/>
      <c r="H103" s="333" t="s">
        <v>54</v>
      </c>
      <c r="I103" s="333" t="s">
        <v>57</v>
      </c>
      <c r="J103" s="333" t="s">
        <v>3441</v>
      </c>
      <c r="K103" s="332"/>
    </row>
    <row r="104" s="1" customFormat="1" ht="17.25" customHeight="1">
      <c r="B104" s="330"/>
      <c r="C104" s="335" t="s">
        <v>3442</v>
      </c>
      <c r="D104" s="335"/>
      <c r="E104" s="335"/>
      <c r="F104" s="336" t="s">
        <v>3443</v>
      </c>
      <c r="G104" s="337"/>
      <c r="H104" s="335"/>
      <c r="I104" s="335"/>
      <c r="J104" s="335" t="s">
        <v>3444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53</v>
      </c>
      <c r="D106" s="340"/>
      <c r="E106" s="340"/>
      <c r="F106" s="341" t="s">
        <v>3445</v>
      </c>
      <c r="G106" s="318"/>
      <c r="H106" s="318" t="s">
        <v>3485</v>
      </c>
      <c r="I106" s="318" t="s">
        <v>3447</v>
      </c>
      <c r="J106" s="318">
        <v>20</v>
      </c>
      <c r="K106" s="332"/>
    </row>
    <row r="107" s="1" customFormat="1" ht="15" customHeight="1">
      <c r="B107" s="330"/>
      <c r="C107" s="318" t="s">
        <v>3448</v>
      </c>
      <c r="D107" s="318"/>
      <c r="E107" s="318"/>
      <c r="F107" s="341" t="s">
        <v>3445</v>
      </c>
      <c r="G107" s="318"/>
      <c r="H107" s="318" t="s">
        <v>3485</v>
      </c>
      <c r="I107" s="318" t="s">
        <v>3447</v>
      </c>
      <c r="J107" s="318">
        <v>120</v>
      </c>
      <c r="K107" s="332"/>
    </row>
    <row r="108" s="1" customFormat="1" ht="15" customHeight="1">
      <c r="B108" s="343"/>
      <c r="C108" s="318" t="s">
        <v>3450</v>
      </c>
      <c r="D108" s="318"/>
      <c r="E108" s="318"/>
      <c r="F108" s="341" t="s">
        <v>3451</v>
      </c>
      <c r="G108" s="318"/>
      <c r="H108" s="318" t="s">
        <v>3485</v>
      </c>
      <c r="I108" s="318" t="s">
        <v>3447</v>
      </c>
      <c r="J108" s="318">
        <v>50</v>
      </c>
      <c r="K108" s="332"/>
    </row>
    <row r="109" s="1" customFormat="1" ht="15" customHeight="1">
      <c r="B109" s="343"/>
      <c r="C109" s="318" t="s">
        <v>3453</v>
      </c>
      <c r="D109" s="318"/>
      <c r="E109" s="318"/>
      <c r="F109" s="341" t="s">
        <v>3445</v>
      </c>
      <c r="G109" s="318"/>
      <c r="H109" s="318" t="s">
        <v>3485</v>
      </c>
      <c r="I109" s="318" t="s">
        <v>3455</v>
      </c>
      <c r="J109" s="318"/>
      <c r="K109" s="332"/>
    </row>
    <row r="110" s="1" customFormat="1" ht="15" customHeight="1">
      <c r="B110" s="343"/>
      <c r="C110" s="318" t="s">
        <v>3464</v>
      </c>
      <c r="D110" s="318"/>
      <c r="E110" s="318"/>
      <c r="F110" s="341" t="s">
        <v>3451</v>
      </c>
      <c r="G110" s="318"/>
      <c r="H110" s="318" t="s">
        <v>3485</v>
      </c>
      <c r="I110" s="318" t="s">
        <v>3447</v>
      </c>
      <c r="J110" s="318">
        <v>50</v>
      </c>
      <c r="K110" s="332"/>
    </row>
    <row r="111" s="1" customFormat="1" ht="15" customHeight="1">
      <c r="B111" s="343"/>
      <c r="C111" s="318" t="s">
        <v>3472</v>
      </c>
      <c r="D111" s="318"/>
      <c r="E111" s="318"/>
      <c r="F111" s="341" t="s">
        <v>3451</v>
      </c>
      <c r="G111" s="318"/>
      <c r="H111" s="318" t="s">
        <v>3485</v>
      </c>
      <c r="I111" s="318" t="s">
        <v>3447</v>
      </c>
      <c r="J111" s="318">
        <v>50</v>
      </c>
      <c r="K111" s="332"/>
    </row>
    <row r="112" s="1" customFormat="1" ht="15" customHeight="1">
      <c r="B112" s="343"/>
      <c r="C112" s="318" t="s">
        <v>3470</v>
      </c>
      <c r="D112" s="318"/>
      <c r="E112" s="318"/>
      <c r="F112" s="341" t="s">
        <v>3451</v>
      </c>
      <c r="G112" s="318"/>
      <c r="H112" s="318" t="s">
        <v>3485</v>
      </c>
      <c r="I112" s="318" t="s">
        <v>3447</v>
      </c>
      <c r="J112" s="318">
        <v>50</v>
      </c>
      <c r="K112" s="332"/>
    </row>
    <row r="113" s="1" customFormat="1" ht="15" customHeight="1">
      <c r="B113" s="343"/>
      <c r="C113" s="318" t="s">
        <v>53</v>
      </c>
      <c r="D113" s="318"/>
      <c r="E113" s="318"/>
      <c r="F113" s="341" t="s">
        <v>3445</v>
      </c>
      <c r="G113" s="318"/>
      <c r="H113" s="318" t="s">
        <v>3486</v>
      </c>
      <c r="I113" s="318" t="s">
        <v>3447</v>
      </c>
      <c r="J113" s="318">
        <v>20</v>
      </c>
      <c r="K113" s="332"/>
    </row>
    <row r="114" s="1" customFormat="1" ht="15" customHeight="1">
      <c r="B114" s="343"/>
      <c r="C114" s="318" t="s">
        <v>3487</v>
      </c>
      <c r="D114" s="318"/>
      <c r="E114" s="318"/>
      <c r="F114" s="341" t="s">
        <v>3445</v>
      </c>
      <c r="G114" s="318"/>
      <c r="H114" s="318" t="s">
        <v>3488</v>
      </c>
      <c r="I114" s="318" t="s">
        <v>3447</v>
      </c>
      <c r="J114" s="318">
        <v>120</v>
      </c>
      <c r="K114" s="332"/>
    </row>
    <row r="115" s="1" customFormat="1" ht="15" customHeight="1">
      <c r="B115" s="343"/>
      <c r="C115" s="318" t="s">
        <v>38</v>
      </c>
      <c r="D115" s="318"/>
      <c r="E115" s="318"/>
      <c r="F115" s="341" t="s">
        <v>3445</v>
      </c>
      <c r="G115" s="318"/>
      <c r="H115" s="318" t="s">
        <v>3489</v>
      </c>
      <c r="I115" s="318" t="s">
        <v>3480</v>
      </c>
      <c r="J115" s="318"/>
      <c r="K115" s="332"/>
    </row>
    <row r="116" s="1" customFormat="1" ht="15" customHeight="1">
      <c r="B116" s="343"/>
      <c r="C116" s="318" t="s">
        <v>48</v>
      </c>
      <c r="D116" s="318"/>
      <c r="E116" s="318"/>
      <c r="F116" s="341" t="s">
        <v>3445</v>
      </c>
      <c r="G116" s="318"/>
      <c r="H116" s="318" t="s">
        <v>3490</v>
      </c>
      <c r="I116" s="318" t="s">
        <v>3480</v>
      </c>
      <c r="J116" s="318"/>
      <c r="K116" s="332"/>
    </row>
    <row r="117" s="1" customFormat="1" ht="15" customHeight="1">
      <c r="B117" s="343"/>
      <c r="C117" s="318" t="s">
        <v>57</v>
      </c>
      <c r="D117" s="318"/>
      <c r="E117" s="318"/>
      <c r="F117" s="341" t="s">
        <v>3445</v>
      </c>
      <c r="G117" s="318"/>
      <c r="H117" s="318" t="s">
        <v>3491</v>
      </c>
      <c r="I117" s="318" t="s">
        <v>3492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3493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3439</v>
      </c>
      <c r="D123" s="333"/>
      <c r="E123" s="333"/>
      <c r="F123" s="333" t="s">
        <v>3440</v>
      </c>
      <c r="G123" s="334"/>
      <c r="H123" s="333" t="s">
        <v>54</v>
      </c>
      <c r="I123" s="333" t="s">
        <v>57</v>
      </c>
      <c r="J123" s="333" t="s">
        <v>3441</v>
      </c>
      <c r="K123" s="362"/>
    </row>
    <row r="124" s="1" customFormat="1" ht="17.25" customHeight="1">
      <c r="B124" s="361"/>
      <c r="C124" s="335" t="s">
        <v>3442</v>
      </c>
      <c r="D124" s="335"/>
      <c r="E124" s="335"/>
      <c r="F124" s="336" t="s">
        <v>3443</v>
      </c>
      <c r="G124" s="337"/>
      <c r="H124" s="335"/>
      <c r="I124" s="335"/>
      <c r="J124" s="335" t="s">
        <v>3444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3448</v>
      </c>
      <c r="D126" s="340"/>
      <c r="E126" s="340"/>
      <c r="F126" s="341" t="s">
        <v>3445</v>
      </c>
      <c r="G126" s="318"/>
      <c r="H126" s="318" t="s">
        <v>3485</v>
      </c>
      <c r="I126" s="318" t="s">
        <v>3447</v>
      </c>
      <c r="J126" s="318">
        <v>120</v>
      </c>
      <c r="K126" s="366"/>
    </row>
    <row r="127" s="1" customFormat="1" ht="15" customHeight="1">
      <c r="B127" s="363"/>
      <c r="C127" s="318" t="s">
        <v>3494</v>
      </c>
      <c r="D127" s="318"/>
      <c r="E127" s="318"/>
      <c r="F127" s="341" t="s">
        <v>3445</v>
      </c>
      <c r="G127" s="318"/>
      <c r="H127" s="318" t="s">
        <v>3495</v>
      </c>
      <c r="I127" s="318" t="s">
        <v>3447</v>
      </c>
      <c r="J127" s="318" t="s">
        <v>3496</v>
      </c>
      <c r="K127" s="366"/>
    </row>
    <row r="128" s="1" customFormat="1" ht="15" customHeight="1">
      <c r="B128" s="363"/>
      <c r="C128" s="318" t="s">
        <v>90</v>
      </c>
      <c r="D128" s="318"/>
      <c r="E128" s="318"/>
      <c r="F128" s="341" t="s">
        <v>3445</v>
      </c>
      <c r="G128" s="318"/>
      <c r="H128" s="318" t="s">
        <v>3497</v>
      </c>
      <c r="I128" s="318" t="s">
        <v>3447</v>
      </c>
      <c r="J128" s="318" t="s">
        <v>3496</v>
      </c>
      <c r="K128" s="366"/>
    </row>
    <row r="129" s="1" customFormat="1" ht="15" customHeight="1">
      <c r="B129" s="363"/>
      <c r="C129" s="318" t="s">
        <v>3456</v>
      </c>
      <c r="D129" s="318"/>
      <c r="E129" s="318"/>
      <c r="F129" s="341" t="s">
        <v>3451</v>
      </c>
      <c r="G129" s="318"/>
      <c r="H129" s="318" t="s">
        <v>3457</v>
      </c>
      <c r="I129" s="318" t="s">
        <v>3447</v>
      </c>
      <c r="J129" s="318">
        <v>15</v>
      </c>
      <c r="K129" s="366"/>
    </row>
    <row r="130" s="1" customFormat="1" ht="15" customHeight="1">
      <c r="B130" s="363"/>
      <c r="C130" s="344" t="s">
        <v>3458</v>
      </c>
      <c r="D130" s="344"/>
      <c r="E130" s="344"/>
      <c r="F130" s="345" t="s">
        <v>3451</v>
      </c>
      <c r="G130" s="344"/>
      <c r="H130" s="344" t="s">
        <v>3459</v>
      </c>
      <c r="I130" s="344" t="s">
        <v>3447</v>
      </c>
      <c r="J130" s="344">
        <v>15</v>
      </c>
      <c r="K130" s="366"/>
    </row>
    <row r="131" s="1" customFormat="1" ht="15" customHeight="1">
      <c r="B131" s="363"/>
      <c r="C131" s="344" t="s">
        <v>3460</v>
      </c>
      <c r="D131" s="344"/>
      <c r="E131" s="344"/>
      <c r="F131" s="345" t="s">
        <v>3451</v>
      </c>
      <c r="G131" s="344"/>
      <c r="H131" s="344" t="s">
        <v>3461</v>
      </c>
      <c r="I131" s="344" t="s">
        <v>3447</v>
      </c>
      <c r="J131" s="344">
        <v>20</v>
      </c>
      <c r="K131" s="366"/>
    </row>
    <row r="132" s="1" customFormat="1" ht="15" customHeight="1">
      <c r="B132" s="363"/>
      <c r="C132" s="344" t="s">
        <v>3462</v>
      </c>
      <c r="D132" s="344"/>
      <c r="E132" s="344"/>
      <c r="F132" s="345" t="s">
        <v>3451</v>
      </c>
      <c r="G132" s="344"/>
      <c r="H132" s="344" t="s">
        <v>3463</v>
      </c>
      <c r="I132" s="344" t="s">
        <v>3447</v>
      </c>
      <c r="J132" s="344">
        <v>20</v>
      </c>
      <c r="K132" s="366"/>
    </row>
    <row r="133" s="1" customFormat="1" ht="15" customHeight="1">
      <c r="B133" s="363"/>
      <c r="C133" s="318" t="s">
        <v>3450</v>
      </c>
      <c r="D133" s="318"/>
      <c r="E133" s="318"/>
      <c r="F133" s="341" t="s">
        <v>3451</v>
      </c>
      <c r="G133" s="318"/>
      <c r="H133" s="318" t="s">
        <v>3485</v>
      </c>
      <c r="I133" s="318" t="s">
        <v>3447</v>
      </c>
      <c r="J133" s="318">
        <v>50</v>
      </c>
      <c r="K133" s="366"/>
    </row>
    <row r="134" s="1" customFormat="1" ht="15" customHeight="1">
      <c r="B134" s="363"/>
      <c r="C134" s="318" t="s">
        <v>3464</v>
      </c>
      <c r="D134" s="318"/>
      <c r="E134" s="318"/>
      <c r="F134" s="341" t="s">
        <v>3451</v>
      </c>
      <c r="G134" s="318"/>
      <c r="H134" s="318" t="s">
        <v>3485</v>
      </c>
      <c r="I134" s="318" t="s">
        <v>3447</v>
      </c>
      <c r="J134" s="318">
        <v>50</v>
      </c>
      <c r="K134" s="366"/>
    </row>
    <row r="135" s="1" customFormat="1" ht="15" customHeight="1">
      <c r="B135" s="363"/>
      <c r="C135" s="318" t="s">
        <v>3470</v>
      </c>
      <c r="D135" s="318"/>
      <c r="E135" s="318"/>
      <c r="F135" s="341" t="s">
        <v>3451</v>
      </c>
      <c r="G135" s="318"/>
      <c r="H135" s="318" t="s">
        <v>3485</v>
      </c>
      <c r="I135" s="318" t="s">
        <v>3447</v>
      </c>
      <c r="J135" s="318">
        <v>50</v>
      </c>
      <c r="K135" s="366"/>
    </row>
    <row r="136" s="1" customFormat="1" ht="15" customHeight="1">
      <c r="B136" s="363"/>
      <c r="C136" s="318" t="s">
        <v>3472</v>
      </c>
      <c r="D136" s="318"/>
      <c r="E136" s="318"/>
      <c r="F136" s="341" t="s">
        <v>3451</v>
      </c>
      <c r="G136" s="318"/>
      <c r="H136" s="318" t="s">
        <v>3485</v>
      </c>
      <c r="I136" s="318" t="s">
        <v>3447</v>
      </c>
      <c r="J136" s="318">
        <v>50</v>
      </c>
      <c r="K136" s="366"/>
    </row>
    <row r="137" s="1" customFormat="1" ht="15" customHeight="1">
      <c r="B137" s="363"/>
      <c r="C137" s="318" t="s">
        <v>3473</v>
      </c>
      <c r="D137" s="318"/>
      <c r="E137" s="318"/>
      <c r="F137" s="341" t="s">
        <v>3451</v>
      </c>
      <c r="G137" s="318"/>
      <c r="H137" s="318" t="s">
        <v>3498</v>
      </c>
      <c r="I137" s="318" t="s">
        <v>3447</v>
      </c>
      <c r="J137" s="318">
        <v>255</v>
      </c>
      <c r="K137" s="366"/>
    </row>
    <row r="138" s="1" customFormat="1" ht="15" customHeight="1">
      <c r="B138" s="363"/>
      <c r="C138" s="318" t="s">
        <v>3475</v>
      </c>
      <c r="D138" s="318"/>
      <c r="E138" s="318"/>
      <c r="F138" s="341" t="s">
        <v>3445</v>
      </c>
      <c r="G138" s="318"/>
      <c r="H138" s="318" t="s">
        <v>3499</v>
      </c>
      <c r="I138" s="318" t="s">
        <v>3477</v>
      </c>
      <c r="J138" s="318"/>
      <c r="K138" s="366"/>
    </row>
    <row r="139" s="1" customFormat="1" ht="15" customHeight="1">
      <c r="B139" s="363"/>
      <c r="C139" s="318" t="s">
        <v>3478</v>
      </c>
      <c r="D139" s="318"/>
      <c r="E139" s="318"/>
      <c r="F139" s="341" t="s">
        <v>3445</v>
      </c>
      <c r="G139" s="318"/>
      <c r="H139" s="318" t="s">
        <v>3500</v>
      </c>
      <c r="I139" s="318" t="s">
        <v>3480</v>
      </c>
      <c r="J139" s="318"/>
      <c r="K139" s="366"/>
    </row>
    <row r="140" s="1" customFormat="1" ht="15" customHeight="1">
      <c r="B140" s="363"/>
      <c r="C140" s="318" t="s">
        <v>3481</v>
      </c>
      <c r="D140" s="318"/>
      <c r="E140" s="318"/>
      <c r="F140" s="341" t="s">
        <v>3445</v>
      </c>
      <c r="G140" s="318"/>
      <c r="H140" s="318" t="s">
        <v>3481</v>
      </c>
      <c r="I140" s="318" t="s">
        <v>3480</v>
      </c>
      <c r="J140" s="318"/>
      <c r="K140" s="366"/>
    </row>
    <row r="141" s="1" customFormat="1" ht="15" customHeight="1">
      <c r="B141" s="363"/>
      <c r="C141" s="318" t="s">
        <v>38</v>
      </c>
      <c r="D141" s="318"/>
      <c r="E141" s="318"/>
      <c r="F141" s="341" t="s">
        <v>3445</v>
      </c>
      <c r="G141" s="318"/>
      <c r="H141" s="318" t="s">
        <v>3501</v>
      </c>
      <c r="I141" s="318" t="s">
        <v>3480</v>
      </c>
      <c r="J141" s="318"/>
      <c r="K141" s="366"/>
    </row>
    <row r="142" s="1" customFormat="1" ht="15" customHeight="1">
      <c r="B142" s="363"/>
      <c r="C142" s="318" t="s">
        <v>3502</v>
      </c>
      <c r="D142" s="318"/>
      <c r="E142" s="318"/>
      <c r="F142" s="341" t="s">
        <v>3445</v>
      </c>
      <c r="G142" s="318"/>
      <c r="H142" s="318" t="s">
        <v>3503</v>
      </c>
      <c r="I142" s="318" t="s">
        <v>3480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3504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3439</v>
      </c>
      <c r="D148" s="333"/>
      <c r="E148" s="333"/>
      <c r="F148" s="333" t="s">
        <v>3440</v>
      </c>
      <c r="G148" s="334"/>
      <c r="H148" s="333" t="s">
        <v>54</v>
      </c>
      <c r="I148" s="333" t="s">
        <v>57</v>
      </c>
      <c r="J148" s="333" t="s">
        <v>3441</v>
      </c>
      <c r="K148" s="332"/>
    </row>
    <row r="149" s="1" customFormat="1" ht="17.25" customHeight="1">
      <c r="B149" s="330"/>
      <c r="C149" s="335" t="s">
        <v>3442</v>
      </c>
      <c r="D149" s="335"/>
      <c r="E149" s="335"/>
      <c r="F149" s="336" t="s">
        <v>3443</v>
      </c>
      <c r="G149" s="337"/>
      <c r="H149" s="335"/>
      <c r="I149" s="335"/>
      <c r="J149" s="335" t="s">
        <v>3444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3448</v>
      </c>
      <c r="D151" s="318"/>
      <c r="E151" s="318"/>
      <c r="F151" s="371" t="s">
        <v>3445</v>
      </c>
      <c r="G151" s="318"/>
      <c r="H151" s="370" t="s">
        <v>3485</v>
      </c>
      <c r="I151" s="370" t="s">
        <v>3447</v>
      </c>
      <c r="J151" s="370">
        <v>120</v>
      </c>
      <c r="K151" s="366"/>
    </row>
    <row r="152" s="1" customFormat="1" ht="15" customHeight="1">
      <c r="B152" s="343"/>
      <c r="C152" s="370" t="s">
        <v>3494</v>
      </c>
      <c r="D152" s="318"/>
      <c r="E152" s="318"/>
      <c r="F152" s="371" t="s">
        <v>3445</v>
      </c>
      <c r="G152" s="318"/>
      <c r="H152" s="370" t="s">
        <v>3505</v>
      </c>
      <c r="I152" s="370" t="s">
        <v>3447</v>
      </c>
      <c r="J152" s="370" t="s">
        <v>3496</v>
      </c>
      <c r="K152" s="366"/>
    </row>
    <row r="153" s="1" customFormat="1" ht="15" customHeight="1">
      <c r="B153" s="343"/>
      <c r="C153" s="370" t="s">
        <v>90</v>
      </c>
      <c r="D153" s="318"/>
      <c r="E153" s="318"/>
      <c r="F153" s="371" t="s">
        <v>3445</v>
      </c>
      <c r="G153" s="318"/>
      <c r="H153" s="370" t="s">
        <v>3506</v>
      </c>
      <c r="I153" s="370" t="s">
        <v>3447</v>
      </c>
      <c r="J153" s="370" t="s">
        <v>3496</v>
      </c>
      <c r="K153" s="366"/>
    </row>
    <row r="154" s="1" customFormat="1" ht="15" customHeight="1">
      <c r="B154" s="343"/>
      <c r="C154" s="370" t="s">
        <v>3450</v>
      </c>
      <c r="D154" s="318"/>
      <c r="E154" s="318"/>
      <c r="F154" s="371" t="s">
        <v>3451</v>
      </c>
      <c r="G154" s="318"/>
      <c r="H154" s="370" t="s">
        <v>3485</v>
      </c>
      <c r="I154" s="370" t="s">
        <v>3447</v>
      </c>
      <c r="J154" s="370">
        <v>50</v>
      </c>
      <c r="K154" s="366"/>
    </row>
    <row r="155" s="1" customFormat="1" ht="15" customHeight="1">
      <c r="B155" s="343"/>
      <c r="C155" s="370" t="s">
        <v>3453</v>
      </c>
      <c r="D155" s="318"/>
      <c r="E155" s="318"/>
      <c r="F155" s="371" t="s">
        <v>3445</v>
      </c>
      <c r="G155" s="318"/>
      <c r="H155" s="370" t="s">
        <v>3485</v>
      </c>
      <c r="I155" s="370" t="s">
        <v>3455</v>
      </c>
      <c r="J155" s="370"/>
      <c r="K155" s="366"/>
    </row>
    <row r="156" s="1" customFormat="1" ht="15" customHeight="1">
      <c r="B156" s="343"/>
      <c r="C156" s="370" t="s">
        <v>3464</v>
      </c>
      <c r="D156" s="318"/>
      <c r="E156" s="318"/>
      <c r="F156" s="371" t="s">
        <v>3451</v>
      </c>
      <c r="G156" s="318"/>
      <c r="H156" s="370" t="s">
        <v>3485</v>
      </c>
      <c r="I156" s="370" t="s">
        <v>3447</v>
      </c>
      <c r="J156" s="370">
        <v>50</v>
      </c>
      <c r="K156" s="366"/>
    </row>
    <row r="157" s="1" customFormat="1" ht="15" customHeight="1">
      <c r="B157" s="343"/>
      <c r="C157" s="370" t="s">
        <v>3472</v>
      </c>
      <c r="D157" s="318"/>
      <c r="E157" s="318"/>
      <c r="F157" s="371" t="s">
        <v>3451</v>
      </c>
      <c r="G157" s="318"/>
      <c r="H157" s="370" t="s">
        <v>3485</v>
      </c>
      <c r="I157" s="370" t="s">
        <v>3447</v>
      </c>
      <c r="J157" s="370">
        <v>50</v>
      </c>
      <c r="K157" s="366"/>
    </row>
    <row r="158" s="1" customFormat="1" ht="15" customHeight="1">
      <c r="B158" s="343"/>
      <c r="C158" s="370" t="s">
        <v>3470</v>
      </c>
      <c r="D158" s="318"/>
      <c r="E158" s="318"/>
      <c r="F158" s="371" t="s">
        <v>3451</v>
      </c>
      <c r="G158" s="318"/>
      <c r="H158" s="370" t="s">
        <v>3485</v>
      </c>
      <c r="I158" s="370" t="s">
        <v>3447</v>
      </c>
      <c r="J158" s="370">
        <v>50</v>
      </c>
      <c r="K158" s="366"/>
    </row>
    <row r="159" s="1" customFormat="1" ht="15" customHeight="1">
      <c r="B159" s="343"/>
      <c r="C159" s="370" t="s">
        <v>159</v>
      </c>
      <c r="D159" s="318"/>
      <c r="E159" s="318"/>
      <c r="F159" s="371" t="s">
        <v>3445</v>
      </c>
      <c r="G159" s="318"/>
      <c r="H159" s="370" t="s">
        <v>3507</v>
      </c>
      <c r="I159" s="370" t="s">
        <v>3447</v>
      </c>
      <c r="J159" s="370" t="s">
        <v>3508</v>
      </c>
      <c r="K159" s="366"/>
    </row>
    <row r="160" s="1" customFormat="1" ht="15" customHeight="1">
      <c r="B160" s="343"/>
      <c r="C160" s="370" t="s">
        <v>3509</v>
      </c>
      <c r="D160" s="318"/>
      <c r="E160" s="318"/>
      <c r="F160" s="371" t="s">
        <v>3445</v>
      </c>
      <c r="G160" s="318"/>
      <c r="H160" s="370" t="s">
        <v>3510</v>
      </c>
      <c r="I160" s="370" t="s">
        <v>3480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3511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3439</v>
      </c>
      <c r="D166" s="333"/>
      <c r="E166" s="333"/>
      <c r="F166" s="333" t="s">
        <v>3440</v>
      </c>
      <c r="G166" s="375"/>
      <c r="H166" s="376" t="s">
        <v>54</v>
      </c>
      <c r="I166" s="376" t="s">
        <v>57</v>
      </c>
      <c r="J166" s="333" t="s">
        <v>3441</v>
      </c>
      <c r="K166" s="310"/>
    </row>
    <row r="167" s="1" customFormat="1" ht="17.25" customHeight="1">
      <c r="B167" s="311"/>
      <c r="C167" s="335" t="s">
        <v>3442</v>
      </c>
      <c r="D167" s="335"/>
      <c r="E167" s="335"/>
      <c r="F167" s="336" t="s">
        <v>3443</v>
      </c>
      <c r="G167" s="377"/>
      <c r="H167" s="378"/>
      <c r="I167" s="378"/>
      <c r="J167" s="335" t="s">
        <v>3444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3448</v>
      </c>
      <c r="D169" s="318"/>
      <c r="E169" s="318"/>
      <c r="F169" s="341" t="s">
        <v>3445</v>
      </c>
      <c r="G169" s="318"/>
      <c r="H169" s="318" t="s">
        <v>3485</v>
      </c>
      <c r="I169" s="318" t="s">
        <v>3447</v>
      </c>
      <c r="J169" s="318">
        <v>120</v>
      </c>
      <c r="K169" s="366"/>
    </row>
    <row r="170" s="1" customFormat="1" ht="15" customHeight="1">
      <c r="B170" s="343"/>
      <c r="C170" s="318" t="s">
        <v>3494</v>
      </c>
      <c r="D170" s="318"/>
      <c r="E170" s="318"/>
      <c r="F170" s="341" t="s">
        <v>3445</v>
      </c>
      <c r="G170" s="318"/>
      <c r="H170" s="318" t="s">
        <v>3495</v>
      </c>
      <c r="I170" s="318" t="s">
        <v>3447</v>
      </c>
      <c r="J170" s="318" t="s">
        <v>3496</v>
      </c>
      <c r="K170" s="366"/>
    </row>
    <row r="171" s="1" customFormat="1" ht="15" customHeight="1">
      <c r="B171" s="343"/>
      <c r="C171" s="318" t="s">
        <v>90</v>
      </c>
      <c r="D171" s="318"/>
      <c r="E171" s="318"/>
      <c r="F171" s="341" t="s">
        <v>3445</v>
      </c>
      <c r="G171" s="318"/>
      <c r="H171" s="318" t="s">
        <v>3512</v>
      </c>
      <c r="I171" s="318" t="s">
        <v>3447</v>
      </c>
      <c r="J171" s="318" t="s">
        <v>3496</v>
      </c>
      <c r="K171" s="366"/>
    </row>
    <row r="172" s="1" customFormat="1" ht="15" customHeight="1">
      <c r="B172" s="343"/>
      <c r="C172" s="318" t="s">
        <v>3450</v>
      </c>
      <c r="D172" s="318"/>
      <c r="E172" s="318"/>
      <c r="F172" s="341" t="s">
        <v>3451</v>
      </c>
      <c r="G172" s="318"/>
      <c r="H172" s="318" t="s">
        <v>3512</v>
      </c>
      <c r="I172" s="318" t="s">
        <v>3447</v>
      </c>
      <c r="J172" s="318">
        <v>50</v>
      </c>
      <c r="K172" s="366"/>
    </row>
    <row r="173" s="1" customFormat="1" ht="15" customHeight="1">
      <c r="B173" s="343"/>
      <c r="C173" s="318" t="s">
        <v>3453</v>
      </c>
      <c r="D173" s="318"/>
      <c r="E173" s="318"/>
      <c r="F173" s="341" t="s">
        <v>3445</v>
      </c>
      <c r="G173" s="318"/>
      <c r="H173" s="318" t="s">
        <v>3512</v>
      </c>
      <c r="I173" s="318" t="s">
        <v>3455</v>
      </c>
      <c r="J173" s="318"/>
      <c r="K173" s="366"/>
    </row>
    <row r="174" s="1" customFormat="1" ht="15" customHeight="1">
      <c r="B174" s="343"/>
      <c r="C174" s="318" t="s">
        <v>3464</v>
      </c>
      <c r="D174" s="318"/>
      <c r="E174" s="318"/>
      <c r="F174" s="341" t="s">
        <v>3451</v>
      </c>
      <c r="G174" s="318"/>
      <c r="H174" s="318" t="s">
        <v>3512</v>
      </c>
      <c r="I174" s="318" t="s">
        <v>3447</v>
      </c>
      <c r="J174" s="318">
        <v>50</v>
      </c>
      <c r="K174" s="366"/>
    </row>
    <row r="175" s="1" customFormat="1" ht="15" customHeight="1">
      <c r="B175" s="343"/>
      <c r="C175" s="318" t="s">
        <v>3472</v>
      </c>
      <c r="D175" s="318"/>
      <c r="E175" s="318"/>
      <c r="F175" s="341" t="s">
        <v>3451</v>
      </c>
      <c r="G175" s="318"/>
      <c r="H175" s="318" t="s">
        <v>3512</v>
      </c>
      <c r="I175" s="318" t="s">
        <v>3447</v>
      </c>
      <c r="J175" s="318">
        <v>50</v>
      </c>
      <c r="K175" s="366"/>
    </row>
    <row r="176" s="1" customFormat="1" ht="15" customHeight="1">
      <c r="B176" s="343"/>
      <c r="C176" s="318" t="s">
        <v>3470</v>
      </c>
      <c r="D176" s="318"/>
      <c r="E176" s="318"/>
      <c r="F176" s="341" t="s">
        <v>3451</v>
      </c>
      <c r="G176" s="318"/>
      <c r="H176" s="318" t="s">
        <v>3512</v>
      </c>
      <c r="I176" s="318" t="s">
        <v>3447</v>
      </c>
      <c r="J176" s="318">
        <v>50</v>
      </c>
      <c r="K176" s="366"/>
    </row>
    <row r="177" s="1" customFormat="1" ht="15" customHeight="1">
      <c r="B177" s="343"/>
      <c r="C177" s="318" t="s">
        <v>176</v>
      </c>
      <c r="D177" s="318"/>
      <c r="E177" s="318"/>
      <c r="F177" s="341" t="s">
        <v>3445</v>
      </c>
      <c r="G177" s="318"/>
      <c r="H177" s="318" t="s">
        <v>3513</v>
      </c>
      <c r="I177" s="318" t="s">
        <v>3514</v>
      </c>
      <c r="J177" s="318"/>
      <c r="K177" s="366"/>
    </row>
    <row r="178" s="1" customFormat="1" ht="15" customHeight="1">
      <c r="B178" s="343"/>
      <c r="C178" s="318" t="s">
        <v>57</v>
      </c>
      <c r="D178" s="318"/>
      <c r="E178" s="318"/>
      <c r="F178" s="341" t="s">
        <v>3445</v>
      </c>
      <c r="G178" s="318"/>
      <c r="H178" s="318" t="s">
        <v>3515</v>
      </c>
      <c r="I178" s="318" t="s">
        <v>3516</v>
      </c>
      <c r="J178" s="318">
        <v>1</v>
      </c>
      <c r="K178" s="366"/>
    </row>
    <row r="179" s="1" customFormat="1" ht="15" customHeight="1">
      <c r="B179" s="343"/>
      <c r="C179" s="318" t="s">
        <v>53</v>
      </c>
      <c r="D179" s="318"/>
      <c r="E179" s="318"/>
      <c r="F179" s="341" t="s">
        <v>3445</v>
      </c>
      <c r="G179" s="318"/>
      <c r="H179" s="318" t="s">
        <v>3517</v>
      </c>
      <c r="I179" s="318" t="s">
        <v>3447</v>
      </c>
      <c r="J179" s="318">
        <v>20</v>
      </c>
      <c r="K179" s="366"/>
    </row>
    <row r="180" s="1" customFormat="1" ht="15" customHeight="1">
      <c r="B180" s="343"/>
      <c r="C180" s="318" t="s">
        <v>54</v>
      </c>
      <c r="D180" s="318"/>
      <c r="E180" s="318"/>
      <c r="F180" s="341" t="s">
        <v>3445</v>
      </c>
      <c r="G180" s="318"/>
      <c r="H180" s="318" t="s">
        <v>3518</v>
      </c>
      <c r="I180" s="318" t="s">
        <v>3447</v>
      </c>
      <c r="J180" s="318">
        <v>255</v>
      </c>
      <c r="K180" s="366"/>
    </row>
    <row r="181" s="1" customFormat="1" ht="15" customHeight="1">
      <c r="B181" s="343"/>
      <c r="C181" s="318" t="s">
        <v>177</v>
      </c>
      <c r="D181" s="318"/>
      <c r="E181" s="318"/>
      <c r="F181" s="341" t="s">
        <v>3445</v>
      </c>
      <c r="G181" s="318"/>
      <c r="H181" s="318" t="s">
        <v>3409</v>
      </c>
      <c r="I181" s="318" t="s">
        <v>3447</v>
      </c>
      <c r="J181" s="318">
        <v>10</v>
      </c>
      <c r="K181" s="366"/>
    </row>
    <row r="182" s="1" customFormat="1" ht="15" customHeight="1">
      <c r="B182" s="343"/>
      <c r="C182" s="318" t="s">
        <v>178</v>
      </c>
      <c r="D182" s="318"/>
      <c r="E182" s="318"/>
      <c r="F182" s="341" t="s">
        <v>3445</v>
      </c>
      <c r="G182" s="318"/>
      <c r="H182" s="318" t="s">
        <v>3519</v>
      </c>
      <c r="I182" s="318" t="s">
        <v>3480</v>
      </c>
      <c r="J182" s="318"/>
      <c r="K182" s="366"/>
    </row>
    <row r="183" s="1" customFormat="1" ht="15" customHeight="1">
      <c r="B183" s="343"/>
      <c r="C183" s="318" t="s">
        <v>3520</v>
      </c>
      <c r="D183" s="318"/>
      <c r="E183" s="318"/>
      <c r="F183" s="341" t="s">
        <v>3445</v>
      </c>
      <c r="G183" s="318"/>
      <c r="H183" s="318" t="s">
        <v>3521</v>
      </c>
      <c r="I183" s="318" t="s">
        <v>3480</v>
      </c>
      <c r="J183" s="318"/>
      <c r="K183" s="366"/>
    </row>
    <row r="184" s="1" customFormat="1" ht="15" customHeight="1">
      <c r="B184" s="343"/>
      <c r="C184" s="318" t="s">
        <v>3509</v>
      </c>
      <c r="D184" s="318"/>
      <c r="E184" s="318"/>
      <c r="F184" s="341" t="s">
        <v>3445</v>
      </c>
      <c r="G184" s="318"/>
      <c r="H184" s="318" t="s">
        <v>3522</v>
      </c>
      <c r="I184" s="318" t="s">
        <v>3480</v>
      </c>
      <c r="J184" s="318"/>
      <c r="K184" s="366"/>
    </row>
    <row r="185" s="1" customFormat="1" ht="15" customHeight="1">
      <c r="B185" s="343"/>
      <c r="C185" s="318" t="s">
        <v>181</v>
      </c>
      <c r="D185" s="318"/>
      <c r="E185" s="318"/>
      <c r="F185" s="341" t="s">
        <v>3451</v>
      </c>
      <c r="G185" s="318"/>
      <c r="H185" s="318" t="s">
        <v>3523</v>
      </c>
      <c r="I185" s="318" t="s">
        <v>3447</v>
      </c>
      <c r="J185" s="318">
        <v>50</v>
      </c>
      <c r="K185" s="366"/>
    </row>
    <row r="186" s="1" customFormat="1" ht="15" customHeight="1">
      <c r="B186" s="343"/>
      <c r="C186" s="318" t="s">
        <v>3524</v>
      </c>
      <c r="D186" s="318"/>
      <c r="E186" s="318"/>
      <c r="F186" s="341" t="s">
        <v>3451</v>
      </c>
      <c r="G186" s="318"/>
      <c r="H186" s="318" t="s">
        <v>3525</v>
      </c>
      <c r="I186" s="318" t="s">
        <v>3526</v>
      </c>
      <c r="J186" s="318"/>
      <c r="K186" s="366"/>
    </row>
    <row r="187" s="1" customFormat="1" ht="15" customHeight="1">
      <c r="B187" s="343"/>
      <c r="C187" s="318" t="s">
        <v>3527</v>
      </c>
      <c r="D187" s="318"/>
      <c r="E187" s="318"/>
      <c r="F187" s="341" t="s">
        <v>3451</v>
      </c>
      <c r="G187" s="318"/>
      <c r="H187" s="318" t="s">
        <v>3528</v>
      </c>
      <c r="I187" s="318" t="s">
        <v>3526</v>
      </c>
      <c r="J187" s="318"/>
      <c r="K187" s="366"/>
    </row>
    <row r="188" s="1" customFormat="1" ht="15" customHeight="1">
      <c r="B188" s="343"/>
      <c r="C188" s="318" t="s">
        <v>3529</v>
      </c>
      <c r="D188" s="318"/>
      <c r="E188" s="318"/>
      <c r="F188" s="341" t="s">
        <v>3451</v>
      </c>
      <c r="G188" s="318"/>
      <c r="H188" s="318" t="s">
        <v>3530</v>
      </c>
      <c r="I188" s="318" t="s">
        <v>3526</v>
      </c>
      <c r="J188" s="318"/>
      <c r="K188" s="366"/>
    </row>
    <row r="189" s="1" customFormat="1" ht="15" customHeight="1">
      <c r="B189" s="343"/>
      <c r="C189" s="379" t="s">
        <v>3531</v>
      </c>
      <c r="D189" s="318"/>
      <c r="E189" s="318"/>
      <c r="F189" s="341" t="s">
        <v>3451</v>
      </c>
      <c r="G189" s="318"/>
      <c r="H189" s="318" t="s">
        <v>3532</v>
      </c>
      <c r="I189" s="318" t="s">
        <v>3533</v>
      </c>
      <c r="J189" s="380" t="s">
        <v>3534</v>
      </c>
      <c r="K189" s="366"/>
    </row>
    <row r="190" s="18" customFormat="1" ht="15" customHeight="1">
      <c r="B190" s="381"/>
      <c r="C190" s="382" t="s">
        <v>3535</v>
      </c>
      <c r="D190" s="383"/>
      <c r="E190" s="383"/>
      <c r="F190" s="384" t="s">
        <v>3451</v>
      </c>
      <c r="G190" s="383"/>
      <c r="H190" s="383" t="s">
        <v>3536</v>
      </c>
      <c r="I190" s="383" t="s">
        <v>3533</v>
      </c>
      <c r="J190" s="385" t="s">
        <v>3534</v>
      </c>
      <c r="K190" s="386"/>
    </row>
    <row r="191" s="1" customFormat="1" ht="15" customHeight="1">
      <c r="B191" s="343"/>
      <c r="C191" s="379" t="s">
        <v>42</v>
      </c>
      <c r="D191" s="318"/>
      <c r="E191" s="318"/>
      <c r="F191" s="341" t="s">
        <v>3445</v>
      </c>
      <c r="G191" s="318"/>
      <c r="H191" s="315" t="s">
        <v>3537</v>
      </c>
      <c r="I191" s="318" t="s">
        <v>3538</v>
      </c>
      <c r="J191" s="318"/>
      <c r="K191" s="366"/>
    </row>
    <row r="192" s="1" customFormat="1" ht="15" customHeight="1">
      <c r="B192" s="343"/>
      <c r="C192" s="379" t="s">
        <v>3539</v>
      </c>
      <c r="D192" s="318"/>
      <c r="E192" s="318"/>
      <c r="F192" s="341" t="s">
        <v>3445</v>
      </c>
      <c r="G192" s="318"/>
      <c r="H192" s="318" t="s">
        <v>3540</v>
      </c>
      <c r="I192" s="318" t="s">
        <v>3480</v>
      </c>
      <c r="J192" s="318"/>
      <c r="K192" s="366"/>
    </row>
    <row r="193" s="1" customFormat="1" ht="15" customHeight="1">
      <c r="B193" s="343"/>
      <c r="C193" s="379" t="s">
        <v>3541</v>
      </c>
      <c r="D193" s="318"/>
      <c r="E193" s="318"/>
      <c r="F193" s="341" t="s">
        <v>3445</v>
      </c>
      <c r="G193" s="318"/>
      <c r="H193" s="318" t="s">
        <v>3542</v>
      </c>
      <c r="I193" s="318" t="s">
        <v>3480</v>
      </c>
      <c r="J193" s="318"/>
      <c r="K193" s="366"/>
    </row>
    <row r="194" s="1" customFormat="1" ht="15" customHeight="1">
      <c r="B194" s="343"/>
      <c r="C194" s="379" t="s">
        <v>3543</v>
      </c>
      <c r="D194" s="318"/>
      <c r="E194" s="318"/>
      <c r="F194" s="341" t="s">
        <v>3451</v>
      </c>
      <c r="G194" s="318"/>
      <c r="H194" s="318" t="s">
        <v>3544</v>
      </c>
      <c r="I194" s="318" t="s">
        <v>3480</v>
      </c>
      <c r="J194" s="318"/>
      <c r="K194" s="366"/>
    </row>
    <row r="195" s="1" customFormat="1" ht="15" customHeight="1">
      <c r="B195" s="372"/>
      <c r="C195" s="387"/>
      <c r="D195" s="352"/>
      <c r="E195" s="352"/>
      <c r="F195" s="352"/>
      <c r="G195" s="352"/>
      <c r="H195" s="352"/>
      <c r="I195" s="352"/>
      <c r="J195" s="352"/>
      <c r="K195" s="373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54"/>
      <c r="C197" s="364"/>
      <c r="D197" s="364"/>
      <c r="E197" s="364"/>
      <c r="F197" s="374"/>
      <c r="G197" s="364"/>
      <c r="H197" s="364"/>
      <c r="I197" s="364"/>
      <c r="J197" s="364"/>
      <c r="K197" s="354"/>
    </row>
    <row r="198" s="1" customFormat="1" ht="18.75" customHeight="1"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</row>
    <row r="199" s="1" customFormat="1" ht="13.5">
      <c r="B199" s="305"/>
      <c r="C199" s="306"/>
      <c r="D199" s="306"/>
      <c r="E199" s="306"/>
      <c r="F199" s="306"/>
      <c r="G199" s="306"/>
      <c r="H199" s="306"/>
      <c r="I199" s="306"/>
      <c r="J199" s="306"/>
      <c r="K199" s="307"/>
    </row>
    <row r="200" s="1" customFormat="1" ht="21">
      <c r="B200" s="308"/>
      <c r="C200" s="309" t="s">
        <v>3545</v>
      </c>
      <c r="D200" s="309"/>
      <c r="E200" s="309"/>
      <c r="F200" s="309"/>
      <c r="G200" s="309"/>
      <c r="H200" s="309"/>
      <c r="I200" s="309"/>
      <c r="J200" s="309"/>
      <c r="K200" s="310"/>
    </row>
    <row r="201" s="1" customFormat="1" ht="25.5" customHeight="1">
      <c r="B201" s="308"/>
      <c r="C201" s="388" t="s">
        <v>3546</v>
      </c>
      <c r="D201" s="388"/>
      <c r="E201" s="388"/>
      <c r="F201" s="388" t="s">
        <v>3547</v>
      </c>
      <c r="G201" s="389"/>
      <c r="H201" s="388" t="s">
        <v>3548</v>
      </c>
      <c r="I201" s="388"/>
      <c r="J201" s="388"/>
      <c r="K201" s="310"/>
    </row>
    <row r="202" s="1" customFormat="1" ht="5.25" customHeight="1">
      <c r="B202" s="343"/>
      <c r="C202" s="338"/>
      <c r="D202" s="338"/>
      <c r="E202" s="338"/>
      <c r="F202" s="338"/>
      <c r="G202" s="364"/>
      <c r="H202" s="338"/>
      <c r="I202" s="338"/>
      <c r="J202" s="338"/>
      <c r="K202" s="366"/>
    </row>
    <row r="203" s="1" customFormat="1" ht="15" customHeight="1">
      <c r="B203" s="343"/>
      <c r="C203" s="318" t="s">
        <v>3538</v>
      </c>
      <c r="D203" s="318"/>
      <c r="E203" s="318"/>
      <c r="F203" s="341" t="s">
        <v>43</v>
      </c>
      <c r="G203" s="318"/>
      <c r="H203" s="318" t="s">
        <v>3549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44</v>
      </c>
      <c r="G204" s="318"/>
      <c r="H204" s="318" t="s">
        <v>3550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47</v>
      </c>
      <c r="G205" s="318"/>
      <c r="H205" s="318" t="s">
        <v>3551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45</v>
      </c>
      <c r="G206" s="318"/>
      <c r="H206" s="318" t="s">
        <v>3552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 t="s">
        <v>46</v>
      </c>
      <c r="G207" s="318"/>
      <c r="H207" s="318" t="s">
        <v>3553</v>
      </c>
      <c r="I207" s="318"/>
      <c r="J207" s="318"/>
      <c r="K207" s="366"/>
    </row>
    <row r="208" s="1" customFormat="1" ht="15" customHeight="1">
      <c r="B208" s="343"/>
      <c r="C208" s="318"/>
      <c r="D208" s="318"/>
      <c r="E208" s="318"/>
      <c r="F208" s="341"/>
      <c r="G208" s="318"/>
      <c r="H208" s="318"/>
      <c r="I208" s="318"/>
      <c r="J208" s="318"/>
      <c r="K208" s="366"/>
    </row>
    <row r="209" s="1" customFormat="1" ht="15" customHeight="1">
      <c r="B209" s="343"/>
      <c r="C209" s="318" t="s">
        <v>3492</v>
      </c>
      <c r="D209" s="318"/>
      <c r="E209" s="318"/>
      <c r="F209" s="341" t="s">
        <v>81</v>
      </c>
      <c r="G209" s="318"/>
      <c r="H209" s="318" t="s">
        <v>3554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3388</v>
      </c>
      <c r="G210" s="318"/>
      <c r="H210" s="318" t="s">
        <v>3389</v>
      </c>
      <c r="I210" s="318"/>
      <c r="J210" s="318"/>
      <c r="K210" s="366"/>
    </row>
    <row r="211" s="1" customFormat="1" ht="15" customHeight="1">
      <c r="B211" s="343"/>
      <c r="C211" s="318"/>
      <c r="D211" s="318"/>
      <c r="E211" s="318"/>
      <c r="F211" s="341" t="s">
        <v>3386</v>
      </c>
      <c r="G211" s="318"/>
      <c r="H211" s="318" t="s">
        <v>3555</v>
      </c>
      <c r="I211" s="318"/>
      <c r="J211" s="318"/>
      <c r="K211" s="366"/>
    </row>
    <row r="212" s="1" customFormat="1" ht="15" customHeight="1">
      <c r="B212" s="390"/>
      <c r="C212" s="318"/>
      <c r="D212" s="318"/>
      <c r="E212" s="318"/>
      <c r="F212" s="341" t="s">
        <v>3390</v>
      </c>
      <c r="G212" s="379"/>
      <c r="H212" s="370" t="s">
        <v>3391</v>
      </c>
      <c r="I212" s="370"/>
      <c r="J212" s="370"/>
      <c r="K212" s="391"/>
    </row>
    <row r="213" s="1" customFormat="1" ht="15" customHeight="1">
      <c r="B213" s="390"/>
      <c r="C213" s="318"/>
      <c r="D213" s="318"/>
      <c r="E213" s="318"/>
      <c r="F213" s="341" t="s">
        <v>3392</v>
      </c>
      <c r="G213" s="379"/>
      <c r="H213" s="370" t="s">
        <v>3369</v>
      </c>
      <c r="I213" s="370"/>
      <c r="J213" s="370"/>
      <c r="K213" s="391"/>
    </row>
    <row r="214" s="1" customFormat="1" ht="15" customHeight="1">
      <c r="B214" s="390"/>
      <c r="C214" s="318"/>
      <c r="D214" s="318"/>
      <c r="E214" s="318"/>
      <c r="F214" s="341"/>
      <c r="G214" s="379"/>
      <c r="H214" s="370"/>
      <c r="I214" s="370"/>
      <c r="J214" s="370"/>
      <c r="K214" s="391"/>
    </row>
    <row r="215" s="1" customFormat="1" ht="15" customHeight="1">
      <c r="B215" s="390"/>
      <c r="C215" s="318" t="s">
        <v>3516</v>
      </c>
      <c r="D215" s="318"/>
      <c r="E215" s="318"/>
      <c r="F215" s="341">
        <v>1</v>
      </c>
      <c r="G215" s="379"/>
      <c r="H215" s="370" t="s">
        <v>3556</v>
      </c>
      <c r="I215" s="370"/>
      <c r="J215" s="370"/>
      <c r="K215" s="391"/>
    </row>
    <row r="216" s="1" customFormat="1" ht="15" customHeight="1">
      <c r="B216" s="390"/>
      <c r="C216" s="318"/>
      <c r="D216" s="318"/>
      <c r="E216" s="318"/>
      <c r="F216" s="341">
        <v>2</v>
      </c>
      <c r="G216" s="379"/>
      <c r="H216" s="370" t="s">
        <v>3557</v>
      </c>
      <c r="I216" s="370"/>
      <c r="J216" s="370"/>
      <c r="K216" s="391"/>
    </row>
    <row r="217" s="1" customFormat="1" ht="15" customHeight="1">
      <c r="B217" s="390"/>
      <c r="C217" s="318"/>
      <c r="D217" s="318"/>
      <c r="E217" s="318"/>
      <c r="F217" s="341">
        <v>3</v>
      </c>
      <c r="G217" s="379"/>
      <c r="H217" s="370" t="s">
        <v>3558</v>
      </c>
      <c r="I217" s="370"/>
      <c r="J217" s="370"/>
      <c r="K217" s="391"/>
    </row>
    <row r="218" s="1" customFormat="1" ht="15" customHeight="1">
      <c r="B218" s="390"/>
      <c r="C218" s="318"/>
      <c r="D218" s="318"/>
      <c r="E218" s="318"/>
      <c r="F218" s="341">
        <v>4</v>
      </c>
      <c r="G218" s="379"/>
      <c r="H218" s="370" t="s">
        <v>3559</v>
      </c>
      <c r="I218" s="370"/>
      <c r="J218" s="370"/>
      <c r="K218" s="391"/>
    </row>
    <row r="219" s="1" customFormat="1" ht="12.75" customHeight="1">
      <c r="B219" s="392"/>
      <c r="C219" s="393"/>
      <c r="D219" s="393"/>
      <c r="E219" s="393"/>
      <c r="F219" s="393"/>
      <c r="G219" s="393"/>
      <c r="H219" s="393"/>
      <c r="I219" s="393"/>
      <c r="J219" s="393"/>
      <c r="K219" s="39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Dana Mlejnková</dc:creator>
  <cp:lastModifiedBy>Dana Mlejnková</cp:lastModifiedBy>
  <dcterms:created xsi:type="dcterms:W3CDTF">2025-06-06T13:00:09Z</dcterms:created>
  <dcterms:modified xsi:type="dcterms:W3CDTF">2025-06-06T13:00:37Z</dcterms:modified>
</cp:coreProperties>
</file>