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erver\AVMEDIA2\TD\SD014334\Projekce\PR2\Výkazy pro agenturu\"/>
    </mc:Choice>
  </mc:AlternateContent>
  <xr:revisionPtr revIDLastSave="0" documentId="13_ncr:1_{97AD1773-A23C-4B74-8FA3-F2C6F0803F87}" xr6:coauthVersionLast="47" xr6:coauthVersionMax="47" xr10:uidLastSave="{00000000-0000-0000-0000-000000000000}"/>
  <bookViews>
    <workbookView xWindow="0" yWindow="1560" windowWidth="28905" windowHeight="13200" tabRatio="850" xr2:uid="{00000000-000D-0000-FFFF-FFFF00000000}"/>
  </bookViews>
  <sheets>
    <sheet name="Krycí list" sheetId="1" r:id="rId1"/>
    <sheet name="Rekapitulace" sheetId="2" r:id="rId2"/>
    <sheet name="Nábytek - Cvičná kuchyň" sheetId="6" r:id="rId3"/>
    <sheet name="Nábytek - Sklad knihovna" sheetId="9" r:id="rId4"/>
    <sheet name="Nábytek - 3.NP Chodba" sheetId="10" r:id="rId5"/>
    <sheet name="Nábytek - 3.NP Chodba PC" sheetId="11" r:id="rId6"/>
    <sheet name="Nábytek - 2.NP Chodba Knihovna" sheetId="12" r:id="rId7"/>
    <sheet name="Nábytek - Informatika" sheetId="13" r:id="rId8"/>
    <sheet name="#Figury" sheetId="4" state="hidden" r:id="rId9"/>
  </sheets>
  <definedNames>
    <definedName name="_xlnm.Print_Titles" localSheetId="6">'Nábytek - 2.NP Chodba Knihovna'!$11:$13</definedName>
    <definedName name="_xlnm.Print_Titles" localSheetId="4">'Nábytek - 3.NP Chodba'!$11:$13</definedName>
    <definedName name="_xlnm.Print_Titles" localSheetId="5">'Nábytek - 3.NP Chodba PC'!$11:$13</definedName>
    <definedName name="_xlnm.Print_Titles" localSheetId="2">'Nábytek - Cvičná kuchyň'!$11:$13</definedName>
    <definedName name="_xlnm.Print_Titles" localSheetId="7">'Nábytek - Informatika'!$11:$13</definedName>
    <definedName name="_xlnm.Print_Titles" localSheetId="3">'Nábytek - Sklad knihovna'!$11:$13</definedName>
    <definedName name="_xlnm.Print_Titles" localSheetId="1">Rekapitulace!$11:$13</definedName>
    <definedName name="_xlnm.Print_Area" localSheetId="6">'Nábytek - 2.NP Chodba Knihovna'!$A$1:$L$20</definedName>
    <definedName name="_xlnm.Print_Area" localSheetId="4">'Nábytek - 3.NP Chodba'!$A$1:$L$22</definedName>
    <definedName name="_xlnm.Print_Area" localSheetId="5">'Nábytek - 3.NP Chodba PC'!$A$1:$L$22</definedName>
    <definedName name="_xlnm.Print_Area" localSheetId="2">'Nábytek - Cvičná kuchyň'!$A$1:$L$18</definedName>
    <definedName name="_xlnm.Print_Area" localSheetId="7">'Nábytek - Informatika'!$A$1:$L$23</definedName>
    <definedName name="_xlnm.Print_Area" localSheetId="3">'Nábytek - Sklad knihovna'!$A$1:$L$23</definedName>
    <definedName name="Z_65E3123D_ED26_44E3_A414_09EEEF825484_.wvu.Cols" localSheetId="6" hidden="1">'Nábytek - 2.NP Chodba Knihovna'!#REF!,'Nábytek - 2.NP Chodba Knihovna'!#REF!,'Nábytek - 2.NP Chodba Knihovna'!#REF!</definedName>
    <definedName name="Z_65E3123D_ED26_44E3_A414_09EEEF825484_.wvu.Cols" localSheetId="4" hidden="1">'Nábytek - 3.NP Chodba'!#REF!,'Nábytek - 3.NP Chodba'!#REF!,'Nábytek - 3.NP Chodba'!#REF!</definedName>
    <definedName name="Z_65E3123D_ED26_44E3_A414_09EEEF825484_.wvu.Cols" localSheetId="5" hidden="1">'Nábytek - 3.NP Chodba PC'!#REF!,'Nábytek - 3.NP Chodba PC'!#REF!,'Nábytek - 3.NP Chodba PC'!#REF!</definedName>
    <definedName name="Z_65E3123D_ED26_44E3_A414_09EEEF825484_.wvu.Cols" localSheetId="2" hidden="1">'Nábytek - Cvičná kuchyň'!#REF!,'Nábytek - Cvičná kuchyň'!#REF!,'Nábytek - Cvičná kuchyň'!#REF!</definedName>
    <definedName name="Z_65E3123D_ED26_44E3_A414_09EEEF825484_.wvu.Cols" localSheetId="7" hidden="1">'Nábytek - Informatika'!#REF!,'Nábytek - Informatika'!#REF!,'Nábytek - Informatika'!#REF!</definedName>
    <definedName name="Z_65E3123D_ED26_44E3_A414_09EEEF825484_.wvu.Cols" localSheetId="3" hidden="1">'Nábytek - Sklad knihovna'!#REF!,'Nábytek - Sklad knihovna'!#REF!,'Nábytek - Sklad knihovna'!#REF!</definedName>
    <definedName name="Z_65E3123D_ED26_44E3_A414_09EEEF825484_.wvu.Cols" localSheetId="1" hidden="1">Rekapitulace!#REF!</definedName>
    <definedName name="Z_65E3123D_ED26_44E3_A414_09EEEF825484_.wvu.PrintArea" localSheetId="6" hidden="1">'Nábytek - 2.NP Chodba Knihovna'!$A$1:$L$20</definedName>
    <definedName name="Z_65E3123D_ED26_44E3_A414_09EEEF825484_.wvu.PrintArea" localSheetId="4" hidden="1">'Nábytek - 3.NP Chodba'!$A$1:$L$22</definedName>
    <definedName name="Z_65E3123D_ED26_44E3_A414_09EEEF825484_.wvu.PrintArea" localSheetId="5" hidden="1">'Nábytek - 3.NP Chodba PC'!$A$1:$L$22</definedName>
    <definedName name="Z_65E3123D_ED26_44E3_A414_09EEEF825484_.wvu.PrintArea" localSheetId="2" hidden="1">'Nábytek - Cvičná kuchyň'!$A$1:$L$18</definedName>
    <definedName name="Z_65E3123D_ED26_44E3_A414_09EEEF825484_.wvu.PrintArea" localSheetId="7" hidden="1">'Nábytek - Informatika'!$A$1:$L$23</definedName>
    <definedName name="Z_65E3123D_ED26_44E3_A414_09EEEF825484_.wvu.PrintArea" localSheetId="3" hidden="1">'Nábytek - Sklad knihovna'!$A$1:$L$23</definedName>
    <definedName name="Z_65E3123D_ED26_44E3_A414_09EEEF825484_.wvu.PrintTitles" localSheetId="6" hidden="1">'Nábytek - 2.NP Chodba Knihovna'!$11:$13</definedName>
    <definedName name="Z_65E3123D_ED26_44E3_A414_09EEEF825484_.wvu.PrintTitles" localSheetId="4" hidden="1">'Nábytek - 3.NP Chodba'!$11:$13</definedName>
    <definedName name="Z_65E3123D_ED26_44E3_A414_09EEEF825484_.wvu.PrintTitles" localSheetId="5" hidden="1">'Nábytek - 3.NP Chodba PC'!$11:$13</definedName>
    <definedName name="Z_65E3123D_ED26_44E3_A414_09EEEF825484_.wvu.PrintTitles" localSheetId="2" hidden="1">'Nábytek - Cvičná kuchyň'!$11:$13</definedName>
    <definedName name="Z_65E3123D_ED26_44E3_A414_09EEEF825484_.wvu.PrintTitles" localSheetId="7" hidden="1">'Nábytek - Informatika'!$11:$13</definedName>
    <definedName name="Z_65E3123D_ED26_44E3_A414_09EEEF825484_.wvu.PrintTitles" localSheetId="3" hidden="1">'Nábytek - Sklad knihovna'!$11:$13</definedName>
    <definedName name="Z_65E3123D_ED26_44E3_A414_09EEEF825484_.wvu.PrintTitles" localSheetId="1" hidden="1">Rekapitulace!$11:$13</definedName>
    <definedName name="Z_65E3123D_ED26_44E3_A414_09EEEF825484_.wvu.Rows" localSheetId="0" hidden="1">'Krycí list'!$1:$1,'Krycí list'!$3:$3,'Krycí list'!$6:$6,'Krycí list'!$8:$8,'Krycí list'!$10:$24</definedName>
    <definedName name="Z_65E3123D_ED26_44E3_A414_09EEEF825484_.wvu.Rows" localSheetId="6" hidden="1">'Nábytek - 2.NP Chodba Knihovna'!#REF!,'Nábytek - 2.NP Chodba Knihovna'!#REF!,'Nábytek - 2.NP Chodba Knihovna'!#REF!,'Nábytek - 2.NP Chodba Knihovna'!#REF!,'Nábytek - 2.NP Chodba Knihovna'!#REF!,'Nábytek - 2.NP Chodba Knihovna'!#REF!,'Nábytek - 2.NP Chodba Knihovna'!#REF!,'Nábytek - 2.NP Chodba Knihovna'!#REF!,'Nábytek - 2.NP Chodba Knihovna'!#REF!,'Nábytek - 2.NP Chodba Knihovna'!#REF!,'Nábytek - 2.NP Chodba Knihovna'!#REF!,'Nábytek - 2.NP Chodba Knihovna'!#REF!,'Nábytek - 2.NP Chodba Knihovna'!#REF!,'Nábytek - 2.NP Chodba Knihovna'!#REF!,'Nábytek - 2.NP Chodba Knihovna'!#REF!,'Nábytek - 2.NP Chodba Knihovna'!#REF!,'Nábytek - 2.NP Chodba Knihovna'!#REF!,'Nábytek - 2.NP Chodba Knihovna'!#REF!,'Nábytek - 2.NP Chodba Knihovna'!#REF!,'Nábytek - 2.NP Chodba Knihovna'!#REF!,'Nábytek - 2.NP Chodba Knihovna'!#REF!,'Nábytek - 2.NP Chodba Knihovna'!#REF!,'Nábytek - 2.NP Chodba Knihovna'!#REF!,'Nábytek - 2.NP Chodba Knihovna'!#REF!,'Nábytek - 2.NP Chodba Knihovna'!#REF!,'Nábytek - 2.NP Chodba Knihovna'!#REF!,'Nábytek - 2.NP Chodba Knihovna'!#REF!,'Nábytek - 2.NP Chodba Knihovna'!#REF!,'Nábytek - 2.NP Chodba Knihovna'!#REF!,'Nábytek - 2.NP Chodba Knihovna'!#REF!,'Nábytek - 2.NP Chodba Knihovna'!#REF!,'Nábytek - 2.NP Chodba Knihovna'!#REF!,'Nábytek - 2.NP Chodba Knihovna'!#REF!,'Nábytek - 2.NP Chodba Knihovna'!#REF!,'Nábytek - 2.NP Chodba Knihovna'!#REF!,'Nábytek - 2.NP Chodba Knihovna'!#REF!,'Nábytek - 2.NP Chodba Knihovna'!#REF!,'Nábytek - 2.NP Chodba Knihovna'!#REF!,'Nábytek - 2.NP Chodba Knihovna'!#REF!,'Nábytek - 2.NP Chodba Knihovna'!#REF!,'Nábytek - 2.NP Chodba Knihovna'!#REF!</definedName>
    <definedName name="Z_65E3123D_ED26_44E3_A414_09EEEF825484_.wvu.Rows" localSheetId="4" hidden="1">'Nábytek - 3.NP Chodba'!#REF!,'Nábytek - 3.NP Chodba'!#REF!,'Nábytek - 3.NP Chodba'!#REF!,'Nábytek - 3.NP Chodba'!#REF!,'Nábytek - 3.NP Chodba'!#REF!,'Nábytek - 3.NP Chodba'!#REF!,'Nábytek - 3.NP Chodba'!#REF!,'Nábytek - 3.NP Chodba'!#REF!,'Nábytek - 3.NP Chodba'!#REF!,'Nábytek - 3.NP Chodba'!#REF!,'Nábytek - 3.NP Chodba'!#REF!,'Nábytek - 3.NP Chodba'!#REF!,'Nábytek - 3.NP Chodba'!#REF!,'Nábytek - 3.NP Chodba'!#REF!,'Nábytek - 3.NP Chodba'!#REF!,'Nábytek - 3.NP Chodba'!#REF!,'Nábytek - 3.NP Chodba'!#REF!,'Nábytek - 3.NP Chodba'!#REF!,'Nábytek - 3.NP Chodba'!#REF!,'Nábytek - 3.NP Chodba'!#REF!,'Nábytek - 3.NP Chodba'!#REF!,'Nábytek - 3.NP Chodba'!#REF!,'Nábytek - 3.NP Chodba'!#REF!,'Nábytek - 3.NP Chodba'!#REF!,'Nábytek - 3.NP Chodba'!#REF!,'Nábytek - 3.NP Chodba'!#REF!,'Nábytek - 3.NP Chodba'!#REF!,'Nábytek - 3.NP Chodba'!#REF!,'Nábytek - 3.NP Chodba'!#REF!,'Nábytek - 3.NP Chodba'!#REF!,'Nábytek - 3.NP Chodba'!#REF!,'Nábytek - 3.NP Chodba'!#REF!,'Nábytek - 3.NP Chodba'!#REF!,'Nábytek - 3.NP Chodba'!#REF!,'Nábytek - 3.NP Chodba'!#REF!,'Nábytek - 3.NP Chodba'!#REF!,'Nábytek - 3.NP Chodba'!#REF!,'Nábytek - 3.NP Chodba'!#REF!,'Nábytek - 3.NP Chodba'!#REF!,'Nábytek - 3.NP Chodba'!#REF!,'Nábytek - 3.NP Chodba'!#REF!</definedName>
    <definedName name="Z_65E3123D_ED26_44E3_A414_09EEEF825484_.wvu.Rows" localSheetId="5" hidden="1">'Nábytek - 3.NP Chodba PC'!#REF!,'Nábytek - 3.NP Chodba PC'!#REF!,'Nábytek - 3.NP Chodba PC'!#REF!,'Nábytek - 3.NP Chodba PC'!#REF!,'Nábytek - 3.NP Chodba PC'!#REF!,'Nábytek - 3.NP Chodba PC'!#REF!,'Nábytek - 3.NP Chodba PC'!#REF!,'Nábytek - 3.NP Chodba PC'!#REF!,'Nábytek - 3.NP Chodba PC'!#REF!,'Nábytek - 3.NP Chodba PC'!#REF!,'Nábytek - 3.NP Chodba PC'!#REF!,'Nábytek - 3.NP Chodba PC'!#REF!,'Nábytek - 3.NP Chodba PC'!#REF!,'Nábytek - 3.NP Chodba PC'!#REF!,'Nábytek - 3.NP Chodba PC'!#REF!,'Nábytek - 3.NP Chodba PC'!#REF!,'Nábytek - 3.NP Chodba PC'!#REF!,'Nábytek - 3.NP Chodba PC'!#REF!,'Nábytek - 3.NP Chodba PC'!#REF!,'Nábytek - 3.NP Chodba PC'!#REF!,'Nábytek - 3.NP Chodba PC'!#REF!,'Nábytek - 3.NP Chodba PC'!#REF!,'Nábytek - 3.NP Chodba PC'!#REF!,'Nábytek - 3.NP Chodba PC'!#REF!,'Nábytek - 3.NP Chodba PC'!#REF!,'Nábytek - 3.NP Chodba PC'!#REF!,'Nábytek - 3.NP Chodba PC'!#REF!,'Nábytek - 3.NP Chodba PC'!#REF!,'Nábytek - 3.NP Chodba PC'!#REF!,'Nábytek - 3.NP Chodba PC'!#REF!,'Nábytek - 3.NP Chodba PC'!#REF!,'Nábytek - 3.NP Chodba PC'!#REF!,'Nábytek - 3.NP Chodba PC'!#REF!,'Nábytek - 3.NP Chodba PC'!#REF!,'Nábytek - 3.NP Chodba PC'!#REF!,'Nábytek - 3.NP Chodba PC'!#REF!,'Nábytek - 3.NP Chodba PC'!#REF!,'Nábytek - 3.NP Chodba PC'!#REF!,'Nábytek - 3.NP Chodba PC'!#REF!,'Nábytek - 3.NP Chodba PC'!#REF!,'Nábytek - 3.NP Chodba PC'!#REF!</definedName>
    <definedName name="Z_65E3123D_ED26_44E3_A414_09EEEF825484_.wvu.Rows" localSheetId="2" hidden="1">'Nábytek - Cvičná kuchyň'!#REF!,'Nábytek - Cvičná kuchyň'!#REF!,'Nábytek - Cvičná kuchyň'!#REF!,'Nábytek - Cvičná kuchyň'!#REF!,'Nábytek - Cvičná kuchyň'!#REF!,'Nábytek - Cvičná kuchyň'!#REF!,'Nábytek - Cvičná kuchyň'!#REF!,'Nábytek - Cvičná kuchyň'!#REF!,'Nábytek - Cvičná kuchyň'!#REF!,'Nábytek - Cvičná kuchyň'!#REF!,'Nábytek - Cvičná kuchyň'!#REF!,'Nábytek - Cvičná kuchyň'!#REF!,'Nábytek - Cvičná kuchyň'!#REF!,'Nábytek - Cvičná kuchyň'!#REF!,'Nábytek - Cvičná kuchyň'!#REF!,'Nábytek - Cvičná kuchyň'!#REF!,'Nábytek - Cvičná kuchyň'!#REF!,'Nábytek - Cvičná kuchyň'!#REF!,'Nábytek - Cvičná kuchyň'!#REF!,'Nábytek - Cvičná kuchyň'!#REF!,'Nábytek - Cvičná kuchyň'!#REF!,'Nábytek - Cvičná kuchyň'!#REF!,'Nábytek - Cvičná kuchyň'!#REF!,'Nábytek - Cvičná kuchyň'!#REF!,'Nábytek - Cvičná kuchyň'!#REF!,'Nábytek - Cvičná kuchyň'!#REF!,'Nábytek - Cvičná kuchyň'!#REF!,'Nábytek - Cvičná kuchyň'!#REF!,'Nábytek - Cvičná kuchyň'!#REF!,'Nábytek - Cvičná kuchyň'!#REF!,'Nábytek - Cvičná kuchyň'!#REF!,'Nábytek - Cvičná kuchyň'!#REF!,'Nábytek - Cvičná kuchyň'!#REF!,'Nábytek - Cvičná kuchyň'!#REF!,'Nábytek - Cvičná kuchyň'!#REF!,'Nábytek - Cvičná kuchyň'!#REF!,'Nábytek - Cvičná kuchyň'!#REF!,'Nábytek - Cvičná kuchyň'!#REF!,'Nábytek - Cvičná kuchyň'!#REF!,'Nábytek - Cvičná kuchyň'!#REF!,'Nábytek - Cvičná kuchyň'!#REF!</definedName>
    <definedName name="Z_65E3123D_ED26_44E3_A414_09EEEF825484_.wvu.Rows" localSheetId="7" hidden="1">'Nábytek - Informatika'!#REF!,'Nábytek - Informatika'!#REF!,'Nábytek - Informatika'!#REF!,'Nábytek - Informatika'!#REF!,'Nábytek - Informatika'!#REF!,'Nábytek - Informatika'!#REF!,'Nábytek - Informatika'!#REF!,'Nábytek - Informatika'!#REF!,'Nábytek - Informatika'!#REF!,'Nábytek - Informatika'!#REF!,'Nábytek - Informatika'!#REF!,'Nábytek - Informatika'!#REF!,'Nábytek - Informatika'!#REF!,'Nábytek - Informatika'!#REF!,'Nábytek - Informatika'!#REF!,'Nábytek - Informatika'!#REF!,'Nábytek - Informatika'!#REF!,'Nábytek - Informatika'!#REF!,'Nábytek - Informatika'!#REF!,'Nábytek - Informatika'!#REF!,'Nábytek - Informatika'!#REF!,'Nábytek - Informatika'!#REF!,'Nábytek - Informatika'!#REF!,'Nábytek - Informatika'!#REF!,'Nábytek - Informatika'!#REF!,'Nábytek - Informatika'!#REF!,'Nábytek - Informatika'!#REF!,'Nábytek - Informatika'!#REF!,'Nábytek - Informatika'!#REF!,'Nábytek - Informatika'!#REF!,'Nábytek - Informatika'!#REF!,'Nábytek - Informatika'!#REF!,'Nábytek - Informatika'!#REF!,'Nábytek - Informatika'!#REF!,'Nábytek - Informatika'!#REF!,'Nábytek - Informatika'!#REF!,'Nábytek - Informatika'!#REF!,'Nábytek - Informatika'!#REF!,'Nábytek - Informatika'!#REF!,'Nábytek - Informatika'!#REF!,'Nábytek - Informatika'!#REF!</definedName>
    <definedName name="Z_65E3123D_ED26_44E3_A414_09EEEF825484_.wvu.Rows" localSheetId="3" hidden="1">'Nábytek - Sklad knihovna'!#REF!,'Nábytek - Sklad knihovna'!#REF!,'Nábytek - Sklad knihovna'!#REF!,'Nábytek - Sklad knihovna'!#REF!,'Nábytek - Sklad knihovna'!#REF!,'Nábytek - Sklad knihovna'!#REF!,'Nábytek - Sklad knihovna'!#REF!,'Nábytek - Sklad knihovna'!#REF!,'Nábytek - Sklad knihovna'!#REF!,'Nábytek - Sklad knihovna'!#REF!,'Nábytek - Sklad knihovna'!#REF!,'Nábytek - Sklad knihovna'!#REF!,'Nábytek - Sklad knihovna'!#REF!,'Nábytek - Sklad knihovna'!#REF!,'Nábytek - Sklad knihovna'!#REF!,'Nábytek - Sklad knihovna'!#REF!,'Nábytek - Sklad knihovna'!#REF!,'Nábytek - Sklad knihovna'!#REF!,'Nábytek - Sklad knihovna'!#REF!,'Nábytek - Sklad knihovna'!#REF!,'Nábytek - Sklad knihovna'!#REF!,'Nábytek - Sklad knihovna'!#REF!,'Nábytek - Sklad knihovna'!#REF!,'Nábytek - Sklad knihovna'!#REF!,'Nábytek - Sklad knihovna'!#REF!,'Nábytek - Sklad knihovna'!#REF!,'Nábytek - Sklad knihovna'!#REF!,'Nábytek - Sklad knihovna'!#REF!,'Nábytek - Sklad knihovna'!#REF!,'Nábytek - Sklad knihovna'!#REF!,'Nábytek - Sklad knihovna'!#REF!,'Nábytek - Sklad knihovna'!#REF!,'Nábytek - Sklad knihovna'!#REF!,'Nábytek - Sklad knihovna'!#REF!,'Nábytek - Sklad knihovna'!#REF!,'Nábytek - Sklad knihovna'!#REF!,'Nábytek - Sklad knihovna'!#REF!,'Nábytek - Sklad knihovna'!#REF!,'Nábytek - Sklad knihovna'!#REF!,'Nábytek - Sklad knihovna'!#REF!,'Nábytek - Sklad knihovna'!#REF!</definedName>
    <definedName name="Z_82B4F4D9_5370_4303_A97E_2A49E01AF629_.wvu.Cols" localSheetId="6" hidden="1">'Nábytek - 2.NP Chodba Knihovna'!#REF!,'Nábytek - 2.NP Chodba Knihovna'!#REF!,'Nábytek - 2.NP Chodba Knihovna'!#REF!</definedName>
    <definedName name="Z_82B4F4D9_5370_4303_A97E_2A49E01AF629_.wvu.Cols" localSheetId="4" hidden="1">'Nábytek - 3.NP Chodba'!#REF!,'Nábytek - 3.NP Chodba'!#REF!,'Nábytek - 3.NP Chodba'!#REF!</definedName>
    <definedName name="Z_82B4F4D9_5370_4303_A97E_2A49E01AF629_.wvu.Cols" localSheetId="5" hidden="1">'Nábytek - 3.NP Chodba PC'!#REF!,'Nábytek - 3.NP Chodba PC'!#REF!,'Nábytek - 3.NP Chodba PC'!#REF!</definedName>
    <definedName name="Z_82B4F4D9_5370_4303_A97E_2A49E01AF629_.wvu.Cols" localSheetId="2" hidden="1">'Nábytek - Cvičná kuchyň'!#REF!,'Nábytek - Cvičná kuchyň'!#REF!,'Nábytek - Cvičná kuchyň'!#REF!</definedName>
    <definedName name="Z_82B4F4D9_5370_4303_A97E_2A49E01AF629_.wvu.Cols" localSheetId="7" hidden="1">'Nábytek - Informatika'!#REF!,'Nábytek - Informatika'!#REF!,'Nábytek - Informatika'!#REF!</definedName>
    <definedName name="Z_82B4F4D9_5370_4303_A97E_2A49E01AF629_.wvu.Cols" localSheetId="3" hidden="1">'Nábytek - Sklad knihovna'!#REF!,'Nábytek - Sklad knihovna'!#REF!,'Nábytek - Sklad knihovna'!#REF!</definedName>
    <definedName name="Z_82B4F4D9_5370_4303_A97E_2A49E01AF629_.wvu.Cols" localSheetId="1" hidden="1">Rekapitulace!#REF!</definedName>
    <definedName name="Z_82B4F4D9_5370_4303_A97E_2A49E01AF629_.wvu.PrintArea" localSheetId="6" hidden="1">'Nábytek - 2.NP Chodba Knihovna'!$A$1:$L$20</definedName>
    <definedName name="Z_82B4F4D9_5370_4303_A97E_2A49E01AF629_.wvu.PrintArea" localSheetId="4" hidden="1">'Nábytek - 3.NP Chodba'!$A$1:$L$22</definedName>
    <definedName name="Z_82B4F4D9_5370_4303_A97E_2A49E01AF629_.wvu.PrintArea" localSheetId="5" hidden="1">'Nábytek - 3.NP Chodba PC'!$A$1:$L$22</definedName>
    <definedName name="Z_82B4F4D9_5370_4303_A97E_2A49E01AF629_.wvu.PrintArea" localSheetId="2" hidden="1">'Nábytek - Cvičná kuchyň'!$A$1:$L$18</definedName>
    <definedName name="Z_82B4F4D9_5370_4303_A97E_2A49E01AF629_.wvu.PrintArea" localSheetId="7" hidden="1">'Nábytek - Informatika'!$A$1:$L$23</definedName>
    <definedName name="Z_82B4F4D9_5370_4303_A97E_2A49E01AF629_.wvu.PrintArea" localSheetId="3" hidden="1">'Nábytek - Sklad knihovna'!$A$1:$L$23</definedName>
    <definedName name="Z_82B4F4D9_5370_4303_A97E_2A49E01AF629_.wvu.PrintTitles" localSheetId="6" hidden="1">'Nábytek - 2.NP Chodba Knihovna'!$11:$13</definedName>
    <definedName name="Z_82B4F4D9_5370_4303_A97E_2A49E01AF629_.wvu.PrintTitles" localSheetId="4" hidden="1">'Nábytek - 3.NP Chodba'!$11:$13</definedName>
    <definedName name="Z_82B4F4D9_5370_4303_A97E_2A49E01AF629_.wvu.PrintTitles" localSheetId="5" hidden="1">'Nábytek - 3.NP Chodba PC'!$11:$13</definedName>
    <definedName name="Z_82B4F4D9_5370_4303_A97E_2A49E01AF629_.wvu.PrintTitles" localSheetId="2" hidden="1">'Nábytek - Cvičná kuchyň'!$11:$13</definedName>
    <definedName name="Z_82B4F4D9_5370_4303_A97E_2A49E01AF629_.wvu.PrintTitles" localSheetId="7" hidden="1">'Nábytek - Informatika'!$11:$13</definedName>
    <definedName name="Z_82B4F4D9_5370_4303_A97E_2A49E01AF629_.wvu.PrintTitles" localSheetId="3" hidden="1">'Nábytek - Sklad knihovna'!$11:$13</definedName>
    <definedName name="Z_82B4F4D9_5370_4303_A97E_2A49E01AF629_.wvu.PrintTitles" localSheetId="1" hidden="1">Rekapitulace!$11:$13</definedName>
    <definedName name="Z_82B4F4D9_5370_4303_A97E_2A49E01AF629_.wvu.Rows" localSheetId="0" hidden="1">'Krycí list'!$1:$1,'Krycí list'!$3:$3,'Krycí list'!$6:$6,'Krycí list'!$8:$8,'Krycí list'!$10:$24</definedName>
    <definedName name="Z_82B4F4D9_5370_4303_A97E_2A49E01AF629_.wvu.Rows" localSheetId="6" hidden="1">'Nábytek - 2.NP Chodba Knihovna'!#REF!,'Nábytek - 2.NP Chodba Knihovna'!#REF!,'Nábytek - 2.NP Chodba Knihovna'!#REF!,'Nábytek - 2.NP Chodba Knihovna'!#REF!,'Nábytek - 2.NP Chodba Knihovna'!#REF!,'Nábytek - 2.NP Chodba Knihovna'!#REF!,'Nábytek - 2.NP Chodba Knihovna'!#REF!,'Nábytek - 2.NP Chodba Knihovna'!#REF!,'Nábytek - 2.NP Chodba Knihovna'!#REF!,'Nábytek - 2.NP Chodba Knihovna'!#REF!,'Nábytek - 2.NP Chodba Knihovna'!#REF!,'Nábytek - 2.NP Chodba Knihovna'!#REF!,'Nábytek - 2.NP Chodba Knihovna'!#REF!,'Nábytek - 2.NP Chodba Knihovna'!#REF!,'Nábytek - 2.NP Chodba Knihovna'!#REF!,'Nábytek - 2.NP Chodba Knihovna'!#REF!,'Nábytek - 2.NP Chodba Knihovna'!#REF!,'Nábytek - 2.NP Chodba Knihovna'!#REF!,'Nábytek - 2.NP Chodba Knihovna'!#REF!,'Nábytek - 2.NP Chodba Knihovna'!#REF!,'Nábytek - 2.NP Chodba Knihovna'!#REF!,'Nábytek - 2.NP Chodba Knihovna'!#REF!,'Nábytek - 2.NP Chodba Knihovna'!#REF!,'Nábytek - 2.NP Chodba Knihovna'!#REF!,'Nábytek - 2.NP Chodba Knihovna'!#REF!,'Nábytek - 2.NP Chodba Knihovna'!#REF!,'Nábytek - 2.NP Chodba Knihovna'!#REF!,'Nábytek - 2.NP Chodba Knihovna'!#REF!,'Nábytek - 2.NP Chodba Knihovna'!#REF!,'Nábytek - 2.NP Chodba Knihovna'!#REF!,'Nábytek - 2.NP Chodba Knihovna'!#REF!,'Nábytek - 2.NP Chodba Knihovna'!#REF!,'Nábytek - 2.NP Chodba Knihovna'!#REF!,'Nábytek - 2.NP Chodba Knihovna'!#REF!,'Nábytek - 2.NP Chodba Knihovna'!#REF!,'Nábytek - 2.NP Chodba Knihovna'!#REF!,'Nábytek - 2.NP Chodba Knihovna'!#REF!,'Nábytek - 2.NP Chodba Knihovna'!#REF!,'Nábytek - 2.NP Chodba Knihovna'!#REF!,'Nábytek - 2.NP Chodba Knihovna'!#REF!,'Nábytek - 2.NP Chodba Knihovna'!#REF!</definedName>
    <definedName name="Z_82B4F4D9_5370_4303_A97E_2A49E01AF629_.wvu.Rows" localSheetId="4" hidden="1">'Nábytek - 3.NP Chodba'!#REF!,'Nábytek - 3.NP Chodba'!#REF!,'Nábytek - 3.NP Chodba'!#REF!,'Nábytek - 3.NP Chodba'!#REF!,'Nábytek - 3.NP Chodba'!#REF!,'Nábytek - 3.NP Chodba'!#REF!,'Nábytek - 3.NP Chodba'!#REF!,'Nábytek - 3.NP Chodba'!#REF!,'Nábytek - 3.NP Chodba'!#REF!,'Nábytek - 3.NP Chodba'!#REF!,'Nábytek - 3.NP Chodba'!#REF!,'Nábytek - 3.NP Chodba'!#REF!,'Nábytek - 3.NP Chodba'!#REF!,'Nábytek - 3.NP Chodba'!#REF!,'Nábytek - 3.NP Chodba'!#REF!,'Nábytek - 3.NP Chodba'!#REF!,'Nábytek - 3.NP Chodba'!#REF!,'Nábytek - 3.NP Chodba'!#REF!,'Nábytek - 3.NP Chodba'!#REF!,'Nábytek - 3.NP Chodba'!#REF!,'Nábytek - 3.NP Chodba'!#REF!,'Nábytek - 3.NP Chodba'!#REF!,'Nábytek - 3.NP Chodba'!#REF!,'Nábytek - 3.NP Chodba'!#REF!,'Nábytek - 3.NP Chodba'!#REF!,'Nábytek - 3.NP Chodba'!#REF!,'Nábytek - 3.NP Chodba'!#REF!,'Nábytek - 3.NP Chodba'!#REF!,'Nábytek - 3.NP Chodba'!#REF!,'Nábytek - 3.NP Chodba'!#REF!,'Nábytek - 3.NP Chodba'!#REF!,'Nábytek - 3.NP Chodba'!#REF!,'Nábytek - 3.NP Chodba'!#REF!,'Nábytek - 3.NP Chodba'!#REF!,'Nábytek - 3.NP Chodba'!#REF!,'Nábytek - 3.NP Chodba'!#REF!,'Nábytek - 3.NP Chodba'!#REF!,'Nábytek - 3.NP Chodba'!#REF!,'Nábytek - 3.NP Chodba'!#REF!,'Nábytek - 3.NP Chodba'!#REF!,'Nábytek - 3.NP Chodba'!#REF!</definedName>
    <definedName name="Z_82B4F4D9_5370_4303_A97E_2A49E01AF629_.wvu.Rows" localSheetId="5" hidden="1">'Nábytek - 3.NP Chodba PC'!#REF!,'Nábytek - 3.NP Chodba PC'!#REF!,'Nábytek - 3.NP Chodba PC'!#REF!,'Nábytek - 3.NP Chodba PC'!#REF!,'Nábytek - 3.NP Chodba PC'!#REF!,'Nábytek - 3.NP Chodba PC'!#REF!,'Nábytek - 3.NP Chodba PC'!#REF!,'Nábytek - 3.NP Chodba PC'!#REF!,'Nábytek - 3.NP Chodba PC'!#REF!,'Nábytek - 3.NP Chodba PC'!#REF!,'Nábytek - 3.NP Chodba PC'!#REF!,'Nábytek - 3.NP Chodba PC'!#REF!,'Nábytek - 3.NP Chodba PC'!#REF!,'Nábytek - 3.NP Chodba PC'!#REF!,'Nábytek - 3.NP Chodba PC'!#REF!,'Nábytek - 3.NP Chodba PC'!#REF!,'Nábytek - 3.NP Chodba PC'!#REF!,'Nábytek - 3.NP Chodba PC'!#REF!,'Nábytek - 3.NP Chodba PC'!#REF!,'Nábytek - 3.NP Chodba PC'!#REF!,'Nábytek - 3.NP Chodba PC'!#REF!,'Nábytek - 3.NP Chodba PC'!#REF!,'Nábytek - 3.NP Chodba PC'!#REF!,'Nábytek - 3.NP Chodba PC'!#REF!,'Nábytek - 3.NP Chodba PC'!#REF!,'Nábytek - 3.NP Chodba PC'!#REF!,'Nábytek - 3.NP Chodba PC'!#REF!,'Nábytek - 3.NP Chodba PC'!#REF!,'Nábytek - 3.NP Chodba PC'!#REF!,'Nábytek - 3.NP Chodba PC'!#REF!,'Nábytek - 3.NP Chodba PC'!#REF!,'Nábytek - 3.NP Chodba PC'!#REF!,'Nábytek - 3.NP Chodba PC'!#REF!,'Nábytek - 3.NP Chodba PC'!#REF!,'Nábytek - 3.NP Chodba PC'!#REF!,'Nábytek - 3.NP Chodba PC'!#REF!,'Nábytek - 3.NP Chodba PC'!#REF!,'Nábytek - 3.NP Chodba PC'!#REF!,'Nábytek - 3.NP Chodba PC'!#REF!,'Nábytek - 3.NP Chodba PC'!#REF!,'Nábytek - 3.NP Chodba PC'!#REF!</definedName>
    <definedName name="Z_82B4F4D9_5370_4303_A97E_2A49E01AF629_.wvu.Rows" localSheetId="2" hidden="1">'Nábytek - Cvičná kuchyň'!#REF!,'Nábytek - Cvičná kuchyň'!#REF!,'Nábytek - Cvičná kuchyň'!#REF!,'Nábytek - Cvičná kuchyň'!#REF!,'Nábytek - Cvičná kuchyň'!#REF!,'Nábytek - Cvičná kuchyň'!#REF!,'Nábytek - Cvičná kuchyň'!#REF!,'Nábytek - Cvičná kuchyň'!#REF!,'Nábytek - Cvičná kuchyň'!#REF!,'Nábytek - Cvičná kuchyň'!#REF!,'Nábytek - Cvičná kuchyň'!#REF!,'Nábytek - Cvičná kuchyň'!#REF!,'Nábytek - Cvičná kuchyň'!#REF!,'Nábytek - Cvičná kuchyň'!#REF!,'Nábytek - Cvičná kuchyň'!#REF!,'Nábytek - Cvičná kuchyň'!#REF!,'Nábytek - Cvičná kuchyň'!#REF!,'Nábytek - Cvičná kuchyň'!#REF!,'Nábytek - Cvičná kuchyň'!#REF!,'Nábytek - Cvičná kuchyň'!#REF!,'Nábytek - Cvičná kuchyň'!#REF!,'Nábytek - Cvičná kuchyň'!#REF!,'Nábytek - Cvičná kuchyň'!#REF!,'Nábytek - Cvičná kuchyň'!#REF!,'Nábytek - Cvičná kuchyň'!#REF!,'Nábytek - Cvičná kuchyň'!#REF!,'Nábytek - Cvičná kuchyň'!#REF!,'Nábytek - Cvičná kuchyň'!#REF!,'Nábytek - Cvičná kuchyň'!#REF!,'Nábytek - Cvičná kuchyň'!#REF!,'Nábytek - Cvičná kuchyň'!#REF!,'Nábytek - Cvičná kuchyň'!#REF!,'Nábytek - Cvičná kuchyň'!#REF!,'Nábytek - Cvičná kuchyň'!#REF!,'Nábytek - Cvičná kuchyň'!#REF!,'Nábytek - Cvičná kuchyň'!#REF!,'Nábytek - Cvičná kuchyň'!#REF!,'Nábytek - Cvičná kuchyň'!#REF!,'Nábytek - Cvičná kuchyň'!#REF!,'Nábytek - Cvičná kuchyň'!#REF!,'Nábytek - Cvičná kuchyň'!#REF!</definedName>
    <definedName name="Z_82B4F4D9_5370_4303_A97E_2A49E01AF629_.wvu.Rows" localSheetId="7" hidden="1">'Nábytek - Informatika'!#REF!,'Nábytek - Informatika'!#REF!,'Nábytek - Informatika'!#REF!,'Nábytek - Informatika'!#REF!,'Nábytek - Informatika'!#REF!,'Nábytek - Informatika'!#REF!,'Nábytek - Informatika'!#REF!,'Nábytek - Informatika'!#REF!,'Nábytek - Informatika'!#REF!,'Nábytek - Informatika'!#REF!,'Nábytek - Informatika'!#REF!,'Nábytek - Informatika'!#REF!,'Nábytek - Informatika'!#REF!,'Nábytek - Informatika'!#REF!,'Nábytek - Informatika'!#REF!,'Nábytek - Informatika'!#REF!,'Nábytek - Informatika'!#REF!,'Nábytek - Informatika'!#REF!,'Nábytek - Informatika'!#REF!,'Nábytek - Informatika'!#REF!,'Nábytek - Informatika'!#REF!,'Nábytek - Informatika'!#REF!,'Nábytek - Informatika'!#REF!,'Nábytek - Informatika'!#REF!,'Nábytek - Informatika'!#REF!,'Nábytek - Informatika'!#REF!,'Nábytek - Informatika'!#REF!,'Nábytek - Informatika'!#REF!,'Nábytek - Informatika'!#REF!,'Nábytek - Informatika'!#REF!,'Nábytek - Informatika'!#REF!,'Nábytek - Informatika'!#REF!,'Nábytek - Informatika'!#REF!,'Nábytek - Informatika'!#REF!,'Nábytek - Informatika'!#REF!,'Nábytek - Informatika'!#REF!,'Nábytek - Informatika'!#REF!,'Nábytek - Informatika'!#REF!,'Nábytek - Informatika'!#REF!,'Nábytek - Informatika'!#REF!,'Nábytek - Informatika'!#REF!</definedName>
    <definedName name="Z_82B4F4D9_5370_4303_A97E_2A49E01AF629_.wvu.Rows" localSheetId="3" hidden="1">'Nábytek - Sklad knihovna'!#REF!,'Nábytek - Sklad knihovna'!#REF!,'Nábytek - Sklad knihovna'!#REF!,'Nábytek - Sklad knihovna'!#REF!,'Nábytek - Sklad knihovna'!#REF!,'Nábytek - Sklad knihovna'!#REF!,'Nábytek - Sklad knihovna'!#REF!,'Nábytek - Sklad knihovna'!#REF!,'Nábytek - Sklad knihovna'!#REF!,'Nábytek - Sklad knihovna'!#REF!,'Nábytek - Sklad knihovna'!#REF!,'Nábytek - Sklad knihovna'!#REF!,'Nábytek - Sklad knihovna'!#REF!,'Nábytek - Sklad knihovna'!#REF!,'Nábytek - Sklad knihovna'!#REF!,'Nábytek - Sklad knihovna'!#REF!,'Nábytek - Sklad knihovna'!#REF!,'Nábytek - Sklad knihovna'!#REF!,'Nábytek - Sklad knihovna'!#REF!,'Nábytek - Sklad knihovna'!#REF!,'Nábytek - Sklad knihovna'!#REF!,'Nábytek - Sklad knihovna'!#REF!,'Nábytek - Sklad knihovna'!#REF!,'Nábytek - Sklad knihovna'!#REF!,'Nábytek - Sklad knihovna'!#REF!,'Nábytek - Sklad knihovna'!#REF!,'Nábytek - Sklad knihovna'!#REF!,'Nábytek - Sklad knihovna'!#REF!,'Nábytek - Sklad knihovna'!#REF!,'Nábytek - Sklad knihovna'!#REF!,'Nábytek - Sklad knihovna'!#REF!,'Nábytek - Sklad knihovna'!#REF!,'Nábytek - Sklad knihovna'!#REF!,'Nábytek - Sklad knihovna'!#REF!,'Nábytek - Sklad knihovna'!#REF!,'Nábytek - Sklad knihovna'!#REF!,'Nábytek - Sklad knihovna'!#REF!,'Nábytek - Sklad knihovna'!#REF!,'Nábytek - Sklad knihovna'!#REF!,'Nábytek - Sklad knihovna'!#REF!,'Nábytek - Sklad knihovna'!#REF!</definedName>
    <definedName name="Z_D6CFA044_0C8C_4ECE_96A2_AFF3DD5E0425_.wvu.Cols" localSheetId="6" hidden="1">'Nábytek - 2.NP Chodba Knihovna'!#REF!,'Nábytek - 2.NP Chodba Knihovna'!#REF!,'Nábytek - 2.NP Chodba Knihovna'!#REF!</definedName>
    <definedName name="Z_D6CFA044_0C8C_4ECE_96A2_AFF3DD5E0425_.wvu.Cols" localSheetId="4" hidden="1">'Nábytek - 3.NP Chodba'!#REF!,'Nábytek - 3.NP Chodba'!#REF!,'Nábytek - 3.NP Chodba'!#REF!</definedName>
    <definedName name="Z_D6CFA044_0C8C_4ECE_96A2_AFF3DD5E0425_.wvu.Cols" localSheetId="5" hidden="1">'Nábytek - 3.NP Chodba PC'!#REF!,'Nábytek - 3.NP Chodba PC'!#REF!,'Nábytek - 3.NP Chodba PC'!#REF!</definedName>
    <definedName name="Z_D6CFA044_0C8C_4ECE_96A2_AFF3DD5E0425_.wvu.Cols" localSheetId="2" hidden="1">'Nábytek - Cvičná kuchyň'!#REF!,'Nábytek - Cvičná kuchyň'!#REF!,'Nábytek - Cvičná kuchyň'!#REF!</definedName>
    <definedName name="Z_D6CFA044_0C8C_4ECE_96A2_AFF3DD5E0425_.wvu.Cols" localSheetId="7" hidden="1">'Nábytek - Informatika'!#REF!,'Nábytek - Informatika'!#REF!,'Nábytek - Informatika'!#REF!</definedName>
    <definedName name="Z_D6CFA044_0C8C_4ECE_96A2_AFF3DD5E0425_.wvu.Cols" localSheetId="3" hidden="1">'Nábytek - Sklad knihovna'!#REF!,'Nábytek - Sklad knihovna'!#REF!,'Nábytek - Sklad knihovna'!#REF!</definedName>
    <definedName name="Z_D6CFA044_0C8C_4ECE_96A2_AFF3DD5E0425_.wvu.Cols" localSheetId="1" hidden="1">Rekapitulace!#REF!</definedName>
    <definedName name="Z_D6CFA044_0C8C_4ECE_96A2_AFF3DD5E0425_.wvu.PrintArea" localSheetId="6" hidden="1">'Nábytek - 2.NP Chodba Knihovna'!$A$1:$L$20</definedName>
    <definedName name="Z_D6CFA044_0C8C_4ECE_96A2_AFF3DD5E0425_.wvu.PrintArea" localSheetId="4" hidden="1">'Nábytek - 3.NP Chodba'!$A$1:$L$22</definedName>
    <definedName name="Z_D6CFA044_0C8C_4ECE_96A2_AFF3DD5E0425_.wvu.PrintArea" localSheetId="5" hidden="1">'Nábytek - 3.NP Chodba PC'!$A$1:$L$22</definedName>
    <definedName name="Z_D6CFA044_0C8C_4ECE_96A2_AFF3DD5E0425_.wvu.PrintArea" localSheetId="2" hidden="1">'Nábytek - Cvičná kuchyň'!$A$1:$L$18</definedName>
    <definedName name="Z_D6CFA044_0C8C_4ECE_96A2_AFF3DD5E0425_.wvu.PrintArea" localSheetId="7" hidden="1">'Nábytek - Informatika'!$A$1:$L$23</definedName>
    <definedName name="Z_D6CFA044_0C8C_4ECE_96A2_AFF3DD5E0425_.wvu.PrintArea" localSheetId="3" hidden="1">'Nábytek - Sklad knihovna'!$A$1:$L$23</definedName>
    <definedName name="Z_D6CFA044_0C8C_4ECE_96A2_AFF3DD5E0425_.wvu.PrintTitles" localSheetId="6" hidden="1">'Nábytek - 2.NP Chodba Knihovna'!$11:$13</definedName>
    <definedName name="Z_D6CFA044_0C8C_4ECE_96A2_AFF3DD5E0425_.wvu.PrintTitles" localSheetId="4" hidden="1">'Nábytek - 3.NP Chodba'!$11:$13</definedName>
    <definedName name="Z_D6CFA044_0C8C_4ECE_96A2_AFF3DD5E0425_.wvu.PrintTitles" localSheetId="5" hidden="1">'Nábytek - 3.NP Chodba PC'!$11:$13</definedName>
    <definedName name="Z_D6CFA044_0C8C_4ECE_96A2_AFF3DD5E0425_.wvu.PrintTitles" localSheetId="2" hidden="1">'Nábytek - Cvičná kuchyň'!$11:$13</definedName>
    <definedName name="Z_D6CFA044_0C8C_4ECE_96A2_AFF3DD5E0425_.wvu.PrintTitles" localSheetId="7" hidden="1">'Nábytek - Informatika'!$11:$13</definedName>
    <definedName name="Z_D6CFA044_0C8C_4ECE_96A2_AFF3DD5E0425_.wvu.PrintTitles" localSheetId="3" hidden="1">'Nábytek - Sklad knihovna'!$11:$13</definedName>
    <definedName name="Z_D6CFA044_0C8C_4ECE_96A2_AFF3DD5E0425_.wvu.PrintTitles" localSheetId="1" hidden="1">Rekapitulace!$11:$13</definedName>
    <definedName name="Z_D6CFA044_0C8C_4ECE_96A2_AFF3DD5E0425_.wvu.Rows" localSheetId="0" hidden="1">'Krycí list'!$1:$1,'Krycí list'!$3:$3,'Krycí list'!$6:$6,'Krycí list'!$8:$8,'Krycí list'!$10:$24</definedName>
    <definedName name="Z_D6CFA044_0C8C_4ECE_96A2_AFF3DD5E0425_.wvu.Rows" localSheetId="6" hidden="1">'Nábytek - 2.NP Chodba Knihovna'!#REF!,'Nábytek - 2.NP Chodba Knihovna'!#REF!,'Nábytek - 2.NP Chodba Knihovna'!#REF!,'Nábytek - 2.NP Chodba Knihovna'!#REF!,'Nábytek - 2.NP Chodba Knihovna'!#REF!,'Nábytek - 2.NP Chodba Knihovna'!#REF!,'Nábytek - 2.NP Chodba Knihovna'!#REF!,'Nábytek - 2.NP Chodba Knihovna'!#REF!,'Nábytek - 2.NP Chodba Knihovna'!#REF!,'Nábytek - 2.NP Chodba Knihovna'!#REF!,'Nábytek - 2.NP Chodba Knihovna'!#REF!,'Nábytek - 2.NP Chodba Knihovna'!#REF!,'Nábytek - 2.NP Chodba Knihovna'!#REF!,'Nábytek - 2.NP Chodba Knihovna'!#REF!,'Nábytek - 2.NP Chodba Knihovna'!#REF!,'Nábytek - 2.NP Chodba Knihovna'!#REF!,'Nábytek - 2.NP Chodba Knihovna'!#REF!,'Nábytek - 2.NP Chodba Knihovna'!#REF!,'Nábytek - 2.NP Chodba Knihovna'!#REF!,'Nábytek - 2.NP Chodba Knihovna'!#REF!,'Nábytek - 2.NP Chodba Knihovna'!#REF!,'Nábytek - 2.NP Chodba Knihovna'!#REF!,'Nábytek - 2.NP Chodba Knihovna'!#REF!,'Nábytek - 2.NP Chodba Knihovna'!#REF!,'Nábytek - 2.NP Chodba Knihovna'!#REF!,'Nábytek - 2.NP Chodba Knihovna'!#REF!,'Nábytek - 2.NP Chodba Knihovna'!#REF!,'Nábytek - 2.NP Chodba Knihovna'!#REF!,'Nábytek - 2.NP Chodba Knihovna'!#REF!,'Nábytek - 2.NP Chodba Knihovna'!#REF!,'Nábytek - 2.NP Chodba Knihovna'!#REF!,'Nábytek - 2.NP Chodba Knihovna'!#REF!,'Nábytek - 2.NP Chodba Knihovna'!#REF!,'Nábytek - 2.NP Chodba Knihovna'!#REF!,'Nábytek - 2.NP Chodba Knihovna'!#REF!,'Nábytek - 2.NP Chodba Knihovna'!#REF!,'Nábytek - 2.NP Chodba Knihovna'!#REF!,'Nábytek - 2.NP Chodba Knihovna'!#REF!,'Nábytek - 2.NP Chodba Knihovna'!#REF!,'Nábytek - 2.NP Chodba Knihovna'!#REF!,'Nábytek - 2.NP Chodba Knihovna'!#REF!</definedName>
    <definedName name="Z_D6CFA044_0C8C_4ECE_96A2_AFF3DD5E0425_.wvu.Rows" localSheetId="4" hidden="1">'Nábytek - 3.NP Chodba'!#REF!,'Nábytek - 3.NP Chodba'!#REF!,'Nábytek - 3.NP Chodba'!#REF!,'Nábytek - 3.NP Chodba'!#REF!,'Nábytek - 3.NP Chodba'!#REF!,'Nábytek - 3.NP Chodba'!#REF!,'Nábytek - 3.NP Chodba'!#REF!,'Nábytek - 3.NP Chodba'!#REF!,'Nábytek - 3.NP Chodba'!#REF!,'Nábytek - 3.NP Chodba'!#REF!,'Nábytek - 3.NP Chodba'!#REF!,'Nábytek - 3.NP Chodba'!#REF!,'Nábytek - 3.NP Chodba'!#REF!,'Nábytek - 3.NP Chodba'!#REF!,'Nábytek - 3.NP Chodba'!#REF!,'Nábytek - 3.NP Chodba'!#REF!,'Nábytek - 3.NP Chodba'!#REF!,'Nábytek - 3.NP Chodba'!#REF!,'Nábytek - 3.NP Chodba'!#REF!,'Nábytek - 3.NP Chodba'!#REF!,'Nábytek - 3.NP Chodba'!#REF!,'Nábytek - 3.NP Chodba'!#REF!,'Nábytek - 3.NP Chodba'!#REF!,'Nábytek - 3.NP Chodba'!#REF!,'Nábytek - 3.NP Chodba'!#REF!,'Nábytek - 3.NP Chodba'!#REF!,'Nábytek - 3.NP Chodba'!#REF!,'Nábytek - 3.NP Chodba'!#REF!,'Nábytek - 3.NP Chodba'!#REF!,'Nábytek - 3.NP Chodba'!#REF!,'Nábytek - 3.NP Chodba'!#REF!,'Nábytek - 3.NP Chodba'!#REF!,'Nábytek - 3.NP Chodba'!#REF!,'Nábytek - 3.NP Chodba'!#REF!,'Nábytek - 3.NP Chodba'!#REF!,'Nábytek - 3.NP Chodba'!#REF!,'Nábytek - 3.NP Chodba'!#REF!,'Nábytek - 3.NP Chodba'!#REF!,'Nábytek - 3.NP Chodba'!#REF!,'Nábytek - 3.NP Chodba'!#REF!,'Nábytek - 3.NP Chodba'!#REF!</definedName>
    <definedName name="Z_D6CFA044_0C8C_4ECE_96A2_AFF3DD5E0425_.wvu.Rows" localSheetId="5" hidden="1">'Nábytek - 3.NP Chodba PC'!#REF!,'Nábytek - 3.NP Chodba PC'!#REF!,'Nábytek - 3.NP Chodba PC'!#REF!,'Nábytek - 3.NP Chodba PC'!#REF!,'Nábytek - 3.NP Chodba PC'!#REF!,'Nábytek - 3.NP Chodba PC'!#REF!,'Nábytek - 3.NP Chodba PC'!#REF!,'Nábytek - 3.NP Chodba PC'!#REF!,'Nábytek - 3.NP Chodba PC'!#REF!,'Nábytek - 3.NP Chodba PC'!#REF!,'Nábytek - 3.NP Chodba PC'!#REF!,'Nábytek - 3.NP Chodba PC'!#REF!,'Nábytek - 3.NP Chodba PC'!#REF!,'Nábytek - 3.NP Chodba PC'!#REF!,'Nábytek - 3.NP Chodba PC'!#REF!,'Nábytek - 3.NP Chodba PC'!#REF!,'Nábytek - 3.NP Chodba PC'!#REF!,'Nábytek - 3.NP Chodba PC'!#REF!,'Nábytek - 3.NP Chodba PC'!#REF!,'Nábytek - 3.NP Chodba PC'!#REF!,'Nábytek - 3.NP Chodba PC'!#REF!,'Nábytek - 3.NP Chodba PC'!#REF!,'Nábytek - 3.NP Chodba PC'!#REF!,'Nábytek - 3.NP Chodba PC'!#REF!,'Nábytek - 3.NP Chodba PC'!#REF!,'Nábytek - 3.NP Chodba PC'!#REF!,'Nábytek - 3.NP Chodba PC'!#REF!,'Nábytek - 3.NP Chodba PC'!#REF!,'Nábytek - 3.NP Chodba PC'!#REF!,'Nábytek - 3.NP Chodba PC'!#REF!,'Nábytek - 3.NP Chodba PC'!#REF!,'Nábytek - 3.NP Chodba PC'!#REF!,'Nábytek - 3.NP Chodba PC'!#REF!,'Nábytek - 3.NP Chodba PC'!#REF!,'Nábytek - 3.NP Chodba PC'!#REF!,'Nábytek - 3.NP Chodba PC'!#REF!,'Nábytek - 3.NP Chodba PC'!#REF!,'Nábytek - 3.NP Chodba PC'!#REF!,'Nábytek - 3.NP Chodba PC'!#REF!,'Nábytek - 3.NP Chodba PC'!#REF!,'Nábytek - 3.NP Chodba PC'!#REF!</definedName>
    <definedName name="Z_D6CFA044_0C8C_4ECE_96A2_AFF3DD5E0425_.wvu.Rows" localSheetId="2" hidden="1">'Nábytek - Cvičná kuchyň'!#REF!,'Nábytek - Cvičná kuchyň'!#REF!,'Nábytek - Cvičná kuchyň'!#REF!,'Nábytek - Cvičná kuchyň'!#REF!,'Nábytek - Cvičná kuchyň'!#REF!,'Nábytek - Cvičná kuchyň'!#REF!,'Nábytek - Cvičná kuchyň'!#REF!,'Nábytek - Cvičná kuchyň'!#REF!,'Nábytek - Cvičná kuchyň'!#REF!,'Nábytek - Cvičná kuchyň'!#REF!,'Nábytek - Cvičná kuchyň'!#REF!,'Nábytek - Cvičná kuchyň'!#REF!,'Nábytek - Cvičná kuchyň'!#REF!,'Nábytek - Cvičná kuchyň'!#REF!,'Nábytek - Cvičná kuchyň'!#REF!,'Nábytek - Cvičná kuchyň'!#REF!,'Nábytek - Cvičná kuchyň'!#REF!,'Nábytek - Cvičná kuchyň'!#REF!,'Nábytek - Cvičná kuchyň'!#REF!,'Nábytek - Cvičná kuchyň'!#REF!,'Nábytek - Cvičná kuchyň'!#REF!,'Nábytek - Cvičná kuchyň'!#REF!,'Nábytek - Cvičná kuchyň'!#REF!,'Nábytek - Cvičná kuchyň'!#REF!,'Nábytek - Cvičná kuchyň'!#REF!,'Nábytek - Cvičná kuchyň'!#REF!,'Nábytek - Cvičná kuchyň'!#REF!,'Nábytek - Cvičná kuchyň'!#REF!,'Nábytek - Cvičná kuchyň'!#REF!,'Nábytek - Cvičná kuchyň'!#REF!,'Nábytek - Cvičná kuchyň'!#REF!,'Nábytek - Cvičná kuchyň'!#REF!,'Nábytek - Cvičná kuchyň'!#REF!,'Nábytek - Cvičná kuchyň'!#REF!,'Nábytek - Cvičná kuchyň'!#REF!,'Nábytek - Cvičná kuchyň'!#REF!,'Nábytek - Cvičná kuchyň'!#REF!,'Nábytek - Cvičná kuchyň'!#REF!,'Nábytek - Cvičná kuchyň'!#REF!,'Nábytek - Cvičná kuchyň'!#REF!,'Nábytek - Cvičná kuchyň'!#REF!</definedName>
    <definedName name="Z_D6CFA044_0C8C_4ECE_96A2_AFF3DD5E0425_.wvu.Rows" localSheetId="7" hidden="1">'Nábytek - Informatika'!#REF!,'Nábytek - Informatika'!#REF!,'Nábytek - Informatika'!#REF!,'Nábytek - Informatika'!#REF!,'Nábytek - Informatika'!#REF!,'Nábytek - Informatika'!#REF!,'Nábytek - Informatika'!#REF!,'Nábytek - Informatika'!#REF!,'Nábytek - Informatika'!#REF!,'Nábytek - Informatika'!#REF!,'Nábytek - Informatika'!#REF!,'Nábytek - Informatika'!#REF!,'Nábytek - Informatika'!#REF!,'Nábytek - Informatika'!#REF!,'Nábytek - Informatika'!#REF!,'Nábytek - Informatika'!#REF!,'Nábytek - Informatika'!#REF!,'Nábytek - Informatika'!#REF!,'Nábytek - Informatika'!#REF!,'Nábytek - Informatika'!#REF!,'Nábytek - Informatika'!#REF!,'Nábytek - Informatika'!#REF!,'Nábytek - Informatika'!#REF!,'Nábytek - Informatika'!#REF!,'Nábytek - Informatika'!#REF!,'Nábytek - Informatika'!#REF!,'Nábytek - Informatika'!#REF!,'Nábytek - Informatika'!#REF!,'Nábytek - Informatika'!#REF!,'Nábytek - Informatika'!#REF!,'Nábytek - Informatika'!#REF!,'Nábytek - Informatika'!#REF!,'Nábytek - Informatika'!#REF!,'Nábytek - Informatika'!#REF!,'Nábytek - Informatika'!#REF!,'Nábytek - Informatika'!#REF!,'Nábytek - Informatika'!#REF!,'Nábytek - Informatika'!#REF!,'Nábytek - Informatika'!#REF!,'Nábytek - Informatika'!#REF!,'Nábytek - Informatika'!#REF!</definedName>
    <definedName name="Z_D6CFA044_0C8C_4ECE_96A2_AFF3DD5E0425_.wvu.Rows" localSheetId="3" hidden="1">'Nábytek - Sklad knihovna'!#REF!,'Nábytek - Sklad knihovna'!#REF!,'Nábytek - Sklad knihovna'!#REF!,'Nábytek - Sklad knihovna'!#REF!,'Nábytek - Sklad knihovna'!#REF!,'Nábytek - Sklad knihovna'!#REF!,'Nábytek - Sklad knihovna'!#REF!,'Nábytek - Sklad knihovna'!#REF!,'Nábytek - Sklad knihovna'!#REF!,'Nábytek - Sklad knihovna'!#REF!,'Nábytek - Sklad knihovna'!#REF!,'Nábytek - Sklad knihovna'!#REF!,'Nábytek - Sklad knihovna'!#REF!,'Nábytek - Sklad knihovna'!#REF!,'Nábytek - Sklad knihovna'!#REF!,'Nábytek - Sklad knihovna'!#REF!,'Nábytek - Sklad knihovna'!#REF!,'Nábytek - Sklad knihovna'!#REF!,'Nábytek - Sklad knihovna'!#REF!,'Nábytek - Sklad knihovna'!#REF!,'Nábytek - Sklad knihovna'!#REF!,'Nábytek - Sklad knihovna'!#REF!,'Nábytek - Sklad knihovna'!#REF!,'Nábytek - Sklad knihovna'!#REF!,'Nábytek - Sklad knihovna'!#REF!,'Nábytek - Sklad knihovna'!#REF!,'Nábytek - Sklad knihovna'!#REF!,'Nábytek - Sklad knihovna'!#REF!,'Nábytek - Sklad knihovna'!#REF!,'Nábytek - Sklad knihovna'!#REF!,'Nábytek - Sklad knihovna'!#REF!,'Nábytek - Sklad knihovna'!#REF!,'Nábytek - Sklad knihovna'!#REF!,'Nábytek - Sklad knihovna'!#REF!,'Nábytek - Sklad knihovna'!#REF!,'Nábytek - Sklad knihovna'!#REF!,'Nábytek - Sklad knihovna'!#REF!,'Nábytek - Sklad knihovna'!#REF!,'Nábytek - Sklad knihovna'!#REF!,'Nábytek - Sklad knihovna'!#REF!,'Nábytek - Sklad knihovna'!#REF!</definedName>
  </definedNames>
  <calcPr calcId="191029"/>
  <customWorkbookViews>
    <customWorkbookView name="Petr Smolík – osobní zobrazení" guid="{D6CFA044-0C8C-4ECE-96A2-AFF3DD5E0425}" mergeInterval="0" personalView="1" maximized="1" xWindow="1911" yWindow="-9" windowWidth="1938" windowHeight="1048" activeSheetId="3"/>
    <customWorkbookView name="Vladimír Lazárek – osobní zobrazení" guid="{82B4F4D9-5370-4303-A97E-2A49E01AF629}" mergeInterval="0" personalView="1" maximized="1" xWindow="-8" yWindow="-8" windowWidth="1936" windowHeight="1056" activeSheetId="3"/>
    <customWorkbookView name="Sebastian Fenyk – osobní zobrazení" guid="{65E3123D-ED26-44E3-A414-09EEEF825484}" mergeInterval="0" personalView="1" maximized="1" xWindow="-8" yWindow="-8" windowWidth="1936" windowHeight="1056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9" i="1" l="1"/>
  <c r="B40" i="1"/>
  <c r="B41" i="1"/>
  <c r="B42" i="1"/>
  <c r="B43" i="1"/>
  <c r="B38" i="1"/>
  <c r="B18" i="2" l="1"/>
  <c r="B19" i="2"/>
  <c r="B17" i="2"/>
  <c r="B16" i="2"/>
  <c r="B15" i="2"/>
  <c r="B14" i="2"/>
  <c r="I19" i="13"/>
  <c r="I20" i="13"/>
  <c r="I18" i="13"/>
  <c r="I21" i="13"/>
  <c r="I22" i="13"/>
  <c r="I17" i="13"/>
  <c r="I16" i="13"/>
  <c r="C9" i="13"/>
  <c r="C8" i="13"/>
  <c r="C7" i="13"/>
  <c r="C5" i="13"/>
  <c r="C4" i="13"/>
  <c r="C3" i="13"/>
  <c r="C2" i="13"/>
  <c r="I19" i="12"/>
  <c r="I18" i="12"/>
  <c r="I17" i="12"/>
  <c r="I16" i="12"/>
  <c r="C9" i="12"/>
  <c r="C8" i="12"/>
  <c r="C7" i="12"/>
  <c r="C5" i="12"/>
  <c r="C4" i="12"/>
  <c r="C3" i="12"/>
  <c r="C2" i="12"/>
  <c r="I16" i="11"/>
  <c r="I20" i="11"/>
  <c r="I17" i="11"/>
  <c r="C9" i="11"/>
  <c r="C8" i="11"/>
  <c r="C7" i="11"/>
  <c r="C5" i="11"/>
  <c r="C4" i="11"/>
  <c r="C3" i="11"/>
  <c r="C2" i="11"/>
  <c r="I15" i="13" l="1"/>
  <c r="I14" i="13" s="1"/>
  <c r="I15" i="12"/>
  <c r="I14" i="12" s="1"/>
  <c r="I21" i="11"/>
  <c r="I19" i="11"/>
  <c r="I18" i="11"/>
  <c r="I15" i="11" l="1"/>
  <c r="I14" i="11" s="1"/>
  <c r="I22" i="11" s="1"/>
  <c r="I23" i="13"/>
  <c r="C19" i="2"/>
  <c r="E43" i="1" s="1"/>
  <c r="I20" i="12"/>
  <c r="C18" i="2"/>
  <c r="E42" i="1" s="1"/>
  <c r="C17" i="2" l="1"/>
  <c r="E41" i="1" s="1"/>
  <c r="I17" i="10"/>
  <c r="I16" i="10"/>
  <c r="C9" i="10"/>
  <c r="C8" i="10"/>
  <c r="C7" i="10"/>
  <c r="C5" i="10"/>
  <c r="C4" i="10"/>
  <c r="C3" i="10"/>
  <c r="C2" i="10"/>
  <c r="I22" i="9"/>
  <c r="I16" i="9"/>
  <c r="C9" i="9"/>
  <c r="C8" i="9"/>
  <c r="C7" i="9"/>
  <c r="C5" i="9"/>
  <c r="C4" i="9"/>
  <c r="C3" i="9"/>
  <c r="C2" i="9"/>
  <c r="I21" i="10" l="1"/>
  <c r="I17" i="9"/>
  <c r="I21" i="9"/>
  <c r="I18" i="9"/>
  <c r="I20" i="9"/>
  <c r="I19" i="10"/>
  <c r="I20" i="10"/>
  <c r="I18" i="10"/>
  <c r="I19" i="9"/>
  <c r="I15" i="10" l="1"/>
  <c r="I14" i="10" s="1"/>
  <c r="I15" i="9"/>
  <c r="I14" i="9" s="1"/>
  <c r="I22" i="10" l="1"/>
  <c r="C16" i="2"/>
  <c r="E40" i="1" s="1"/>
  <c r="I23" i="9"/>
  <c r="C15" i="2"/>
  <c r="E39" i="1" s="1"/>
  <c r="C9" i="6" l="1"/>
  <c r="C8" i="6"/>
  <c r="C7" i="6"/>
  <c r="C5" i="6"/>
  <c r="C4" i="6"/>
  <c r="C3" i="6"/>
  <c r="C2" i="6"/>
  <c r="I17" i="6" l="1"/>
  <c r="I16" i="6"/>
  <c r="I15" i="6" l="1"/>
  <c r="I14" i="6" s="1"/>
  <c r="I18" i="6" l="1"/>
  <c r="C14" i="2"/>
  <c r="E38" i="1" s="1"/>
  <c r="B2" i="2" l="1"/>
  <c r="B3" i="2"/>
  <c r="B4" i="2"/>
  <c r="B5" i="2"/>
  <c r="B7" i="2"/>
  <c r="B8" i="2"/>
  <c r="B9" i="2"/>
  <c r="E35" i="1"/>
  <c r="J35" i="1"/>
  <c r="R35" i="1"/>
  <c r="P38" i="1"/>
  <c r="P39" i="1"/>
  <c r="P40" i="1"/>
  <c r="P41" i="1"/>
  <c r="P42" i="1"/>
  <c r="J47" i="1"/>
  <c r="K48" i="1"/>
  <c r="R47" i="1" l="1"/>
  <c r="E47" i="1" l="1"/>
  <c r="S50" i="1" l="1"/>
  <c r="R50" i="1"/>
  <c r="O52" i="1" l="1"/>
  <c r="R52" i="1" l="1"/>
  <c r="S52" i="1"/>
  <c r="O51" i="1"/>
  <c r="S51" i="1" l="1"/>
  <c r="R51" i="1"/>
  <c r="R53" i="1" s="1"/>
  <c r="C20" i="2" l="1"/>
</calcChain>
</file>

<file path=xl/sharedStrings.xml><?xml version="1.0" encoding="utf-8"?>
<sst xmlns="http://schemas.openxmlformats.org/spreadsheetml/2006/main" count="404" uniqueCount="147">
  <si>
    <t>Název stavby</t>
  </si>
  <si>
    <t>JKSO</t>
  </si>
  <si>
    <t xml:space="preserve"> </t>
  </si>
  <si>
    <t>Kód stavby</t>
  </si>
  <si>
    <t>ucebny</t>
  </si>
  <si>
    <t>Název objektu</t>
  </si>
  <si>
    <t>EČO</t>
  </si>
  <si>
    <t/>
  </si>
  <si>
    <t>Kód objektu</t>
  </si>
  <si>
    <t>Název části</t>
  </si>
  <si>
    <t>Místo</t>
  </si>
  <si>
    <t>Kód části</t>
  </si>
  <si>
    <t>Název podčásti</t>
  </si>
  <si>
    <t>Kód podčásti</t>
  </si>
  <si>
    <t>IČ</t>
  </si>
  <si>
    <t>DIČ</t>
  </si>
  <si>
    <t>Objednatel</t>
  </si>
  <si>
    <t>Projektant</t>
  </si>
  <si>
    <t>Zhotovitel</t>
  </si>
  <si>
    <t>Rozpočet číslo</t>
  </si>
  <si>
    <t>Zpracoval</t>
  </si>
  <si>
    <t>Dne</t>
  </si>
  <si>
    <t xml:space="preserve">               Měrné a účelové jednotky</t>
  </si>
  <si>
    <t xml:space="preserve">            Počet</t>
  </si>
  <si>
    <t xml:space="preserve">    Náklady / 1 m.j.</t>
  </si>
  <si>
    <t xml:space="preserve">             Počet</t>
  </si>
  <si>
    <t xml:space="preserve">     Náklady / 1 m.j.</t>
  </si>
  <si>
    <t xml:space="preserve">                Počet</t>
  </si>
  <si>
    <t xml:space="preserve">        Náklady / 1 m.j.</t>
  </si>
  <si>
    <t xml:space="preserve">               Rozpočtové náklady v</t>
  </si>
  <si>
    <t>CZK</t>
  </si>
  <si>
    <t>A</t>
  </si>
  <si>
    <t>Základní rozp. náklady</t>
  </si>
  <si>
    <t>B</t>
  </si>
  <si>
    <t>Doplňkové náklady</t>
  </si>
  <si>
    <t>C</t>
  </si>
  <si>
    <t>Vedlejší rozpočtové náklady</t>
  </si>
  <si>
    <t>Práce přesčas</t>
  </si>
  <si>
    <t>Zařízení staveniště</t>
  </si>
  <si>
    <t>21</t>
  </si>
  <si>
    <t>%</t>
  </si>
  <si>
    <t>Bez pevné podl.</t>
  </si>
  <si>
    <t>Kulturní památka</t>
  </si>
  <si>
    <t>Územní vlivy</t>
  </si>
  <si>
    <t>Provozní vlivy</t>
  </si>
  <si>
    <t>Ostatní</t>
  </si>
  <si>
    <t>VRN z rozpočtu</t>
  </si>
  <si>
    <t>HZS</t>
  </si>
  <si>
    <t>Kompl. činnost</t>
  </si>
  <si>
    <t>Ostatní náklady</t>
  </si>
  <si>
    <t>D</t>
  </si>
  <si>
    <t>Celkové náklady</t>
  </si>
  <si>
    <t>Datum a podpis</t>
  </si>
  <si>
    <t>Razítko</t>
  </si>
  <si>
    <t>DPH</t>
  </si>
  <si>
    <t>E</t>
  </si>
  <si>
    <t>Přípočty a odpočty</t>
  </si>
  <si>
    <t>Dodávky objednatele</t>
  </si>
  <si>
    <t>Klouzavá doložka</t>
  </si>
  <si>
    <t>Zvýhodnění + -</t>
  </si>
  <si>
    <t>Stavba:</t>
  </si>
  <si>
    <t>Objekt:</t>
  </si>
  <si>
    <t>Část:</t>
  </si>
  <si>
    <t xml:space="preserve">JKSO: </t>
  </si>
  <si>
    <t>Objednatel:</t>
  </si>
  <si>
    <t>Zhotovitel:</t>
  </si>
  <si>
    <t>Datum:</t>
  </si>
  <si>
    <t>Kód</t>
  </si>
  <si>
    <t>Popis</t>
  </si>
  <si>
    <t>Cena celkem</t>
  </si>
  <si>
    <t>JKSO:</t>
  </si>
  <si>
    <t>P.Č.</t>
  </si>
  <si>
    <t>TV</t>
  </si>
  <si>
    <t>KCN</t>
  </si>
  <si>
    <t>MJ</t>
  </si>
  <si>
    <t>Množství celkem</t>
  </si>
  <si>
    <t>kus</t>
  </si>
  <si>
    <t xml:space="preserve">REKAPITULACE </t>
  </si>
  <si>
    <t>KRYCÍ LIST SOUPISU</t>
  </si>
  <si>
    <t>OCENĚNÝ SOUPIS PRACÍ A DODÁVEK A SLUŽEB</t>
  </si>
  <si>
    <t>Nábytek</t>
  </si>
  <si>
    <t>ZRN (ř. 1-8)</t>
  </si>
  <si>
    <t>DN (ř. 10-12)</t>
  </si>
  <si>
    <t>VRN (ř. 14-19)</t>
  </si>
  <si>
    <t>Součet 9, 13, 20-23</t>
  </si>
  <si>
    <t>Projektové práce (DSPS)</t>
  </si>
  <si>
    <t>Cena s DPH (ř. 25-26)</t>
  </si>
  <si>
    <t>Popis / minimální technické parametry</t>
  </si>
  <si>
    <t>Cena jednotková bez DPH</t>
  </si>
  <si>
    <t>Cena celkem bez DPH</t>
  </si>
  <si>
    <t>Kód položky / název</t>
  </si>
  <si>
    <t>Celkem bez DPH</t>
  </si>
  <si>
    <t>Typ</t>
  </si>
  <si>
    <t>vlastní</t>
  </si>
  <si>
    <t>SOUPIS PRACÍ A DODÁVEK A SLUŽEB vč VÝKAZU VÝMĚR</t>
  </si>
  <si>
    <t>Sebastian Fenyk</t>
  </si>
  <si>
    <t>Výrobce</t>
  </si>
  <si>
    <t>NÁB</t>
  </si>
  <si>
    <t>Čalouněný panel</t>
  </si>
  <si>
    <t>Police na zeď</t>
  </si>
  <si>
    <t>Stůl kancelářský</t>
  </si>
  <si>
    <t>Stůl se samonosnou rámovou podnoží bez viditelných konstrukčních spojů. Podnož stolu je tvořena ocelovými spojovacími profily čtvercového průřezu min. 40 x 40 mm a vynáší stolovou desku po celém jejím obvodu. Nohy stolu jsou z ocelových profilů čtvercového průřezu min. 40 x 40 mm, k rámové konstrukci jsou připevněny pomocí trapézových prvků, které svou styčnou plochou zaručují vysokou pevnost stolu. Nohy jsou opatřeny rektifikačními šrouby s plastovou patkou pro vyrovnání nerovnosti podlah. Ocelová konstrukce stolu je povrchově upravena vysoce kvalitní epoxy-polyesterovou barvou, vypalovanou při teplotě 200 °C. Stolová deska LTD tl. 18 mm, opatřena ABS hranou min. tl. 2 mm. Cena vč. dopravy a instalace. Rozměr: 750x1600x800 mm .</t>
  </si>
  <si>
    <t>Kontejner mobilní</t>
  </si>
  <si>
    <t>Židle kancelářská</t>
  </si>
  <si>
    <t>Skříň s dveřmi</t>
  </si>
  <si>
    <t>Krycí deska</t>
  </si>
  <si>
    <t>Skříň otevřená</t>
  </si>
  <si>
    <t>Nástavec otevřený</t>
  </si>
  <si>
    <t xml:space="preserve">Mobilní kontejner na kolečkách, korpus vyroben z LTD min. tl. 18mm, čela zásuvek LTD tl. 18mm, vnitřní zásuvky celokovové. Počet zásuvek 4. Úchytka hliníková "L" profil s roztečí vrtání 96mm. Centrální uzamykání, zámková vložka se sklopným klíčem. Možnost výběru barevného provedení alespoň ze čtyř základních typů dekorů/barev. Cena vč. dopravy a instalace. Rozměr: 585x397x550mm .
</t>
  </si>
  <si>
    <t xml:space="preserve">Kancelářská židle se síťovinou na opěráku a čalouněným sedákem, synchronní mechanismus se čtyřnásobnou aretací, nastavením síly protiváhy a nystavením hloubky sedáku. Výškově nastavitelné područky s měkkou dotykovou plochou, výškové nastavení sedáku plynovým pístem, moderní aluminiová báze, kolečka Ø 60 mm pro měkké povrchy, nosnost 150 kg, záruka 36 měsíců. Cena včetně dopravy a instalace. výška sedáku 420x485 mm .
</t>
  </si>
  <si>
    <t xml:space="preserve">Skříň s dveřmi, 2OH. Korpus i police LTD tl. 18 mm, pohledová záda LTD tl. 18 mm. Dno a půda naložena na bocích skříně. Hrany ABS tl. 0,8 mm. Dveře LDT tl. 18 mm naloženy na korpusu. Dveře mají miskové závěsy s úhlem otvírání od 95° do 110°. Jedna police. Podpěry polic kovové válečky. Úchytka hliníková " L" profil s roztečí 96 mm. Skříň je uzamykatelná jednocestným zámkem. Dno opatřeno rektifikacemi. Možnost výběru barevného provedení alespoň ze čtyř základních typů dekorů/barev. Cena vč. dopravy a instalace. Rozměr: 732x800x419 mm .
</t>
  </si>
  <si>
    <t xml:space="preserve">Krycí deska LTD tl. 18 mm, opatřena ABS hranou min. tl. 2 mm. Možnost výběru barevného provedení alespoň ze čtyř základních typů dekorů/barev. Cena vč. dopravy a instalace. Rozměr: 18x1604x422 mm.
</t>
  </si>
  <si>
    <t xml:space="preserve">Skříň otevřená, policová, 5OH. Korpus i police LTD tl. 18 mm, pohledová záda LTD tl. 18 mm. Dno a půda naložena na bocích skříně. Hrany ABS tl. 0,8 mm. Jedna pevná police a 3 přestavitelné po 32 mm. Podpěry polic kovové válečky. Dno opatřeno rektifikacemi. Možnost výběru barevného provedení alespoň ze čtyř základních typů dekorů/barev. Cena vč. dopravy a instalace. Rozměr: 1800x800x400 mm .
</t>
  </si>
  <si>
    <t xml:space="preserve">Skříň otevřená, policová 3OH. Korpus i police LTD tl. 18 mm, pohledová záda LTD tl. 18 mm. Dno a půda naložena na bocích skříně. Hrany ABS tl. 0,8 mm. 2 přestavitelné po 32 mm. Podpěry polic kovové válečky. Možnost výběru barevného provedení alespoň ze čtyř základních typů dekorů/barev. Cena vč. dopravy a instalace. Rozměr: 1096x800x400 mm .
</t>
  </si>
  <si>
    <t>Sedací vak</t>
  </si>
  <si>
    <t>Sedací vak je opatřen plnicím otvorem, díky němuž je možno kdykoliv v budoucnu doplňovat EPS výplň. Plnící otvor je bezpečně zajištěn dvojitým zipem se schovaným jezdcem. Samotná EPS náplň je potravinářské kvality, zdravotně nezávadná s certifikací a kuličky jsou dostatečně husté a malé, aby nedocházelo k rychlému sesednutí. Možnost etikety s logem školy. Cena vč. dopravy a instalace. Rozměr: 400x1000x1000 mm .</t>
  </si>
  <si>
    <t>Hranatý puf</t>
  </si>
  <si>
    <t>Trojmístné křeslo</t>
  </si>
  <si>
    <t>Rohový sedací modul</t>
  </si>
  <si>
    <t>Rohový modul, rám ze čtyřnohé kostry. Sedák z řezané pěny o hustotě min. 35 kg/m3, opěrák z řezané pěny o hustotě min. 25 kg/m3. Křeslo je čalouněno potahovou látkou 100 % polyester o gramáži min. 300 g/m2. Výška sedáku 445 mm. Modul je opatřen filcovými kluzáky. Modul opatřen háčky pro spojení sestavy. Možnost výběru barevného provedení čalounění alespoň ze 4 barev. Cena vč. dopravy a instalace. Rozměr: 710x670x670 mm .</t>
  </si>
  <si>
    <t>Dvoumístné křeslo</t>
  </si>
  <si>
    <t xml:space="preserve">Korpus pufu vyroben ze dřevotřísky a masivního dřeva. Sedák ze za studena řezané pěny 65 kg/m3, boční díly z řezané pěny 40 kg/m3. Čalounění na výběr min. z 5 barevných provedení. Kluzáky plastové nebo filcové. Cena vč. dopravy a instalace. Rozměr: 450x410x410 mm .
</t>
  </si>
  <si>
    <t xml:space="preserve">Korpus pufu vyroben ze dřevotřísky a masivního dřeva. Sedák ze za studena řezané pěny 65 kg/m3, boční díly z řezané pěny 40 kg/m3. Čalounění na výběr min. z 5 barevných provedení. Kluzáky plastové nebo filcové. Cena vč. dopravy a instalace. Rozměr: 450x540x540 mm .
</t>
  </si>
  <si>
    <t xml:space="preserve">Třímístné křeslo, rám ze čtyřnohé kostry. Sedák z řezané pěny o hustotě min. 35 kg/m3, opěrák z řezané pěny o hustotě min. 25 kg/m3. Křeslo je čalouněno potahovou látkou 100 % polyester o gramáži min. 300 g/m2. Výška sedáku 445 mm. Křeslo je opatřeno filcovými kluzáky. Křeslo opatřeno háčky pro spojení sestavy. Možnost výběru barevného provedení čalounění alespoň ze 4 barev. Cena vč. dopravy a instalace. Rozměr: 710x1700x670 mm .
</t>
  </si>
  <si>
    <t xml:space="preserve">Dvoumístné křeslo, rám ze čtyřnohé kostry. Sedák z řezané pěny o hustotě min. 35 kg/m3, opěrák z řezané pěny o hustotě min. 25 kg/m3. Křeslo je čalouněno potahovou látkou 100 % polyester o gramáži min. 300 g/m2. Výška sedáku 445 mm. Křeslo je opatřeno filcovými kluzáky. Křeslo opatřeno háčky pro spojení sestavy. Možnost výběru barevného provedení čalounění alespoň ze 4 barev. Cena vč. dopravy a instalace. Rozměr: 710x1155x670 mm .
</t>
  </si>
  <si>
    <t>2,5 místné křeslo</t>
  </si>
  <si>
    <t xml:space="preserve">Dvou a půl místné křeslo, rám ze čtyřnohé kostry. Sedák z řezané pěny o hustotě min. 35 kg/m3, opěrák z řezané pěny o hustotě min. 25 kg/m3. Křeslo je čalouněno potahovou látkou 100 % polyester o gramáži min. 300 g/m2. Výška sedáku 445 mm. Křeslo je opatřeno filcovými kluzáky. Křeslo opatřeno háčky pro spojení sestavy. Možnost výběru barevného provedení čalounění alespoň ze 4 barev. Cena vč. dopravy a instalace. Rozměr: 710x1415x670 mm .
</t>
  </si>
  <si>
    <t>Trojmístné křeslo, rám ze čtyřnohé kostry v barvě chrom. Sedák z řezané pěny o  hustotě min. 35 kg/m3, opěrák z řezané pěny o hustotě min. 25 kg/m3. Křeslo je čalouněno potahovou látkou 100 % polyester o gramáži min. 300 g/m2. Výška sedáku 440 mm. Křeslo je opatřeno filcovými kluzáky. Možnost výběru barevného provedení čalounění alespoň ze 4 barev. Cena vč. dopravy a instalace. Rozměr: 710x1780x680 mm .</t>
  </si>
  <si>
    <t xml:space="preserve">Stůl se samonosnou rámovou podnoží bez viditelných konstrukčních spojů. Podnož stolu je tvořena ocelovými spojovacími profily čtvercového průřezu min. 40 x 40 mm a vynáší stolovou desku po celém jejím obvodu. Nohy stolu jsou z ocelových profilů čtvercového průřezu min. 40 x 40 mm, k rámové konstrukci jsou připevněny pomocí trapézových prvků, které svou styčnou plochou zaručují vysokou pevnost stolu. Nohy jsou opatřeny rektifikačními šrouby s plastovou patkou pro vyrovnání nerovnosti podlah. Ocelová konstrukce stolu je povrchově upravena vysoce kvalitní epoxy-polyesterovou barvou, vypalovanou při teplotě 200 °C. Stolová deska LTD tl. 18 mm, opatřena ABS hranou min. tl. 2 mm. Cena vč. dopravy a instalace. Rozměr: 750x1000x800 mm .
</t>
  </si>
  <si>
    <t xml:space="preserve">Kancelářská židle se síťovinou na opěráku a čalouněným sedákem, synchronní mechanismus se čtyřnásobnou aretací, nastavením síly protiváhy a nystavením hloubky sedáku. Výškově nastavitelné područky s měkkou dotykovou plochou, výškové nastavení sedáku plynovým pístem, moderní aluminiová báze, kolečka Ø 60 mm pro měkké povrchy, nosnost 150 kg, záruka 36 měsíců. Cena včetně dopravy a instalace. Výška sedáku 420x485 mm .
</t>
  </si>
  <si>
    <t xml:space="preserve">Skříň otevřená, policová 5OH. Korpus i police LTD tl. 18 mm, pohledová záda LTD tl. 18 mm. Dno a půda naložena na bocích skříně. Hrany ABS tl. 0,8 mm. Jedna pevná police a 3 přestavitelné po 32 mm. Podpěry polic kovové válečky. Dno opatřeno rektifikacemi. Možnost výběru barevného provedení alespoň ze čtyř základních typů dekorů/barev. Cena vč. dopravy a instalace. Rozměr: 1800x800x600 mm .
</t>
  </si>
  <si>
    <t xml:space="preserve">Skříň otevřená, policová 5OH. Korpus i police LTD tl. 18 mm, pohledová záda LTD tl. 18 mm. Dno a půda naložena na bocích skříně. Hrany ABS tl. 0,8 mm. Jedna pevná police a 3 přestavitelné po 32 mm. Podpěry polic kovové válečky. Dno opatřeno rektifikacemi. Možnost výběru barevného provedení alespoň ze čtyř základních typů dekorů/barev. Cena vč. dopravy a instalace. Rozměr: 1800x650x600 mm .
</t>
  </si>
  <si>
    <t xml:space="preserve">Stůl se samonosnou rámovou podnoží bez viditelných konstrukčních spojů. Podnož stolu je tvořena ocelovými spojovacími profily čtvercového průřezu min. 40 x 40 mm a vynáší stolovou desku po celém jejím obvodu. Nohy stolu jsou z ocelových profilů čtvercového průřezu min. 40 x 40 mm, k rámové konstrukci jsou připevněny pomocí trapézových prvků, které svou styčnou plochou zaručují vysokou pevnost stolu. Nohy jsou opatřeny rektifikačními šrouby s plastovou patkou pro vyrovnání nerovnosti podlah. Ocelová konstrukce stolu je povrchově upravena vysoce kvalitní epoxy-polyesterovou barvou, vypalovanou při teplotě 200 °C. Stolová deska LTD tl. 18 mm, opatřena ABS hranou min. tl. 2 mm. Cena vč. dopravy a instalace. Rozměr: 750x2000x800 mm .
</t>
  </si>
  <si>
    <t>KUCH</t>
  </si>
  <si>
    <t>CHO 3.NP</t>
  </si>
  <si>
    <t>CHO 3.NP PC</t>
  </si>
  <si>
    <t>CHO KNIH</t>
  </si>
  <si>
    <t>INF</t>
  </si>
  <si>
    <t>SKL KNIH</t>
  </si>
  <si>
    <t>09/2025</t>
  </si>
  <si>
    <t>Základní škola Čáslav, Sadová 1756, okres Kutná Hora</t>
  </si>
  <si>
    <t>Město Čáslav, nám. Jana Žižky z Trocnova 1/1, Čáslav-Staré Město, 286 01 Čáslav</t>
  </si>
  <si>
    <t xml:space="preserve">Police na zeď z LTD tl. 18 mm, dvě pevné podpěry. Cena vč. dopravy a instalace. Rozměr: 1600x250 mm .
</t>
  </si>
  <si>
    <t>Čalouněný panel ve tvaru šestiúhelníku, výplň molitan. Možnost výberu min. ze tří barevných variant. Cena vč. dopravy a instalace. Rozměr: š. 400 mm .</t>
  </si>
  <si>
    <t xml:space="preserve">Skříňový nástavec otevřený s 1 policí. Korpus i police LTD tl. 18 mm, pohledová záda LTD tl. 18 mm. Dno a půda naložena na bocích skříně. Hrany ABS tl. 0,7 mm. Možnost výběru barevného provedení alespoň ze čtyř základních typů dekorů/barev. Cena vč. dopravy a instalace. Rozměr: 727x650x600 mm .
</t>
  </si>
  <si>
    <t xml:space="preserve">Skříňový nástavec otevřený s 1 policí. Korpus i police LTD tl. 18 mm, pohledová záda LTD tl. 18 mm. Dno a půda naložena na bocích skříně. Hrany ABS tl. 0,7 mm. Možnost výběru barevného provedení alespoň ze čtyř základních typů dekorů/barev. Cena vč. dopravy a instalace. Rozměr: 727x800x600 mm .
</t>
  </si>
  <si>
    <t>Rozšíření projektu o doplňující vybavení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</si>
</sst>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Kč&quot;_-;\-* #,##0.00\ &quot;Kč&quot;_-;_-* &quot;-&quot;??\ &quot;Kč&quot;_-;_-@_-"/>
    <numFmt numFmtId="164" formatCode="_(&quot;Kč&quot;* #,##0.00_);_(&quot;Kč&quot;* \(#,##0.00\);_(&quot;Kč&quot;* &quot;-&quot;??_);_(@_)"/>
    <numFmt numFmtId="165" formatCode="#"/>
    <numFmt numFmtId="166" formatCode="#,##0.000"/>
    <numFmt numFmtId="167" formatCode="#,##0\_x0000_"/>
    <numFmt numFmtId="168" formatCode="#,##0.0000"/>
  </numFmts>
  <fonts count="23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14"/>
      <name val="Arial"/>
      <family val="2"/>
      <charset val="238"/>
    </font>
    <font>
      <b/>
      <sz val="18"/>
      <color indexed="10"/>
      <name val="Arial"/>
      <family val="2"/>
      <charset val="238"/>
    </font>
    <font>
      <sz val="8"/>
      <color indexed="9"/>
      <name val="Arial"/>
      <family val="2"/>
      <charset val="238"/>
    </font>
    <font>
      <sz val="10"/>
      <name val="Arial CE"/>
      <family val="2"/>
      <charset val="238"/>
    </font>
    <font>
      <b/>
      <u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rgb="FF0000FF"/>
      <name val="Arial"/>
      <family val="2"/>
      <charset val="238"/>
    </font>
    <font>
      <b/>
      <sz val="10"/>
      <color rgb="FF800080"/>
      <name val="Arial"/>
      <family val="2"/>
      <charset val="238"/>
    </font>
    <font>
      <b/>
      <u/>
      <sz val="10"/>
      <color rgb="FFFA0000"/>
      <name val="Arial"/>
      <family val="2"/>
      <charset val="238"/>
    </font>
    <font>
      <sz val="11"/>
      <name val="Calibri"/>
      <family val="2"/>
      <scheme val="minor"/>
    </font>
    <font>
      <b/>
      <sz val="8"/>
      <color indexed="12"/>
      <name val="Arial"/>
      <family val="2"/>
      <charset val="238"/>
    </font>
    <font>
      <b/>
      <u/>
      <sz val="8"/>
      <color indexed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 CE"/>
      <family val="2"/>
      <charset val="238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13"/>
      </patternFill>
    </fill>
    <fill>
      <patternFill patternType="solid">
        <fgColor indexed="26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2" fillId="0" borderId="0"/>
    <xf numFmtId="0" fontId="12" fillId="0" borderId="0"/>
    <xf numFmtId="0" fontId="16" fillId="0" borderId="0"/>
    <xf numFmtId="0" fontId="20" fillId="0" borderId="0" applyNumberFormat="0" applyFill="0" applyBorder="0" applyAlignment="0" applyProtection="0">
      <alignment vertical="top"/>
      <protection locked="0"/>
    </xf>
    <xf numFmtId="164" fontId="19" fillId="0" borderId="0" applyFont="0" applyFill="0" applyBorder="0" applyAlignment="0" applyProtection="0"/>
    <xf numFmtId="0" fontId="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0" fontId="22" fillId="0" borderId="0" applyNumberFormat="0" applyFill="0" applyBorder="0" applyAlignment="0" applyProtection="0"/>
  </cellStyleXfs>
  <cellXfs count="215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165" fontId="4" fillId="0" borderId="17" xfId="0" applyNumberFormat="1" applyFont="1" applyBorder="1" applyAlignment="1">
      <alignment vertical="center" wrapText="1"/>
    </xf>
    <xf numFmtId="0" fontId="5" fillId="0" borderId="19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1" fontId="2" fillId="0" borderId="24" xfId="0" applyNumberFormat="1" applyFont="1" applyBorder="1" applyAlignment="1">
      <alignment horizontal="center" vertical="center"/>
    </xf>
    <xf numFmtId="0" fontId="6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49" fontId="2" fillId="0" borderId="27" xfId="0" applyNumberFormat="1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1" fontId="2" fillId="0" borderId="30" xfId="0" applyNumberFormat="1" applyFont="1" applyBorder="1" applyAlignment="1">
      <alignment horizontal="center" vertical="center"/>
    </xf>
    <xf numFmtId="0" fontId="6" fillId="0" borderId="28" xfId="0" applyFont="1" applyBorder="1" applyAlignment="1">
      <alignment vertical="center"/>
    </xf>
    <xf numFmtId="49" fontId="2" fillId="0" borderId="18" xfId="0" applyNumberFormat="1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1" fontId="2" fillId="0" borderId="32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49" fontId="2" fillId="0" borderId="15" xfId="0" applyNumberFormat="1" applyFont="1" applyBorder="1" applyAlignment="1">
      <alignment vertical="center"/>
    </xf>
    <xf numFmtId="0" fontId="4" fillId="0" borderId="1" xfId="0" applyFont="1" applyBorder="1" applyAlignment="1">
      <alignment vertical="top"/>
    </xf>
    <xf numFmtId="0" fontId="2" fillId="0" borderId="36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1" fontId="5" fillId="0" borderId="19" xfId="0" applyNumberFormat="1" applyFont="1" applyBorder="1" applyAlignment="1">
      <alignment vertical="center"/>
    </xf>
    <xf numFmtId="0" fontId="2" fillId="0" borderId="38" xfId="0" applyFont="1" applyBorder="1" applyAlignment="1">
      <alignment vertical="center"/>
    </xf>
    <xf numFmtId="168" fontId="2" fillId="0" borderId="18" xfId="0" applyNumberFormat="1" applyFont="1" applyBorder="1" applyAlignment="1">
      <alignment horizontal="right" vertical="center"/>
    </xf>
    <xf numFmtId="0" fontId="2" fillId="0" borderId="39" xfId="0" applyFont="1" applyBorder="1"/>
    <xf numFmtId="0" fontId="2" fillId="0" borderId="29" xfId="0" applyFont="1" applyBorder="1"/>
    <xf numFmtId="168" fontId="2" fillId="0" borderId="40" xfId="0" applyNumberFormat="1" applyFont="1" applyBorder="1" applyAlignment="1">
      <alignment horizontal="right" vertical="center"/>
    </xf>
    <xf numFmtId="0" fontId="4" fillId="0" borderId="41" xfId="0" applyFont="1" applyBorder="1" applyAlignment="1">
      <alignment vertical="top"/>
    </xf>
    <xf numFmtId="0" fontId="2" fillId="0" borderId="25" xfId="0" applyFont="1" applyBorder="1" applyAlignment="1">
      <alignment vertical="center"/>
    </xf>
    <xf numFmtId="168" fontId="2" fillId="0" borderId="27" xfId="0" applyNumberFormat="1" applyFont="1" applyBorder="1" applyAlignment="1">
      <alignment horizontal="right" vertical="center"/>
    </xf>
    <xf numFmtId="0" fontId="4" fillId="0" borderId="33" xfId="0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2" fillId="0" borderId="43" xfId="0" applyFont="1" applyBorder="1" applyAlignment="1">
      <alignment vertical="center"/>
    </xf>
    <xf numFmtId="0" fontId="2" fillId="0" borderId="13" xfId="0" applyFont="1" applyBorder="1"/>
    <xf numFmtId="0" fontId="2" fillId="0" borderId="44" xfId="0" applyFont="1" applyBorder="1" applyAlignment="1">
      <alignment vertical="center"/>
    </xf>
    <xf numFmtId="0" fontId="2" fillId="0" borderId="45" xfId="0" applyFont="1" applyBorder="1"/>
    <xf numFmtId="0" fontId="2" fillId="0" borderId="46" xfId="0" applyFont="1" applyBorder="1" applyAlignment="1">
      <alignment vertical="center"/>
    </xf>
    <xf numFmtId="49" fontId="2" fillId="0" borderId="6" xfId="0" applyNumberFormat="1" applyFont="1" applyBorder="1" applyAlignment="1">
      <alignment vertical="center"/>
    </xf>
    <xf numFmtId="49" fontId="2" fillId="3" borderId="47" xfId="0" applyNumberFormat="1" applyFont="1" applyFill="1" applyBorder="1" applyAlignment="1">
      <alignment horizontal="center" vertical="center" wrapText="1"/>
    </xf>
    <xf numFmtId="1" fontId="2" fillId="3" borderId="48" xfId="0" applyNumberFormat="1" applyFont="1" applyFill="1" applyBorder="1" applyAlignment="1">
      <alignment horizontal="center" vertical="center" wrapText="1"/>
    </xf>
    <xf numFmtId="49" fontId="7" fillId="2" borderId="0" xfId="0" applyNumberFormat="1" applyFont="1" applyFill="1"/>
    <xf numFmtId="49" fontId="6" fillId="2" borderId="0" xfId="0" applyNumberFormat="1" applyFont="1" applyFill="1" applyAlignment="1">
      <alignment vertical="center"/>
    </xf>
    <xf numFmtId="49" fontId="2" fillId="2" borderId="0" xfId="0" applyNumberFormat="1" applyFont="1" applyFill="1" applyAlignment="1">
      <alignment vertical="center"/>
    </xf>
    <xf numFmtId="0" fontId="2" fillId="4" borderId="0" xfId="0" applyFont="1" applyFill="1" applyAlignment="1">
      <alignment horizontal="left" vertical="center"/>
    </xf>
    <xf numFmtId="49" fontId="2" fillId="4" borderId="0" xfId="0" applyNumberFormat="1" applyFont="1" applyFill="1" applyAlignment="1">
      <alignment horizontal="left" vertical="center"/>
    </xf>
    <xf numFmtId="49" fontId="2" fillId="3" borderId="49" xfId="0" applyNumberFormat="1" applyFont="1" applyFill="1" applyBorder="1" applyAlignment="1">
      <alignment horizontal="center" vertical="center" wrapText="1"/>
    </xf>
    <xf numFmtId="1" fontId="2" fillId="3" borderId="32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/>
    <xf numFmtId="2" fontId="1" fillId="0" borderId="0" xfId="0" applyNumberFormat="1" applyFont="1" applyProtection="1">
      <protection locked="0"/>
    </xf>
    <xf numFmtId="0" fontId="1" fillId="0" borderId="0" xfId="0" applyFont="1" applyProtection="1">
      <protection locked="0"/>
    </xf>
    <xf numFmtId="49" fontId="3" fillId="2" borderId="0" xfId="0" applyNumberFormat="1" applyFont="1" applyFill="1" applyAlignment="1">
      <alignment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left" vertical="center"/>
    </xf>
    <xf numFmtId="49" fontId="2" fillId="3" borderId="50" xfId="0" applyNumberFormat="1" applyFont="1" applyFill="1" applyBorder="1" applyAlignment="1">
      <alignment horizontal="center" vertical="center" wrapText="1"/>
    </xf>
    <xf numFmtId="1" fontId="2" fillId="3" borderId="51" xfId="0" applyNumberFormat="1" applyFont="1" applyFill="1" applyBorder="1" applyAlignment="1">
      <alignment horizontal="center" vertical="center" wrapText="1"/>
    </xf>
    <xf numFmtId="0" fontId="1" fillId="4" borderId="16" xfId="0" applyFont="1" applyFill="1" applyBorder="1"/>
    <xf numFmtId="0" fontId="1" fillId="4" borderId="17" xfId="0" applyFont="1" applyFill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8" fillId="0" borderId="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165" fontId="2" fillId="0" borderId="25" xfId="0" applyNumberFormat="1" applyFont="1" applyBorder="1" applyAlignment="1">
      <alignment vertical="center"/>
    </xf>
    <xf numFmtId="165" fontId="2" fillId="0" borderId="8" xfId="0" applyNumberFormat="1" applyFont="1" applyBorder="1" applyAlignment="1">
      <alignment vertical="center"/>
    </xf>
    <xf numFmtId="165" fontId="2" fillId="0" borderId="38" xfId="0" applyNumberFormat="1" applyFont="1" applyBorder="1" applyAlignment="1">
      <alignment vertical="center"/>
    </xf>
    <xf numFmtId="165" fontId="2" fillId="0" borderId="0" xfId="0" applyNumberFormat="1" applyFont="1" applyAlignment="1">
      <alignment vertical="center"/>
    </xf>
    <xf numFmtId="165" fontId="2" fillId="0" borderId="26" xfId="0" applyNumberFormat="1" applyFont="1" applyBorder="1" applyAlignment="1">
      <alignment vertical="center"/>
    </xf>
    <xf numFmtId="165" fontId="2" fillId="0" borderId="28" xfId="0" applyNumberFormat="1" applyFont="1" applyBorder="1" applyAlignment="1">
      <alignment vertical="center"/>
    </xf>
    <xf numFmtId="165" fontId="2" fillId="0" borderId="12" xfId="0" applyNumberFormat="1" applyFont="1" applyBorder="1" applyAlignment="1">
      <alignment vertical="center"/>
    </xf>
    <xf numFmtId="165" fontId="2" fillId="0" borderId="29" xfId="0" applyNumberFormat="1" applyFont="1" applyBorder="1" applyAlignment="1">
      <alignment vertical="center"/>
    </xf>
    <xf numFmtId="165" fontId="2" fillId="0" borderId="9" xfId="0" applyNumberFormat="1" applyFont="1" applyBorder="1" applyAlignment="1">
      <alignment vertical="center"/>
    </xf>
    <xf numFmtId="49" fontId="2" fillId="0" borderId="26" xfId="0" applyNumberFormat="1" applyFont="1" applyBorder="1" applyAlignment="1">
      <alignment vertical="center"/>
    </xf>
    <xf numFmtId="3" fontId="1" fillId="0" borderId="52" xfId="0" applyNumberFormat="1" applyFont="1" applyBorder="1" applyAlignment="1">
      <alignment vertical="center"/>
    </xf>
    <xf numFmtId="3" fontId="1" fillId="0" borderId="34" xfId="0" applyNumberFormat="1" applyFont="1" applyBorder="1" applyAlignment="1">
      <alignment vertical="center"/>
    </xf>
    <xf numFmtId="167" fontId="1" fillId="0" borderId="35" xfId="0" applyNumberFormat="1" applyFont="1" applyBorder="1" applyAlignment="1">
      <alignment horizontal="right" vertical="center" wrapText="1"/>
    </xf>
    <xf numFmtId="4" fontId="1" fillId="0" borderId="33" xfId="0" applyNumberFormat="1" applyFont="1" applyBorder="1" applyAlignment="1">
      <alignment horizontal="right" vertical="center" wrapText="1"/>
    </xf>
    <xf numFmtId="3" fontId="1" fillId="0" borderId="35" xfId="0" applyNumberFormat="1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1" fillId="0" borderId="34" xfId="0" applyNumberFormat="1" applyFont="1" applyBorder="1" applyAlignment="1">
      <alignment vertical="center" wrapText="1"/>
    </xf>
    <xf numFmtId="4" fontId="1" fillId="0" borderId="34" xfId="0" applyNumberFormat="1" applyFont="1" applyBorder="1" applyAlignment="1">
      <alignment horizontal="right" vertical="center" wrapText="1"/>
    </xf>
    <xf numFmtId="3" fontId="1" fillId="0" borderId="46" xfId="0" applyNumberFormat="1" applyFont="1" applyBorder="1" applyAlignment="1">
      <alignment vertical="center"/>
    </xf>
    <xf numFmtId="4" fontId="1" fillId="0" borderId="28" xfId="0" applyNumberFormat="1" applyFont="1" applyBorder="1" applyAlignment="1">
      <alignment horizontal="right" vertical="center" wrapText="1"/>
    </xf>
    <xf numFmtId="4" fontId="1" fillId="0" borderId="28" xfId="0" applyNumberFormat="1" applyFont="1" applyBorder="1" applyAlignment="1">
      <alignment horizontal="right" vertical="center"/>
    </xf>
    <xf numFmtId="3" fontId="1" fillId="0" borderId="12" xfId="0" applyNumberFormat="1" applyFont="1" applyBorder="1" applyAlignment="1">
      <alignment vertical="center"/>
    </xf>
    <xf numFmtId="0" fontId="9" fillId="0" borderId="12" xfId="0" applyFont="1" applyBorder="1" applyAlignment="1">
      <alignment horizontal="right" vertical="center"/>
    </xf>
    <xf numFmtId="0" fontId="9" fillId="0" borderId="9" xfId="0" applyFont="1" applyBorder="1" applyAlignment="1">
      <alignment horizontal="left" vertical="center"/>
    </xf>
    <xf numFmtId="3" fontId="1" fillId="0" borderId="28" xfId="0" applyNumberFormat="1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4" fontId="1" fillId="0" borderId="16" xfId="0" applyNumberFormat="1" applyFont="1" applyBorder="1" applyAlignment="1">
      <alignment horizontal="right" vertical="center" wrapText="1"/>
    </xf>
    <xf numFmtId="4" fontId="1" fillId="0" borderId="16" xfId="0" applyNumberFormat="1" applyFont="1" applyBorder="1" applyAlignment="1">
      <alignment horizontal="right" vertical="center"/>
    </xf>
    <xf numFmtId="3" fontId="1" fillId="0" borderId="18" xfId="0" applyNumberFormat="1" applyFont="1" applyBorder="1" applyAlignment="1">
      <alignment vertical="center"/>
    </xf>
    <xf numFmtId="4" fontId="1" fillId="0" borderId="45" xfId="0" applyNumberFormat="1" applyFont="1" applyBorder="1" applyAlignment="1">
      <alignment horizontal="right" vertical="center" wrapText="1"/>
    </xf>
    <xf numFmtId="4" fontId="1" fillId="0" borderId="17" xfId="0" applyNumberFormat="1" applyFont="1" applyBorder="1" applyAlignment="1">
      <alignment horizontal="right" vertical="center" wrapText="1"/>
    </xf>
    <xf numFmtId="3" fontId="1" fillId="0" borderId="14" xfId="0" applyNumberFormat="1" applyFont="1" applyBorder="1" applyAlignment="1">
      <alignment vertical="center" wrapText="1"/>
    </xf>
    <xf numFmtId="3" fontId="2" fillId="0" borderId="29" xfId="0" applyNumberFormat="1" applyFont="1" applyBorder="1" applyAlignment="1">
      <alignment horizontal="right" vertical="center" wrapText="1"/>
    </xf>
    <xf numFmtId="4" fontId="2" fillId="0" borderId="28" xfId="0" applyNumberFormat="1" applyFont="1" applyBorder="1" applyAlignment="1">
      <alignment horizontal="right" vertical="center" wrapText="1"/>
    </xf>
    <xf numFmtId="4" fontId="1" fillId="0" borderId="29" xfId="0" applyNumberFormat="1" applyFont="1" applyBorder="1" applyAlignment="1">
      <alignment horizontal="right" vertical="center" wrapText="1"/>
    </xf>
    <xf numFmtId="3" fontId="2" fillId="0" borderId="28" xfId="0" applyNumberFormat="1" applyFont="1" applyBorder="1" applyAlignment="1">
      <alignment horizontal="right" vertical="center" wrapText="1"/>
    </xf>
    <xf numFmtId="4" fontId="4" fillId="0" borderId="53" xfId="0" applyNumberFormat="1" applyFont="1" applyBorder="1" applyAlignment="1">
      <alignment horizontal="right" vertical="center" wrapText="1"/>
    </xf>
    <xf numFmtId="0" fontId="1" fillId="0" borderId="2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4" borderId="0" xfId="0" applyFont="1" applyFill="1" applyAlignment="1">
      <alignment horizontal="left" vertical="center"/>
    </xf>
    <xf numFmtId="49" fontId="1" fillId="3" borderId="47" xfId="0" applyNumberFormat="1" applyFont="1" applyFill="1" applyBorder="1" applyAlignment="1">
      <alignment horizontal="center" vertical="center" wrapText="1"/>
    </xf>
    <xf numFmtId="1" fontId="1" fillId="3" borderId="48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4" fontId="14" fillId="0" borderId="0" xfId="0" applyNumberFormat="1" applyFont="1" applyAlignment="1">
      <alignment horizontal="right" vertical="center"/>
    </xf>
    <xf numFmtId="167" fontId="1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167" fontId="1" fillId="0" borderId="0" xfId="0" applyNumberFormat="1" applyFont="1" applyAlignment="1">
      <alignment horizontal="right" vertical="center"/>
    </xf>
    <xf numFmtId="167" fontId="13" fillId="0" borderId="0" xfId="0" applyNumberFormat="1" applyFont="1" applyAlignment="1">
      <alignment horizontal="center" vertical="center"/>
    </xf>
    <xf numFmtId="4" fontId="13" fillId="0" borderId="0" xfId="0" applyNumberFormat="1" applyFont="1" applyAlignment="1">
      <alignment horizontal="right" vertical="center"/>
    </xf>
    <xf numFmtId="4" fontId="15" fillId="0" borderId="0" xfId="0" applyNumberFormat="1" applyFont="1" applyAlignment="1">
      <alignment horizontal="right" vertical="center"/>
    </xf>
    <xf numFmtId="1" fontId="1" fillId="3" borderId="48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Protection="1">
      <protection locked="0"/>
    </xf>
    <xf numFmtId="2" fontId="2" fillId="0" borderId="0" xfId="0" applyNumberFormat="1" applyFont="1" applyProtection="1">
      <protection locked="0"/>
    </xf>
    <xf numFmtId="0" fontId="14" fillId="0" borderId="0" xfId="0" applyFont="1" applyAlignment="1">
      <alignment horizontal="left" vertical="top" wrapText="1"/>
    </xf>
    <xf numFmtId="49" fontId="1" fillId="2" borderId="17" xfId="0" applyNumberFormat="1" applyFont="1" applyFill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" fillId="0" borderId="0" xfId="0" applyFont="1" applyAlignment="1" applyProtection="1">
      <alignment horizontal="left" vertical="top" wrapText="1"/>
      <protection locked="0"/>
    </xf>
    <xf numFmtId="167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vertical="center"/>
    </xf>
    <xf numFmtId="4" fontId="17" fillId="0" borderId="0" xfId="0" applyNumberFormat="1" applyFont="1" applyAlignment="1">
      <alignment horizontal="right" vertical="center"/>
    </xf>
    <xf numFmtId="0" fontId="2" fillId="0" borderId="0" xfId="0" applyFont="1"/>
    <xf numFmtId="0" fontId="18" fillId="0" borderId="0" xfId="0" applyFont="1"/>
    <xf numFmtId="4" fontId="18" fillId="0" borderId="0" xfId="0" applyNumberFormat="1" applyFont="1"/>
    <xf numFmtId="0" fontId="0" fillId="0" borderId="0" xfId="0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  <protection locked="0"/>
    </xf>
    <xf numFmtId="0" fontId="13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49" fontId="1" fillId="3" borderId="54" xfId="0" applyNumberFormat="1" applyFont="1" applyFill="1" applyBorder="1" applyAlignment="1">
      <alignment horizontal="center" vertical="center" wrapText="1"/>
    </xf>
    <xf numFmtId="1" fontId="1" fillId="3" borderId="55" xfId="0" applyNumberFormat="1" applyFont="1" applyFill="1" applyBorder="1" applyAlignment="1">
      <alignment horizontal="center" vertical="center"/>
    </xf>
    <xf numFmtId="49" fontId="1" fillId="3" borderId="49" xfId="0" applyNumberFormat="1" applyFont="1" applyFill="1" applyBorder="1" applyAlignment="1">
      <alignment horizontal="center" vertical="center" wrapText="1"/>
    </xf>
    <xf numFmtId="1" fontId="1" fillId="3" borderId="32" xfId="0" applyNumberFormat="1" applyFont="1" applyFill="1" applyBorder="1" applyAlignment="1">
      <alignment horizontal="center" vertical="center"/>
    </xf>
    <xf numFmtId="49" fontId="10" fillId="2" borderId="17" xfId="0" applyNumberFormat="1" applyFont="1" applyFill="1" applyBorder="1" applyAlignment="1">
      <alignment horizontal="right" vertical="center"/>
    </xf>
    <xf numFmtId="0" fontId="1" fillId="0" borderId="0" xfId="0" applyFont="1" applyAlignment="1" applyProtection="1">
      <alignment horizontal="right" vertical="center"/>
      <protection locked="0"/>
    </xf>
    <xf numFmtId="49" fontId="10" fillId="2" borderId="17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49" fontId="1" fillId="2" borderId="0" xfId="0" applyNumberFormat="1" applyFont="1" applyFill="1" applyAlignment="1">
      <alignment horizontal="left" vertical="center" wrapText="1"/>
    </xf>
    <xf numFmtId="49" fontId="1" fillId="4" borderId="0" xfId="0" applyNumberFormat="1" applyFont="1" applyFill="1" applyAlignment="1">
      <alignment horizontal="left" vertical="center" wrapText="1"/>
    </xf>
    <xf numFmtId="49" fontId="10" fillId="2" borderId="17" xfId="0" applyNumberFormat="1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49" fontId="1" fillId="0" borderId="0" xfId="0" applyNumberFormat="1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5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49" fontId="7" fillId="2" borderId="0" xfId="0" applyNumberFormat="1" applyFont="1" applyFill="1" applyAlignment="1">
      <alignment horizontal="left" vertical="center"/>
    </xf>
    <xf numFmtId="49" fontId="1" fillId="2" borderId="0" xfId="0" applyNumberFormat="1" applyFont="1" applyFill="1" applyAlignment="1">
      <alignment horizontal="left" vertical="center"/>
    </xf>
    <xf numFmtId="49" fontId="4" fillId="2" borderId="0" xfId="0" applyNumberFormat="1" applyFont="1" applyFill="1" applyAlignment="1">
      <alignment horizontal="left" vertical="center"/>
    </xf>
    <xf numFmtId="1" fontId="1" fillId="3" borderId="52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165" fontId="2" fillId="0" borderId="25" xfId="0" applyNumberFormat="1" applyFont="1" applyBorder="1" applyAlignment="1">
      <alignment horizontal="left" vertical="center" wrapText="1"/>
    </xf>
    <xf numFmtId="165" fontId="2" fillId="0" borderId="8" xfId="0" applyNumberFormat="1" applyFont="1" applyBorder="1" applyAlignment="1">
      <alignment horizontal="left" vertical="center" wrapText="1"/>
    </xf>
    <xf numFmtId="165" fontId="2" fillId="0" borderId="5" xfId="0" applyNumberFormat="1" applyFont="1" applyBorder="1" applyAlignment="1">
      <alignment horizontal="left" vertical="center" wrapText="1"/>
    </xf>
    <xf numFmtId="165" fontId="2" fillId="0" borderId="38" xfId="0" applyNumberFormat="1" applyFont="1" applyBorder="1" applyAlignment="1">
      <alignment horizontal="left" vertical="center" wrapText="1"/>
    </xf>
    <xf numFmtId="165" fontId="2" fillId="0" borderId="0" xfId="0" applyNumberFormat="1" applyFont="1" applyAlignment="1">
      <alignment horizontal="left" vertical="center" wrapText="1"/>
    </xf>
    <xf numFmtId="165" fontId="2" fillId="0" borderId="7" xfId="0" applyNumberFormat="1" applyFont="1" applyBorder="1" applyAlignment="1">
      <alignment horizontal="left" vertical="center" wrapText="1"/>
    </xf>
    <xf numFmtId="165" fontId="6" fillId="0" borderId="29" xfId="0" applyNumberFormat="1" applyFont="1" applyBorder="1" applyAlignment="1">
      <alignment horizontal="left" vertical="center" wrapText="1"/>
    </xf>
    <xf numFmtId="165" fontId="6" fillId="0" borderId="10" xfId="0" applyNumberFormat="1" applyFont="1" applyBorder="1" applyAlignment="1">
      <alignment horizontal="left" vertical="center" wrapText="1"/>
    </xf>
    <xf numFmtId="165" fontId="6" fillId="0" borderId="11" xfId="0" applyNumberFormat="1" applyFont="1" applyBorder="1" applyAlignment="1">
      <alignment horizontal="left" vertical="center" wrapText="1"/>
    </xf>
    <xf numFmtId="165" fontId="2" fillId="0" borderId="29" xfId="0" applyNumberFormat="1" applyFont="1" applyBorder="1" applyAlignment="1">
      <alignment horizontal="left" vertical="center" wrapText="1"/>
    </xf>
    <xf numFmtId="165" fontId="2" fillId="0" borderId="10" xfId="0" applyNumberFormat="1" applyFont="1" applyBorder="1" applyAlignment="1">
      <alignment horizontal="left" vertical="center" wrapText="1"/>
    </xf>
    <xf numFmtId="165" fontId="2" fillId="0" borderId="11" xfId="0" applyNumberFormat="1" applyFont="1" applyBorder="1" applyAlignment="1">
      <alignment horizontal="left" vertical="center" wrapText="1"/>
    </xf>
    <xf numFmtId="0" fontId="1" fillId="0" borderId="0" xfId="0" applyFont="1" applyAlignment="1" applyProtection="1">
      <alignment horizontal="left" wrapText="1"/>
      <protection locked="0"/>
    </xf>
    <xf numFmtId="0" fontId="1" fillId="4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49" fontId="1" fillId="4" borderId="0" xfId="0" applyNumberFormat="1" applyFont="1" applyFill="1" applyAlignment="1">
      <alignment horizontal="left" vertical="center"/>
    </xf>
  </cellXfs>
  <cellStyles count="11">
    <cellStyle name="Hypertextový odkaz 2" xfId="4" xr:uid="{57810245-6986-45C2-82FC-15BC2A6CA051}"/>
    <cellStyle name="Hypertextový odkaz 3" xfId="10" xr:uid="{999D3B19-E6BC-431C-B121-E64E8DB8B4FB}"/>
    <cellStyle name="Měna 2" xfId="5" xr:uid="{95AB4765-6A4F-41A8-9D20-701B842C82BA}"/>
    <cellStyle name="Měna 3" xfId="9" xr:uid="{819F5A9D-08AC-4AB4-BE08-5F90E722138D}"/>
    <cellStyle name="Normal 2" xfId="7" xr:uid="{8B483700-A62F-4D97-957E-9ABB6906A4B4}"/>
    <cellStyle name="Normální" xfId="0" builtinId="0"/>
    <cellStyle name="Normální 14" xfId="1" xr:uid="{00000000-0005-0000-0000-000001000000}"/>
    <cellStyle name="Normální 16" xfId="2" xr:uid="{00000000-0005-0000-0000-000002000000}"/>
    <cellStyle name="Normální 2" xfId="6" xr:uid="{EDF9C8C9-B6AA-4688-ADD2-D13504AA1C64}"/>
    <cellStyle name="Normální 3" xfId="8" xr:uid="{35726F7E-0F48-439E-A445-596A6C086A96}"/>
    <cellStyle name="Normální 4" xfId="3" xr:uid="{00000000-0005-0000-0000-000003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S60"/>
  <sheetViews>
    <sheetView showGridLines="0" tabSelected="1" topLeftCell="A2" zoomScaleNormal="100" workbookViewId="0">
      <selection activeCell="E26" sqref="E26:J26"/>
    </sheetView>
  </sheetViews>
  <sheetFormatPr defaultColWidth="9.140625" defaultRowHeight="12.75" x14ac:dyDescent="0.2"/>
  <cols>
    <col min="1" max="1" width="2.42578125" style="80" customWidth="1"/>
    <col min="2" max="2" width="3.140625" style="80" customWidth="1"/>
    <col min="3" max="3" width="7.42578125" style="80" customWidth="1"/>
    <col min="4" max="4" width="6.85546875" style="80" customWidth="1"/>
    <col min="5" max="5" width="13.5703125" style="80" customWidth="1"/>
    <col min="6" max="6" width="0.5703125" style="80" customWidth="1"/>
    <col min="7" max="7" width="2.5703125" style="80" customWidth="1"/>
    <col min="8" max="8" width="2.7109375" style="80" customWidth="1"/>
    <col min="9" max="9" width="9.7109375" style="80" customWidth="1"/>
    <col min="10" max="10" width="13.5703125" style="80" customWidth="1"/>
    <col min="11" max="11" width="0.7109375" style="80" customWidth="1"/>
    <col min="12" max="12" width="2.42578125" style="80" customWidth="1"/>
    <col min="13" max="13" width="2.85546875" style="80" customWidth="1"/>
    <col min="14" max="14" width="2" style="80" customWidth="1"/>
    <col min="15" max="15" width="12.7109375" style="80" customWidth="1"/>
    <col min="16" max="16" width="2.85546875" style="80" customWidth="1"/>
    <col min="17" max="17" width="2" style="80" customWidth="1"/>
    <col min="18" max="18" width="13.5703125" style="80" customWidth="1"/>
    <col min="19" max="19" width="0.5703125" style="80" customWidth="1"/>
    <col min="20" max="16384" width="9.140625" style="80"/>
  </cols>
  <sheetData>
    <row r="1" spans="1:19" ht="12.75" hidden="1" customHeight="1" x14ac:dyDescent="0.2">
      <c r="A1" s="88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90"/>
    </row>
    <row r="2" spans="1:19" ht="23.25" customHeight="1" x14ac:dyDescent="0.35">
      <c r="A2" s="88"/>
      <c r="B2" s="89"/>
      <c r="C2" s="89"/>
      <c r="D2" s="89"/>
      <c r="E2" s="89"/>
      <c r="F2" s="89"/>
      <c r="G2" s="91" t="s">
        <v>78</v>
      </c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90"/>
    </row>
    <row r="3" spans="1:19" ht="12" hidden="1" customHeight="1" x14ac:dyDescent="0.2">
      <c r="A3" s="92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4"/>
    </row>
    <row r="4" spans="1:19" ht="8.25" customHeight="1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4"/>
    </row>
    <row r="5" spans="1:19" ht="24" customHeight="1" x14ac:dyDescent="0.2">
      <c r="A5" s="5"/>
      <c r="B5" s="1" t="s">
        <v>0</v>
      </c>
      <c r="C5" s="1"/>
      <c r="D5" s="1"/>
      <c r="E5" s="199" t="s">
        <v>146</v>
      </c>
      <c r="F5" s="200"/>
      <c r="G5" s="200"/>
      <c r="H5" s="200"/>
      <c r="I5" s="200"/>
      <c r="J5" s="201"/>
      <c r="K5" s="1"/>
      <c r="L5" s="1"/>
      <c r="M5" s="1"/>
      <c r="N5" s="1"/>
      <c r="O5" s="1" t="s">
        <v>1</v>
      </c>
      <c r="P5" s="95" t="s">
        <v>2</v>
      </c>
      <c r="Q5" s="96"/>
      <c r="R5" s="6"/>
      <c r="S5" s="7"/>
    </row>
    <row r="6" spans="1:19" ht="17.25" hidden="1" customHeight="1" x14ac:dyDescent="0.2">
      <c r="A6" s="5"/>
      <c r="B6" s="1" t="s">
        <v>3</v>
      </c>
      <c r="C6" s="1"/>
      <c r="D6" s="1"/>
      <c r="E6" s="97" t="s">
        <v>4</v>
      </c>
      <c r="F6" s="1"/>
      <c r="G6" s="1"/>
      <c r="H6" s="1"/>
      <c r="I6" s="1"/>
      <c r="J6" s="8"/>
      <c r="K6" s="1"/>
      <c r="L6" s="1"/>
      <c r="M6" s="1"/>
      <c r="N6" s="1"/>
      <c r="O6" s="1"/>
      <c r="P6" s="97"/>
      <c r="Q6" s="98"/>
      <c r="R6" s="8"/>
      <c r="S6" s="7"/>
    </row>
    <row r="7" spans="1:19" ht="24" customHeight="1" x14ac:dyDescent="0.2">
      <c r="A7" s="5"/>
      <c r="B7" s="1" t="s">
        <v>5</v>
      </c>
      <c r="C7" s="1"/>
      <c r="D7" s="1"/>
      <c r="E7" s="202" t="s">
        <v>140</v>
      </c>
      <c r="F7" s="203"/>
      <c r="G7" s="203"/>
      <c r="H7" s="203"/>
      <c r="I7" s="203"/>
      <c r="J7" s="204"/>
      <c r="K7" s="1"/>
      <c r="L7" s="1"/>
      <c r="M7" s="1"/>
      <c r="N7" s="1"/>
      <c r="O7" s="1" t="s">
        <v>6</v>
      </c>
      <c r="P7" s="97" t="s">
        <v>7</v>
      </c>
      <c r="Q7" s="98"/>
      <c r="R7" s="8"/>
      <c r="S7" s="7"/>
    </row>
    <row r="8" spans="1:19" ht="17.25" hidden="1" customHeight="1" x14ac:dyDescent="0.2">
      <c r="A8" s="5"/>
      <c r="B8" s="1" t="s">
        <v>8</v>
      </c>
      <c r="C8" s="1"/>
      <c r="D8" s="1"/>
      <c r="E8" s="97" t="s">
        <v>2</v>
      </c>
      <c r="F8" s="1"/>
      <c r="G8" s="1"/>
      <c r="H8" s="1"/>
      <c r="I8" s="1"/>
      <c r="J8" s="8"/>
      <c r="K8" s="1"/>
      <c r="L8" s="1"/>
      <c r="M8" s="1"/>
      <c r="N8" s="1"/>
      <c r="O8" s="1"/>
      <c r="P8" s="97"/>
      <c r="Q8" s="98"/>
      <c r="R8" s="8"/>
      <c r="S8" s="7"/>
    </row>
    <row r="9" spans="1:19" ht="24" customHeight="1" x14ac:dyDescent="0.2">
      <c r="A9" s="5"/>
      <c r="B9" s="1" t="s">
        <v>9</v>
      </c>
      <c r="C9" s="1"/>
      <c r="D9" s="1"/>
      <c r="E9" s="205" t="s">
        <v>79</v>
      </c>
      <c r="F9" s="206"/>
      <c r="G9" s="206"/>
      <c r="H9" s="206"/>
      <c r="I9" s="206"/>
      <c r="J9" s="207"/>
      <c r="K9" s="1"/>
      <c r="L9" s="1"/>
      <c r="M9" s="1"/>
      <c r="N9" s="1"/>
      <c r="O9" s="1" t="s">
        <v>10</v>
      </c>
      <c r="P9" s="208" t="s">
        <v>7</v>
      </c>
      <c r="Q9" s="209"/>
      <c r="R9" s="210"/>
      <c r="S9" s="7"/>
    </row>
    <row r="10" spans="1:19" ht="17.25" hidden="1" customHeight="1" x14ac:dyDescent="0.2">
      <c r="A10" s="5"/>
      <c r="B10" s="1" t="s">
        <v>11</v>
      </c>
      <c r="C10" s="1"/>
      <c r="D10" s="1"/>
      <c r="E10" s="1" t="s">
        <v>2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98"/>
      <c r="Q10" s="98"/>
      <c r="R10" s="1"/>
      <c r="S10" s="7"/>
    </row>
    <row r="11" spans="1:19" ht="17.25" hidden="1" customHeight="1" x14ac:dyDescent="0.2">
      <c r="A11" s="5"/>
      <c r="B11" s="1" t="s">
        <v>12</v>
      </c>
      <c r="C11" s="1"/>
      <c r="D11" s="1"/>
      <c r="E11" s="1" t="s">
        <v>2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98"/>
      <c r="Q11" s="98"/>
      <c r="R11" s="1"/>
      <c r="S11" s="7"/>
    </row>
    <row r="12" spans="1:19" ht="17.25" hidden="1" customHeight="1" x14ac:dyDescent="0.2">
      <c r="A12" s="5"/>
      <c r="B12" s="1" t="s">
        <v>13</v>
      </c>
      <c r="C12" s="1"/>
      <c r="D12" s="1"/>
      <c r="E12" s="1" t="s">
        <v>2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98"/>
      <c r="Q12" s="98"/>
      <c r="R12" s="1"/>
      <c r="S12" s="7"/>
    </row>
    <row r="13" spans="1:19" ht="17.25" hidden="1" customHeight="1" x14ac:dyDescent="0.2">
      <c r="A13" s="5"/>
      <c r="B13" s="1"/>
      <c r="C13" s="1"/>
      <c r="D13" s="1"/>
      <c r="E13" s="1" t="s">
        <v>2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98"/>
      <c r="Q13" s="98"/>
      <c r="R13" s="1"/>
      <c r="S13" s="7"/>
    </row>
    <row r="14" spans="1:19" ht="17.25" hidden="1" customHeight="1" x14ac:dyDescent="0.2">
      <c r="A14" s="5"/>
      <c r="B14" s="1"/>
      <c r="C14" s="1"/>
      <c r="D14" s="1"/>
      <c r="E14" s="1" t="s">
        <v>2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98"/>
      <c r="Q14" s="98"/>
      <c r="R14" s="1"/>
      <c r="S14" s="7"/>
    </row>
    <row r="15" spans="1:19" ht="17.25" hidden="1" customHeight="1" x14ac:dyDescent="0.2">
      <c r="A15" s="5"/>
      <c r="B15" s="1"/>
      <c r="C15" s="1"/>
      <c r="D15" s="1"/>
      <c r="E15" s="1" t="s">
        <v>2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98"/>
      <c r="Q15" s="98"/>
      <c r="R15" s="1"/>
      <c r="S15" s="7"/>
    </row>
    <row r="16" spans="1:19" ht="17.25" hidden="1" customHeight="1" x14ac:dyDescent="0.2">
      <c r="A16" s="5"/>
      <c r="B16" s="1"/>
      <c r="C16" s="1"/>
      <c r="D16" s="1"/>
      <c r="E16" s="1" t="s">
        <v>2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98"/>
      <c r="Q16" s="98"/>
      <c r="R16" s="1"/>
      <c r="S16" s="7"/>
    </row>
    <row r="17" spans="1:19" ht="17.25" hidden="1" customHeight="1" x14ac:dyDescent="0.2">
      <c r="A17" s="5"/>
      <c r="B17" s="1"/>
      <c r="C17" s="1"/>
      <c r="D17" s="1"/>
      <c r="E17" s="1" t="s">
        <v>2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98"/>
      <c r="Q17" s="98"/>
      <c r="R17" s="1"/>
      <c r="S17" s="7"/>
    </row>
    <row r="18" spans="1:19" ht="17.25" hidden="1" customHeight="1" x14ac:dyDescent="0.2">
      <c r="A18" s="5"/>
      <c r="B18" s="1"/>
      <c r="C18" s="1"/>
      <c r="D18" s="1"/>
      <c r="E18" s="1" t="s">
        <v>2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98"/>
      <c r="Q18" s="98"/>
      <c r="R18" s="1"/>
      <c r="S18" s="7"/>
    </row>
    <row r="19" spans="1:19" ht="17.25" hidden="1" customHeight="1" x14ac:dyDescent="0.2">
      <c r="A19" s="5"/>
      <c r="B19" s="1"/>
      <c r="C19" s="1"/>
      <c r="D19" s="1"/>
      <c r="E19" s="1" t="s">
        <v>2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98"/>
      <c r="Q19" s="98"/>
      <c r="R19" s="1"/>
      <c r="S19" s="7"/>
    </row>
    <row r="20" spans="1:19" ht="17.25" hidden="1" customHeight="1" x14ac:dyDescent="0.2">
      <c r="A20" s="5"/>
      <c r="B20" s="1"/>
      <c r="C20" s="1"/>
      <c r="D20" s="1"/>
      <c r="E20" s="1" t="s">
        <v>2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98"/>
      <c r="Q20" s="98"/>
      <c r="R20" s="1"/>
      <c r="S20" s="7"/>
    </row>
    <row r="21" spans="1:19" ht="17.25" hidden="1" customHeight="1" x14ac:dyDescent="0.2">
      <c r="A21" s="5"/>
      <c r="B21" s="1"/>
      <c r="C21" s="1"/>
      <c r="D21" s="1"/>
      <c r="E21" s="1" t="s">
        <v>2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98"/>
      <c r="Q21" s="98"/>
      <c r="R21" s="1"/>
      <c r="S21" s="7"/>
    </row>
    <row r="22" spans="1:19" ht="17.25" hidden="1" customHeight="1" x14ac:dyDescent="0.2">
      <c r="A22" s="5"/>
      <c r="B22" s="1"/>
      <c r="C22" s="1"/>
      <c r="D22" s="1"/>
      <c r="E22" s="1" t="s">
        <v>2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98"/>
      <c r="Q22" s="98"/>
      <c r="R22" s="1"/>
      <c r="S22" s="7"/>
    </row>
    <row r="23" spans="1:19" ht="17.25" hidden="1" customHeight="1" x14ac:dyDescent="0.2">
      <c r="A23" s="5"/>
      <c r="B23" s="1"/>
      <c r="C23" s="1"/>
      <c r="D23" s="1"/>
      <c r="E23" s="1" t="s">
        <v>2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98"/>
      <c r="Q23" s="98"/>
      <c r="R23" s="1"/>
      <c r="S23" s="7"/>
    </row>
    <row r="24" spans="1:19" ht="17.25" hidden="1" customHeight="1" x14ac:dyDescent="0.2">
      <c r="A24" s="5"/>
      <c r="B24" s="1"/>
      <c r="C24" s="1"/>
      <c r="D24" s="1"/>
      <c r="E24" s="1" t="s">
        <v>2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98"/>
      <c r="Q24" s="98"/>
      <c r="R24" s="1"/>
      <c r="S24" s="7"/>
    </row>
    <row r="25" spans="1:19" ht="17.850000000000001" customHeight="1" x14ac:dyDescent="0.2">
      <c r="A25" s="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 t="s">
        <v>14</v>
      </c>
      <c r="P25" s="1" t="s">
        <v>15</v>
      </c>
      <c r="Q25" s="1"/>
      <c r="R25" s="1"/>
      <c r="S25" s="7"/>
    </row>
    <row r="26" spans="1:19" ht="28.5" customHeight="1" x14ac:dyDescent="0.2">
      <c r="A26" s="5"/>
      <c r="B26" s="1" t="s">
        <v>16</v>
      </c>
      <c r="C26" s="1"/>
      <c r="D26" s="1"/>
      <c r="E26" s="199" t="s">
        <v>141</v>
      </c>
      <c r="F26" s="200"/>
      <c r="G26" s="200"/>
      <c r="H26" s="200"/>
      <c r="I26" s="200"/>
      <c r="J26" s="201"/>
      <c r="K26" s="1"/>
      <c r="L26" s="1"/>
      <c r="M26" s="1"/>
      <c r="N26" s="1"/>
      <c r="O26" s="99" t="s">
        <v>7</v>
      </c>
      <c r="P26" s="100" t="s">
        <v>7</v>
      </c>
      <c r="Q26" s="101"/>
      <c r="R26" s="10"/>
      <c r="S26" s="7"/>
    </row>
    <row r="27" spans="1:19" ht="17.850000000000001" customHeight="1" x14ac:dyDescent="0.2">
      <c r="A27" s="5"/>
      <c r="B27" s="1" t="s">
        <v>17</v>
      </c>
      <c r="C27" s="1"/>
      <c r="D27" s="1"/>
      <c r="E27" s="97" t="s">
        <v>95</v>
      </c>
      <c r="F27" s="1"/>
      <c r="G27" s="1"/>
      <c r="H27" s="1"/>
      <c r="I27" s="1"/>
      <c r="J27" s="8"/>
      <c r="K27" s="1"/>
      <c r="L27" s="1"/>
      <c r="M27" s="1"/>
      <c r="N27" s="1"/>
      <c r="O27" s="99" t="s">
        <v>7</v>
      </c>
      <c r="P27" s="100" t="s">
        <v>7</v>
      </c>
      <c r="Q27" s="101"/>
      <c r="R27" s="10"/>
      <c r="S27" s="7"/>
    </row>
    <row r="28" spans="1:19" ht="17.850000000000001" customHeight="1" x14ac:dyDescent="0.2">
      <c r="A28" s="5"/>
      <c r="B28" s="1" t="s">
        <v>18</v>
      </c>
      <c r="C28" s="1"/>
      <c r="D28" s="1"/>
      <c r="E28" s="97" t="s">
        <v>2</v>
      </c>
      <c r="F28" s="1"/>
      <c r="G28" s="1"/>
      <c r="H28" s="1"/>
      <c r="I28" s="1"/>
      <c r="J28" s="8"/>
      <c r="K28" s="1"/>
      <c r="L28" s="1"/>
      <c r="M28" s="1"/>
      <c r="N28" s="1"/>
      <c r="O28" s="99" t="s">
        <v>7</v>
      </c>
      <c r="P28" s="100" t="s">
        <v>7</v>
      </c>
      <c r="Q28" s="101"/>
      <c r="R28" s="10"/>
      <c r="S28" s="7"/>
    </row>
    <row r="29" spans="1:19" ht="17.850000000000001" customHeight="1" x14ac:dyDescent="0.2">
      <c r="A29" s="5"/>
      <c r="B29" s="1"/>
      <c r="C29" s="1"/>
      <c r="D29" s="1"/>
      <c r="E29" s="102" t="s">
        <v>7</v>
      </c>
      <c r="F29" s="11"/>
      <c r="G29" s="11"/>
      <c r="H29" s="11"/>
      <c r="I29" s="11"/>
      <c r="J29" s="12"/>
      <c r="K29" s="1"/>
      <c r="L29" s="1"/>
      <c r="M29" s="1"/>
      <c r="N29" s="1"/>
      <c r="O29" s="98"/>
      <c r="P29" s="98"/>
      <c r="Q29" s="98"/>
      <c r="R29" s="1"/>
      <c r="S29" s="7"/>
    </row>
    <row r="30" spans="1:19" ht="17.850000000000001" customHeight="1" x14ac:dyDescent="0.2">
      <c r="A30" s="5"/>
      <c r="B30" s="1"/>
      <c r="C30" s="1"/>
      <c r="D30" s="1"/>
      <c r="E30" s="98" t="s">
        <v>19</v>
      </c>
      <c r="F30" s="1"/>
      <c r="G30" s="1" t="s">
        <v>20</v>
      </c>
      <c r="H30" s="1"/>
      <c r="I30" s="1"/>
      <c r="J30" s="1"/>
      <c r="K30" s="1"/>
      <c r="L30" s="1"/>
      <c r="M30" s="1"/>
      <c r="N30" s="1"/>
      <c r="O30" s="98" t="s">
        <v>21</v>
      </c>
      <c r="P30" s="98"/>
      <c r="Q30" s="98"/>
      <c r="R30" s="13"/>
      <c r="S30" s="7"/>
    </row>
    <row r="31" spans="1:19" ht="17.850000000000001" customHeight="1" x14ac:dyDescent="0.2">
      <c r="A31" s="5"/>
      <c r="B31" s="1"/>
      <c r="C31" s="1"/>
      <c r="D31" s="1"/>
      <c r="E31" s="99" t="s">
        <v>7</v>
      </c>
      <c r="F31" s="1"/>
      <c r="G31" s="100" t="s">
        <v>95</v>
      </c>
      <c r="H31" s="14"/>
      <c r="I31" s="103"/>
      <c r="J31" s="1"/>
      <c r="K31" s="1"/>
      <c r="L31" s="1"/>
      <c r="M31" s="1"/>
      <c r="N31" s="1"/>
      <c r="O31" s="104" t="s">
        <v>139</v>
      </c>
      <c r="P31" s="98"/>
      <c r="Q31" s="98"/>
      <c r="R31" s="13"/>
      <c r="S31" s="7"/>
    </row>
    <row r="32" spans="1:19" ht="8.25" customHeight="1" x14ac:dyDescent="0.2">
      <c r="A32" s="15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7"/>
    </row>
    <row r="33" spans="1:19" ht="20.25" customHeight="1" x14ac:dyDescent="0.2">
      <c r="A33" s="18"/>
      <c r="B33" s="19"/>
      <c r="C33" s="19"/>
      <c r="D33" s="19"/>
      <c r="E33" s="20" t="s">
        <v>22</v>
      </c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21"/>
    </row>
    <row r="34" spans="1:19" ht="20.25" customHeight="1" x14ac:dyDescent="0.2">
      <c r="A34" s="22" t="s">
        <v>23</v>
      </c>
      <c r="B34" s="23"/>
      <c r="C34" s="23"/>
      <c r="D34" s="24"/>
      <c r="E34" s="25" t="s">
        <v>24</v>
      </c>
      <c r="F34" s="24"/>
      <c r="G34" s="25" t="s">
        <v>25</v>
      </c>
      <c r="H34" s="23"/>
      <c r="I34" s="24"/>
      <c r="J34" s="25" t="s">
        <v>26</v>
      </c>
      <c r="K34" s="23"/>
      <c r="L34" s="25" t="s">
        <v>27</v>
      </c>
      <c r="M34" s="23"/>
      <c r="N34" s="23"/>
      <c r="O34" s="24"/>
      <c r="P34" s="25" t="s">
        <v>28</v>
      </c>
      <c r="Q34" s="23"/>
      <c r="R34" s="23"/>
      <c r="S34" s="26"/>
    </row>
    <row r="35" spans="1:19" ht="20.25" customHeight="1" x14ac:dyDescent="0.2">
      <c r="A35" s="105"/>
      <c r="B35" s="106"/>
      <c r="C35" s="106"/>
      <c r="D35" s="107">
        <v>0</v>
      </c>
      <c r="E35" s="108">
        <f>IF(D35=0,0,R50/D35)</f>
        <v>0</v>
      </c>
      <c r="F35" s="109"/>
      <c r="G35" s="110"/>
      <c r="H35" s="106"/>
      <c r="I35" s="107">
        <v>0</v>
      </c>
      <c r="J35" s="108">
        <f>IF(I35=0,0,R50/I35)</f>
        <v>0</v>
      </c>
      <c r="K35" s="111"/>
      <c r="L35" s="110"/>
      <c r="M35" s="106"/>
      <c r="N35" s="106"/>
      <c r="O35" s="107">
        <v>0</v>
      </c>
      <c r="P35" s="110"/>
      <c r="Q35" s="106"/>
      <c r="R35" s="112">
        <f>IF(O35=0,0,R50/O35)</f>
        <v>0</v>
      </c>
      <c r="S35" s="113"/>
    </row>
    <row r="36" spans="1:19" ht="20.25" customHeight="1" x14ac:dyDescent="0.2">
      <c r="A36" s="18"/>
      <c r="B36" s="19"/>
      <c r="C36" s="19"/>
      <c r="D36" s="19"/>
      <c r="E36" s="20" t="s">
        <v>29</v>
      </c>
      <c r="F36" s="19"/>
      <c r="G36" s="19"/>
      <c r="H36" s="19"/>
      <c r="I36" s="19"/>
      <c r="J36" s="27" t="s">
        <v>30</v>
      </c>
      <c r="K36" s="19"/>
      <c r="L36" s="19"/>
      <c r="M36" s="19"/>
      <c r="N36" s="19"/>
      <c r="O36" s="19"/>
      <c r="P36" s="19"/>
      <c r="Q36" s="19"/>
      <c r="R36" s="19"/>
      <c r="S36" s="21"/>
    </row>
    <row r="37" spans="1:19" ht="20.25" customHeight="1" x14ac:dyDescent="0.2">
      <c r="A37" s="28" t="s">
        <v>31</v>
      </c>
      <c r="B37" s="29"/>
      <c r="C37" s="30" t="s">
        <v>32</v>
      </c>
      <c r="D37" s="31"/>
      <c r="E37" s="31"/>
      <c r="F37" s="32"/>
      <c r="G37" s="28" t="s">
        <v>33</v>
      </c>
      <c r="H37" s="33"/>
      <c r="I37" s="30" t="s">
        <v>34</v>
      </c>
      <c r="J37" s="31"/>
      <c r="K37" s="31"/>
      <c r="L37" s="28" t="s">
        <v>35</v>
      </c>
      <c r="M37" s="33"/>
      <c r="N37" s="30" t="s">
        <v>36</v>
      </c>
      <c r="O37" s="31"/>
      <c r="P37" s="31"/>
      <c r="Q37" s="31"/>
      <c r="R37" s="31"/>
      <c r="S37" s="32"/>
    </row>
    <row r="38" spans="1:19" ht="20.25" customHeight="1" x14ac:dyDescent="0.2">
      <c r="A38" s="34"/>
      <c r="B38" s="35" t="str">
        <f>Rekapitulace!A14</f>
        <v>KUCH</v>
      </c>
      <c r="C38" s="6"/>
      <c r="D38" s="36" t="s">
        <v>97</v>
      </c>
      <c r="E38" s="114">
        <f>Rekapitulace!C14</f>
        <v>0</v>
      </c>
      <c r="F38" s="37"/>
      <c r="G38" s="34">
        <v>10</v>
      </c>
      <c r="H38" s="38" t="s">
        <v>37</v>
      </c>
      <c r="I38" s="10"/>
      <c r="J38" s="115">
        <v>0</v>
      </c>
      <c r="K38" s="116"/>
      <c r="L38" s="34">
        <v>14</v>
      </c>
      <c r="M38" s="100" t="s">
        <v>38</v>
      </c>
      <c r="N38" s="14"/>
      <c r="O38" s="14"/>
      <c r="P38" s="117" t="str">
        <f>M52</f>
        <v>21</v>
      </c>
      <c r="Q38" s="118" t="s">
        <v>40</v>
      </c>
      <c r="R38" s="114">
        <v>0</v>
      </c>
      <c r="S38" s="39"/>
    </row>
    <row r="39" spans="1:19" ht="20.25" customHeight="1" x14ac:dyDescent="0.2">
      <c r="A39" s="34"/>
      <c r="B39" s="35" t="str">
        <f>Rekapitulace!A15</f>
        <v>SKL KNIH</v>
      </c>
      <c r="C39" s="6"/>
      <c r="D39" s="36" t="s">
        <v>97</v>
      </c>
      <c r="E39" s="114">
        <f>Rekapitulace!C15</f>
        <v>0</v>
      </c>
      <c r="F39" s="37"/>
      <c r="G39" s="34">
        <v>11</v>
      </c>
      <c r="H39" s="1" t="s">
        <v>41</v>
      </c>
      <c r="I39" s="36"/>
      <c r="J39" s="115">
        <v>0</v>
      </c>
      <c r="K39" s="116"/>
      <c r="L39" s="34">
        <v>15</v>
      </c>
      <c r="M39" s="100" t="s">
        <v>85</v>
      </c>
      <c r="N39" s="14"/>
      <c r="O39" s="14"/>
      <c r="P39" s="117" t="str">
        <f>M52</f>
        <v>21</v>
      </c>
      <c r="Q39" s="118" t="s">
        <v>40</v>
      </c>
      <c r="R39" s="114">
        <v>0</v>
      </c>
      <c r="S39" s="39"/>
    </row>
    <row r="40" spans="1:19" ht="20.25" customHeight="1" x14ac:dyDescent="0.2">
      <c r="A40" s="34"/>
      <c r="B40" s="35" t="str">
        <f>Rekapitulace!A16</f>
        <v>CHO 3.NP</v>
      </c>
      <c r="C40" s="6"/>
      <c r="D40" s="36" t="s">
        <v>97</v>
      </c>
      <c r="E40" s="114">
        <f>Rekapitulace!C16</f>
        <v>0</v>
      </c>
      <c r="F40" s="37"/>
      <c r="G40" s="34">
        <v>12</v>
      </c>
      <c r="H40" s="38" t="s">
        <v>42</v>
      </c>
      <c r="I40" s="10"/>
      <c r="J40" s="115">
        <v>0</v>
      </c>
      <c r="K40" s="116"/>
      <c r="L40" s="34">
        <v>16</v>
      </c>
      <c r="M40" s="100" t="s">
        <v>43</v>
      </c>
      <c r="N40" s="14"/>
      <c r="O40" s="14"/>
      <c r="P40" s="117" t="str">
        <f>M52</f>
        <v>21</v>
      </c>
      <c r="Q40" s="118" t="s">
        <v>40</v>
      </c>
      <c r="R40" s="114">
        <v>0</v>
      </c>
      <c r="S40" s="39"/>
    </row>
    <row r="41" spans="1:19" ht="20.25" customHeight="1" x14ac:dyDescent="0.2">
      <c r="A41" s="34"/>
      <c r="B41" s="35" t="str">
        <f>Rekapitulace!A17</f>
        <v>CHO 3.NP PC</v>
      </c>
      <c r="C41" s="6"/>
      <c r="D41" s="36" t="s">
        <v>97</v>
      </c>
      <c r="E41" s="114">
        <f>Rekapitulace!C17</f>
        <v>0</v>
      </c>
      <c r="F41" s="37"/>
      <c r="G41" s="34"/>
      <c r="H41" s="38"/>
      <c r="I41" s="10"/>
      <c r="J41" s="115"/>
      <c r="K41" s="116"/>
      <c r="L41" s="34">
        <v>17</v>
      </c>
      <c r="M41" s="100" t="s">
        <v>44</v>
      </c>
      <c r="N41" s="14"/>
      <c r="O41" s="14"/>
      <c r="P41" s="117" t="str">
        <f>M52</f>
        <v>21</v>
      </c>
      <c r="Q41" s="118" t="s">
        <v>40</v>
      </c>
      <c r="R41" s="114">
        <v>0</v>
      </c>
      <c r="S41" s="39"/>
    </row>
    <row r="42" spans="1:19" ht="20.25" customHeight="1" x14ac:dyDescent="0.2">
      <c r="A42" s="34"/>
      <c r="B42" s="35" t="str">
        <f>Rekapitulace!A18</f>
        <v>CHO KNIH</v>
      </c>
      <c r="C42" s="6"/>
      <c r="D42" s="36" t="s">
        <v>97</v>
      </c>
      <c r="E42" s="114">
        <f>Rekapitulace!C18</f>
        <v>0</v>
      </c>
      <c r="F42" s="68"/>
      <c r="G42" s="40"/>
      <c r="H42" s="14"/>
      <c r="I42" s="10"/>
      <c r="J42" s="119"/>
      <c r="K42" s="120"/>
      <c r="L42" s="34">
        <v>18</v>
      </c>
      <c r="M42" s="100" t="s">
        <v>45</v>
      </c>
      <c r="N42" s="14"/>
      <c r="O42" s="14"/>
      <c r="P42" s="117">
        <f>M54</f>
        <v>0</v>
      </c>
      <c r="Q42" s="118" t="s">
        <v>40</v>
      </c>
      <c r="R42" s="114">
        <v>0</v>
      </c>
      <c r="S42" s="7"/>
    </row>
    <row r="43" spans="1:19" ht="20.25" customHeight="1" x14ac:dyDescent="0.2">
      <c r="A43" s="34"/>
      <c r="B43" s="35" t="str">
        <f>Rekapitulace!A19</f>
        <v>INF</v>
      </c>
      <c r="C43" s="6"/>
      <c r="D43" s="36" t="s">
        <v>97</v>
      </c>
      <c r="E43" s="114">
        <f>Rekapitulace!C19</f>
        <v>0</v>
      </c>
      <c r="F43" s="68"/>
      <c r="G43" s="40"/>
      <c r="H43" s="14"/>
      <c r="I43" s="10"/>
      <c r="J43" s="119"/>
      <c r="K43" s="120"/>
      <c r="L43" s="34">
        <v>19</v>
      </c>
      <c r="M43" s="38" t="s">
        <v>46</v>
      </c>
      <c r="N43" s="14"/>
      <c r="O43" s="14"/>
      <c r="P43" s="14"/>
      <c r="Q43" s="10"/>
      <c r="R43" s="114">
        <v>0</v>
      </c>
      <c r="S43" s="7"/>
    </row>
    <row r="44" spans="1:19" ht="20.25" customHeight="1" x14ac:dyDescent="0.2">
      <c r="A44" s="34"/>
      <c r="B44" s="35"/>
      <c r="C44" s="6"/>
      <c r="D44" s="36"/>
      <c r="E44" s="114"/>
      <c r="F44" s="68"/>
      <c r="G44" s="40"/>
      <c r="H44" s="14"/>
      <c r="I44" s="10"/>
      <c r="J44" s="119"/>
      <c r="K44" s="120"/>
      <c r="L44" s="34"/>
      <c r="M44" s="38"/>
      <c r="N44" s="14"/>
      <c r="O44" s="14"/>
      <c r="P44" s="14"/>
      <c r="Q44" s="10"/>
      <c r="R44" s="114"/>
      <c r="S44" s="7"/>
    </row>
    <row r="45" spans="1:19" ht="20.25" customHeight="1" x14ac:dyDescent="0.2">
      <c r="A45" s="34"/>
      <c r="B45" s="35"/>
      <c r="C45" s="6"/>
      <c r="D45" s="36"/>
      <c r="E45" s="114"/>
      <c r="F45" s="68"/>
      <c r="G45" s="40"/>
      <c r="H45" s="14"/>
      <c r="I45" s="10"/>
      <c r="J45" s="120"/>
      <c r="K45" s="120"/>
      <c r="L45" s="34"/>
      <c r="M45" s="38"/>
      <c r="N45" s="14"/>
      <c r="O45" s="14"/>
      <c r="P45" s="14"/>
      <c r="Q45" s="10"/>
      <c r="R45" s="114"/>
      <c r="S45" s="7"/>
    </row>
    <row r="46" spans="1:19" ht="20.25" customHeight="1" x14ac:dyDescent="0.2">
      <c r="A46" s="34"/>
      <c r="B46" s="35"/>
      <c r="C46" s="6"/>
      <c r="D46" s="36"/>
      <c r="E46" s="114"/>
      <c r="F46" s="68"/>
      <c r="G46" s="40"/>
      <c r="H46" s="14"/>
      <c r="I46" s="10"/>
      <c r="J46" s="120"/>
      <c r="K46" s="120"/>
      <c r="L46" s="34"/>
      <c r="M46" s="38"/>
      <c r="N46" s="14"/>
      <c r="O46" s="14"/>
      <c r="P46" s="14"/>
      <c r="Q46" s="10"/>
      <c r="R46" s="114"/>
      <c r="S46" s="7"/>
    </row>
    <row r="47" spans="1:19" ht="20.25" customHeight="1" x14ac:dyDescent="0.2">
      <c r="A47" s="34">
        <v>9</v>
      </c>
      <c r="B47" s="41" t="s">
        <v>81</v>
      </c>
      <c r="C47" s="14"/>
      <c r="D47" s="10"/>
      <c r="E47" s="121">
        <f>SUM(E38:E46)</f>
        <v>0</v>
      </c>
      <c r="F47" s="42"/>
      <c r="G47" s="34">
        <v>13</v>
      </c>
      <c r="H47" s="41" t="s">
        <v>82</v>
      </c>
      <c r="I47" s="10"/>
      <c r="J47" s="122">
        <f>SUM(J38:J41)</f>
        <v>0</v>
      </c>
      <c r="K47" s="123"/>
      <c r="L47" s="34">
        <v>20</v>
      </c>
      <c r="M47" s="35" t="s">
        <v>83</v>
      </c>
      <c r="N47" s="9"/>
      <c r="O47" s="9"/>
      <c r="P47" s="9"/>
      <c r="Q47" s="43"/>
      <c r="R47" s="121">
        <f>SUM(R38:R43)</f>
        <v>0</v>
      </c>
      <c r="S47" s="21"/>
    </row>
    <row r="48" spans="1:19" ht="20.25" customHeight="1" x14ac:dyDescent="0.2">
      <c r="A48" s="44">
        <v>21</v>
      </c>
      <c r="B48" s="45" t="s">
        <v>47</v>
      </c>
      <c r="C48" s="46"/>
      <c r="D48" s="47"/>
      <c r="E48" s="124">
        <v>0</v>
      </c>
      <c r="F48" s="48"/>
      <c r="G48" s="44">
        <v>22</v>
      </c>
      <c r="H48" s="45" t="s">
        <v>48</v>
      </c>
      <c r="I48" s="47"/>
      <c r="J48" s="125">
        <v>0</v>
      </c>
      <c r="K48" s="126" t="str">
        <f>M52</f>
        <v>21</v>
      </c>
      <c r="L48" s="44">
        <v>23</v>
      </c>
      <c r="M48" s="45" t="s">
        <v>49</v>
      </c>
      <c r="N48" s="46"/>
      <c r="O48" s="46"/>
      <c r="P48" s="46"/>
      <c r="Q48" s="47"/>
      <c r="R48" s="124">
        <v>0</v>
      </c>
      <c r="S48" s="17"/>
    </row>
    <row r="49" spans="1:19" ht="20.25" customHeight="1" x14ac:dyDescent="0.2">
      <c r="A49" s="49" t="s">
        <v>17</v>
      </c>
      <c r="B49" s="3"/>
      <c r="C49" s="3"/>
      <c r="D49" s="3"/>
      <c r="E49" s="3"/>
      <c r="F49" s="50"/>
      <c r="G49" s="51"/>
      <c r="H49" s="3"/>
      <c r="I49" s="3"/>
      <c r="J49" s="3"/>
      <c r="K49" s="3"/>
      <c r="L49" s="52" t="s">
        <v>50</v>
      </c>
      <c r="M49" s="24"/>
      <c r="N49" s="30" t="s">
        <v>51</v>
      </c>
      <c r="O49" s="23"/>
      <c r="P49" s="23"/>
      <c r="Q49" s="23"/>
      <c r="R49" s="23"/>
      <c r="S49" s="26"/>
    </row>
    <row r="50" spans="1:19" ht="20.25" customHeight="1" x14ac:dyDescent="0.2">
      <c r="A50" s="5"/>
      <c r="B50" s="1"/>
      <c r="C50" s="1"/>
      <c r="D50" s="1"/>
      <c r="E50" s="1"/>
      <c r="F50" s="8"/>
      <c r="G50" s="53"/>
      <c r="H50" s="1"/>
      <c r="I50" s="1"/>
      <c r="J50" s="1"/>
      <c r="K50" s="1"/>
      <c r="L50" s="34">
        <v>24</v>
      </c>
      <c r="M50" s="38" t="s">
        <v>84</v>
      </c>
      <c r="N50" s="14"/>
      <c r="O50" s="14"/>
      <c r="P50" s="14"/>
      <c r="Q50" s="39"/>
      <c r="R50" s="121">
        <f>ROUND(E47+J47+R47+E48+J48+R48,2)</f>
        <v>0</v>
      </c>
      <c r="S50" s="54">
        <f>E47+J47+R47+E48+J48+R48</f>
        <v>0</v>
      </c>
    </row>
    <row r="51" spans="1:19" ht="20.25" customHeight="1" x14ac:dyDescent="0.2">
      <c r="A51" s="55" t="s">
        <v>52</v>
      </c>
      <c r="B51" s="11"/>
      <c r="C51" s="11"/>
      <c r="D51" s="11"/>
      <c r="E51" s="11"/>
      <c r="F51" s="12"/>
      <c r="G51" s="56" t="s">
        <v>53</v>
      </c>
      <c r="H51" s="11"/>
      <c r="I51" s="11"/>
      <c r="J51" s="11"/>
      <c r="K51" s="11"/>
      <c r="L51" s="34">
        <v>25</v>
      </c>
      <c r="M51" s="127">
        <v>12</v>
      </c>
      <c r="N51" s="12" t="s">
        <v>40</v>
      </c>
      <c r="O51" s="128">
        <f>ROUND(R50-O52,2)</f>
        <v>0</v>
      </c>
      <c r="P51" s="14" t="s">
        <v>54</v>
      </c>
      <c r="Q51" s="10"/>
      <c r="R51" s="129">
        <f>ROUND(O51*M51/100,2)</f>
        <v>0</v>
      </c>
      <c r="S51" s="57">
        <f>O51*M51/100</f>
        <v>0</v>
      </c>
    </row>
    <row r="52" spans="1:19" ht="20.25" customHeight="1" thickBot="1" x14ac:dyDescent="0.25">
      <c r="A52" s="58" t="s">
        <v>16</v>
      </c>
      <c r="B52" s="9"/>
      <c r="C52" s="9"/>
      <c r="D52" s="9"/>
      <c r="E52" s="9"/>
      <c r="F52" s="6"/>
      <c r="G52" s="59"/>
      <c r="H52" s="9"/>
      <c r="I52" s="9"/>
      <c r="J52" s="9"/>
      <c r="K52" s="9"/>
      <c r="L52" s="34">
        <v>26</v>
      </c>
      <c r="M52" s="130" t="s">
        <v>39</v>
      </c>
      <c r="N52" s="10" t="s">
        <v>40</v>
      </c>
      <c r="O52" s="128">
        <f>R50</f>
        <v>0</v>
      </c>
      <c r="P52" s="14" t="s">
        <v>54</v>
      </c>
      <c r="Q52" s="10"/>
      <c r="R52" s="114">
        <f>ROUND(O52*M52/100,2)</f>
        <v>0</v>
      </c>
      <c r="S52" s="60">
        <f>O52*M52/100</f>
        <v>0</v>
      </c>
    </row>
    <row r="53" spans="1:19" ht="20.25" customHeight="1" thickBot="1" x14ac:dyDescent="0.25">
      <c r="A53" s="5"/>
      <c r="B53" s="1"/>
      <c r="C53" s="1"/>
      <c r="D53" s="1"/>
      <c r="E53" s="1"/>
      <c r="F53" s="8"/>
      <c r="G53" s="53"/>
      <c r="H53" s="1"/>
      <c r="I53" s="1"/>
      <c r="J53" s="1"/>
      <c r="K53" s="1"/>
      <c r="L53" s="44">
        <v>27</v>
      </c>
      <c r="M53" s="61" t="s">
        <v>86</v>
      </c>
      <c r="N53" s="46"/>
      <c r="O53" s="46"/>
      <c r="P53" s="46"/>
      <c r="Q53" s="62"/>
      <c r="R53" s="131">
        <f>R50+R51+R52</f>
        <v>0</v>
      </c>
      <c r="S53" s="63"/>
    </row>
    <row r="54" spans="1:19" ht="20.25" customHeight="1" x14ac:dyDescent="0.2">
      <c r="A54" s="55" t="s">
        <v>52</v>
      </c>
      <c r="B54" s="11"/>
      <c r="C54" s="11"/>
      <c r="D54" s="11"/>
      <c r="E54" s="11"/>
      <c r="F54" s="12"/>
      <c r="G54" s="56" t="s">
        <v>53</v>
      </c>
      <c r="H54" s="11"/>
      <c r="I54" s="11"/>
      <c r="J54" s="11"/>
      <c r="K54" s="11"/>
      <c r="L54" s="52" t="s">
        <v>55</v>
      </c>
      <c r="M54" s="24"/>
      <c r="N54" s="30" t="s">
        <v>56</v>
      </c>
      <c r="O54" s="23"/>
      <c r="P54" s="23"/>
      <c r="Q54" s="23"/>
      <c r="R54" s="132"/>
      <c r="S54" s="26"/>
    </row>
    <row r="55" spans="1:19" ht="20.25" customHeight="1" x14ac:dyDescent="0.2">
      <c r="A55" s="58" t="s">
        <v>18</v>
      </c>
      <c r="B55" s="9"/>
      <c r="C55" s="9"/>
      <c r="D55" s="9"/>
      <c r="E55" s="9"/>
      <c r="F55" s="6"/>
      <c r="G55" s="59"/>
      <c r="H55" s="9"/>
      <c r="I55" s="9"/>
      <c r="J55" s="9"/>
      <c r="K55" s="9"/>
      <c r="L55" s="34">
        <v>28</v>
      </c>
      <c r="M55" s="38" t="s">
        <v>57</v>
      </c>
      <c r="N55" s="14"/>
      <c r="O55" s="14"/>
      <c r="P55" s="14"/>
      <c r="Q55" s="10"/>
      <c r="R55" s="114">
        <v>0</v>
      </c>
      <c r="S55" s="39"/>
    </row>
    <row r="56" spans="1:19" ht="20.25" customHeight="1" x14ac:dyDescent="0.2">
      <c r="A56" s="5"/>
      <c r="B56" s="1"/>
      <c r="C56" s="1"/>
      <c r="D56" s="1"/>
      <c r="E56" s="1"/>
      <c r="F56" s="8"/>
      <c r="G56" s="53"/>
      <c r="H56" s="1"/>
      <c r="I56" s="1"/>
      <c r="J56" s="1"/>
      <c r="K56" s="1"/>
      <c r="L56" s="34">
        <v>29</v>
      </c>
      <c r="M56" s="38" t="s">
        <v>58</v>
      </c>
      <c r="N56" s="14"/>
      <c r="O56" s="14"/>
      <c r="P56" s="14"/>
      <c r="Q56" s="10"/>
      <c r="R56" s="114">
        <v>0</v>
      </c>
      <c r="S56" s="39"/>
    </row>
    <row r="57" spans="1:19" ht="20.25" customHeight="1" x14ac:dyDescent="0.2">
      <c r="A57" s="64" t="s">
        <v>52</v>
      </c>
      <c r="B57" s="16"/>
      <c r="C57" s="16"/>
      <c r="D57" s="16"/>
      <c r="E57" s="16"/>
      <c r="F57" s="65"/>
      <c r="G57" s="66" t="s">
        <v>53</v>
      </c>
      <c r="H57" s="16"/>
      <c r="I57" s="16"/>
      <c r="J57" s="16"/>
      <c r="K57" s="16"/>
      <c r="L57" s="44">
        <v>30</v>
      </c>
      <c r="M57" s="45" t="s">
        <v>59</v>
      </c>
      <c r="N57" s="46"/>
      <c r="O57" s="46"/>
      <c r="P57" s="46"/>
      <c r="Q57" s="47"/>
      <c r="R57" s="108">
        <v>0</v>
      </c>
      <c r="S57" s="67"/>
    </row>
    <row r="60" spans="1:19" ht="27" customHeight="1" x14ac:dyDescent="0.2">
      <c r="A60" s="211"/>
      <c r="B60" s="211"/>
      <c r="C60" s="211"/>
      <c r="D60" s="211"/>
      <c r="E60" s="211"/>
      <c r="F60" s="211"/>
      <c r="G60" s="211"/>
      <c r="H60" s="211"/>
      <c r="I60" s="211"/>
      <c r="J60" s="211"/>
      <c r="K60" s="211"/>
      <c r="L60" s="211"/>
      <c r="M60" s="211"/>
      <c r="N60" s="211"/>
      <c r="O60" s="211"/>
      <c r="P60" s="211"/>
      <c r="Q60" s="211"/>
      <c r="R60" s="211"/>
    </row>
  </sheetData>
  <sheetProtection formatCells="0" formatColumns="0" formatRows="0" insertColumns="0" insertRows="0" insertHyperlinks="0" deleteColumns="0" deleteRows="0" sort="0" autoFilter="0" pivotTables="0"/>
  <customSheetViews>
    <customSheetView guid="{D6CFA044-0C8C-4ECE-96A2-AFF3DD5E0425}" showGridLines="0" fitToPage="1" hiddenRows="1" topLeftCell="A2">
      <selection activeCell="U30" sqref="U30"/>
      <pageMargins left="0.59055118110236227" right="0.59055118110236227" top="0.9055118110236221" bottom="0.9055118110236221" header="0.51181102362204722" footer="0.51181102362204722"/>
      <printOptions horizontalCentered="1" verticalCentered="1"/>
      <pageSetup paperSize="9" scale="94" orientation="portrait" errors="blank" horizontalDpi="200" verticalDpi="200" r:id="rId1"/>
      <headerFooter alignWithMargins="0">
        <oddFooter>&amp;A</oddFooter>
      </headerFooter>
    </customSheetView>
    <customSheetView guid="{82B4F4D9-5370-4303-A97E-2A49E01AF629}" showGridLines="0" fitToPage="1" hiddenRows="1" topLeftCell="A2">
      <selection activeCell="U30" sqref="U30"/>
      <pageMargins left="0.59055118110236227" right="0.59055118110236227" top="0.9055118110236221" bottom="0.9055118110236221" header="0.51181102362204722" footer="0.51181102362204722"/>
      <printOptions horizontalCentered="1" verticalCentered="1"/>
      <pageSetup paperSize="9" scale="94" orientation="portrait" errors="blank" horizontalDpi="200" verticalDpi="200" r:id="rId2"/>
      <headerFooter alignWithMargins="0">
        <oddFooter>&amp;A</oddFooter>
      </headerFooter>
    </customSheetView>
    <customSheetView guid="{65E3123D-ED26-44E3-A414-09EEEF825484}" showGridLines="0" fitToPage="1" hiddenRows="1" topLeftCell="A2">
      <selection activeCell="U30" sqref="U30"/>
      <pageMargins left="0.59055118110236227" right="0.59055118110236227" top="0.9055118110236221" bottom="0.9055118110236221" header="0.51181102362204722" footer="0.51181102362204722"/>
      <printOptions horizontalCentered="1" verticalCentered="1"/>
      <pageSetup paperSize="9" scale="94" orientation="portrait" errors="blank" horizontalDpi="200" verticalDpi="200" r:id="rId3"/>
      <headerFooter alignWithMargins="0">
        <oddFooter>&amp;A</oddFooter>
      </headerFooter>
    </customSheetView>
  </customSheetViews>
  <mergeCells count="6">
    <mergeCell ref="E5:J5"/>
    <mergeCell ref="E7:J7"/>
    <mergeCell ref="E9:J9"/>
    <mergeCell ref="P9:R9"/>
    <mergeCell ref="A60:R60"/>
    <mergeCell ref="E26:J26"/>
  </mergeCells>
  <printOptions horizontalCentered="1" verticalCentered="1"/>
  <pageMargins left="0.59055118110236227" right="0.59055118110236227" top="0.9055118110236221" bottom="0.9055118110236221" header="0.51181102362204722" footer="0.51181102362204722"/>
  <pageSetup paperSize="9" scale="31" orientation="portrait" errors="blank" horizontalDpi="200" verticalDpi="200" r:id="rId4"/>
  <headerFooter alignWithMargins="0">
    <oddFooter>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A1:D20"/>
  <sheetViews>
    <sheetView showGridLines="0" topLeftCell="A5" workbookViewId="0">
      <selection activeCell="B22" sqref="B22"/>
    </sheetView>
  </sheetViews>
  <sheetFormatPr defaultColWidth="9.140625" defaultRowHeight="11.25" x14ac:dyDescent="0.2"/>
  <cols>
    <col min="1" max="1" width="11.7109375" style="148" customWidth="1"/>
    <col min="2" max="2" width="62.85546875" style="148" customWidth="1"/>
    <col min="3" max="3" width="13.5703125" style="148" customWidth="1"/>
    <col min="4" max="4" width="9.140625" style="149"/>
    <col min="5" max="16384" width="9.140625" style="148"/>
  </cols>
  <sheetData>
    <row r="1" spans="1:4" s="80" customFormat="1" ht="18" x14ac:dyDescent="0.25">
      <c r="A1" s="71" t="s">
        <v>77</v>
      </c>
      <c r="B1" s="78"/>
      <c r="C1" s="78"/>
      <c r="D1" s="79"/>
    </row>
    <row r="2" spans="1:4" s="80" customFormat="1" ht="12.75" x14ac:dyDescent="0.2">
      <c r="A2" s="72" t="s">
        <v>60</v>
      </c>
      <c r="B2" s="74" t="str">
        <f>'Krycí list'!E5</f>
        <v>Rozšíření projektu o doplňující vybavení</v>
      </c>
      <c r="C2" s="81"/>
      <c r="D2" s="79"/>
    </row>
    <row r="3" spans="1:4" s="80" customFormat="1" ht="12.75" x14ac:dyDescent="0.2">
      <c r="A3" s="72" t="s">
        <v>61</v>
      </c>
      <c r="B3" s="74" t="str">
        <f>'Krycí list'!E7</f>
        <v>Základní škola Čáslav, Sadová 1756, okres Kutná Hora</v>
      </c>
      <c r="C3" s="82"/>
      <c r="D3" s="79"/>
    </row>
    <row r="4" spans="1:4" s="80" customFormat="1" ht="12.75" x14ac:dyDescent="0.2">
      <c r="A4" s="72" t="s">
        <v>62</v>
      </c>
      <c r="B4" s="74" t="str">
        <f>'Krycí list'!E9</f>
        <v>OCENĚNÝ SOUPIS PRACÍ A DODÁVEK A SLUŽEB</v>
      </c>
      <c r="C4" s="82"/>
      <c r="D4" s="79"/>
    </row>
    <row r="5" spans="1:4" s="80" customFormat="1" ht="12.75" x14ac:dyDescent="0.2">
      <c r="A5" s="73" t="s">
        <v>63</v>
      </c>
      <c r="B5" s="74" t="str">
        <f>'Krycí list'!P5</f>
        <v xml:space="preserve"> </v>
      </c>
      <c r="C5" s="82"/>
      <c r="D5" s="79"/>
    </row>
    <row r="6" spans="1:4" s="80" customFormat="1" ht="6" customHeight="1" x14ac:dyDescent="0.2">
      <c r="A6" s="73"/>
      <c r="B6" s="74"/>
      <c r="C6" s="82"/>
      <c r="D6" s="79"/>
    </row>
    <row r="7" spans="1:4" s="80" customFormat="1" ht="12.75" x14ac:dyDescent="0.2">
      <c r="A7" s="83" t="s">
        <v>64</v>
      </c>
      <c r="B7" s="74" t="str">
        <f>'Krycí list'!E26</f>
        <v>Město Čáslav, nám. Jana Žižky z Trocnova 1/1, Čáslav-Staré Město, 286 01 Čáslav</v>
      </c>
      <c r="C7" s="82"/>
      <c r="D7" s="79"/>
    </row>
    <row r="8" spans="1:4" s="80" customFormat="1" ht="12.75" x14ac:dyDescent="0.2">
      <c r="A8" s="83" t="s">
        <v>65</v>
      </c>
      <c r="B8" s="74" t="str">
        <f>'Krycí list'!E28</f>
        <v xml:space="preserve"> </v>
      </c>
      <c r="C8" s="82"/>
      <c r="D8" s="79"/>
    </row>
    <row r="9" spans="1:4" s="80" customFormat="1" ht="12.75" x14ac:dyDescent="0.2">
      <c r="A9" s="83" t="s">
        <v>66</v>
      </c>
      <c r="B9" s="75" t="str">
        <f>'Krycí list'!O31</f>
        <v>09/2025</v>
      </c>
      <c r="C9" s="82"/>
      <c r="D9" s="79"/>
    </row>
    <row r="10" spans="1:4" s="80" customFormat="1" ht="6.75" customHeight="1" x14ac:dyDescent="0.2">
      <c r="A10" s="78"/>
      <c r="B10" s="78"/>
      <c r="C10" s="78"/>
      <c r="D10" s="79"/>
    </row>
    <row r="11" spans="1:4" s="80" customFormat="1" ht="12.75" x14ac:dyDescent="0.2">
      <c r="A11" s="76" t="s">
        <v>67</v>
      </c>
      <c r="B11" s="69" t="s">
        <v>68</v>
      </c>
      <c r="C11" s="84" t="s">
        <v>69</v>
      </c>
      <c r="D11" s="79"/>
    </row>
    <row r="12" spans="1:4" s="80" customFormat="1" ht="12.75" x14ac:dyDescent="0.2">
      <c r="A12" s="77">
        <v>1</v>
      </c>
      <c r="B12" s="70">
        <v>2</v>
      </c>
      <c r="C12" s="85">
        <v>3</v>
      </c>
      <c r="D12" s="79"/>
    </row>
    <row r="13" spans="1:4" s="80" customFormat="1" ht="4.5" customHeight="1" x14ac:dyDescent="0.2">
      <c r="A13" s="86"/>
      <c r="B13" s="87"/>
      <c r="C13" s="87"/>
      <c r="D13" s="79"/>
    </row>
    <row r="14" spans="1:4" x14ac:dyDescent="0.2">
      <c r="A14" s="156" t="s">
        <v>133</v>
      </c>
      <c r="B14" s="157" t="str">
        <f>'Nábytek - Cvičná kuchyň'!E14</f>
        <v>Nábytek</v>
      </c>
      <c r="C14" s="158">
        <f>'Nábytek - Cvičná kuchyň'!I14</f>
        <v>0</v>
      </c>
    </row>
    <row r="15" spans="1:4" x14ac:dyDescent="0.2">
      <c r="A15" s="156" t="s">
        <v>138</v>
      </c>
      <c r="B15" s="157" t="str">
        <f>'Nábytek - Sklad knihovna'!E14</f>
        <v>Nábytek</v>
      </c>
      <c r="C15" s="158">
        <f>'Nábytek - Sklad knihovna'!I14</f>
        <v>0</v>
      </c>
    </row>
    <row r="16" spans="1:4" x14ac:dyDescent="0.2">
      <c r="A16" s="156" t="s">
        <v>134</v>
      </c>
      <c r="B16" s="157" t="str">
        <f>'Nábytek - 3.NP Chodba'!E14</f>
        <v>Nábytek</v>
      </c>
      <c r="C16" s="158">
        <f>'Nábytek - 3.NP Chodba'!I14</f>
        <v>0</v>
      </c>
    </row>
    <row r="17" spans="1:3" x14ac:dyDescent="0.2">
      <c r="A17" s="156" t="s">
        <v>135</v>
      </c>
      <c r="B17" s="157" t="str">
        <f>'Nábytek - 3.NP Chodba PC'!E14</f>
        <v>Nábytek</v>
      </c>
      <c r="C17" s="158">
        <f>'Nábytek - 3.NP Chodba PC'!I14</f>
        <v>0</v>
      </c>
    </row>
    <row r="18" spans="1:3" x14ac:dyDescent="0.2">
      <c r="A18" s="156" t="s">
        <v>136</v>
      </c>
      <c r="B18" s="157" t="str">
        <f>'Nábytek - 2.NP Chodba Knihovna'!E14</f>
        <v>Nábytek</v>
      </c>
      <c r="C18" s="158">
        <f>'Nábytek - 2.NP Chodba Knihovna'!I14</f>
        <v>0</v>
      </c>
    </row>
    <row r="19" spans="1:3" x14ac:dyDescent="0.2">
      <c r="A19" s="156" t="s">
        <v>137</v>
      </c>
      <c r="B19" s="157" t="str">
        <f>'Nábytek - Informatika'!E14</f>
        <v>Nábytek</v>
      </c>
      <c r="C19" s="158">
        <f>'Nábytek - Informatika'!I14</f>
        <v>0</v>
      </c>
    </row>
    <row r="20" spans="1:3" x14ac:dyDescent="0.2">
      <c r="A20" s="159"/>
      <c r="B20" s="160" t="s">
        <v>91</v>
      </c>
      <c r="C20" s="161">
        <f>SUM(C14:C19)</f>
        <v>0</v>
      </c>
    </row>
  </sheetData>
  <sheetProtection formatCells="0" formatColumns="0" formatRows="0" insertColumns="0" insertRows="0" insertHyperlinks="0" deleteColumns="0" deleteRows="0" sort="0" autoFilter="0" pivotTables="0"/>
  <customSheetViews>
    <customSheetView guid="{D6CFA044-0C8C-4ECE-96A2-AFF3DD5E0425}" showPageBreaks="1" showGridLines="0" fitToPage="1" hiddenColumns="1">
      <selection activeCell="B43" sqref="B43"/>
      <pageMargins left="1.1023622047244095" right="1.1023622047244095" top="0.78740157480314965" bottom="0.78740157480314965" header="0.51181102362204722" footer="0.51181102362204722"/>
      <printOptions horizontalCentered="1"/>
      <pageSetup paperSize="9" scale="89" fitToHeight="999" orientation="portrait" errors="blank" horizontalDpi="8189" verticalDpi="8189" r:id="rId1"/>
      <headerFooter alignWithMargins="0"/>
    </customSheetView>
    <customSheetView guid="{82B4F4D9-5370-4303-A97E-2A49E01AF629}" showGridLines="0" fitToPage="1" hiddenColumns="1">
      <selection activeCell="B43" sqref="B43"/>
      <pageMargins left="1.1023622047244095" right="1.1023622047244095" top="0.78740157480314965" bottom="0.78740157480314965" header="0.51181102362204722" footer="0.51181102362204722"/>
      <printOptions horizontalCentered="1"/>
      <pageSetup paperSize="9" scale="89" fitToHeight="999" orientation="portrait" errors="blank" horizontalDpi="8189" verticalDpi="8189" r:id="rId2"/>
      <headerFooter alignWithMargins="0"/>
    </customSheetView>
    <customSheetView guid="{65E3123D-ED26-44E3-A414-09EEEF825484}" showGridLines="0" fitToPage="1" hiddenColumns="1">
      <selection activeCell="B43" sqref="B43"/>
      <pageMargins left="1.1023622047244095" right="1.1023622047244095" top="0.78740157480314965" bottom="0.78740157480314965" header="0.51181102362204722" footer="0.51181102362204722"/>
      <printOptions horizontalCentered="1"/>
      <pageSetup paperSize="9" scale="89" fitToHeight="999" orientation="portrait" errors="blank" horizontalDpi="8189" verticalDpi="8189" r:id="rId3"/>
      <headerFooter alignWithMargins="0"/>
    </customSheetView>
  </customSheetViews>
  <printOptions horizontalCentered="1"/>
  <pageMargins left="1.1023622047244095" right="1.1023622047244095" top="0.78740157480314965" bottom="0.78740157480314965" header="0.51181102362204722" footer="0.51181102362204722"/>
  <pageSetup paperSize="9" scale="89" fitToHeight="999" orientation="portrait" errors="blank" horizontalDpi="8189" verticalDpi="8189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54DCD-72CB-4F14-A5EB-7545FD619326}">
  <sheetPr codeName="List6">
    <pageSetUpPr fitToPage="1"/>
  </sheetPr>
  <dimension ref="A1:M18"/>
  <sheetViews>
    <sheetView showGridLines="0" zoomScaleNormal="100" workbookViewId="0">
      <selection activeCell="E16" sqref="E16"/>
    </sheetView>
  </sheetViews>
  <sheetFormatPr defaultColWidth="9.140625" defaultRowHeight="12.75" x14ac:dyDescent="0.2"/>
  <cols>
    <col min="1" max="1" width="5.5703125" style="177" customWidth="1"/>
    <col min="2" max="2" width="4.42578125" style="180" customWidth="1"/>
    <col min="3" max="3" width="6" style="180" customWidth="1"/>
    <col min="4" max="4" width="12.7109375" style="188" customWidth="1"/>
    <col min="5" max="5" width="94.28515625" style="155" customWidth="1"/>
    <col min="6" max="6" width="7.7109375" style="180" customWidth="1"/>
    <col min="7" max="7" width="9.85546875" style="177" customWidth="1"/>
    <col min="8" max="8" width="13.140625" style="177" customWidth="1"/>
    <col min="9" max="9" width="15.5703125" style="177" customWidth="1"/>
    <col min="10" max="10" width="9.140625" style="177"/>
    <col min="11" max="12" width="28.7109375" style="167" customWidth="1"/>
    <col min="13" max="16384" width="9.140625" style="80"/>
  </cols>
  <sheetData>
    <row r="1" spans="1:13" s="167" customFormat="1" ht="18" x14ac:dyDescent="0.2">
      <c r="A1" s="194" t="s">
        <v>94</v>
      </c>
      <c r="B1" s="195"/>
      <c r="C1" s="195"/>
      <c r="D1" s="182"/>
      <c r="E1" s="182"/>
      <c r="F1" s="195"/>
      <c r="G1" s="195"/>
      <c r="H1" s="195"/>
      <c r="I1" s="195"/>
    </row>
    <row r="2" spans="1:13" s="167" customFormat="1" x14ac:dyDescent="0.2">
      <c r="A2" s="196" t="s">
        <v>60</v>
      </c>
      <c r="B2" s="195"/>
      <c r="C2" s="134" t="str">
        <f>'Krycí list'!E5</f>
        <v>Rozšíření projektu o doplňující vybavení</v>
      </c>
      <c r="D2" s="183"/>
      <c r="E2" s="183"/>
      <c r="F2" s="195"/>
      <c r="G2" s="195"/>
      <c r="H2" s="195"/>
      <c r="I2" s="195"/>
    </row>
    <row r="3" spans="1:13" s="167" customFormat="1" x14ac:dyDescent="0.2">
      <c r="A3" s="196" t="s">
        <v>61</v>
      </c>
      <c r="B3" s="195"/>
      <c r="C3" s="212" t="str">
        <f>'Krycí list'!E7</f>
        <v>Základní škola Čáslav, Sadová 1756, okres Kutná Hora</v>
      </c>
      <c r="D3" s="213"/>
      <c r="E3" s="213"/>
      <c r="F3" s="195"/>
      <c r="G3" s="195"/>
      <c r="H3" s="195"/>
      <c r="I3" s="134"/>
    </row>
    <row r="4" spans="1:13" s="167" customFormat="1" x14ac:dyDescent="0.2">
      <c r="A4" s="196" t="s">
        <v>62</v>
      </c>
      <c r="B4" s="195"/>
      <c r="C4" s="134" t="str">
        <f>'Krycí list'!E9</f>
        <v>OCENĚNÝ SOUPIS PRACÍ A DODÁVEK A SLUŽEB</v>
      </c>
      <c r="D4" s="183"/>
      <c r="E4" s="183"/>
      <c r="F4" s="195"/>
      <c r="G4" s="195"/>
      <c r="H4" s="195"/>
      <c r="I4" s="134"/>
    </row>
    <row r="5" spans="1:13" s="167" customFormat="1" x14ac:dyDescent="0.2">
      <c r="A5" s="195" t="s">
        <v>70</v>
      </c>
      <c r="B5" s="195"/>
      <c r="C5" s="134" t="str">
        <f>'Krycí list'!P5</f>
        <v xml:space="preserve"> </v>
      </c>
      <c r="D5" s="183"/>
      <c r="E5" s="183"/>
      <c r="F5" s="195"/>
      <c r="G5" s="195"/>
      <c r="H5" s="195"/>
      <c r="I5" s="134"/>
    </row>
    <row r="6" spans="1:13" s="167" customFormat="1" x14ac:dyDescent="0.2">
      <c r="A6" s="195"/>
      <c r="B6" s="195"/>
      <c r="C6" s="134"/>
      <c r="D6" s="183"/>
      <c r="E6" s="183"/>
      <c r="F6" s="195"/>
      <c r="G6" s="195"/>
      <c r="H6" s="195"/>
      <c r="I6" s="134"/>
    </row>
    <row r="7" spans="1:13" s="167" customFormat="1" x14ac:dyDescent="0.2">
      <c r="A7" s="195" t="s">
        <v>64</v>
      </c>
      <c r="B7" s="195"/>
      <c r="C7" s="212" t="str">
        <f>'Krycí list'!E26</f>
        <v>Město Čáslav, nám. Jana Žižky z Trocnova 1/1, Čáslav-Staré Město, 286 01 Čáslav</v>
      </c>
      <c r="D7" s="213"/>
      <c r="E7" s="213"/>
      <c r="F7" s="195"/>
      <c r="G7" s="195"/>
      <c r="H7" s="195"/>
      <c r="I7" s="134"/>
    </row>
    <row r="8" spans="1:13" s="167" customFormat="1" x14ac:dyDescent="0.2">
      <c r="A8" s="195" t="s">
        <v>65</v>
      </c>
      <c r="B8" s="195"/>
      <c r="C8" s="212" t="str">
        <f>'Krycí list'!E28</f>
        <v xml:space="preserve"> </v>
      </c>
      <c r="D8" s="213"/>
      <c r="E8" s="183"/>
      <c r="F8" s="195"/>
      <c r="G8" s="195"/>
      <c r="H8" s="195"/>
      <c r="I8" s="134"/>
    </row>
    <row r="9" spans="1:13" s="167" customFormat="1" x14ac:dyDescent="0.2">
      <c r="A9" s="195" t="s">
        <v>66</v>
      </c>
      <c r="B9" s="195"/>
      <c r="C9" s="214" t="str">
        <f>'Krycí list'!O31</f>
        <v>09/2025</v>
      </c>
      <c r="D9" s="213"/>
      <c r="E9" s="183"/>
      <c r="F9" s="195"/>
      <c r="G9" s="195"/>
      <c r="H9" s="195"/>
      <c r="I9" s="134"/>
    </row>
    <row r="10" spans="1:13" s="167" customFormat="1" x14ac:dyDescent="0.2">
      <c r="A10" s="195"/>
      <c r="B10" s="195"/>
      <c r="C10" s="195"/>
      <c r="D10" s="182"/>
      <c r="E10" s="182"/>
      <c r="F10" s="195"/>
      <c r="G10" s="195"/>
      <c r="H10" s="195"/>
      <c r="I10" s="195"/>
    </row>
    <row r="11" spans="1:13" s="192" customFormat="1" ht="50.25" customHeight="1" x14ac:dyDescent="0.2">
      <c r="A11" s="174" t="s">
        <v>71</v>
      </c>
      <c r="B11" s="135" t="s">
        <v>72</v>
      </c>
      <c r="C11" s="135" t="s">
        <v>73</v>
      </c>
      <c r="D11" s="135" t="s">
        <v>90</v>
      </c>
      <c r="E11" s="135" t="s">
        <v>87</v>
      </c>
      <c r="F11" s="135" t="s">
        <v>74</v>
      </c>
      <c r="G11" s="135" t="s">
        <v>75</v>
      </c>
      <c r="H11" s="135" t="s">
        <v>88</v>
      </c>
      <c r="I11" s="135" t="s">
        <v>89</v>
      </c>
      <c r="J11" s="191"/>
      <c r="K11" s="198" t="s">
        <v>92</v>
      </c>
      <c r="L11" s="172" t="s">
        <v>96</v>
      </c>
    </row>
    <row r="12" spans="1:13" s="180" customFormat="1" x14ac:dyDescent="0.2">
      <c r="A12" s="175">
        <v>1</v>
      </c>
      <c r="B12" s="146">
        <v>2</v>
      </c>
      <c r="C12" s="146">
        <v>3</v>
      </c>
      <c r="D12" s="136">
        <v>4</v>
      </c>
      <c r="E12" s="136">
        <v>5</v>
      </c>
      <c r="F12" s="146">
        <v>6</v>
      </c>
      <c r="G12" s="146">
        <v>7</v>
      </c>
      <c r="H12" s="146">
        <v>8</v>
      </c>
      <c r="I12" s="146">
        <v>9</v>
      </c>
      <c r="J12" s="193"/>
      <c r="K12" s="197">
        <v>10</v>
      </c>
      <c r="L12" s="173">
        <v>11</v>
      </c>
    </row>
    <row r="13" spans="1:13" x14ac:dyDescent="0.2">
      <c r="A13" s="176"/>
      <c r="B13" s="178"/>
      <c r="C13" s="178"/>
      <c r="D13" s="184"/>
      <c r="E13" s="151"/>
      <c r="F13" s="178"/>
      <c r="G13" s="176"/>
      <c r="H13" s="176"/>
      <c r="I13" s="176"/>
      <c r="M13" s="177"/>
    </row>
    <row r="14" spans="1:13" s="137" customFormat="1" x14ac:dyDescent="0.2">
      <c r="A14" s="170"/>
      <c r="B14" s="143"/>
      <c r="C14" s="181"/>
      <c r="D14" s="185" t="s">
        <v>97</v>
      </c>
      <c r="E14" s="152" t="s">
        <v>80</v>
      </c>
      <c r="F14" s="181"/>
      <c r="G14" s="168"/>
      <c r="H14" s="168"/>
      <c r="I14" s="144">
        <f>SUBTOTAL(9,I15:I17)</f>
        <v>0</v>
      </c>
      <c r="J14" s="168"/>
      <c r="K14" s="163"/>
      <c r="L14" s="163"/>
      <c r="M14" s="168"/>
    </row>
    <row r="15" spans="1:13" s="133" customFormat="1" x14ac:dyDescent="0.2">
      <c r="A15" s="142"/>
      <c r="B15" s="139"/>
      <c r="C15" s="139"/>
      <c r="D15" s="186"/>
      <c r="E15" s="150" t="s">
        <v>80</v>
      </c>
      <c r="F15" s="139"/>
      <c r="G15" s="169"/>
      <c r="H15" s="169"/>
      <c r="I15" s="138">
        <f>SUBTOTAL(9,I16:I17)</f>
        <v>0</v>
      </c>
      <c r="J15" s="190"/>
      <c r="K15" s="164"/>
      <c r="L15" s="164"/>
      <c r="M15" s="190"/>
    </row>
    <row r="16" spans="1:13" s="133" customFormat="1" ht="37.5" customHeight="1" x14ac:dyDescent="0.2">
      <c r="A16" s="142">
        <v>1</v>
      </c>
      <c r="B16" s="139"/>
      <c r="C16" s="139" t="s">
        <v>93</v>
      </c>
      <c r="D16" s="186" t="s">
        <v>98</v>
      </c>
      <c r="E16" s="153" t="s">
        <v>143</v>
      </c>
      <c r="F16" s="139" t="s">
        <v>76</v>
      </c>
      <c r="G16" s="140">
        <v>54</v>
      </c>
      <c r="H16" s="141"/>
      <c r="I16" s="141">
        <f t="shared" ref="I16:I17" si="0">ROUND(G16*H16,2)</f>
        <v>0</v>
      </c>
      <c r="J16" s="190"/>
      <c r="K16" s="162"/>
      <c r="L16" s="164"/>
      <c r="M16" s="190"/>
    </row>
    <row r="17" spans="1:13" s="133" customFormat="1" ht="25.5" x14ac:dyDescent="0.2">
      <c r="A17" s="142">
        <v>2</v>
      </c>
      <c r="B17" s="139"/>
      <c r="C17" s="139" t="s">
        <v>93</v>
      </c>
      <c r="D17" s="186" t="s">
        <v>99</v>
      </c>
      <c r="E17" s="153" t="s">
        <v>142</v>
      </c>
      <c r="F17" s="139" t="s">
        <v>76</v>
      </c>
      <c r="G17" s="140">
        <v>2</v>
      </c>
      <c r="H17" s="141"/>
      <c r="I17" s="141">
        <f t="shared" si="0"/>
        <v>0</v>
      </c>
      <c r="J17" s="190"/>
      <c r="K17" s="162"/>
      <c r="L17" s="164"/>
      <c r="M17" s="190"/>
    </row>
    <row r="18" spans="1:13" x14ac:dyDescent="0.2">
      <c r="A18" s="171"/>
      <c r="B18" s="179"/>
      <c r="C18" s="179"/>
      <c r="D18" s="187"/>
      <c r="E18" s="154" t="s">
        <v>91</v>
      </c>
      <c r="F18" s="179"/>
      <c r="G18" s="189"/>
      <c r="H18" s="189"/>
      <c r="I18" s="145">
        <f>SUBTOTAL(9,I14:I17)</f>
        <v>0</v>
      </c>
      <c r="J18" s="189"/>
      <c r="K18" s="166"/>
      <c r="L18" s="166"/>
      <c r="M18" s="177"/>
    </row>
  </sheetData>
  <sheetProtection formatCells="0" formatColumns="0" formatRows="0" insertColumns="0" insertRows="0" insertHyperlinks="0" deleteColumns="0" deleteRows="0" sort="0" autoFilter="0" pivotTables="0"/>
  <mergeCells count="4">
    <mergeCell ref="C3:E3"/>
    <mergeCell ref="C7:E7"/>
    <mergeCell ref="C8:D8"/>
    <mergeCell ref="C9:D9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35" fitToHeight="999" orientation="landscape" errors="blank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8592B-3C80-4269-BA53-BE5720CF7542}">
  <sheetPr>
    <pageSetUpPr fitToPage="1"/>
  </sheetPr>
  <dimension ref="A1:M23"/>
  <sheetViews>
    <sheetView showGridLines="0" zoomScaleNormal="100" workbookViewId="0">
      <selection activeCell="E16" sqref="E16"/>
    </sheetView>
  </sheetViews>
  <sheetFormatPr defaultColWidth="9.140625" defaultRowHeight="12.75" x14ac:dyDescent="0.2"/>
  <cols>
    <col min="1" max="1" width="5.5703125" style="177" customWidth="1"/>
    <col min="2" max="2" width="4.42578125" style="180" customWidth="1"/>
    <col min="3" max="3" width="6" style="180" customWidth="1"/>
    <col min="4" max="4" width="12.7109375" style="188" customWidth="1"/>
    <col min="5" max="5" width="94.28515625" style="155" customWidth="1"/>
    <col min="6" max="6" width="7.7109375" style="180" customWidth="1"/>
    <col min="7" max="7" width="9.85546875" style="177" customWidth="1"/>
    <col min="8" max="8" width="13.140625" style="177" customWidth="1"/>
    <col min="9" max="9" width="15.5703125" style="177" customWidth="1"/>
    <col min="10" max="10" width="9.140625" style="177"/>
    <col min="11" max="12" width="28.7109375" style="167" customWidth="1"/>
    <col min="13" max="16384" width="9.140625" style="80"/>
  </cols>
  <sheetData>
    <row r="1" spans="1:13" s="167" customFormat="1" ht="18" x14ac:dyDescent="0.2">
      <c r="A1" s="194" t="s">
        <v>94</v>
      </c>
      <c r="B1" s="195"/>
      <c r="C1" s="195"/>
      <c r="D1" s="182"/>
      <c r="E1" s="182"/>
      <c r="F1" s="195"/>
      <c r="G1" s="195"/>
      <c r="H1" s="195"/>
      <c r="I1" s="195"/>
    </row>
    <row r="2" spans="1:13" s="167" customFormat="1" x14ac:dyDescent="0.2">
      <c r="A2" s="196" t="s">
        <v>60</v>
      </c>
      <c r="B2" s="195"/>
      <c r="C2" s="134" t="str">
        <f>'Krycí list'!E5</f>
        <v>Rozšíření projektu o doplňující vybavení</v>
      </c>
      <c r="D2" s="183"/>
      <c r="E2" s="183"/>
      <c r="F2" s="195"/>
      <c r="G2" s="195"/>
      <c r="H2" s="195"/>
      <c r="I2" s="195"/>
    </row>
    <row r="3" spans="1:13" s="167" customFormat="1" x14ac:dyDescent="0.2">
      <c r="A3" s="196" t="s">
        <v>61</v>
      </c>
      <c r="B3" s="195"/>
      <c r="C3" s="212" t="str">
        <f>'Krycí list'!E7</f>
        <v>Základní škola Čáslav, Sadová 1756, okres Kutná Hora</v>
      </c>
      <c r="D3" s="213"/>
      <c r="E3" s="213"/>
      <c r="F3" s="195"/>
      <c r="G3" s="195"/>
      <c r="H3" s="195"/>
      <c r="I3" s="134"/>
    </row>
    <row r="4" spans="1:13" s="167" customFormat="1" x14ac:dyDescent="0.2">
      <c r="A4" s="196" t="s">
        <v>62</v>
      </c>
      <c r="B4" s="195"/>
      <c r="C4" s="134" t="str">
        <f>'Krycí list'!E9</f>
        <v>OCENĚNÝ SOUPIS PRACÍ A DODÁVEK A SLUŽEB</v>
      </c>
      <c r="D4" s="183"/>
      <c r="E4" s="183"/>
      <c r="F4" s="195"/>
      <c r="G4" s="195"/>
      <c r="H4" s="195"/>
      <c r="I4" s="134"/>
    </row>
    <row r="5" spans="1:13" s="167" customFormat="1" x14ac:dyDescent="0.2">
      <c r="A5" s="195" t="s">
        <v>70</v>
      </c>
      <c r="B5" s="195"/>
      <c r="C5" s="134" t="str">
        <f>'Krycí list'!P5</f>
        <v xml:space="preserve"> </v>
      </c>
      <c r="D5" s="183"/>
      <c r="E5" s="183"/>
      <c r="F5" s="195"/>
      <c r="G5" s="195"/>
      <c r="H5" s="195"/>
      <c r="I5" s="134"/>
    </row>
    <row r="6" spans="1:13" s="167" customFormat="1" x14ac:dyDescent="0.2">
      <c r="A6" s="195"/>
      <c r="B6" s="195"/>
      <c r="C6" s="134"/>
      <c r="D6" s="183"/>
      <c r="E6" s="183"/>
      <c r="F6" s="195"/>
      <c r="G6" s="195"/>
      <c r="H6" s="195"/>
      <c r="I6" s="134"/>
    </row>
    <row r="7" spans="1:13" s="167" customFormat="1" x14ac:dyDescent="0.2">
      <c r="A7" s="195" t="s">
        <v>64</v>
      </c>
      <c r="B7" s="195"/>
      <c r="C7" s="212" t="str">
        <f>'Krycí list'!E26</f>
        <v>Město Čáslav, nám. Jana Žižky z Trocnova 1/1, Čáslav-Staré Město, 286 01 Čáslav</v>
      </c>
      <c r="D7" s="213"/>
      <c r="E7" s="213"/>
      <c r="F7" s="195"/>
      <c r="G7" s="195"/>
      <c r="H7" s="195"/>
      <c r="I7" s="134"/>
    </row>
    <row r="8" spans="1:13" s="167" customFormat="1" x14ac:dyDescent="0.2">
      <c r="A8" s="195" t="s">
        <v>65</v>
      </c>
      <c r="B8" s="195"/>
      <c r="C8" s="212" t="str">
        <f>'Krycí list'!E28</f>
        <v xml:space="preserve"> </v>
      </c>
      <c r="D8" s="213"/>
      <c r="E8" s="183"/>
      <c r="F8" s="195"/>
      <c r="G8" s="195"/>
      <c r="H8" s="195"/>
      <c r="I8" s="134"/>
    </row>
    <row r="9" spans="1:13" s="167" customFormat="1" x14ac:dyDescent="0.2">
      <c r="A9" s="195" t="s">
        <v>66</v>
      </c>
      <c r="B9" s="195"/>
      <c r="C9" s="214" t="str">
        <f>'Krycí list'!O31</f>
        <v>09/2025</v>
      </c>
      <c r="D9" s="213"/>
      <c r="E9" s="183"/>
      <c r="F9" s="195"/>
      <c r="G9" s="195"/>
      <c r="H9" s="195"/>
      <c r="I9" s="134"/>
    </row>
    <row r="10" spans="1:13" s="167" customFormat="1" x14ac:dyDescent="0.2">
      <c r="A10" s="195"/>
      <c r="B10" s="195"/>
      <c r="C10" s="195"/>
      <c r="D10" s="182"/>
      <c r="E10" s="182"/>
      <c r="F10" s="195"/>
      <c r="G10" s="195"/>
      <c r="H10" s="195"/>
      <c r="I10" s="195"/>
    </row>
    <row r="11" spans="1:13" s="192" customFormat="1" ht="50.25" customHeight="1" x14ac:dyDescent="0.2">
      <c r="A11" s="174" t="s">
        <v>71</v>
      </c>
      <c r="B11" s="135" t="s">
        <v>72</v>
      </c>
      <c r="C11" s="135" t="s">
        <v>73</v>
      </c>
      <c r="D11" s="135" t="s">
        <v>90</v>
      </c>
      <c r="E11" s="135" t="s">
        <v>87</v>
      </c>
      <c r="F11" s="135" t="s">
        <v>74</v>
      </c>
      <c r="G11" s="135" t="s">
        <v>75</v>
      </c>
      <c r="H11" s="135" t="s">
        <v>88</v>
      </c>
      <c r="I11" s="135" t="s">
        <v>89</v>
      </c>
      <c r="J11" s="191"/>
      <c r="K11" s="198" t="s">
        <v>92</v>
      </c>
      <c r="L11" s="172" t="s">
        <v>96</v>
      </c>
    </row>
    <row r="12" spans="1:13" s="180" customFormat="1" x14ac:dyDescent="0.2">
      <c r="A12" s="175">
        <v>1</v>
      </c>
      <c r="B12" s="146">
        <v>2</v>
      </c>
      <c r="C12" s="146">
        <v>3</v>
      </c>
      <c r="D12" s="136">
        <v>4</v>
      </c>
      <c r="E12" s="136">
        <v>5</v>
      </c>
      <c r="F12" s="146">
        <v>6</v>
      </c>
      <c r="G12" s="146">
        <v>7</v>
      </c>
      <c r="H12" s="146">
        <v>8</v>
      </c>
      <c r="I12" s="146">
        <v>9</v>
      </c>
      <c r="J12" s="193"/>
      <c r="K12" s="197">
        <v>10</v>
      </c>
      <c r="L12" s="173">
        <v>11</v>
      </c>
    </row>
    <row r="13" spans="1:13" x14ac:dyDescent="0.2">
      <c r="A13" s="176"/>
      <c r="B13" s="178"/>
      <c r="C13" s="178"/>
      <c r="D13" s="184"/>
      <c r="E13" s="151"/>
      <c r="F13" s="178"/>
      <c r="G13" s="176"/>
      <c r="H13" s="176"/>
      <c r="I13" s="176"/>
      <c r="M13" s="177"/>
    </row>
    <row r="14" spans="1:13" s="137" customFormat="1" x14ac:dyDescent="0.2">
      <c r="A14" s="170"/>
      <c r="B14" s="143"/>
      <c r="C14" s="181"/>
      <c r="D14" s="185" t="s">
        <v>97</v>
      </c>
      <c r="E14" s="152" t="s">
        <v>80</v>
      </c>
      <c r="F14" s="181"/>
      <c r="G14" s="168"/>
      <c r="H14" s="168"/>
      <c r="I14" s="144">
        <f>SUBTOTAL(9,I15:I22)</f>
        <v>0</v>
      </c>
      <c r="J14" s="168"/>
      <c r="K14" s="163"/>
      <c r="L14" s="163"/>
      <c r="M14" s="168"/>
    </row>
    <row r="15" spans="1:13" s="133" customFormat="1" x14ac:dyDescent="0.2">
      <c r="A15" s="142"/>
      <c r="B15" s="139"/>
      <c r="C15" s="139"/>
      <c r="D15" s="186"/>
      <c r="E15" s="150" t="s">
        <v>80</v>
      </c>
      <c r="F15" s="139"/>
      <c r="G15" s="169"/>
      <c r="H15" s="169"/>
      <c r="I15" s="138">
        <f>SUBTOTAL(9,I16:I22)</f>
        <v>0</v>
      </c>
      <c r="J15" s="190"/>
      <c r="K15" s="164"/>
      <c r="L15" s="164"/>
      <c r="M15" s="190"/>
    </row>
    <row r="16" spans="1:13" s="133" customFormat="1" ht="102" x14ac:dyDescent="0.2">
      <c r="A16" s="142">
        <v>1</v>
      </c>
      <c r="B16" s="139"/>
      <c r="C16" s="139" t="s">
        <v>93</v>
      </c>
      <c r="D16" s="186" t="s">
        <v>100</v>
      </c>
      <c r="E16" s="153" t="s">
        <v>101</v>
      </c>
      <c r="F16" s="139" t="s">
        <v>76</v>
      </c>
      <c r="G16" s="140">
        <v>2</v>
      </c>
      <c r="H16" s="141"/>
      <c r="I16" s="141">
        <f t="shared" ref="I16:I22" si="0">ROUND(G16*H16,2)</f>
        <v>0</v>
      </c>
      <c r="J16" s="190"/>
      <c r="K16" s="147"/>
      <c r="L16" s="165"/>
      <c r="M16" s="190"/>
    </row>
    <row r="17" spans="1:13" s="133" customFormat="1" ht="63.75" x14ac:dyDescent="0.2">
      <c r="A17" s="142">
        <v>2</v>
      </c>
      <c r="B17" s="139"/>
      <c r="C17" s="139" t="s">
        <v>93</v>
      </c>
      <c r="D17" s="186" t="s">
        <v>102</v>
      </c>
      <c r="E17" s="153" t="s">
        <v>108</v>
      </c>
      <c r="F17" s="139" t="s">
        <v>76</v>
      </c>
      <c r="G17" s="140">
        <v>2</v>
      </c>
      <c r="H17" s="141"/>
      <c r="I17" s="141">
        <f t="shared" si="0"/>
        <v>0</v>
      </c>
      <c r="J17" s="190"/>
      <c r="K17" s="147"/>
      <c r="L17" s="165"/>
      <c r="M17" s="190"/>
    </row>
    <row r="18" spans="1:13" s="133" customFormat="1" ht="76.5" x14ac:dyDescent="0.2">
      <c r="A18" s="142">
        <v>3</v>
      </c>
      <c r="B18" s="139"/>
      <c r="C18" s="139" t="s">
        <v>93</v>
      </c>
      <c r="D18" s="186" t="s">
        <v>103</v>
      </c>
      <c r="E18" s="153" t="s">
        <v>109</v>
      </c>
      <c r="F18" s="139" t="s">
        <v>76</v>
      </c>
      <c r="G18" s="140">
        <v>2</v>
      </c>
      <c r="H18" s="141"/>
      <c r="I18" s="141">
        <f t="shared" si="0"/>
        <v>0</v>
      </c>
      <c r="J18" s="190"/>
      <c r="K18" s="147"/>
      <c r="L18" s="165"/>
      <c r="M18" s="190"/>
    </row>
    <row r="19" spans="1:13" s="133" customFormat="1" ht="89.25" x14ac:dyDescent="0.2">
      <c r="A19" s="142">
        <v>4</v>
      </c>
      <c r="B19" s="139"/>
      <c r="C19" s="139" t="s">
        <v>93</v>
      </c>
      <c r="D19" s="186" t="s">
        <v>104</v>
      </c>
      <c r="E19" s="153" t="s">
        <v>110</v>
      </c>
      <c r="F19" s="139" t="s">
        <v>76</v>
      </c>
      <c r="G19" s="140">
        <v>4</v>
      </c>
      <c r="H19" s="141"/>
      <c r="I19" s="141">
        <f t="shared" si="0"/>
        <v>0</v>
      </c>
      <c r="J19" s="190"/>
      <c r="K19" s="147"/>
      <c r="L19" s="165"/>
      <c r="M19" s="190"/>
    </row>
    <row r="20" spans="1:13" s="133" customFormat="1" ht="38.25" x14ac:dyDescent="0.2">
      <c r="A20" s="142">
        <v>5</v>
      </c>
      <c r="B20" s="139"/>
      <c r="C20" s="139" t="s">
        <v>93</v>
      </c>
      <c r="D20" s="186" t="s">
        <v>105</v>
      </c>
      <c r="E20" s="153" t="s">
        <v>111</v>
      </c>
      <c r="F20" s="139" t="s">
        <v>76</v>
      </c>
      <c r="G20" s="140">
        <v>2</v>
      </c>
      <c r="H20" s="141"/>
      <c r="I20" s="141">
        <f t="shared" si="0"/>
        <v>0</v>
      </c>
      <c r="J20" s="190"/>
      <c r="K20" s="147"/>
      <c r="L20" s="165"/>
      <c r="M20" s="190"/>
    </row>
    <row r="21" spans="1:13" s="133" customFormat="1" ht="63.75" x14ac:dyDescent="0.2">
      <c r="A21" s="142">
        <v>6</v>
      </c>
      <c r="B21" s="139"/>
      <c r="C21" s="139" t="s">
        <v>93</v>
      </c>
      <c r="D21" s="186" t="s">
        <v>106</v>
      </c>
      <c r="E21" s="153" t="s">
        <v>112</v>
      </c>
      <c r="F21" s="139" t="s">
        <v>76</v>
      </c>
      <c r="G21" s="140">
        <v>8</v>
      </c>
      <c r="H21" s="141"/>
      <c r="I21" s="141">
        <f t="shared" si="0"/>
        <v>0</v>
      </c>
      <c r="J21" s="190"/>
      <c r="K21" s="147"/>
      <c r="L21" s="165"/>
      <c r="M21" s="190"/>
    </row>
    <row r="22" spans="1:13" s="133" customFormat="1" ht="63.75" x14ac:dyDescent="0.2">
      <c r="A22" s="142">
        <v>7</v>
      </c>
      <c r="B22" s="139"/>
      <c r="C22" s="139" t="s">
        <v>93</v>
      </c>
      <c r="D22" s="186" t="s">
        <v>107</v>
      </c>
      <c r="E22" s="153" t="s">
        <v>113</v>
      </c>
      <c r="F22" s="139" t="s">
        <v>76</v>
      </c>
      <c r="G22" s="140">
        <v>8</v>
      </c>
      <c r="H22" s="141"/>
      <c r="I22" s="141">
        <f t="shared" si="0"/>
        <v>0</v>
      </c>
      <c r="J22" s="190"/>
      <c r="K22" s="147"/>
      <c r="L22" s="165"/>
      <c r="M22" s="190"/>
    </row>
    <row r="23" spans="1:13" x14ac:dyDescent="0.2">
      <c r="A23" s="171"/>
      <c r="B23" s="179"/>
      <c r="C23" s="179"/>
      <c r="D23" s="187"/>
      <c r="E23" s="154" t="s">
        <v>91</v>
      </c>
      <c r="F23" s="179"/>
      <c r="G23" s="189"/>
      <c r="H23" s="189"/>
      <c r="I23" s="145">
        <f>SUBTOTAL(9,I14:I22)</f>
        <v>0</v>
      </c>
      <c r="J23" s="189"/>
      <c r="K23" s="166"/>
      <c r="L23" s="166"/>
      <c r="M23" s="177"/>
    </row>
  </sheetData>
  <sheetProtection formatCells="0" formatColumns="0" formatRows="0" insertColumns="0" insertRows="0" insertHyperlinks="0" deleteColumns="0" deleteRows="0" sort="0" autoFilter="0" pivotTables="0"/>
  <mergeCells count="4">
    <mergeCell ref="C3:E3"/>
    <mergeCell ref="C7:E7"/>
    <mergeCell ref="C8:D8"/>
    <mergeCell ref="C9:D9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35" fitToHeight="999" orientation="landscape" errors="blank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39D28-4117-4FD5-9369-008543B7EF3A}">
  <sheetPr>
    <pageSetUpPr fitToPage="1"/>
  </sheetPr>
  <dimension ref="A1:M22"/>
  <sheetViews>
    <sheetView showGridLines="0" topLeftCell="A6" zoomScaleNormal="100" workbookViewId="0">
      <selection activeCell="E16" sqref="E16"/>
    </sheetView>
  </sheetViews>
  <sheetFormatPr defaultColWidth="9.140625" defaultRowHeight="12.75" x14ac:dyDescent="0.2"/>
  <cols>
    <col min="1" max="1" width="5.5703125" style="177" customWidth="1"/>
    <col min="2" max="2" width="4.42578125" style="180" customWidth="1"/>
    <col min="3" max="3" width="6" style="180" customWidth="1"/>
    <col min="4" max="4" width="12.7109375" style="188" customWidth="1"/>
    <col min="5" max="5" width="94.28515625" style="155" customWidth="1"/>
    <col min="6" max="6" width="7.7109375" style="180" customWidth="1"/>
    <col min="7" max="7" width="9.85546875" style="177" customWidth="1"/>
    <col min="8" max="8" width="13.140625" style="177" customWidth="1"/>
    <col min="9" max="9" width="15.5703125" style="177" customWidth="1"/>
    <col min="10" max="10" width="9.140625" style="177"/>
    <col min="11" max="12" width="28.7109375" style="167" customWidth="1"/>
    <col min="13" max="16384" width="9.140625" style="80"/>
  </cols>
  <sheetData>
    <row r="1" spans="1:13" s="167" customFormat="1" ht="18" x14ac:dyDescent="0.2">
      <c r="A1" s="194" t="s">
        <v>94</v>
      </c>
      <c r="B1" s="195"/>
      <c r="C1" s="195"/>
      <c r="D1" s="182"/>
      <c r="E1" s="182"/>
      <c r="F1" s="195"/>
      <c r="G1" s="195"/>
      <c r="H1" s="195"/>
      <c r="I1" s="195"/>
    </row>
    <row r="2" spans="1:13" s="167" customFormat="1" x14ac:dyDescent="0.2">
      <c r="A2" s="196" t="s">
        <v>60</v>
      </c>
      <c r="B2" s="195"/>
      <c r="C2" s="134" t="str">
        <f>'Krycí list'!E5</f>
        <v>Rozšíření projektu o doplňující vybavení</v>
      </c>
      <c r="D2" s="183"/>
      <c r="E2" s="183"/>
      <c r="F2" s="195"/>
      <c r="G2" s="195"/>
      <c r="H2" s="195"/>
      <c r="I2" s="195"/>
    </row>
    <row r="3" spans="1:13" s="167" customFormat="1" x14ac:dyDescent="0.2">
      <c r="A3" s="196" t="s">
        <v>61</v>
      </c>
      <c r="B3" s="195"/>
      <c r="C3" s="212" t="str">
        <f>'Krycí list'!E7</f>
        <v>Základní škola Čáslav, Sadová 1756, okres Kutná Hora</v>
      </c>
      <c r="D3" s="213"/>
      <c r="E3" s="213"/>
      <c r="F3" s="195"/>
      <c r="G3" s="195"/>
      <c r="H3" s="195"/>
      <c r="I3" s="134"/>
    </row>
    <row r="4" spans="1:13" s="167" customFormat="1" x14ac:dyDescent="0.2">
      <c r="A4" s="196" t="s">
        <v>62</v>
      </c>
      <c r="B4" s="195"/>
      <c r="C4" s="134" t="str">
        <f>'Krycí list'!E9</f>
        <v>OCENĚNÝ SOUPIS PRACÍ A DODÁVEK A SLUŽEB</v>
      </c>
      <c r="D4" s="183"/>
      <c r="E4" s="183"/>
      <c r="F4" s="195"/>
      <c r="G4" s="195"/>
      <c r="H4" s="195"/>
      <c r="I4" s="134"/>
    </row>
    <row r="5" spans="1:13" s="167" customFormat="1" x14ac:dyDescent="0.2">
      <c r="A5" s="195" t="s">
        <v>70</v>
      </c>
      <c r="B5" s="195"/>
      <c r="C5" s="134" t="str">
        <f>'Krycí list'!P5</f>
        <v xml:space="preserve"> </v>
      </c>
      <c r="D5" s="183"/>
      <c r="E5" s="183"/>
      <c r="F5" s="195"/>
      <c r="G5" s="195"/>
      <c r="H5" s="195"/>
      <c r="I5" s="134"/>
    </row>
    <row r="6" spans="1:13" s="167" customFormat="1" x14ac:dyDescent="0.2">
      <c r="A6" s="195"/>
      <c r="B6" s="195"/>
      <c r="C6" s="134"/>
      <c r="D6" s="183"/>
      <c r="E6" s="183"/>
      <c r="F6" s="195"/>
      <c r="G6" s="195"/>
      <c r="H6" s="195"/>
      <c r="I6" s="134"/>
    </row>
    <row r="7" spans="1:13" s="167" customFormat="1" x14ac:dyDescent="0.2">
      <c r="A7" s="195" t="s">
        <v>64</v>
      </c>
      <c r="B7" s="195"/>
      <c r="C7" s="212" t="str">
        <f>'Krycí list'!E26</f>
        <v>Město Čáslav, nám. Jana Žižky z Trocnova 1/1, Čáslav-Staré Město, 286 01 Čáslav</v>
      </c>
      <c r="D7" s="213"/>
      <c r="E7" s="213"/>
      <c r="F7" s="195"/>
      <c r="G7" s="195"/>
      <c r="H7" s="195"/>
      <c r="I7" s="134"/>
    </row>
    <row r="8" spans="1:13" s="167" customFormat="1" x14ac:dyDescent="0.2">
      <c r="A8" s="195" t="s">
        <v>65</v>
      </c>
      <c r="B8" s="195"/>
      <c r="C8" s="212" t="str">
        <f>'Krycí list'!E28</f>
        <v xml:space="preserve"> </v>
      </c>
      <c r="D8" s="213"/>
      <c r="E8" s="183"/>
      <c r="F8" s="195"/>
      <c r="G8" s="195"/>
      <c r="H8" s="195"/>
      <c r="I8" s="134"/>
    </row>
    <row r="9" spans="1:13" s="167" customFormat="1" x14ac:dyDescent="0.2">
      <c r="A9" s="195" t="s">
        <v>66</v>
      </c>
      <c r="B9" s="195"/>
      <c r="C9" s="214" t="str">
        <f>'Krycí list'!O31</f>
        <v>09/2025</v>
      </c>
      <c r="D9" s="213"/>
      <c r="E9" s="183"/>
      <c r="F9" s="195"/>
      <c r="G9" s="195"/>
      <c r="H9" s="195"/>
      <c r="I9" s="134"/>
    </row>
    <row r="10" spans="1:13" s="167" customFormat="1" x14ac:dyDescent="0.2">
      <c r="A10" s="195"/>
      <c r="B10" s="195"/>
      <c r="C10" s="195"/>
      <c r="D10" s="182"/>
      <c r="E10" s="182"/>
      <c r="F10" s="195"/>
      <c r="G10" s="195"/>
      <c r="H10" s="195"/>
      <c r="I10" s="195"/>
    </row>
    <row r="11" spans="1:13" s="192" customFormat="1" ht="50.25" customHeight="1" x14ac:dyDescent="0.2">
      <c r="A11" s="174" t="s">
        <v>71</v>
      </c>
      <c r="B11" s="135" t="s">
        <v>72</v>
      </c>
      <c r="C11" s="135" t="s">
        <v>73</v>
      </c>
      <c r="D11" s="135" t="s">
        <v>90</v>
      </c>
      <c r="E11" s="135" t="s">
        <v>87</v>
      </c>
      <c r="F11" s="135" t="s">
        <v>74</v>
      </c>
      <c r="G11" s="135" t="s">
        <v>75</v>
      </c>
      <c r="H11" s="135" t="s">
        <v>88</v>
      </c>
      <c r="I11" s="135" t="s">
        <v>89</v>
      </c>
      <c r="J11" s="191"/>
      <c r="K11" s="198" t="s">
        <v>92</v>
      </c>
      <c r="L11" s="172" t="s">
        <v>96</v>
      </c>
    </row>
    <row r="12" spans="1:13" s="180" customFormat="1" x14ac:dyDescent="0.2">
      <c r="A12" s="175">
        <v>1</v>
      </c>
      <c r="B12" s="146">
        <v>2</v>
      </c>
      <c r="C12" s="146">
        <v>3</v>
      </c>
      <c r="D12" s="136">
        <v>4</v>
      </c>
      <c r="E12" s="136">
        <v>5</v>
      </c>
      <c r="F12" s="146">
        <v>6</v>
      </c>
      <c r="G12" s="146">
        <v>7</v>
      </c>
      <c r="H12" s="146">
        <v>8</v>
      </c>
      <c r="I12" s="146">
        <v>9</v>
      </c>
      <c r="J12" s="193"/>
      <c r="K12" s="197">
        <v>10</v>
      </c>
      <c r="L12" s="173">
        <v>11</v>
      </c>
    </row>
    <row r="13" spans="1:13" x14ac:dyDescent="0.2">
      <c r="A13" s="176"/>
      <c r="B13" s="178"/>
      <c r="C13" s="178"/>
      <c r="D13" s="184"/>
      <c r="E13" s="151"/>
      <c r="F13" s="178"/>
      <c r="G13" s="176"/>
      <c r="H13" s="176"/>
      <c r="I13" s="176"/>
      <c r="M13" s="177"/>
    </row>
    <row r="14" spans="1:13" s="137" customFormat="1" x14ac:dyDescent="0.2">
      <c r="A14" s="170"/>
      <c r="B14" s="143"/>
      <c r="C14" s="181"/>
      <c r="D14" s="185" t="s">
        <v>97</v>
      </c>
      <c r="E14" s="152" t="s">
        <v>80</v>
      </c>
      <c r="F14" s="181"/>
      <c r="G14" s="168"/>
      <c r="H14" s="168"/>
      <c r="I14" s="144">
        <f>SUBTOTAL(9,I15:I21)</f>
        <v>0</v>
      </c>
      <c r="J14" s="168"/>
      <c r="K14" s="163"/>
      <c r="L14" s="163"/>
      <c r="M14" s="168"/>
    </row>
    <row r="15" spans="1:13" s="133" customFormat="1" x14ac:dyDescent="0.2">
      <c r="A15" s="142"/>
      <c r="B15" s="139"/>
      <c r="C15" s="139"/>
      <c r="D15" s="186"/>
      <c r="E15" s="150" t="s">
        <v>80</v>
      </c>
      <c r="F15" s="139"/>
      <c r="G15" s="169"/>
      <c r="H15" s="169"/>
      <c r="I15" s="138">
        <f>SUBTOTAL(9,I16:I21)</f>
        <v>0</v>
      </c>
      <c r="J15" s="190"/>
      <c r="K15" s="164"/>
      <c r="L15" s="164"/>
      <c r="M15" s="190"/>
    </row>
    <row r="16" spans="1:13" s="133" customFormat="1" ht="63.75" x14ac:dyDescent="0.2">
      <c r="A16" s="142">
        <v>1</v>
      </c>
      <c r="B16" s="139"/>
      <c r="C16" s="139" t="s">
        <v>93</v>
      </c>
      <c r="D16" s="186" t="s">
        <v>114</v>
      </c>
      <c r="E16" s="153" t="s">
        <v>115</v>
      </c>
      <c r="F16" s="139" t="s">
        <v>76</v>
      </c>
      <c r="G16" s="140">
        <v>2</v>
      </c>
      <c r="H16" s="141"/>
      <c r="I16" s="141">
        <f t="shared" ref="I16:I21" si="0">ROUND(G16*H16,2)</f>
        <v>0</v>
      </c>
      <c r="J16" s="190"/>
      <c r="K16" s="147"/>
      <c r="L16" s="165"/>
      <c r="M16" s="190"/>
    </row>
    <row r="17" spans="1:13" s="133" customFormat="1" ht="51" x14ac:dyDescent="0.2">
      <c r="A17" s="142">
        <v>2</v>
      </c>
      <c r="B17" s="139"/>
      <c r="C17" s="139" t="s">
        <v>93</v>
      </c>
      <c r="D17" s="186" t="s">
        <v>116</v>
      </c>
      <c r="E17" s="153" t="s">
        <v>121</v>
      </c>
      <c r="F17" s="139" t="s">
        <v>76</v>
      </c>
      <c r="G17" s="140">
        <v>2</v>
      </c>
      <c r="H17" s="141"/>
      <c r="I17" s="141">
        <f t="shared" si="0"/>
        <v>0</v>
      </c>
      <c r="J17" s="190"/>
      <c r="K17" s="147"/>
      <c r="L17" s="165"/>
      <c r="M17" s="190"/>
    </row>
    <row r="18" spans="1:13" s="133" customFormat="1" ht="51" x14ac:dyDescent="0.2">
      <c r="A18" s="142">
        <v>3</v>
      </c>
      <c r="B18" s="139"/>
      <c r="C18" s="139" t="s">
        <v>93</v>
      </c>
      <c r="D18" s="186" t="s">
        <v>116</v>
      </c>
      <c r="E18" s="153" t="s">
        <v>122</v>
      </c>
      <c r="F18" s="139" t="s">
        <v>76</v>
      </c>
      <c r="G18" s="140">
        <v>1</v>
      </c>
      <c r="H18" s="141"/>
      <c r="I18" s="141">
        <f t="shared" si="0"/>
        <v>0</v>
      </c>
      <c r="J18" s="190"/>
      <c r="K18" s="147"/>
      <c r="L18" s="165"/>
      <c r="M18" s="190"/>
    </row>
    <row r="19" spans="1:13" s="133" customFormat="1" ht="76.5" x14ac:dyDescent="0.2">
      <c r="A19" s="142">
        <v>4</v>
      </c>
      <c r="B19" s="139"/>
      <c r="C19" s="139" t="s">
        <v>93</v>
      </c>
      <c r="D19" s="186" t="s">
        <v>117</v>
      </c>
      <c r="E19" s="153" t="s">
        <v>123</v>
      </c>
      <c r="F19" s="139" t="s">
        <v>76</v>
      </c>
      <c r="G19" s="140">
        <v>1</v>
      </c>
      <c r="H19" s="141"/>
      <c r="I19" s="141">
        <f t="shared" si="0"/>
        <v>0</v>
      </c>
      <c r="J19" s="190"/>
      <c r="K19" s="147"/>
      <c r="L19" s="165"/>
      <c r="M19" s="190"/>
    </row>
    <row r="20" spans="1:13" s="133" customFormat="1" ht="63.75" x14ac:dyDescent="0.2">
      <c r="A20" s="142">
        <v>5</v>
      </c>
      <c r="B20" s="139"/>
      <c r="C20" s="139" t="s">
        <v>93</v>
      </c>
      <c r="D20" s="186" t="s">
        <v>118</v>
      </c>
      <c r="E20" s="153" t="s">
        <v>119</v>
      </c>
      <c r="F20" s="139" t="s">
        <v>76</v>
      </c>
      <c r="G20" s="140">
        <v>1</v>
      </c>
      <c r="H20" s="141"/>
      <c r="I20" s="141">
        <f t="shared" si="0"/>
        <v>0</v>
      </c>
      <c r="J20" s="190"/>
      <c r="K20" s="147"/>
      <c r="L20" s="165"/>
      <c r="M20" s="190"/>
    </row>
    <row r="21" spans="1:13" s="133" customFormat="1" ht="76.5" x14ac:dyDescent="0.2">
      <c r="A21" s="142">
        <v>6</v>
      </c>
      <c r="B21" s="139"/>
      <c r="C21" s="139" t="s">
        <v>93</v>
      </c>
      <c r="D21" s="186" t="s">
        <v>120</v>
      </c>
      <c r="E21" s="153" t="s">
        <v>124</v>
      </c>
      <c r="F21" s="139" t="s">
        <v>76</v>
      </c>
      <c r="G21" s="140">
        <v>1</v>
      </c>
      <c r="H21" s="141"/>
      <c r="I21" s="141">
        <f t="shared" si="0"/>
        <v>0</v>
      </c>
      <c r="J21" s="190"/>
      <c r="K21" s="147"/>
      <c r="L21" s="165"/>
      <c r="M21" s="190"/>
    </row>
    <row r="22" spans="1:13" x14ac:dyDescent="0.2">
      <c r="A22" s="171"/>
      <c r="B22" s="179"/>
      <c r="C22" s="179"/>
      <c r="D22" s="187"/>
      <c r="E22" s="154" t="s">
        <v>91</v>
      </c>
      <c r="F22" s="179"/>
      <c r="G22" s="189"/>
      <c r="H22" s="189"/>
      <c r="I22" s="145">
        <f>SUBTOTAL(9,I14:I21)</f>
        <v>0</v>
      </c>
      <c r="J22" s="189"/>
      <c r="K22" s="166"/>
      <c r="L22" s="166"/>
      <c r="M22" s="177"/>
    </row>
  </sheetData>
  <sheetProtection formatCells="0" formatColumns="0" formatRows="0" insertColumns="0" insertRows="0" insertHyperlinks="0" deleteColumns="0" deleteRows="0" sort="0" autoFilter="0" pivotTables="0"/>
  <mergeCells count="4">
    <mergeCell ref="C3:E3"/>
    <mergeCell ref="C7:E7"/>
    <mergeCell ref="C8:D8"/>
    <mergeCell ref="C9:D9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35" fitToHeight="999" orientation="landscape" errors="blank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789AB-3DBA-4C93-8B00-9E79FA40BA03}">
  <sheetPr>
    <pageSetUpPr fitToPage="1"/>
  </sheetPr>
  <dimension ref="A1:M22"/>
  <sheetViews>
    <sheetView showGridLines="0" topLeftCell="A10" zoomScaleNormal="100" workbookViewId="0">
      <selection activeCell="E16" sqref="E16"/>
    </sheetView>
  </sheetViews>
  <sheetFormatPr defaultColWidth="9.140625" defaultRowHeight="12.75" x14ac:dyDescent="0.2"/>
  <cols>
    <col min="1" max="1" width="5.5703125" style="177" customWidth="1"/>
    <col min="2" max="2" width="4.42578125" style="180" customWidth="1"/>
    <col min="3" max="3" width="6" style="180" customWidth="1"/>
    <col min="4" max="4" width="12.7109375" style="188" customWidth="1"/>
    <col min="5" max="5" width="94.28515625" style="155" customWidth="1"/>
    <col min="6" max="6" width="7.7109375" style="180" customWidth="1"/>
    <col min="7" max="7" width="9.85546875" style="177" customWidth="1"/>
    <col min="8" max="8" width="13.140625" style="177" customWidth="1"/>
    <col min="9" max="9" width="15.5703125" style="177" customWidth="1"/>
    <col min="10" max="10" width="9.140625" style="177"/>
    <col min="11" max="12" width="28.7109375" style="167" customWidth="1"/>
    <col min="13" max="16384" width="9.140625" style="80"/>
  </cols>
  <sheetData>
    <row r="1" spans="1:13" s="167" customFormat="1" ht="18" x14ac:dyDescent="0.2">
      <c r="A1" s="194" t="s">
        <v>94</v>
      </c>
      <c r="B1" s="195"/>
      <c r="C1" s="195"/>
      <c r="D1" s="182"/>
      <c r="E1" s="182"/>
      <c r="F1" s="195"/>
      <c r="G1" s="195"/>
      <c r="H1" s="195"/>
      <c r="I1" s="195"/>
    </row>
    <row r="2" spans="1:13" s="167" customFormat="1" x14ac:dyDescent="0.2">
      <c r="A2" s="196" t="s">
        <v>60</v>
      </c>
      <c r="B2" s="195"/>
      <c r="C2" s="134" t="str">
        <f>'Krycí list'!E5</f>
        <v>Rozšíření projektu o doplňující vybavení</v>
      </c>
      <c r="D2" s="183"/>
      <c r="E2" s="183"/>
      <c r="F2" s="195"/>
      <c r="G2" s="195"/>
      <c r="H2" s="195"/>
      <c r="I2" s="195"/>
    </row>
    <row r="3" spans="1:13" s="167" customFormat="1" x14ac:dyDescent="0.2">
      <c r="A3" s="196" t="s">
        <v>61</v>
      </c>
      <c r="B3" s="195"/>
      <c r="C3" s="212" t="str">
        <f>'Krycí list'!E7</f>
        <v>Základní škola Čáslav, Sadová 1756, okres Kutná Hora</v>
      </c>
      <c r="D3" s="213"/>
      <c r="E3" s="213"/>
      <c r="F3" s="195"/>
      <c r="G3" s="195"/>
      <c r="H3" s="195"/>
      <c r="I3" s="134"/>
    </row>
    <row r="4" spans="1:13" s="167" customFormat="1" x14ac:dyDescent="0.2">
      <c r="A4" s="196" t="s">
        <v>62</v>
      </c>
      <c r="B4" s="195"/>
      <c r="C4" s="134" t="str">
        <f>'Krycí list'!E9</f>
        <v>OCENĚNÝ SOUPIS PRACÍ A DODÁVEK A SLUŽEB</v>
      </c>
      <c r="D4" s="183"/>
      <c r="E4" s="183"/>
      <c r="F4" s="195"/>
      <c r="G4" s="195"/>
      <c r="H4" s="195"/>
      <c r="I4" s="134"/>
    </row>
    <row r="5" spans="1:13" s="167" customFormat="1" x14ac:dyDescent="0.2">
      <c r="A5" s="195" t="s">
        <v>70</v>
      </c>
      <c r="B5" s="195"/>
      <c r="C5" s="134" t="str">
        <f>'Krycí list'!P5</f>
        <v xml:space="preserve"> </v>
      </c>
      <c r="D5" s="183"/>
      <c r="E5" s="183"/>
      <c r="F5" s="195"/>
      <c r="G5" s="195"/>
      <c r="H5" s="195"/>
      <c r="I5" s="134"/>
    </row>
    <row r="6" spans="1:13" s="167" customFormat="1" x14ac:dyDescent="0.2">
      <c r="A6" s="195"/>
      <c r="B6" s="195"/>
      <c r="C6" s="134"/>
      <c r="D6" s="183"/>
      <c r="E6" s="183"/>
      <c r="F6" s="195"/>
      <c r="G6" s="195"/>
      <c r="H6" s="195"/>
      <c r="I6" s="134"/>
    </row>
    <row r="7" spans="1:13" s="167" customFormat="1" x14ac:dyDescent="0.2">
      <c r="A7" s="195" t="s">
        <v>64</v>
      </c>
      <c r="B7" s="195"/>
      <c r="C7" s="212" t="str">
        <f>'Krycí list'!E26</f>
        <v>Město Čáslav, nám. Jana Žižky z Trocnova 1/1, Čáslav-Staré Město, 286 01 Čáslav</v>
      </c>
      <c r="D7" s="213"/>
      <c r="E7" s="213"/>
      <c r="F7" s="195"/>
      <c r="G7" s="195"/>
      <c r="H7" s="195"/>
      <c r="I7" s="134"/>
    </row>
    <row r="8" spans="1:13" s="167" customFormat="1" x14ac:dyDescent="0.2">
      <c r="A8" s="195" t="s">
        <v>65</v>
      </c>
      <c r="B8" s="195"/>
      <c r="C8" s="212" t="str">
        <f>'Krycí list'!E28</f>
        <v xml:space="preserve"> </v>
      </c>
      <c r="D8" s="213"/>
      <c r="E8" s="183"/>
      <c r="F8" s="195"/>
      <c r="G8" s="195"/>
      <c r="H8" s="195"/>
      <c r="I8" s="134"/>
    </row>
    <row r="9" spans="1:13" s="167" customFormat="1" x14ac:dyDescent="0.2">
      <c r="A9" s="195" t="s">
        <v>66</v>
      </c>
      <c r="B9" s="195"/>
      <c r="C9" s="214" t="str">
        <f>'Krycí list'!O31</f>
        <v>09/2025</v>
      </c>
      <c r="D9" s="213"/>
      <c r="E9" s="183"/>
      <c r="F9" s="195"/>
      <c r="G9" s="195"/>
      <c r="H9" s="195"/>
      <c r="I9" s="134"/>
    </row>
    <row r="10" spans="1:13" s="167" customFormat="1" x14ac:dyDescent="0.2">
      <c r="A10" s="195"/>
      <c r="B10" s="195"/>
      <c r="C10" s="195"/>
      <c r="D10" s="182"/>
      <c r="E10" s="182"/>
      <c r="F10" s="195"/>
      <c r="G10" s="195"/>
      <c r="H10" s="195"/>
      <c r="I10" s="195"/>
    </row>
    <row r="11" spans="1:13" s="192" customFormat="1" ht="50.25" customHeight="1" x14ac:dyDescent="0.2">
      <c r="A11" s="174" t="s">
        <v>71</v>
      </c>
      <c r="B11" s="135" t="s">
        <v>72</v>
      </c>
      <c r="C11" s="135" t="s">
        <v>73</v>
      </c>
      <c r="D11" s="135" t="s">
        <v>90</v>
      </c>
      <c r="E11" s="135" t="s">
        <v>87</v>
      </c>
      <c r="F11" s="135" t="s">
        <v>74</v>
      </c>
      <c r="G11" s="135" t="s">
        <v>75</v>
      </c>
      <c r="H11" s="135" t="s">
        <v>88</v>
      </c>
      <c r="I11" s="135" t="s">
        <v>89</v>
      </c>
      <c r="J11" s="191"/>
      <c r="K11" s="198" t="s">
        <v>92</v>
      </c>
      <c r="L11" s="172" t="s">
        <v>96</v>
      </c>
    </row>
    <row r="12" spans="1:13" s="180" customFormat="1" x14ac:dyDescent="0.2">
      <c r="A12" s="175">
        <v>1</v>
      </c>
      <c r="B12" s="146">
        <v>2</v>
      </c>
      <c r="C12" s="146">
        <v>3</v>
      </c>
      <c r="D12" s="136">
        <v>4</v>
      </c>
      <c r="E12" s="136">
        <v>5</v>
      </c>
      <c r="F12" s="146">
        <v>6</v>
      </c>
      <c r="G12" s="146">
        <v>7</v>
      </c>
      <c r="H12" s="146">
        <v>8</v>
      </c>
      <c r="I12" s="146">
        <v>9</v>
      </c>
      <c r="J12" s="193"/>
      <c r="K12" s="197">
        <v>10</v>
      </c>
      <c r="L12" s="173">
        <v>11</v>
      </c>
    </row>
    <row r="13" spans="1:13" x14ac:dyDescent="0.2">
      <c r="A13" s="176"/>
      <c r="B13" s="178"/>
      <c r="C13" s="178"/>
      <c r="D13" s="184"/>
      <c r="E13" s="151"/>
      <c r="F13" s="178"/>
      <c r="G13" s="176"/>
      <c r="H13" s="176"/>
      <c r="I13" s="176"/>
      <c r="M13" s="177"/>
    </row>
    <row r="14" spans="1:13" s="137" customFormat="1" x14ac:dyDescent="0.2">
      <c r="A14" s="170"/>
      <c r="B14" s="143"/>
      <c r="C14" s="181"/>
      <c r="D14" s="185" t="s">
        <v>97</v>
      </c>
      <c r="E14" s="152" t="s">
        <v>80</v>
      </c>
      <c r="F14" s="181"/>
      <c r="G14" s="168"/>
      <c r="H14" s="168"/>
      <c r="I14" s="144">
        <f>SUBTOTAL(9,I15:I21)</f>
        <v>0</v>
      </c>
      <c r="J14" s="168"/>
      <c r="K14" s="163"/>
      <c r="L14" s="163"/>
      <c r="M14" s="168"/>
    </row>
    <row r="15" spans="1:13" s="133" customFormat="1" x14ac:dyDescent="0.2">
      <c r="A15" s="142"/>
      <c r="B15" s="139"/>
      <c r="C15" s="139"/>
      <c r="D15" s="186"/>
      <c r="E15" s="150" t="s">
        <v>80</v>
      </c>
      <c r="F15" s="139"/>
      <c r="G15" s="169"/>
      <c r="H15" s="169"/>
      <c r="I15" s="138">
        <f>SUBTOTAL(9,I16:I21)</f>
        <v>0</v>
      </c>
      <c r="J15" s="190"/>
      <c r="K15" s="164"/>
      <c r="L15" s="164"/>
      <c r="M15" s="190"/>
    </row>
    <row r="16" spans="1:13" s="133" customFormat="1" ht="51" x14ac:dyDescent="0.2">
      <c r="A16" s="142">
        <v>1</v>
      </c>
      <c r="B16" s="139"/>
      <c r="C16" s="139" t="s">
        <v>93</v>
      </c>
      <c r="D16" s="186" t="s">
        <v>116</v>
      </c>
      <c r="E16" s="153" t="s">
        <v>121</v>
      </c>
      <c r="F16" s="139" t="s">
        <v>76</v>
      </c>
      <c r="G16" s="140">
        <v>1</v>
      </c>
      <c r="H16" s="141"/>
      <c r="I16" s="141">
        <f t="shared" ref="I16:I21" si="0">ROUND(G16*H16,2)</f>
        <v>0</v>
      </c>
      <c r="J16" s="190"/>
      <c r="K16" s="147"/>
      <c r="L16" s="165"/>
      <c r="M16" s="190"/>
    </row>
    <row r="17" spans="1:13" s="133" customFormat="1" ht="63.75" x14ac:dyDescent="0.2">
      <c r="A17" s="142">
        <v>2</v>
      </c>
      <c r="B17" s="139"/>
      <c r="C17" s="139" t="s">
        <v>93</v>
      </c>
      <c r="D17" s="186" t="s">
        <v>114</v>
      </c>
      <c r="E17" s="153" t="s">
        <v>115</v>
      </c>
      <c r="F17" s="139" t="s">
        <v>76</v>
      </c>
      <c r="G17" s="140">
        <v>2</v>
      </c>
      <c r="H17" s="141"/>
      <c r="I17" s="141">
        <f t="shared" si="0"/>
        <v>0</v>
      </c>
      <c r="J17" s="190"/>
      <c r="K17" s="147"/>
      <c r="L17" s="165"/>
      <c r="M17" s="190"/>
    </row>
    <row r="18" spans="1:13" s="133" customFormat="1" ht="51" x14ac:dyDescent="0.2">
      <c r="A18" s="142">
        <v>3</v>
      </c>
      <c r="B18" s="139"/>
      <c r="C18" s="139" t="s">
        <v>93</v>
      </c>
      <c r="D18" s="186" t="s">
        <v>116</v>
      </c>
      <c r="E18" s="153" t="s">
        <v>122</v>
      </c>
      <c r="F18" s="139" t="s">
        <v>76</v>
      </c>
      <c r="G18" s="140">
        <v>1</v>
      </c>
      <c r="H18" s="141"/>
      <c r="I18" s="141">
        <f t="shared" si="0"/>
        <v>0</v>
      </c>
      <c r="J18" s="190"/>
      <c r="K18" s="147"/>
      <c r="L18" s="165"/>
      <c r="M18" s="190"/>
    </row>
    <row r="19" spans="1:13" s="133" customFormat="1" ht="76.5" x14ac:dyDescent="0.2">
      <c r="A19" s="142">
        <v>4</v>
      </c>
      <c r="B19" s="139"/>
      <c r="C19" s="139" t="s">
        <v>93</v>
      </c>
      <c r="D19" s="186" t="s">
        <v>125</v>
      </c>
      <c r="E19" s="153" t="s">
        <v>126</v>
      </c>
      <c r="F19" s="139" t="s">
        <v>76</v>
      </c>
      <c r="G19" s="140">
        <v>1</v>
      </c>
      <c r="H19" s="141"/>
      <c r="I19" s="141">
        <f t="shared" si="0"/>
        <v>0</v>
      </c>
      <c r="J19" s="190"/>
      <c r="K19" s="147"/>
      <c r="L19" s="165"/>
      <c r="M19" s="190"/>
    </row>
    <row r="20" spans="1:13" s="133" customFormat="1" ht="63.75" x14ac:dyDescent="0.2">
      <c r="A20" s="142">
        <v>5</v>
      </c>
      <c r="B20" s="139"/>
      <c r="C20" s="139" t="s">
        <v>93</v>
      </c>
      <c r="D20" s="186" t="s">
        <v>118</v>
      </c>
      <c r="E20" s="153" t="s">
        <v>119</v>
      </c>
      <c r="F20" s="139" t="s">
        <v>76</v>
      </c>
      <c r="G20" s="140">
        <v>1</v>
      </c>
      <c r="H20" s="141"/>
      <c r="I20" s="141">
        <f t="shared" si="0"/>
        <v>0</v>
      </c>
      <c r="J20" s="190"/>
      <c r="K20" s="147"/>
      <c r="L20" s="165"/>
      <c r="M20" s="190"/>
    </row>
    <row r="21" spans="1:13" s="133" customFormat="1" ht="76.5" x14ac:dyDescent="0.2">
      <c r="A21" s="142">
        <v>6</v>
      </c>
      <c r="B21" s="139"/>
      <c r="C21" s="139" t="s">
        <v>93</v>
      </c>
      <c r="D21" s="186" t="s">
        <v>125</v>
      </c>
      <c r="E21" s="153" t="s">
        <v>126</v>
      </c>
      <c r="F21" s="139" t="s">
        <v>76</v>
      </c>
      <c r="G21" s="140">
        <v>1</v>
      </c>
      <c r="H21" s="141"/>
      <c r="I21" s="141">
        <f t="shared" si="0"/>
        <v>0</v>
      </c>
      <c r="J21" s="190"/>
      <c r="K21" s="147"/>
      <c r="L21" s="165"/>
      <c r="M21" s="190"/>
    </row>
    <row r="22" spans="1:13" x14ac:dyDescent="0.2">
      <c r="A22" s="171"/>
      <c r="B22" s="179"/>
      <c r="C22" s="179"/>
      <c r="D22" s="187"/>
      <c r="E22" s="154" t="s">
        <v>91</v>
      </c>
      <c r="F22" s="179"/>
      <c r="G22" s="189"/>
      <c r="H22" s="189"/>
      <c r="I22" s="145">
        <f>SUBTOTAL(9,I14:I21)</f>
        <v>0</v>
      </c>
      <c r="J22" s="189"/>
      <c r="K22" s="166"/>
      <c r="L22" s="166"/>
      <c r="M22" s="177"/>
    </row>
  </sheetData>
  <sheetProtection formatCells="0" formatColumns="0" formatRows="0" insertColumns="0" insertRows="0" insertHyperlinks="0" deleteColumns="0" deleteRows="0" sort="0" autoFilter="0" pivotTables="0"/>
  <mergeCells count="4">
    <mergeCell ref="C3:E3"/>
    <mergeCell ref="C7:E7"/>
    <mergeCell ref="C8:D8"/>
    <mergeCell ref="C9:D9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35" fitToHeight="999" orientation="landscape" errors="blank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0ED3E-31B3-4665-A2C8-D183F62CB529}">
  <sheetPr>
    <pageSetUpPr fitToPage="1"/>
  </sheetPr>
  <dimension ref="A1:M20"/>
  <sheetViews>
    <sheetView showGridLines="0" topLeftCell="A9" zoomScaleNormal="100" workbookViewId="0">
      <selection activeCell="E16" sqref="E16"/>
    </sheetView>
  </sheetViews>
  <sheetFormatPr defaultColWidth="9.140625" defaultRowHeight="12.75" x14ac:dyDescent="0.2"/>
  <cols>
    <col min="1" max="1" width="5.5703125" style="177" customWidth="1"/>
    <col min="2" max="2" width="4.42578125" style="180" customWidth="1"/>
    <col min="3" max="3" width="6" style="180" customWidth="1"/>
    <col min="4" max="4" width="12.7109375" style="188" customWidth="1"/>
    <col min="5" max="5" width="94.28515625" style="155" customWidth="1"/>
    <col min="6" max="6" width="7.7109375" style="180" customWidth="1"/>
    <col min="7" max="7" width="9.85546875" style="177" customWidth="1"/>
    <col min="8" max="8" width="13.140625" style="177" customWidth="1"/>
    <col min="9" max="9" width="15.5703125" style="177" customWidth="1"/>
    <col min="10" max="10" width="9.140625" style="177"/>
    <col min="11" max="12" width="28.7109375" style="167" customWidth="1"/>
    <col min="13" max="16384" width="9.140625" style="80"/>
  </cols>
  <sheetData>
    <row r="1" spans="1:13" s="167" customFormat="1" ht="18" x14ac:dyDescent="0.2">
      <c r="A1" s="194" t="s">
        <v>94</v>
      </c>
      <c r="B1" s="195"/>
      <c r="C1" s="195"/>
      <c r="D1" s="182"/>
      <c r="E1" s="182"/>
      <c r="F1" s="195"/>
      <c r="G1" s="195"/>
      <c r="H1" s="195"/>
      <c r="I1" s="195"/>
    </row>
    <row r="2" spans="1:13" s="167" customFormat="1" x14ac:dyDescent="0.2">
      <c r="A2" s="196" t="s">
        <v>60</v>
      </c>
      <c r="B2" s="195"/>
      <c r="C2" s="134" t="str">
        <f>'Krycí list'!E5</f>
        <v>Rozšíření projektu o doplňující vybavení</v>
      </c>
      <c r="D2" s="183"/>
      <c r="E2" s="183"/>
      <c r="F2" s="195"/>
      <c r="G2" s="195"/>
      <c r="H2" s="195"/>
      <c r="I2" s="195"/>
    </row>
    <row r="3" spans="1:13" s="167" customFormat="1" x14ac:dyDescent="0.2">
      <c r="A3" s="196" t="s">
        <v>61</v>
      </c>
      <c r="B3" s="195"/>
      <c r="C3" s="212" t="str">
        <f>'Krycí list'!E7</f>
        <v>Základní škola Čáslav, Sadová 1756, okres Kutná Hora</v>
      </c>
      <c r="D3" s="213"/>
      <c r="E3" s="213"/>
      <c r="F3" s="195"/>
      <c r="G3" s="195"/>
      <c r="H3" s="195"/>
      <c r="I3" s="134"/>
    </row>
    <row r="4" spans="1:13" s="167" customFormat="1" x14ac:dyDescent="0.2">
      <c r="A4" s="196" t="s">
        <v>62</v>
      </c>
      <c r="B4" s="195"/>
      <c r="C4" s="134" t="str">
        <f>'Krycí list'!E9</f>
        <v>OCENĚNÝ SOUPIS PRACÍ A DODÁVEK A SLUŽEB</v>
      </c>
      <c r="D4" s="183"/>
      <c r="E4" s="183"/>
      <c r="F4" s="195"/>
      <c r="G4" s="195"/>
      <c r="H4" s="195"/>
      <c r="I4" s="134"/>
    </row>
    <row r="5" spans="1:13" s="167" customFormat="1" x14ac:dyDescent="0.2">
      <c r="A5" s="195" t="s">
        <v>70</v>
      </c>
      <c r="B5" s="195"/>
      <c r="C5" s="134" t="str">
        <f>'Krycí list'!P5</f>
        <v xml:space="preserve"> </v>
      </c>
      <c r="D5" s="183"/>
      <c r="E5" s="183"/>
      <c r="F5" s="195"/>
      <c r="G5" s="195"/>
      <c r="H5" s="195"/>
      <c r="I5" s="134"/>
    </row>
    <row r="6" spans="1:13" s="167" customFormat="1" x14ac:dyDescent="0.2">
      <c r="A6" s="195"/>
      <c r="B6" s="195"/>
      <c r="C6" s="134"/>
      <c r="D6" s="183"/>
      <c r="E6" s="183"/>
      <c r="F6" s="195"/>
      <c r="G6" s="195"/>
      <c r="H6" s="195"/>
      <c r="I6" s="134"/>
    </row>
    <row r="7" spans="1:13" s="167" customFormat="1" x14ac:dyDescent="0.2">
      <c r="A7" s="195" t="s">
        <v>64</v>
      </c>
      <c r="B7" s="195"/>
      <c r="C7" s="212" t="str">
        <f>'Krycí list'!E26</f>
        <v>Město Čáslav, nám. Jana Žižky z Trocnova 1/1, Čáslav-Staré Město, 286 01 Čáslav</v>
      </c>
      <c r="D7" s="213"/>
      <c r="E7" s="213"/>
      <c r="F7" s="195"/>
      <c r="G7" s="195"/>
      <c r="H7" s="195"/>
      <c r="I7" s="134"/>
    </row>
    <row r="8" spans="1:13" s="167" customFormat="1" x14ac:dyDescent="0.2">
      <c r="A8" s="195" t="s">
        <v>65</v>
      </c>
      <c r="B8" s="195"/>
      <c r="C8" s="212" t="str">
        <f>'Krycí list'!E28</f>
        <v xml:space="preserve"> </v>
      </c>
      <c r="D8" s="213"/>
      <c r="E8" s="183"/>
      <c r="F8" s="195"/>
      <c r="G8" s="195"/>
      <c r="H8" s="195"/>
      <c r="I8" s="134"/>
    </row>
    <row r="9" spans="1:13" s="167" customFormat="1" x14ac:dyDescent="0.2">
      <c r="A9" s="195" t="s">
        <v>66</v>
      </c>
      <c r="B9" s="195"/>
      <c r="C9" s="214" t="str">
        <f>'Krycí list'!O31</f>
        <v>09/2025</v>
      </c>
      <c r="D9" s="213"/>
      <c r="E9" s="183"/>
      <c r="F9" s="195"/>
      <c r="G9" s="195"/>
      <c r="H9" s="195"/>
      <c r="I9" s="134"/>
    </row>
    <row r="10" spans="1:13" s="167" customFormat="1" x14ac:dyDescent="0.2">
      <c r="A10" s="195"/>
      <c r="B10" s="195"/>
      <c r="C10" s="195"/>
      <c r="D10" s="182"/>
      <c r="E10" s="182"/>
      <c r="F10" s="195"/>
      <c r="G10" s="195"/>
      <c r="H10" s="195"/>
      <c r="I10" s="195"/>
    </row>
    <row r="11" spans="1:13" s="192" customFormat="1" ht="50.25" customHeight="1" x14ac:dyDescent="0.2">
      <c r="A11" s="174" t="s">
        <v>71</v>
      </c>
      <c r="B11" s="135" t="s">
        <v>72</v>
      </c>
      <c r="C11" s="135" t="s">
        <v>73</v>
      </c>
      <c r="D11" s="135" t="s">
        <v>90</v>
      </c>
      <c r="E11" s="135" t="s">
        <v>87</v>
      </c>
      <c r="F11" s="135" t="s">
        <v>74</v>
      </c>
      <c r="G11" s="135" t="s">
        <v>75</v>
      </c>
      <c r="H11" s="135" t="s">
        <v>88</v>
      </c>
      <c r="I11" s="135" t="s">
        <v>89</v>
      </c>
      <c r="J11" s="191"/>
      <c r="K11" s="198" t="s">
        <v>92</v>
      </c>
      <c r="L11" s="172" t="s">
        <v>96</v>
      </c>
    </row>
    <row r="12" spans="1:13" s="180" customFormat="1" x14ac:dyDescent="0.2">
      <c r="A12" s="175">
        <v>1</v>
      </c>
      <c r="B12" s="146">
        <v>2</v>
      </c>
      <c r="C12" s="146">
        <v>3</v>
      </c>
      <c r="D12" s="136">
        <v>4</v>
      </c>
      <c r="E12" s="136">
        <v>5</v>
      </c>
      <c r="F12" s="146">
        <v>6</v>
      </c>
      <c r="G12" s="146">
        <v>7</v>
      </c>
      <c r="H12" s="146">
        <v>8</v>
      </c>
      <c r="I12" s="146">
        <v>9</v>
      </c>
      <c r="J12" s="193"/>
      <c r="K12" s="197">
        <v>10</v>
      </c>
      <c r="L12" s="173">
        <v>11</v>
      </c>
    </row>
    <row r="13" spans="1:13" x14ac:dyDescent="0.2">
      <c r="A13" s="176"/>
      <c r="B13" s="178"/>
      <c r="C13" s="178"/>
      <c r="D13" s="184"/>
      <c r="E13" s="151"/>
      <c r="F13" s="178"/>
      <c r="G13" s="176"/>
      <c r="H13" s="176"/>
      <c r="I13" s="176"/>
      <c r="M13" s="177"/>
    </row>
    <row r="14" spans="1:13" s="137" customFormat="1" x14ac:dyDescent="0.2">
      <c r="A14" s="170"/>
      <c r="B14" s="143"/>
      <c r="C14" s="181"/>
      <c r="D14" s="185" t="s">
        <v>97</v>
      </c>
      <c r="E14" s="152" t="s">
        <v>80</v>
      </c>
      <c r="F14" s="181"/>
      <c r="G14" s="168"/>
      <c r="H14" s="168"/>
      <c r="I14" s="144">
        <f>SUBTOTAL(9,I15:I19)</f>
        <v>0</v>
      </c>
      <c r="J14" s="168"/>
      <c r="K14" s="163"/>
      <c r="L14" s="163"/>
      <c r="M14" s="168"/>
    </row>
    <row r="15" spans="1:13" s="133" customFormat="1" x14ac:dyDescent="0.2">
      <c r="A15" s="142"/>
      <c r="B15" s="139"/>
      <c r="C15" s="139"/>
      <c r="D15" s="186"/>
      <c r="E15" s="150" t="s">
        <v>80</v>
      </c>
      <c r="F15" s="139"/>
      <c r="G15" s="169"/>
      <c r="H15" s="169"/>
      <c r="I15" s="138">
        <f>SUBTOTAL(9,I16:I19)</f>
        <v>0</v>
      </c>
      <c r="J15" s="190"/>
      <c r="K15" s="164"/>
      <c r="L15" s="164"/>
      <c r="M15" s="190"/>
    </row>
    <row r="16" spans="1:13" s="133" customFormat="1" ht="63.75" x14ac:dyDescent="0.2">
      <c r="A16" s="142">
        <v>1</v>
      </c>
      <c r="B16" s="139"/>
      <c r="C16" s="139" t="s">
        <v>93</v>
      </c>
      <c r="D16" s="186" t="s">
        <v>114</v>
      </c>
      <c r="E16" s="153" t="s">
        <v>115</v>
      </c>
      <c r="F16" s="139" t="s">
        <v>76</v>
      </c>
      <c r="G16" s="140">
        <v>3</v>
      </c>
      <c r="H16" s="141"/>
      <c r="I16" s="141">
        <f t="shared" ref="I16:I19" si="0">ROUND(G16*H16,2)</f>
        <v>0</v>
      </c>
      <c r="J16" s="190"/>
      <c r="K16" s="147"/>
      <c r="L16" s="165"/>
      <c r="M16" s="190"/>
    </row>
    <row r="17" spans="1:13" s="133" customFormat="1" ht="51" x14ac:dyDescent="0.2">
      <c r="A17" s="142">
        <v>2</v>
      </c>
      <c r="B17" s="139"/>
      <c r="C17" s="139" t="s">
        <v>93</v>
      </c>
      <c r="D17" s="186" t="s">
        <v>116</v>
      </c>
      <c r="E17" s="153" t="s">
        <v>121</v>
      </c>
      <c r="F17" s="139" t="s">
        <v>76</v>
      </c>
      <c r="G17" s="140">
        <v>2</v>
      </c>
      <c r="H17" s="141"/>
      <c r="I17" s="141">
        <f t="shared" si="0"/>
        <v>0</v>
      </c>
      <c r="J17" s="190"/>
      <c r="K17" s="147"/>
      <c r="L17" s="165"/>
      <c r="M17" s="190"/>
    </row>
    <row r="18" spans="1:13" s="133" customFormat="1" ht="51" x14ac:dyDescent="0.2">
      <c r="A18" s="142">
        <v>3</v>
      </c>
      <c r="B18" s="139"/>
      <c r="C18" s="139" t="s">
        <v>93</v>
      </c>
      <c r="D18" s="186" t="s">
        <v>116</v>
      </c>
      <c r="E18" s="153" t="s">
        <v>122</v>
      </c>
      <c r="F18" s="139" t="s">
        <v>76</v>
      </c>
      <c r="G18" s="140">
        <v>1</v>
      </c>
      <c r="H18" s="141"/>
      <c r="I18" s="141">
        <f t="shared" si="0"/>
        <v>0</v>
      </c>
      <c r="J18" s="190"/>
      <c r="K18" s="147"/>
      <c r="L18" s="165"/>
      <c r="M18" s="190"/>
    </row>
    <row r="19" spans="1:13" s="133" customFormat="1" ht="63.75" x14ac:dyDescent="0.2">
      <c r="A19" s="142">
        <v>4</v>
      </c>
      <c r="B19" s="139"/>
      <c r="C19" s="139" t="s">
        <v>93</v>
      </c>
      <c r="D19" s="186" t="s">
        <v>117</v>
      </c>
      <c r="E19" s="153" t="s">
        <v>127</v>
      </c>
      <c r="F19" s="139" t="s">
        <v>76</v>
      </c>
      <c r="G19" s="140">
        <v>1</v>
      </c>
      <c r="H19" s="141"/>
      <c r="I19" s="141">
        <f t="shared" si="0"/>
        <v>0</v>
      </c>
      <c r="J19" s="190"/>
      <c r="K19" s="147"/>
      <c r="L19" s="165"/>
      <c r="M19" s="190"/>
    </row>
    <row r="20" spans="1:13" x14ac:dyDescent="0.2">
      <c r="A20" s="171"/>
      <c r="B20" s="179"/>
      <c r="C20" s="179"/>
      <c r="D20" s="187"/>
      <c r="E20" s="154" t="s">
        <v>91</v>
      </c>
      <c r="F20" s="179"/>
      <c r="G20" s="189"/>
      <c r="H20" s="189"/>
      <c r="I20" s="145">
        <f>SUBTOTAL(9,I14:I19)</f>
        <v>0</v>
      </c>
      <c r="J20" s="189"/>
      <c r="K20" s="166"/>
      <c r="L20" s="166"/>
      <c r="M20" s="177"/>
    </row>
  </sheetData>
  <sheetProtection formatCells="0" formatColumns="0" formatRows="0" insertColumns="0" insertRows="0" insertHyperlinks="0" deleteColumns="0" deleteRows="0" sort="0" autoFilter="0" pivotTables="0"/>
  <mergeCells count="4">
    <mergeCell ref="C3:E3"/>
    <mergeCell ref="C7:E7"/>
    <mergeCell ref="C8:D8"/>
    <mergeCell ref="C9:D9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35" fitToHeight="999" orientation="landscape" errors="blank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CAB6E-1803-4D55-BC3B-FB60C428EA8F}">
  <sheetPr>
    <pageSetUpPr fitToPage="1"/>
  </sheetPr>
  <dimension ref="A1:M23"/>
  <sheetViews>
    <sheetView showGridLines="0" zoomScaleNormal="100" workbookViewId="0">
      <selection activeCell="E16" sqref="E16"/>
    </sheetView>
  </sheetViews>
  <sheetFormatPr defaultColWidth="9.140625" defaultRowHeight="12.75" x14ac:dyDescent="0.2"/>
  <cols>
    <col min="1" max="1" width="5.5703125" style="177" customWidth="1"/>
    <col min="2" max="2" width="4.42578125" style="180" customWidth="1"/>
    <col min="3" max="3" width="6" style="180" customWidth="1"/>
    <col min="4" max="4" width="12.7109375" style="188" customWidth="1"/>
    <col min="5" max="5" width="94.28515625" style="155" customWidth="1"/>
    <col min="6" max="6" width="7.7109375" style="180" customWidth="1"/>
    <col min="7" max="7" width="9.85546875" style="177" customWidth="1"/>
    <col min="8" max="8" width="13.140625" style="177" customWidth="1"/>
    <col min="9" max="9" width="15.5703125" style="177" customWidth="1"/>
    <col min="10" max="10" width="9.140625" style="177"/>
    <col min="11" max="12" width="28.7109375" style="167" customWidth="1"/>
    <col min="13" max="16384" width="9.140625" style="80"/>
  </cols>
  <sheetData>
    <row r="1" spans="1:13" s="167" customFormat="1" ht="18" x14ac:dyDescent="0.2">
      <c r="A1" s="194" t="s">
        <v>94</v>
      </c>
      <c r="B1" s="195"/>
      <c r="C1" s="195"/>
      <c r="D1" s="182"/>
      <c r="E1" s="182"/>
      <c r="F1" s="195"/>
      <c r="G1" s="195"/>
      <c r="H1" s="195"/>
      <c r="I1" s="195"/>
    </row>
    <row r="2" spans="1:13" s="167" customFormat="1" x14ac:dyDescent="0.2">
      <c r="A2" s="196" t="s">
        <v>60</v>
      </c>
      <c r="B2" s="195"/>
      <c r="C2" s="134" t="str">
        <f>'Krycí list'!E5</f>
        <v>Rozšíření projektu o doplňující vybavení</v>
      </c>
      <c r="D2" s="183"/>
      <c r="E2" s="183"/>
      <c r="F2" s="195"/>
      <c r="G2" s="195"/>
      <c r="H2" s="195"/>
      <c r="I2" s="195"/>
    </row>
    <row r="3" spans="1:13" s="167" customFormat="1" x14ac:dyDescent="0.2">
      <c r="A3" s="196" t="s">
        <v>61</v>
      </c>
      <c r="B3" s="195"/>
      <c r="C3" s="212" t="str">
        <f>'Krycí list'!E7</f>
        <v>Základní škola Čáslav, Sadová 1756, okres Kutná Hora</v>
      </c>
      <c r="D3" s="213"/>
      <c r="E3" s="213"/>
      <c r="F3" s="195"/>
      <c r="G3" s="195"/>
      <c r="H3" s="195"/>
      <c r="I3" s="134"/>
    </row>
    <row r="4" spans="1:13" s="167" customFormat="1" x14ac:dyDescent="0.2">
      <c r="A4" s="196" t="s">
        <v>62</v>
      </c>
      <c r="B4" s="195"/>
      <c r="C4" s="134" t="str">
        <f>'Krycí list'!E9</f>
        <v>OCENĚNÝ SOUPIS PRACÍ A DODÁVEK A SLUŽEB</v>
      </c>
      <c r="D4" s="183"/>
      <c r="E4" s="183"/>
      <c r="F4" s="195"/>
      <c r="G4" s="195"/>
      <c r="H4" s="195"/>
      <c r="I4" s="134"/>
    </row>
    <row r="5" spans="1:13" s="167" customFormat="1" x14ac:dyDescent="0.2">
      <c r="A5" s="195" t="s">
        <v>70</v>
      </c>
      <c r="B5" s="195"/>
      <c r="C5" s="134" t="str">
        <f>'Krycí list'!P5</f>
        <v xml:space="preserve"> </v>
      </c>
      <c r="D5" s="183"/>
      <c r="E5" s="183"/>
      <c r="F5" s="195"/>
      <c r="G5" s="195"/>
      <c r="H5" s="195"/>
      <c r="I5" s="134"/>
    </row>
    <row r="6" spans="1:13" s="167" customFormat="1" x14ac:dyDescent="0.2">
      <c r="A6" s="195"/>
      <c r="B6" s="195"/>
      <c r="C6" s="134"/>
      <c r="D6" s="183"/>
      <c r="E6" s="183"/>
      <c r="F6" s="195"/>
      <c r="G6" s="195"/>
      <c r="H6" s="195"/>
      <c r="I6" s="134"/>
    </row>
    <row r="7" spans="1:13" s="167" customFormat="1" x14ac:dyDescent="0.2">
      <c r="A7" s="195" t="s">
        <v>64</v>
      </c>
      <c r="B7" s="195"/>
      <c r="C7" s="212" t="str">
        <f>'Krycí list'!E26</f>
        <v>Město Čáslav, nám. Jana Žižky z Trocnova 1/1, Čáslav-Staré Město, 286 01 Čáslav</v>
      </c>
      <c r="D7" s="213"/>
      <c r="E7" s="213"/>
      <c r="F7" s="195"/>
      <c r="G7" s="195"/>
      <c r="H7" s="195"/>
      <c r="I7" s="134"/>
    </row>
    <row r="8" spans="1:13" s="167" customFormat="1" x14ac:dyDescent="0.2">
      <c r="A8" s="195" t="s">
        <v>65</v>
      </c>
      <c r="B8" s="195"/>
      <c r="C8" s="212" t="str">
        <f>'Krycí list'!E28</f>
        <v xml:space="preserve"> </v>
      </c>
      <c r="D8" s="213"/>
      <c r="E8" s="183"/>
      <c r="F8" s="195"/>
      <c r="G8" s="195"/>
      <c r="H8" s="195"/>
      <c r="I8" s="134"/>
    </row>
    <row r="9" spans="1:13" s="167" customFormat="1" x14ac:dyDescent="0.2">
      <c r="A9" s="195" t="s">
        <v>66</v>
      </c>
      <c r="B9" s="195"/>
      <c r="C9" s="214" t="str">
        <f>'Krycí list'!O31</f>
        <v>09/2025</v>
      </c>
      <c r="D9" s="213"/>
      <c r="E9" s="183"/>
      <c r="F9" s="195"/>
      <c r="G9" s="195"/>
      <c r="H9" s="195"/>
      <c r="I9" s="134"/>
    </row>
    <row r="10" spans="1:13" s="167" customFormat="1" x14ac:dyDescent="0.2">
      <c r="A10" s="195"/>
      <c r="B10" s="195"/>
      <c r="C10" s="195"/>
      <c r="D10" s="182"/>
      <c r="E10" s="182"/>
      <c r="F10" s="195"/>
      <c r="G10" s="195"/>
      <c r="H10" s="195"/>
      <c r="I10" s="195"/>
    </row>
    <row r="11" spans="1:13" s="192" customFormat="1" ht="50.25" customHeight="1" x14ac:dyDescent="0.2">
      <c r="A11" s="174" t="s">
        <v>71</v>
      </c>
      <c r="B11" s="135" t="s">
        <v>72</v>
      </c>
      <c r="C11" s="135" t="s">
        <v>73</v>
      </c>
      <c r="D11" s="135" t="s">
        <v>90</v>
      </c>
      <c r="E11" s="135" t="s">
        <v>87</v>
      </c>
      <c r="F11" s="135" t="s">
        <v>74</v>
      </c>
      <c r="G11" s="135" t="s">
        <v>75</v>
      </c>
      <c r="H11" s="135" t="s">
        <v>88</v>
      </c>
      <c r="I11" s="135" t="s">
        <v>89</v>
      </c>
      <c r="J11" s="191"/>
      <c r="K11" s="198" t="s">
        <v>92</v>
      </c>
      <c r="L11" s="172" t="s">
        <v>96</v>
      </c>
    </row>
    <row r="12" spans="1:13" s="180" customFormat="1" x14ac:dyDescent="0.2">
      <c r="A12" s="175">
        <v>1</v>
      </c>
      <c r="B12" s="146">
        <v>2</v>
      </c>
      <c r="C12" s="146">
        <v>3</v>
      </c>
      <c r="D12" s="136">
        <v>4</v>
      </c>
      <c r="E12" s="136">
        <v>5</v>
      </c>
      <c r="F12" s="146">
        <v>6</v>
      </c>
      <c r="G12" s="146">
        <v>7</v>
      </c>
      <c r="H12" s="146">
        <v>8</v>
      </c>
      <c r="I12" s="146">
        <v>9</v>
      </c>
      <c r="J12" s="193"/>
      <c r="K12" s="197">
        <v>10</v>
      </c>
      <c r="L12" s="173">
        <v>11</v>
      </c>
    </row>
    <row r="13" spans="1:13" x14ac:dyDescent="0.2">
      <c r="A13" s="176"/>
      <c r="B13" s="178"/>
      <c r="C13" s="178"/>
      <c r="D13" s="184"/>
      <c r="E13" s="151"/>
      <c r="F13" s="178"/>
      <c r="G13" s="176"/>
      <c r="H13" s="176"/>
      <c r="I13" s="176"/>
      <c r="M13" s="177"/>
    </row>
    <row r="14" spans="1:13" s="137" customFormat="1" x14ac:dyDescent="0.2">
      <c r="A14" s="170"/>
      <c r="B14" s="143"/>
      <c r="C14" s="181"/>
      <c r="D14" s="185" t="s">
        <v>97</v>
      </c>
      <c r="E14" s="152" t="s">
        <v>80</v>
      </c>
      <c r="F14" s="181"/>
      <c r="G14" s="168"/>
      <c r="H14" s="168"/>
      <c r="I14" s="144">
        <f>SUBTOTAL(9,I15:I22)</f>
        <v>0</v>
      </c>
      <c r="J14" s="168"/>
      <c r="K14" s="163"/>
      <c r="L14" s="163"/>
      <c r="M14" s="168"/>
    </row>
    <row r="15" spans="1:13" s="133" customFormat="1" x14ac:dyDescent="0.2">
      <c r="A15" s="142"/>
      <c r="B15" s="139"/>
      <c r="C15" s="139"/>
      <c r="D15" s="186"/>
      <c r="E15" s="150" t="s">
        <v>80</v>
      </c>
      <c r="F15" s="139"/>
      <c r="G15" s="169"/>
      <c r="H15" s="169"/>
      <c r="I15" s="138">
        <f>SUBTOTAL(9,I16:I22)</f>
        <v>0</v>
      </c>
      <c r="J15" s="190"/>
      <c r="K15" s="164"/>
      <c r="L15" s="164"/>
      <c r="M15" s="190"/>
    </row>
    <row r="16" spans="1:13" s="133" customFormat="1" ht="114.75" x14ac:dyDescent="0.2">
      <c r="A16" s="142">
        <v>1</v>
      </c>
      <c r="B16" s="139"/>
      <c r="C16" s="139" t="s">
        <v>93</v>
      </c>
      <c r="D16" s="186" t="s">
        <v>100</v>
      </c>
      <c r="E16" s="153" t="s">
        <v>128</v>
      </c>
      <c r="F16" s="139" t="s">
        <v>76</v>
      </c>
      <c r="G16" s="140">
        <v>1</v>
      </c>
      <c r="H16" s="141"/>
      <c r="I16" s="141">
        <f t="shared" ref="I16" si="0">ROUND(G16*H16,2)</f>
        <v>0</v>
      </c>
      <c r="J16" s="190"/>
      <c r="K16" s="147"/>
      <c r="L16" s="165"/>
      <c r="M16" s="190"/>
    </row>
    <row r="17" spans="1:13" s="133" customFormat="1" ht="76.5" x14ac:dyDescent="0.2">
      <c r="A17" s="142">
        <v>2</v>
      </c>
      <c r="B17" s="139"/>
      <c r="C17" s="139" t="s">
        <v>93</v>
      </c>
      <c r="D17" s="186" t="s">
        <v>103</v>
      </c>
      <c r="E17" s="153" t="s">
        <v>129</v>
      </c>
      <c r="F17" s="139" t="s">
        <v>76</v>
      </c>
      <c r="G17" s="140">
        <v>1</v>
      </c>
      <c r="H17" s="141"/>
      <c r="I17" s="141">
        <f t="shared" ref="I17:I22" si="1">ROUND(G17*H17,2)</f>
        <v>0</v>
      </c>
      <c r="J17" s="190"/>
      <c r="K17" s="147"/>
      <c r="L17" s="165"/>
      <c r="M17" s="190"/>
    </row>
    <row r="18" spans="1:13" s="133" customFormat="1" ht="63.75" x14ac:dyDescent="0.2">
      <c r="A18" s="142">
        <v>3</v>
      </c>
      <c r="B18" s="139"/>
      <c r="C18" s="139" t="s">
        <v>93</v>
      </c>
      <c r="D18" s="186" t="s">
        <v>106</v>
      </c>
      <c r="E18" s="153" t="s">
        <v>130</v>
      </c>
      <c r="F18" s="139" t="s">
        <v>76</v>
      </c>
      <c r="G18" s="140">
        <v>8</v>
      </c>
      <c r="H18" s="141"/>
      <c r="I18" s="141">
        <f t="shared" si="1"/>
        <v>0</v>
      </c>
      <c r="J18" s="190"/>
      <c r="K18" s="147"/>
      <c r="L18" s="165"/>
      <c r="M18" s="190"/>
    </row>
    <row r="19" spans="1:13" s="133" customFormat="1" ht="51" x14ac:dyDescent="0.2">
      <c r="A19" s="142">
        <v>4</v>
      </c>
      <c r="B19" s="139"/>
      <c r="C19" s="139" t="s">
        <v>93</v>
      </c>
      <c r="D19" s="186" t="s">
        <v>107</v>
      </c>
      <c r="E19" s="153" t="s">
        <v>145</v>
      </c>
      <c r="F19" s="139" t="s">
        <v>76</v>
      </c>
      <c r="G19" s="140">
        <v>8</v>
      </c>
      <c r="H19" s="141"/>
      <c r="I19" s="141">
        <f t="shared" si="1"/>
        <v>0</v>
      </c>
      <c r="J19" s="190"/>
      <c r="K19" s="147"/>
      <c r="L19" s="165"/>
      <c r="M19" s="190"/>
    </row>
    <row r="20" spans="1:13" s="133" customFormat="1" ht="63.75" x14ac:dyDescent="0.2">
      <c r="A20" s="142">
        <v>5</v>
      </c>
      <c r="B20" s="139"/>
      <c r="C20" s="139" t="s">
        <v>93</v>
      </c>
      <c r="D20" s="186" t="s">
        <v>106</v>
      </c>
      <c r="E20" s="153" t="s">
        <v>131</v>
      </c>
      <c r="F20" s="139" t="s">
        <v>76</v>
      </c>
      <c r="G20" s="140">
        <v>1</v>
      </c>
      <c r="H20" s="141"/>
      <c r="I20" s="141">
        <f t="shared" si="1"/>
        <v>0</v>
      </c>
      <c r="J20" s="190"/>
      <c r="K20" s="147"/>
      <c r="L20" s="165"/>
      <c r="M20" s="190"/>
    </row>
    <row r="21" spans="1:13" s="133" customFormat="1" ht="51" x14ac:dyDescent="0.2">
      <c r="A21" s="142">
        <v>6</v>
      </c>
      <c r="B21" s="139"/>
      <c r="C21" s="139" t="s">
        <v>93</v>
      </c>
      <c r="D21" s="186" t="s">
        <v>107</v>
      </c>
      <c r="E21" s="153" t="s">
        <v>144</v>
      </c>
      <c r="F21" s="139" t="s">
        <v>76</v>
      </c>
      <c r="G21" s="140">
        <v>1</v>
      </c>
      <c r="H21" s="141"/>
      <c r="I21" s="141">
        <f t="shared" si="1"/>
        <v>0</v>
      </c>
      <c r="J21" s="190"/>
      <c r="K21" s="147"/>
      <c r="L21" s="165"/>
      <c r="M21" s="190"/>
    </row>
    <row r="22" spans="1:13" s="133" customFormat="1" ht="114.75" x14ac:dyDescent="0.2">
      <c r="A22" s="142">
        <v>7</v>
      </c>
      <c r="B22" s="139"/>
      <c r="C22" s="139" t="s">
        <v>93</v>
      </c>
      <c r="D22" s="186" t="s">
        <v>100</v>
      </c>
      <c r="E22" s="153" t="s">
        <v>132</v>
      </c>
      <c r="F22" s="139" t="s">
        <v>76</v>
      </c>
      <c r="G22" s="140">
        <v>1</v>
      </c>
      <c r="H22" s="141"/>
      <c r="I22" s="141">
        <f t="shared" si="1"/>
        <v>0</v>
      </c>
      <c r="J22" s="190"/>
      <c r="K22" s="147"/>
      <c r="L22" s="165"/>
      <c r="M22" s="190"/>
    </row>
    <row r="23" spans="1:13" x14ac:dyDescent="0.2">
      <c r="A23" s="171"/>
      <c r="B23" s="179"/>
      <c r="C23" s="179"/>
      <c r="D23" s="187"/>
      <c r="E23" s="154" t="s">
        <v>91</v>
      </c>
      <c r="F23" s="179"/>
      <c r="G23" s="189"/>
      <c r="H23" s="189"/>
      <c r="I23" s="145">
        <f>SUBTOTAL(9,I14:I22)</f>
        <v>0</v>
      </c>
      <c r="J23" s="189"/>
      <c r="K23" s="166"/>
      <c r="L23" s="166"/>
      <c r="M23" s="177"/>
    </row>
  </sheetData>
  <sheetProtection formatCells="0" formatColumns="0" formatRows="0" insertColumns="0" insertRows="0" insertHyperlinks="0" deleteColumns="0" deleteRows="0" sort="0" autoFilter="0" pivotTables="0"/>
  <mergeCells count="4">
    <mergeCell ref="C3:E3"/>
    <mergeCell ref="C7:E7"/>
    <mergeCell ref="C8:D8"/>
    <mergeCell ref="C9:D9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35" fitToHeight="999" orientation="landscape" errors="blank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/>
  <dimension ref="A1"/>
  <sheetViews>
    <sheetView workbookViewId="0"/>
  </sheetViews>
  <sheetFormatPr defaultRowHeight="12.75" x14ac:dyDescent="0.2"/>
  <sheetData/>
  <sheetProtection formatCells="0" formatColumns="0" formatRows="0" insertColumns="0" insertRows="0" insertHyperlinks="0" deleteColumns="0" deleteRows="0" sort="0" autoFilter="0" pivotTables="0"/>
  <customSheetViews>
    <customSheetView guid="{D6CFA044-0C8C-4ECE-96A2-AFF3DD5E0425}" state="hidden">
      <pageMargins left="0.69999998807907104" right="0.69999998807907104" top="0.75" bottom="0.75" header="0.30000001192092896" footer="0.30000001192092896"/>
      <pageSetup errors="blank"/>
    </customSheetView>
    <customSheetView guid="{82B4F4D9-5370-4303-A97E-2A49E01AF629}" state="hidden">
      <pageMargins left="0.69999998807907104" right="0.69999998807907104" top="0.75" bottom="0.75" header="0.30000001192092896" footer="0.30000001192092896"/>
      <pageSetup errors="blank"/>
    </customSheetView>
    <customSheetView guid="{65E3123D-ED26-44E3-A414-09EEEF825484}" state="hidden">
      <pageMargins left="0.69999998807907104" right="0.69999998807907104" top="0.75" bottom="0.75" header="0.30000001192092896" footer="0.30000001192092896"/>
      <pageSetup errors="blank"/>
    </customSheetView>
  </customSheetViews>
  <pageMargins left="0.69999998807907104" right="0.69999998807907104" top="0.75" bottom="0.75" header="0.30000001192092896" footer="0.30000001192092896"/>
  <pageSetup orientation="portrait" errors="blank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/>
</file>

<file path=customXml/itemProps1.xml><?xml version="1.0" encoding="utf-8"?>
<ds:datastoreItem xmlns:ds="http://schemas.openxmlformats.org/officeDocument/2006/customXml" ds:itemID="{1A117082-AE84-45DC-B4B1-E854891D3B4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13</vt:i4>
      </vt:variant>
    </vt:vector>
  </HeadingPairs>
  <TitlesOfParts>
    <vt:vector size="22" baseType="lpstr">
      <vt:lpstr>Krycí list</vt:lpstr>
      <vt:lpstr>Rekapitulace</vt:lpstr>
      <vt:lpstr>Nábytek - Cvičná kuchyň</vt:lpstr>
      <vt:lpstr>Nábytek - Sklad knihovna</vt:lpstr>
      <vt:lpstr>Nábytek - 3.NP Chodba</vt:lpstr>
      <vt:lpstr>Nábytek - 3.NP Chodba PC</vt:lpstr>
      <vt:lpstr>Nábytek - 2.NP Chodba Knihovna</vt:lpstr>
      <vt:lpstr>Nábytek - Informatika</vt:lpstr>
      <vt:lpstr>#Figury</vt:lpstr>
      <vt:lpstr>'Nábytek - 2.NP Chodba Knihovna'!Názvy_tisku</vt:lpstr>
      <vt:lpstr>'Nábytek - 3.NP Chodba'!Názvy_tisku</vt:lpstr>
      <vt:lpstr>'Nábytek - 3.NP Chodba PC'!Názvy_tisku</vt:lpstr>
      <vt:lpstr>'Nábytek - Cvičná kuchyň'!Názvy_tisku</vt:lpstr>
      <vt:lpstr>'Nábytek - Informatika'!Názvy_tisku</vt:lpstr>
      <vt:lpstr>'Nábytek - Sklad knihovna'!Názvy_tisku</vt:lpstr>
      <vt:lpstr>Rekapitulace!Názvy_tisku</vt:lpstr>
      <vt:lpstr>'Nábytek - 2.NP Chodba Knihovna'!Oblast_tisku</vt:lpstr>
      <vt:lpstr>'Nábytek - 3.NP Chodba'!Oblast_tisku</vt:lpstr>
      <vt:lpstr>'Nábytek - 3.NP Chodba PC'!Oblast_tisku</vt:lpstr>
      <vt:lpstr>'Nábytek - Cvičná kuchyň'!Oblast_tisku</vt:lpstr>
      <vt:lpstr>'Nábytek - Informatika'!Oblast_tisku</vt:lpstr>
      <vt:lpstr>'Nábytek - Sklad knihovna'!Oblast_tisku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</dc:creator>
  <cp:lastModifiedBy>Sebastian Fenyk</cp:lastModifiedBy>
  <cp:lastPrinted>2019-11-21T13:12:23Z</cp:lastPrinted>
  <dcterms:created xsi:type="dcterms:W3CDTF">2006-04-27T05:25:48Z</dcterms:created>
  <dcterms:modified xsi:type="dcterms:W3CDTF">2025-09-02T10:57:18Z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\	;	;	{	}	[@[{0}]]	1029	1029</vt:lpwstr>
  </property>
</Properties>
</file>